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ano\2semestre\LPI II\DWR-19\02Others\"/>
    </mc:Choice>
  </mc:AlternateContent>
  <xr:revisionPtr revIDLastSave="0" documentId="13_ncr:1_{26A361ED-3059-458A-AFA5-10B1A90CA819}" xr6:coauthVersionLast="46" xr6:coauthVersionMax="46" xr10:uidLastSave="{00000000-0000-0000-0000-000000000000}"/>
  <bookViews>
    <workbookView xWindow="810" yWindow="-120" windowWidth="19800" windowHeight="11760" activeTab="2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<sst xmlns="http://schemas.openxmlformats.org/spreadsheetml/2006/main" count="96" uniqueCount="53">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</sst>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5" fillId="0" borderId="0" xfId="2"/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0"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8" dataDxfId="37">
  <autoFilter ref="A1:E24" xr:uid="{1B66A83B-1E9C-400A-A414-4BA5EB76EA0B}"/>
  <tableColumns count="5">
    <tableColumn id="1" xr3:uid="{5AD32248-1077-464B-A7D3-70E7C7D94823}" name="Day" dataDxfId="36"/>
    <tableColumn id="2" xr3:uid="{1C9ADB5E-D81F-498C-9278-7858E935AA74}" name="Start Time" dataDxfId="35"/>
    <tableColumn id="5" xr3:uid="{ED087065-3F1F-4D46-914E-DD7DE82F29BC}" name="Tasks" dataDxfId="34"/>
    <tableColumn id="3" xr3:uid="{93C97E1E-2A55-43A9-B68E-0598C0D09F28}" name="End Time" dataDxfId="33"/>
    <tableColumn id="6" xr3:uid="{8EF2F89D-4902-4239-8ABF-0BE7E4EB90FB}" name="Duration" dataDxfId="32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2" dataDxfId="21">
  <autoFilter ref="A1:E24" xr:uid="{1B66A83B-1E9C-400A-A414-4BA5EB76EA0B}"/>
  <tableColumns count="5">
    <tableColumn id="1" xr3:uid="{A4DFB97C-4464-453F-AD2D-952EA90CBC4C}" name="Day" dataDxfId="20"/>
    <tableColumn id="2" xr3:uid="{7359B1B8-25A1-488F-9454-F129E3980E2C}" name="Start Time" dataDxfId="19"/>
    <tableColumn id="5" xr3:uid="{DB5689D0-C83B-4C58-97ED-3DC5F0173095}" name="Tasks" dataDxfId="18"/>
    <tableColumn id="3" xr3:uid="{88D3CCB8-C055-417E-8841-9F5313B61FD7}" name="End Time" dataDxfId="17"/>
    <tableColumn id="6" xr3:uid="{41FB43E1-33AF-4967-9F0E-5C323F87396C}" name="Duration" dataDxfId="16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4" dataDxfId="13">
  <autoFilter ref="A1:E24" xr:uid="{1B66A83B-1E9C-400A-A414-4BA5EB76EA0B}"/>
  <tableColumns count="5">
    <tableColumn id="1" xr3:uid="{A3058E71-0408-4675-905B-61C9BCB4A03A}" name="Day" dataDxfId="12"/>
    <tableColumn id="2" xr3:uid="{73EE3472-34B0-4B87-B603-EB02C7ACF80C}" name="Start Time" dataDxfId="11"/>
    <tableColumn id="5" xr3:uid="{AB750483-1219-4286-A895-D20CC8A604A9}" name="Tasks" dataDxfId="10"/>
    <tableColumn id="3" xr3:uid="{CDD8475B-DB00-4CBB-96E5-BC585B3E0DA4}" name="End Time" dataDxfId="9"/>
    <tableColumn id="6" xr3:uid="{D80CBB36-36CA-48CD-A047-EB01578B76D2}" name="Duration" dataDxfId="8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7" dataDxfId="6">
  <autoFilter ref="A5:E13" xr:uid="{911E91EB-1FF0-4A89-BC68-6C79F4F7C5B8}"/>
  <tableColumns count="5">
    <tableColumn id="4" xr3:uid="{A529EA0B-F631-485F-93E8-036470D20E27}" name="Loja" dataDxfId="5"/>
    <tableColumn id="1" xr3:uid="{EDF7F017-6B30-4C05-AB54-2B6FFD1E3BD0}" name="Produto" dataDxfId="4"/>
    <tableColumn id="5" xr3:uid="{680017A8-58D2-4CFC-9B77-D751A4F9C07C}" name="QTD" dataDxfId="3"/>
    <tableColumn id="3" xr3:uid="{F1F1EEB3-3097-4AE2-9314-8060F10DBFCF}" name="Preço_uni" dataDxfId="2"/>
    <tableColumn id="2" xr3:uid="{CF896882-81A8-489C-B959-4EC89B14AAB9}" name="HiperLink" dataDxfId="1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ztronics.nl/webshop2/catalog/Sensor/Distance-Range?product_id=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opLeftCell="B1" zoomScale="115" zoomScaleNormal="115" workbookViewId="0">
      <selection activeCell="H6" sqref="H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40</v>
      </c>
      <c r="H1" s="23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22" t="s">
        <v>49</v>
      </c>
      <c r="H6" s="21">
        <f ca="1">_xlfn.DAYS(MAX(H2:H4), TODAY())</f>
        <v>49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3" t="s">
        <v>38</v>
      </c>
      <c r="H8" s="23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8" t="s">
        <v>29</v>
      </c>
      <c r="H9" s="13">
        <f>COUNT(Tabela1[[#All],[Day]])</f>
        <v>18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8" t="s">
        <v>5</v>
      </c>
      <c r="H10" s="14">
        <f>SUM(Tabela1[[#All],[Duration]])</f>
        <v>1.1729166666666664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4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3" t="s">
        <v>31</v>
      </c>
      <c r="H12" s="23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9" t="s">
        <v>32</v>
      </c>
      <c r="H13" s="14">
        <f>$H$10 + TimeTable_Team1!H3</f>
        <v>1.3951388888888885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9" t="s">
        <v>33</v>
      </c>
      <c r="H14" s="14">
        <f>$H$10 + TimeTable_Team1!H3</f>
        <v>1.3951388888888885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9" t="s">
        <v>34</v>
      </c>
      <c r="H15" s="14">
        <f>$H$10 + TimeTable_Team2!H3</f>
        <v>1.5791666666666664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9" t="s">
        <v>35</v>
      </c>
      <c r="H16" s="14">
        <f>$H$10 + TimeTable_Team2!H3</f>
        <v>1.5791666666666664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9" t="s">
        <v>36</v>
      </c>
      <c r="H17" s="14">
        <f>$H$10 + TimeTable_Team3!H3</f>
        <v>1.447222222222222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9" t="s">
        <v>37</v>
      </c>
      <c r="H18" s="14">
        <f>$H$10 + TimeTable_Team3!H3</f>
        <v>1.447222222222222</v>
      </c>
    </row>
    <row r="19" spans="1:8" x14ac:dyDescent="0.25">
      <c r="A19" s="2">
        <v>44319</v>
      </c>
      <c r="B19" s="3">
        <v>0.5625</v>
      </c>
      <c r="C19" s="4" t="s">
        <v>48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39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B6" sqref="B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44286</v>
      </c>
      <c r="B2" s="3">
        <v>0.58333333333333337</v>
      </c>
      <c r="C2" s="4" t="s">
        <v>44</v>
      </c>
      <c r="D2" s="3">
        <v>0.80555555555555547</v>
      </c>
      <c r="E2" s="3">
        <f>Tabela14[[#This Row],[End Time]]-Tabela14[[#This Row],[Start Time]]</f>
        <v>0.2222222222222221</v>
      </c>
      <c r="G2" s="15" t="s">
        <v>29</v>
      </c>
      <c r="H2" s="13">
        <f>COUNT(Tabela14[[#All],[Day]])</f>
        <v>1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0.2222222222222221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4" t="s">
        <v>32</v>
      </c>
      <c r="H6" s="24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4" t="s">
        <v>33</v>
      </c>
      <c r="H7" s="24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44288</v>
      </c>
      <c r="B2" s="3">
        <v>0.85416666666666663</v>
      </c>
      <c r="C2" s="4" t="s">
        <v>51</v>
      </c>
      <c r="D2" s="3">
        <v>0.89583333333333337</v>
      </c>
      <c r="E2" s="3">
        <f>Tabela147[[#This Row],[End Time]]-Tabela147[[#This Row],[Start Time]]</f>
        <v>4.1666666666666741E-2</v>
      </c>
      <c r="G2" s="15" t="s">
        <v>29</v>
      </c>
      <c r="H2" s="13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45</v>
      </c>
      <c r="D3" s="3">
        <v>0.97222222222222221</v>
      </c>
      <c r="E3" s="3">
        <f>Tabela147[[#This Row],[End Time]]-Tabela147[[#This Row],[Start Time]]</f>
        <v>0.20138888888888884</v>
      </c>
      <c r="G3" s="16" t="s">
        <v>5</v>
      </c>
      <c r="H3" s="14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52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4" t="s">
        <v>34</v>
      </c>
      <c r="H6" s="24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4" t="s">
        <v>35</v>
      </c>
      <c r="H7" s="24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23" priority="4"/>
  </conditionalFormatting>
  <conditionalFormatting sqref="A1:A2 A4:A20">
    <cfRule type="duplicateValues" priority="3"/>
  </conditionalFormatting>
  <conditionalFormatting sqref="A3">
    <cfRule type="duplicateValues" dxfId="0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Normal="100" workbookViewId="0">
      <selection activeCell="D3" sqref="D3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2</v>
      </c>
    </row>
    <row r="3" spans="1:8" x14ac:dyDescent="0.25">
      <c r="A3" s="2">
        <v>44321</v>
      </c>
      <c r="B3" s="3">
        <v>0.57638888888888895</v>
      </c>
      <c r="C3" s="4" t="s">
        <v>50</v>
      </c>
      <c r="D3" s="3">
        <v>0.73958333333333337</v>
      </c>
      <c r="E3" s="3">
        <f>Tabela1478[[#This Row],[End Time]]-Tabela1478[[#This Row],[Start Time]]</f>
        <v>0.16319444444444442</v>
      </c>
      <c r="G3" s="16" t="s">
        <v>5</v>
      </c>
      <c r="H3" s="14">
        <f>SUM(Tabela1478[[#All],[Duration]])</f>
        <v>0.27430555555555558</v>
      </c>
    </row>
    <row r="4" spans="1:8" x14ac:dyDescent="0.25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4" t="s">
        <v>36</v>
      </c>
      <c r="H6" s="24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4" t="s">
        <v>37</v>
      </c>
      <c r="H7" s="24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5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E9" sqref="E9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40.21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0" t="s">
        <v>46</v>
      </c>
      <c r="B11" s="12" t="s">
        <v>47</v>
      </c>
      <c r="C11" s="1">
        <v>1</v>
      </c>
      <c r="D11" s="8">
        <v>2.44</v>
      </c>
      <c r="E11" s="9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  <row r="15" spans="1:5" x14ac:dyDescent="0.25">
      <c r="B15" s="20" t="s">
        <v>42</v>
      </c>
    </row>
  </sheetData>
  <hyperlinks>
    <hyperlink ref="B15" r:id="rId1" xr:uid="{3BE2CB3D-1045-4FA3-95C3-6C6F5D5C6679}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Bruno Miguel Silva</cp:lastModifiedBy>
  <dcterms:created xsi:type="dcterms:W3CDTF">2021-03-08T14:23:03Z</dcterms:created>
  <dcterms:modified xsi:type="dcterms:W3CDTF">2021-05-05T17:28:20Z</dcterms:modified>
</cp:coreProperties>
</file>