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6C9A4510-C91B-4C8E-B85D-7B3CE41DA11A}" xr6:coauthVersionLast="46" xr6:coauthVersionMax="46" xr10:uidLastSave="{00000000-0000-0000-0000-000000000000}"/>
  <bookViews>
    <workbookView xWindow="-120" yWindow="-120" windowWidth="29040" windowHeight="16440" activeTab="4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3" i="7" s="1"/>
  <c r="H16" i="1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3" i="6" s="1"/>
  <c r="H14" i="1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7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15" i="1" l="1"/>
  <c r="H13" i="1"/>
  <c r="H3" i="3"/>
  <c r="E7" i="2"/>
  <c r="E11" i="2"/>
  <c r="E9" i="2"/>
  <c r="E6" i="2"/>
  <c r="E10" i="2"/>
  <c r="E8" i="2"/>
  <c r="H11" i="1" l="1"/>
  <c r="H12" i="1"/>
</calcChain>
</file>

<file path=xl/sharedStrings.xml><?xml version="1.0" encoding="utf-8"?>
<sst xmlns="http://schemas.openxmlformats.org/spreadsheetml/2006/main" count="87" uniqueCount="44">
  <si>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</si>
  <si>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</si>
  <si>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</si>
  <si>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</si>
  <si>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</si>
  <si>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</si>
  <si>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</si>
  <si>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</si>
  <si>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</si>
  <si>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</si>
  <si>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</si>
  <si>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</si>
  <si>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</si>
  <si>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</si>
  <si>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</si>
  <si>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</si>
  <si>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</si>
  <si>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</si>
  <si>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</si>
  <si>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</si>
  <si>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</si>
  <si>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</si>
  <si>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</si>
  <si>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</si>
  <si>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</si>
  <si>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</si>
  <si>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</si>
  <si>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</si>
  <si>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</si>
  <si>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</si>
  <si>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</si>
  <si>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</si>
  <si>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</si>
  <si>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</si>
  <si>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</si>
  <si>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</si>
  <si>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</si>
  <si>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</si>
  <si>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</si>
  <si>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</si>
  <si>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</si>
  <si>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</si>
  <si>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quartos.</t>
  </si>
  <si>
    <t>https://www.eztronics.nl/webshop2/catalog/Sensor/Distance-Range?product_id=598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</si>
</sst>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7" dataDxfId="36">
  <autoFilter ref="A1:E24" xr:uid="{1B66A83B-1E9C-400A-A414-4BA5EB76EA0B}"/>
  <tableColumns count="5">
    <tableColumn id="1" xr3:uid="{5AD32248-1077-464B-A7D3-70E7C7D94823}" name="Day" dataDxfId="35"/>
    <tableColumn id="2" xr3:uid="{1C9ADB5E-D81F-498C-9278-7858E935AA74}" name="Start Time" dataDxfId="34"/>
    <tableColumn id="5" xr3:uid="{ED087065-3F1F-4D46-914E-DD7DE82F29BC}" name="Tasks" dataDxfId="33"/>
    <tableColumn id="3" xr3:uid="{93C97E1E-2A55-43A9-B68E-0598C0D09F28}" name="End Time" dataDxfId="32"/>
    <tableColumn id="6" xr3:uid="{8EF2F89D-4902-4239-8ABF-0BE7E4EB90FB}" name="Duration" dataDxfId="31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29" dataDxfId="28">
  <autoFilter ref="A1:E24" xr:uid="{1B66A83B-1E9C-400A-A414-4BA5EB76EA0B}"/>
  <tableColumns count="5">
    <tableColumn id="1" xr3:uid="{85BD1EC3-C0E7-4EF0-98EF-4F01B8EAE2F3}" name="Day" dataDxfId="27"/>
    <tableColumn id="2" xr3:uid="{80C27C96-FD1C-4830-8F54-DE84DCED9808}" name="Start Time" dataDxfId="26"/>
    <tableColumn id="5" xr3:uid="{E682CF64-62B3-4421-B8AD-391788F8B766}" name="Tasks" dataDxfId="25"/>
    <tableColumn id="3" xr3:uid="{55984218-71D5-4765-A54E-70BE13A4FCD0}" name="End Time" dataDxfId="24"/>
    <tableColumn id="6" xr3:uid="{43527839-801E-4BC5-98C8-9C34FFF7BB0E}" name="Duration" dataDxfId="23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zoomScale="145" zoomScaleNormal="145" workbookViewId="0">
      <selection activeCell="C18" sqref="C1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40</v>
      </c>
      <c r="H1" s="19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38</v>
      </c>
      <c r="H6" s="19"/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  <c r="G7" s="18" t="s">
        <v>29</v>
      </c>
      <c r="H7" s="13">
        <f>COUNT(Tabela1[[#All],[Day]])</f>
        <v>17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18" t="s">
        <v>5</v>
      </c>
      <c r="H8" s="14">
        <f>SUM(Tabela1[[#All],[Duration]])</f>
        <v>1.103472222222222</v>
      </c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4"/>
      <c r="H9"/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9" t="s">
        <v>31</v>
      </c>
      <c r="H10" s="19"/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7" t="s">
        <v>32</v>
      </c>
      <c r="H11" s="14">
        <f>$H$8 + TimeTable_Team1!H3</f>
        <v>1.103472222222222</v>
      </c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17" t="s">
        <v>33</v>
      </c>
      <c r="H12" s="14">
        <f>$H$8 + TimeTable_Team1!H3</f>
        <v>1.103472222222222</v>
      </c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34</v>
      </c>
      <c r="H13" s="14">
        <f>$H$8 + TimeTable_Team2!H3</f>
        <v>1.103472222222222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35</v>
      </c>
      <c r="H14" s="14">
        <f>$H$8 + TimeTable_Team2!H3</f>
        <v>1.103472222222222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36</v>
      </c>
      <c r="H15" s="14">
        <f>$H$8 + TimeTable_Team3!H3</f>
        <v>0.22847222222222197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37</v>
      </c>
      <c r="H16" s="14">
        <f>$H$8 + TimeTable_Team3!H3</f>
        <v>0.22847222222222197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H17"/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H18"/>
    </row>
    <row r="19" spans="1:8" x14ac:dyDescent="0.25">
      <c r="A19" s="1"/>
      <c r="B19" s="3"/>
      <c r="C19" s="4"/>
      <c r="D19" s="3"/>
      <c r="E19" s="3">
        <f>Tabela1[[#This Row],[End Time]]-Tabela1[[#This Row],[Start Time]]</f>
        <v>0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6:H6"/>
    <mergeCell ref="G10:H10"/>
    <mergeCell ref="G1:H1"/>
  </mergeCells>
  <phoneticPr fontId="4" type="noConversion"/>
  <conditionalFormatting sqref="A1:A24">
    <cfRule type="duplicateValues" dxfId="38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G1" sqref="G1:H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/>
      <c r="B2" s="3"/>
      <c r="C2" s="4"/>
      <c r="D2" s="3"/>
      <c r="E2" s="3">
        <f>Tabela14[[#This Row],[End Time]]-Tabela14[[#This Row],[Start Time]]</f>
        <v>0</v>
      </c>
      <c r="G2" s="15" t="s">
        <v>29</v>
      </c>
      <c r="H2" s="13">
        <f>COUNT(Tabela14[[#All],[Day]])</f>
        <v>0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0" t="s">
        <v>32</v>
      </c>
      <c r="H6" s="20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0" t="s">
        <v>33</v>
      </c>
      <c r="H7" s="20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45" zoomScaleNormal="145" workbookViewId="0">
      <selection activeCell="G1" sqref="G1:H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/>
      <c r="B2" s="3"/>
      <c r="C2" s="4"/>
      <c r="D2" s="3"/>
      <c r="E2" s="3">
        <f>Tabela147[[#This Row],[End Time]]-Tabela147[[#This Row],[Start Time]]</f>
        <v>0</v>
      </c>
      <c r="G2" s="15" t="s">
        <v>29</v>
      </c>
      <c r="H2" s="13">
        <f>COUNT(Tabela147[[#All],[Day]])</f>
        <v>0</v>
      </c>
    </row>
    <row r="3" spans="1:8" x14ac:dyDescent="0.25">
      <c r="A3" s="2"/>
      <c r="B3" s="3"/>
      <c r="C3" s="4"/>
      <c r="D3" s="3"/>
      <c r="E3" s="3">
        <f>Tabela147[[#This Row],[End Time]]-Tabela147[[#This Row],[Start Time]]</f>
        <v>0</v>
      </c>
      <c r="G3" s="16" t="s">
        <v>5</v>
      </c>
      <c r="H3" s="14">
        <f>SUM(Tabela147[[#All],[Duration]])</f>
        <v>0</v>
      </c>
    </row>
    <row r="4" spans="1:8" x14ac:dyDescent="0.25">
      <c r="A4" s="2"/>
      <c r="B4" s="3"/>
      <c r="C4" s="4"/>
      <c r="D4" s="3"/>
      <c r="E4" s="3">
        <f>Tabela147[[#This Row],[End Time]]-Tabela147[[#This Row],[Start Time]]</f>
        <v>0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0" t="s">
        <v>34</v>
      </c>
      <c r="H6" s="20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0" t="s">
        <v>35</v>
      </c>
      <c r="H7" s="20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45" zoomScaleNormal="145" workbookViewId="0">
      <selection activeCell="C24" sqref="C2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>
        <v>44286</v>
      </c>
      <c r="B2" s="3">
        <v>0.875</v>
      </c>
      <c r="C2" s="4" t="s">
        <v>42</v>
      </c>
      <c r="D2" s="3"/>
      <c r="E2" s="3">
        <f>Tabela1478[[#This Row],[End Time]]-Tabela1478[[#This Row],[Start Time]]</f>
        <v>-0.875</v>
      </c>
      <c r="G2" s="15" t="s">
        <v>29</v>
      </c>
      <c r="H2" s="13">
        <f>COUNT(Tabela1478[[#All],[Day]])</f>
        <v>1</v>
      </c>
    </row>
    <row r="3" spans="1:8" x14ac:dyDescent="0.25">
      <c r="A3" s="2"/>
      <c r="B3" s="3"/>
      <c r="C3" s="4"/>
      <c r="D3" s="3"/>
      <c r="E3" s="3">
        <f>Tabela1478[[#This Row],[End Time]]-Tabela1478[[#This Row],[Start Time]]</f>
        <v>0</v>
      </c>
      <c r="G3" s="16" t="s">
        <v>5</v>
      </c>
      <c r="H3" s="14">
        <f>SUM(Tabela1478[[#All],[Duration]])</f>
        <v>-0.875</v>
      </c>
    </row>
    <row r="4" spans="1:8" x14ac:dyDescent="0.25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0" t="s">
        <v>36</v>
      </c>
      <c r="H6" s="20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0" t="s">
        <v>37</v>
      </c>
      <c r="H7" s="20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37.770000000000003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1"/>
      <c r="B11" s="12"/>
      <c r="C11" s="1">
        <v>0</v>
      </c>
      <c r="D11" s="8">
        <v>0</v>
      </c>
      <c r="E11" s="9">
        <f>HYPERLINK(,Tabela2[[#This Row],[Produto]])</f>
        <v>0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  <row r="15" spans="1:5" x14ac:dyDescent="0.25">
      <c r="B15" t="s">
        <v>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2021-03-31T22:09:32Z</dcterms:modified>
</cp:coreProperties>
</file>