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863A3AD4-5B0C-4C48-84AA-8CD6ADF82F9F}" xr6:coauthVersionLast="47" xr6:coauthVersionMax="47" xr10:uidLastSave="{00000000-0000-0000-0000-000000000000}"/>
  <bookViews>
    <workbookView xWindow="-120" yWindow="-120" windowWidth="29040" windowHeight="16440" activeTab="4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<sst xmlns="http://schemas.openxmlformats.org/spreadsheetml/2006/main" count="104" uniqueCount="59">
  <si>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</si>
  <si>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</si>
  <si>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</si>
  <si>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</si>
  <si>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</si>
  <si>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</si>
  <si>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</si>
  <si>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</si>
  <si>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</si>
  <si>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</si>
  <si>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</si>
  <si>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</si>
  <si>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</si>
  <si>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</si>
  <si>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</si>
  <si>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</si>
  <si>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</si>
  <si>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</si>
  <si>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</si>
  <si>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</si>
  <si>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</si>
  <si>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</si>
  <si>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</si>
  <si>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</si>
  <si>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</si>
  <si>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</si>
  <si>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</si>
  <si>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</si>
  <si>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</si>
  <si>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</si>
  <si>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</si>
  <si>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</si>
  <si>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</si>
  <si>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</si>
  <si>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</si>
  <si>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</si>
  <si>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</si>
  <si>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</si>
  <si>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</si>
  <si>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</si>
  <si>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</si>
  <si>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</si>
  <si>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</si>
  <si>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</si>
  <si>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</si>
  <si>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</si>
  <si>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</si>
  <si>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</si>
  <si>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</si>
  <si>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</si>
  <si>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estudo do modulo RFID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</si>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</sst>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0"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9" dataDxfId="38">
  <autoFilter ref="A1:E24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35"/>
    <tableColumn id="3" xr3:uid="{93C97E1E-2A55-43A9-B68E-0598C0D09F28}" name="End Time" dataDxfId="34"/>
    <tableColumn id="6" xr3:uid="{8EF2F89D-4902-4239-8ABF-0BE7E4EB90FB}" name="Duration" dataDxfId="33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2" dataDxfId="31">
  <autoFilter ref="A1:E24" xr:uid="{1B66A83B-1E9C-400A-A414-4BA5EB76EA0B}"/>
  <tableColumns count="5">
    <tableColumn id="1" xr3:uid="{85BD1EC3-C0E7-4EF0-98EF-4F01B8EAE2F3}" name="Day" dataDxfId="30"/>
    <tableColumn id="2" xr3:uid="{80C27C96-FD1C-4830-8F54-DE84DCED9808}" name="Start Time" dataDxfId="29"/>
    <tableColumn id="5" xr3:uid="{E682CF64-62B3-4421-B8AD-391788F8B766}" name="Tasks" dataDxfId="28"/>
    <tableColumn id="3" xr3:uid="{55984218-71D5-4765-A54E-70BE13A4FCD0}" name="End Time" dataDxfId="27"/>
    <tableColumn id="6" xr3:uid="{43527839-801E-4BC5-98C8-9C34FFF7BB0E}" name="Duration" dataDxfId="26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5" dataDxfId="24">
  <autoFilter ref="A1:E24" xr:uid="{1B66A83B-1E9C-400A-A414-4BA5EB76EA0B}"/>
  <tableColumns count="5">
    <tableColumn id="1" xr3:uid="{A4DFB97C-4464-453F-AD2D-952EA90CBC4C}" name="Day" dataDxfId="23"/>
    <tableColumn id="2" xr3:uid="{7359B1B8-25A1-488F-9454-F129E3980E2C}" name="Start Time" dataDxfId="22"/>
    <tableColumn id="5" xr3:uid="{DB5689D0-C83B-4C58-97ED-3DC5F0173095}" name="Tasks" dataDxfId="21"/>
    <tableColumn id="3" xr3:uid="{88D3CCB8-C055-417E-8841-9F5313B61FD7}" name="End Time" dataDxfId="20"/>
    <tableColumn id="6" xr3:uid="{41FB43E1-33AF-4967-9F0E-5C323F87396C}" name="Duration" dataDxfId="19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8" dataDxfId="17">
  <autoFilter ref="A1:E24" xr:uid="{1B66A83B-1E9C-400A-A414-4BA5EB76EA0B}"/>
  <tableColumns count="5">
    <tableColumn id="1" xr3:uid="{A3058E71-0408-4675-905B-61C9BCB4A03A}" name="Day" dataDxfId="16"/>
    <tableColumn id="2" xr3:uid="{73EE3472-34B0-4B87-B603-EB02C7ACF80C}" name="Start Time" dataDxfId="15"/>
    <tableColumn id="5" xr3:uid="{AB750483-1219-4286-A895-D20CC8A604A9}" name="Tasks" dataDxfId="14"/>
    <tableColumn id="3" xr3:uid="{CDD8475B-DB00-4CBB-96E5-BC585B3E0DA4}" name="End Time" dataDxfId="13"/>
    <tableColumn id="6" xr3:uid="{D80CBB36-36CA-48CD-A047-EB01578B76D2}" name="Duration" dataDxfId="12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8" totalsRowShown="0" headerRowDxfId="11" dataDxfId="10">
  <autoFilter ref="A5:E18" xr:uid="{911E91EB-1FF0-4A89-BC68-6C79F4F7C5B8}"/>
  <tableColumns count="5">
    <tableColumn id="4" xr3:uid="{A529EA0B-F631-485F-93E8-036470D20E27}" name="Loja" dataDxfId="0"/>
    <tableColumn id="1" xr3:uid="{EDF7F017-6B30-4C05-AB54-2B6FFD1E3BD0}" name="Produto" dataDxfId="1"/>
    <tableColumn id="5" xr3:uid="{680017A8-58D2-4CFC-9B77-D751A4F9C07C}" name="QTD" dataDxfId="9"/>
    <tableColumn id="3" xr3:uid="{F1F1EEB3-3097-4AE2-9314-8060F10DBFCF}" name="Preço_uni" dataDxfId="8"/>
    <tableColumn id="2" xr3:uid="{CF896882-81A8-489C-B959-4EC89B14AAB9}" name="HiperLink" dataDxfId="7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topLeftCell="B1" zoomScale="115" zoomScaleNormal="115" workbookViewId="0">
      <selection activeCell="H6" sqref="H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0" t="s">
        <v>40</v>
      </c>
      <c r="H1" s="20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44370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22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20" t="s">
        <v>38</v>
      </c>
      <c r="H8" s="20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18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1.1729166666666664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20" t="s">
        <v>31</v>
      </c>
      <c r="H12" s="20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1.3951388888888885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1.3951388888888885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1.5791666666666664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1.5791666666666664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1.072222222222222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1.072222222222222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1"/>
      <c r="B20" s="3"/>
      <c r="C20" s="4"/>
      <c r="D20" s="3"/>
      <c r="E20" s="3">
        <f>Tabela1[[#This Row],[End Time]]-Tabela1[[#This Row],[Start Time]]</f>
        <v>0</v>
      </c>
    </row>
    <row r="21" spans="1:8" x14ac:dyDescent="0.25">
      <c r="A21" s="1"/>
      <c r="B21" s="3"/>
      <c r="C21" s="4"/>
      <c r="D21" s="3"/>
      <c r="E21" s="3">
        <f>Tabela1[[#This Row],[End Time]]-Tabela1[[#This Row],[Start Time]]</f>
        <v>0</v>
      </c>
    </row>
    <row r="22" spans="1:8" x14ac:dyDescent="0.25">
      <c r="A22" s="1"/>
      <c r="B22" s="3"/>
      <c r="C22" s="4"/>
      <c r="D22" s="3"/>
      <c r="E22" s="3">
        <f>Tabela1[[#This Row],[End Time]]-Tabela1[[#This Row],[Start Time]]</f>
        <v>0</v>
      </c>
    </row>
    <row r="23" spans="1:8" x14ac:dyDescent="0.25">
      <c r="A23" s="1"/>
      <c r="B23" s="3"/>
      <c r="C23" s="4"/>
      <c r="D23" s="3"/>
      <c r="E23" s="3">
        <f>Tabela1[[#This Row],[End Time]]-Tabela1[[#This Row],[Start Time]]</f>
        <v>0</v>
      </c>
    </row>
    <row r="24" spans="1:8" x14ac:dyDescent="0.25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24">
    <cfRule type="duplicateValues" dxfId="6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B6" sqref="B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0" t="s">
        <v>41</v>
      </c>
      <c r="H1" s="20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1</v>
      </c>
    </row>
    <row r="3" spans="1:8" x14ac:dyDescent="0.25">
      <c r="A3" s="2"/>
      <c r="B3" s="3"/>
      <c r="C3" s="4"/>
      <c r="D3" s="3"/>
      <c r="E3" s="3">
        <f>Tabela14[[#This Row],[End Time]]-Tabela14[[#This Row],[Start Time]]</f>
        <v>0</v>
      </c>
      <c r="G3" s="14" t="s">
        <v>5</v>
      </c>
      <c r="H3" s="12">
        <f>SUM(Tabela14[[#All],[Duration]])</f>
        <v>0.2222222222222221</v>
      </c>
    </row>
    <row r="4" spans="1:8" x14ac:dyDescent="0.25">
      <c r="A4" s="2"/>
      <c r="B4" s="3"/>
      <c r="C4" s="4"/>
      <c r="D4" s="3"/>
      <c r="E4" s="3">
        <f>Tabela14[[#This Row],[End Time]]-Tabela14[[#This Row],[Start Time]]</f>
        <v>0</v>
      </c>
    </row>
    <row r="5" spans="1:8" x14ac:dyDescent="0.25">
      <c r="A5" s="2"/>
      <c r="B5" s="3"/>
      <c r="C5" s="4"/>
      <c r="D5" s="3"/>
      <c r="E5" s="3">
        <f>Tabela14[[#This Row],[End Time]]-Tabela14[[#This Row],[Start Time]]</f>
        <v>0</v>
      </c>
      <c r="G5" s="20" t="s">
        <v>39</v>
      </c>
      <c r="H5" s="20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21" t="s">
        <v>32</v>
      </c>
      <c r="H6" s="21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21" t="s">
        <v>33</v>
      </c>
      <c r="H7" s="21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5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7" sqref="C7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0" t="s">
        <v>41</v>
      </c>
      <c r="H1" s="20"/>
    </row>
    <row r="2" spans="1:8" x14ac:dyDescent="0.25">
      <c r="A2" s="2">
        <v>44288</v>
      </c>
      <c r="B2" s="3">
        <v>0.85416666666666663</v>
      </c>
      <c r="C2" s="4" t="s">
        <v>50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3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0.40625</v>
      </c>
    </row>
    <row r="4" spans="1:8" x14ac:dyDescent="0.25">
      <c r="A4" s="2">
        <v>44321</v>
      </c>
      <c r="B4" s="3">
        <v>0.57638888888888895</v>
      </c>
      <c r="C4" s="4" t="s">
        <v>51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2"/>
      <c r="B5" s="3"/>
      <c r="C5" s="4"/>
      <c r="D5" s="3"/>
      <c r="E5" s="3">
        <f>Tabela147[[#This Row],[End Time]]-Tabela147[[#This Row],[Start Time]]</f>
        <v>0</v>
      </c>
      <c r="G5" s="20" t="s">
        <v>39</v>
      </c>
      <c r="H5" s="20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21" t="s">
        <v>34</v>
      </c>
      <c r="H6" s="21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21" t="s">
        <v>35</v>
      </c>
      <c r="H7" s="21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4" priority="4"/>
  </conditionalFormatting>
  <conditionalFormatting sqref="A1:A2 A4:A20">
    <cfRule type="duplicateValues" priority="3"/>
  </conditionalFormatting>
  <conditionalFormatting sqref="A3">
    <cfRule type="duplicateValues" dxfId="3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D4" sqref="D4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0" t="s">
        <v>41</v>
      </c>
      <c r="H1" s="20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-0.10069444444444442</v>
      </c>
    </row>
    <row r="4" spans="1:8" x14ac:dyDescent="0.25">
      <c r="A4" s="2">
        <v>44348</v>
      </c>
      <c r="B4" s="3">
        <v>0.375</v>
      </c>
      <c r="C4" s="4" t="s">
        <v>52</v>
      </c>
      <c r="D4" s="3"/>
      <c r="E4" s="3">
        <f>Tabela1478[[#This Row],[End Time]]-Tabela1478[[#This Row],[Start Time]]</f>
        <v>-0.375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20" t="s">
        <v>39</v>
      </c>
      <c r="H5" s="20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21" t="s">
        <v>36</v>
      </c>
      <c r="H6" s="21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21" t="s">
        <v>37</v>
      </c>
      <c r="H7" s="21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2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8"/>
  <sheetViews>
    <sheetView tabSelected="1" zoomScale="130" zoomScaleNormal="130" workbookViewId="0">
      <selection activeCell="D16" sqref="D16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6" t="s">
        <v>19</v>
      </c>
      <c r="B2" s="22">
        <f>SUMPRODUCT(Tabela2[QTD], Tabela2[Preço_uni])</f>
        <v>60.75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9" t="s">
        <v>13</v>
      </c>
      <c r="B8" s="10" t="s">
        <v>21</v>
      </c>
      <c r="C8" s="1">
        <v>1</v>
      </c>
      <c r="D8" s="7">
        <v>12.18</v>
      </c>
      <c r="E8" s="8" t="str">
        <f>HYPERLINK("https://www.ptrobotics.com/cameras/3928-ov7670-camera-module.html",Tabela2[[#This Row],[Produto]])</f>
        <v>OV7670 Camera Module</v>
      </c>
    </row>
    <row r="9" spans="1:5" x14ac:dyDescent="0.25">
      <c r="A9" s="9" t="s">
        <v>13</v>
      </c>
      <c r="B9" s="10" t="s">
        <v>22</v>
      </c>
      <c r="C9" s="1">
        <v>1</v>
      </c>
      <c r="D9" s="7">
        <v>10.82</v>
      </c>
      <c r="E9" s="8" t="str">
        <f>HYPERLINK("https://www.ptrobotics.com/sensores-opticos/4048-tcs3200-color-sensor.html",Tabela2[[#This Row],[Produto]])</f>
        <v>TCS3200 Color Sensor</v>
      </c>
    </row>
    <row r="10" spans="1:5" x14ac:dyDescent="0.25">
      <c r="A10" s="9" t="s">
        <v>13</v>
      </c>
      <c r="B10" s="10" t="s">
        <v>23</v>
      </c>
      <c r="C10" s="1">
        <v>1</v>
      </c>
      <c r="D10" s="7">
        <v>4.43</v>
      </c>
      <c r="E10" s="8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55</v>
      </c>
      <c r="B12" s="10" t="s">
        <v>54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53</v>
      </c>
      <c r="B13" s="10" t="s">
        <v>56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53</v>
      </c>
      <c r="B14" s="10" t="s">
        <v>57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53</v>
      </c>
      <c r="B15" s="23" t="s">
        <v>58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/>
      <c r="B16" s="10"/>
      <c r="C16" s="1"/>
      <c r="D16" s="7"/>
      <c r="E16" s="8">
        <f>HYPERLINK(,Tabela2[[#This Row],[Produto]])</f>
        <v>0</v>
      </c>
    </row>
    <row r="17" spans="1:5" x14ac:dyDescent="0.25">
      <c r="A17" s="9"/>
      <c r="B17" s="10"/>
      <c r="C17" s="1"/>
      <c r="D17" s="7"/>
      <c r="E17" s="8">
        <f>HYPERLINK(,Tabela2[[#This Row],[Produto]])</f>
        <v>0</v>
      </c>
    </row>
    <row r="18" spans="1:5" x14ac:dyDescent="0.25">
      <c r="A18" s="9"/>
      <c r="B18" s="10"/>
      <c r="C18" s="1"/>
      <c r="D18" s="7"/>
      <c r="E18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2021-06-01T18:18:13Z</dcterms:modified>
</cp:coreProperties>
</file>