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Sem\LPI\DWR-19\02Others\"/>
    </mc:Choice>
  </mc:AlternateContent>
  <xr:revisionPtr revIDLastSave="0" documentId="13_ncr:1_{21B00449-F3B6-4124-BFD8-37AADD00EC53}" xr6:coauthVersionLast="46" xr6:coauthVersionMax="46" xr10:uidLastSave="{00000000-0000-0000-0000-000000000000}"/>
  <bookViews>
    <workbookView xWindow="-120" yWindow="-120" windowWidth="29040" windowHeight="16440" xr2:uid="{81FA8CF0-04E5-4214-83E0-2D0ED2A04D15}"/>
  </bookViews>
  <sheets>
    <sheet name="TimeTable" sheetId="1" r:id="rId1"/>
    <sheet name="Compon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E8" i="1"/>
  <c r="E21" i="1"/>
  <c r="E19" i="1"/>
  <c r="E20" i="1"/>
  <c r="E15" i="1"/>
  <c r="E16" i="1"/>
  <c r="E17" i="1"/>
  <c r="E18" i="1"/>
  <c r="E12" i="2"/>
  <c r="E13" i="2"/>
  <c r="E9" i="1"/>
  <c r="E10" i="1"/>
  <c r="E11" i="1"/>
  <c r="E12" i="1"/>
  <c r="E13" i="1"/>
  <c r="E14" i="1"/>
  <c r="B2" i="2"/>
  <c r="E6" i="1"/>
  <c r="E5" i="1"/>
  <c r="E7" i="1"/>
  <c r="E3" i="1"/>
  <c r="E4" i="1"/>
  <c r="E2" i="1"/>
  <c r="H8" i="1" l="1"/>
  <c r="E7" i="2"/>
  <c r="E11" i="2"/>
  <c r="E9" i="2"/>
  <c r="E6" i="2"/>
  <c r="E10" i="2"/>
  <c r="E8" i="2"/>
</calcChain>
</file>

<file path=xl/sharedStrings.xml><?xml version="1.0" encoding="utf-8"?>
<sst xmlns="http://schemas.openxmlformats.org/spreadsheetml/2006/main" count="42" uniqueCount="30">
  <si>
    <t>Day</t>
  </si>
  <si>
    <t>Start Time</t>
  </si>
  <si>
    <t>End Time</t>
  </si>
  <si>
    <t>Duration</t>
  </si>
  <si>
    <t>Tasks</t>
  </si>
  <si>
    <t>Total (hours spent)</t>
  </si>
  <si>
    <t>Entrega Etapa 0</t>
  </si>
  <si>
    <t>Realização do planeamento</t>
  </si>
  <si>
    <t>Etapa1 Deadline</t>
  </si>
  <si>
    <t>Etapa0 Deadline</t>
  </si>
  <si>
    <t>Etapa2 Deadline</t>
  </si>
  <si>
    <t>Reunião com Nuno Cardoso</t>
  </si>
  <si>
    <t>Planeamento concluído. Escolha de componentes a usar.</t>
  </si>
  <si>
    <t>PTRobotics</t>
  </si>
  <si>
    <t>Bluetooth Module HC-05</t>
  </si>
  <si>
    <t>QTD</t>
  </si>
  <si>
    <t>Loja</t>
  </si>
  <si>
    <t>Produto</t>
  </si>
  <si>
    <t>Preço_uni</t>
  </si>
  <si>
    <t>Total [€]</t>
  </si>
  <si>
    <t>IR Emitter and Receiver LED 5mm 940nm</t>
  </si>
  <si>
    <t>OV7670 Camera Module</t>
  </si>
  <si>
    <t>TCS3200 Color Sensor</t>
  </si>
  <si>
    <t>US-015 Modulo Sensor de Distância Ultrassónico 3.3 - 5V</t>
  </si>
  <si>
    <t>HiperLink</t>
  </si>
  <si>
    <t>Realização da Etapa 1</t>
  </si>
  <si>
    <t>Continuação da Etapa 1</t>
  </si>
  <si>
    <t>Reunião com LBarros</t>
  </si>
  <si>
    <t>Discussão de ideias</t>
  </si>
  <si>
    <t>Working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</si>
</sst>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1" applyFont="1"/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 vertical="center"/>
    </xf>
    <xf numFmtId="0" fontId="5" fillId="0" borderId="0" xfId="2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1" fillId="2" borderId="0" xfId="1" applyFont="1" applyAlignment="1">
      <alignment horizontal="left" vertical="center"/>
    </xf>
    <xf numFmtId="0" fontId="1" fillId="2" borderId="0" xfId="1" applyFont="1" applyAlignment="1">
      <alignment horizontal="left"/>
    </xf>
  </cellXfs>
  <cellStyles count="3">
    <cellStyle name="Cor1" xfId="1" builtinId="29"/>
    <cellStyle name="Hiperligação" xfId="2" builtinId="8"/>
    <cellStyle name="Normal" xfId="0" builtinId="0"/>
  </cellStyles>
  <dxfs count="15">
    <dxf>
      <fill>
        <patternFill>
          <bgColor theme="9" tint="0.59996337778862885"/>
        </patternFill>
      </fill>
    </dxf>
    <dxf>
      <alignment horizontal="left" vertical="center" textRotation="0" wrapText="0" indent="0" justifyLastLine="0" shrinkToFit="0" readingOrder="0"/>
    </dxf>
    <dxf>
      <numFmt numFmtId="165" formatCode="#,##0.00\ &quot;€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AB311-2EBA-4666-A45A-92B70D0BB74D}" name="Tabela1" displayName="Tabela1" ref="A1:E21" totalsRowShown="0" headerRowDxfId="14" dataDxfId="13">
  <autoFilter ref="A1:E21" xr:uid="{1B66A83B-1E9C-400A-A414-4BA5EB76EA0B}"/>
  <tableColumns count="5">
    <tableColumn id="1" xr3:uid="{5AD32248-1077-464B-A7D3-70E7C7D94823}" name="Day" dataDxfId="12"/>
    <tableColumn id="2" xr3:uid="{1C9ADB5E-D81F-498C-9278-7858E935AA74}" name="Start Time" dataDxfId="11"/>
    <tableColumn id="5" xr3:uid="{ED087065-3F1F-4D46-914E-DD7DE82F29BC}" name="Tasks" dataDxfId="10"/>
    <tableColumn id="3" xr3:uid="{93C97E1E-2A55-43A9-B68E-0598C0D09F28}" name="End Time" dataDxfId="9"/>
    <tableColumn id="6" xr3:uid="{8EF2F89D-4902-4239-8ABF-0BE7E4EB90FB}" name="Duration" dataDxfId="8">
      <calculatedColumnFormula>Tabela1[[#This Row],[End Time]]-Tabela1[[#This Row],[Start Time]]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7EB429-0C66-46C5-A399-F393A25355E6}" name="Tabela2" displayName="Tabela2" ref="A5:E13" totalsRowShown="0" headerRowDxfId="7" dataDxfId="6">
  <autoFilter ref="A5:E13" xr:uid="{911E91EB-1FF0-4A89-BC68-6C79F4F7C5B8}"/>
  <tableColumns count="5">
    <tableColumn id="4" xr3:uid="{A529EA0B-F631-485F-93E8-036470D20E27}" name="Loja" dataDxfId="5"/>
    <tableColumn id="1" xr3:uid="{EDF7F017-6B30-4C05-AB54-2B6FFD1E3BD0}" name="Produto" dataDxfId="4"/>
    <tableColumn id="5" xr3:uid="{680017A8-58D2-4CFC-9B77-D751A4F9C07C}" name="QTD" dataDxfId="3"/>
    <tableColumn id="3" xr3:uid="{F1F1EEB3-3097-4AE2-9314-8060F10DBFCF}" name="Preço_uni" dataDxfId="2"/>
    <tableColumn id="2" xr3:uid="{CF896882-81A8-489C-B959-4EC89B14AAB9}" name="HiperLink" dataDxfId="1">
      <calculatedColumnFormula>HYPERLINK(,Tabela2[[#This Row],[Produto]])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9889-CFF8-440E-B1CF-7779A89E722A}">
  <dimension ref="A1:H21"/>
  <sheetViews>
    <sheetView tabSelected="1" zoomScale="145" zoomScaleNormal="145" workbookViewId="0">
      <selection activeCell="D17" sqref="D17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61.28515625" customWidth="1"/>
    <col min="4" max="4" width="13.7109375" bestFit="1" customWidth="1"/>
    <col min="5" max="5" width="13.28515625" bestFit="1" customWidth="1"/>
    <col min="7" max="7" width="18" bestFit="1" customWidth="1"/>
    <col min="8" max="8" width="19.855468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</row>
    <row r="2" spans="1:8" x14ac:dyDescent="0.25">
      <c r="A2" s="2">
        <v>44253</v>
      </c>
      <c r="B2" s="3">
        <v>0.57291666666666663</v>
      </c>
      <c r="C2" s="4" t="s">
        <v>27</v>
      </c>
      <c r="D2" s="3">
        <v>0.64930555555555558</v>
      </c>
      <c r="E2" s="3">
        <f>Tabela1[[#This Row],[End Time]]-Tabela1[[#This Row],[Start Time]]</f>
        <v>7.6388888888888951E-2</v>
      </c>
      <c r="G2" s="6" t="s">
        <v>9</v>
      </c>
      <c r="H2" s="2">
        <v>44260</v>
      </c>
    </row>
    <row r="3" spans="1:8" x14ac:dyDescent="0.25">
      <c r="A3" s="2">
        <v>44258</v>
      </c>
      <c r="B3" s="3">
        <v>0.60416666666666663</v>
      </c>
      <c r="C3" s="4" t="s">
        <v>6</v>
      </c>
      <c r="D3" s="3">
        <v>0.60416666666666663</v>
      </c>
      <c r="E3" s="3">
        <f>Tabela1[[#This Row],[End Time]]-Tabela1[[#This Row],[Start Time]]</f>
        <v>0</v>
      </c>
      <c r="G3" s="6" t="s">
        <v>8</v>
      </c>
      <c r="H3" s="2">
        <v>44281</v>
      </c>
    </row>
    <row r="4" spans="1:8" x14ac:dyDescent="0.25">
      <c r="A4" s="2">
        <v>44263</v>
      </c>
      <c r="B4" s="3">
        <v>0.58333333333333337</v>
      </c>
      <c r="C4" s="4" t="s">
        <v>7</v>
      </c>
      <c r="D4" s="3">
        <v>0.67708333333333337</v>
      </c>
      <c r="E4" s="3">
        <f>Tabela1[[#This Row],[End Time]]-Tabela1[[#This Row],[Start Time]]</f>
        <v>9.375E-2</v>
      </c>
      <c r="G4" s="6" t="s">
        <v>10</v>
      </c>
      <c r="H4" s="2">
        <v>44370</v>
      </c>
    </row>
    <row r="5" spans="1:8" x14ac:dyDescent="0.25">
      <c r="A5" s="2">
        <v>44263</v>
      </c>
      <c r="B5" s="3">
        <v>0.76388888888888884</v>
      </c>
      <c r="C5" s="4" t="s">
        <v>11</v>
      </c>
      <c r="D5" s="3">
        <v>0.8125</v>
      </c>
      <c r="E5" s="3">
        <f>Tabela1[[#This Row],[End Time]]-Tabela1[[#This Row],[Start Time]]</f>
        <v>4.861111111111116E-2</v>
      </c>
    </row>
    <row r="6" spans="1:8" x14ac:dyDescent="0.25">
      <c r="A6" s="2">
        <v>44265</v>
      </c>
      <c r="B6" s="3">
        <v>0.58333333333333337</v>
      </c>
      <c r="C6" s="4" t="s">
        <v>12</v>
      </c>
      <c r="D6" s="3">
        <v>0.66666666666666663</v>
      </c>
      <c r="E6" s="3">
        <f>Tabela1[[#This Row],[End Time]]-Tabela1[[#This Row],[Start Time]]</f>
        <v>8.3333333333333259E-2</v>
      </c>
      <c r="G6" s="15" t="s">
        <v>29</v>
      </c>
      <c r="H6" s="13">
        <f>COUNT(Tabela1[[#All],[Day]])</f>
        <v>16</v>
      </c>
    </row>
    <row r="7" spans="1:8" x14ac:dyDescent="0.25">
      <c r="A7" s="2">
        <v>44270</v>
      </c>
      <c r="B7" s="3">
        <v>0.58333333333333337</v>
      </c>
      <c r="C7" s="4" t="s">
        <v>25</v>
      </c>
      <c r="D7" s="3">
        <v>0.66666666666666663</v>
      </c>
      <c r="E7" s="3">
        <f>Tabela1[[#This Row],[End Time]]-Tabela1[[#This Row],[Start Time]]</f>
        <v>8.3333333333333259E-2</v>
      </c>
    </row>
    <row r="8" spans="1:8" x14ac:dyDescent="0.25">
      <c r="A8" s="2">
        <v>44272</v>
      </c>
      <c r="B8" s="3">
        <v>0.55208333333333337</v>
      </c>
      <c r="C8" s="4" t="s">
        <v>26</v>
      </c>
      <c r="D8" s="3">
        <v>0.64236111111111105</v>
      </c>
      <c r="E8" s="3">
        <f>Tabela1[[#This Row],[End Time]]-Tabela1[[#This Row],[Start Time]]</f>
        <v>9.0277777777777679E-2</v>
      </c>
      <c r="G8" s="16" t="s">
        <v>5</v>
      </c>
      <c r="H8" s="14">
        <f>SUM(Tabela1[[#All],[Duration]])</f>
        <v>1.103472222222222</v>
      </c>
    </row>
    <row r="9" spans="1:8" x14ac:dyDescent="0.25">
      <c r="A9" s="2">
        <v>44273</v>
      </c>
      <c r="B9" s="3">
        <v>0.54861111111111105</v>
      </c>
      <c r="C9" s="4" t="s">
        <v>26</v>
      </c>
      <c r="D9" s="3">
        <v>0.59027777777777779</v>
      </c>
      <c r="E9" s="3">
        <f>Tabela1[[#This Row],[End Time]]-Tabela1[[#This Row],[Start Time]]</f>
        <v>4.1666666666666741E-2</v>
      </c>
    </row>
    <row r="10" spans="1:8" x14ac:dyDescent="0.25">
      <c r="A10" s="2">
        <v>44277</v>
      </c>
      <c r="B10" s="3">
        <v>0.5625</v>
      </c>
      <c r="C10" s="4" t="s">
        <v>27</v>
      </c>
      <c r="D10" s="3">
        <v>0.66666666666666663</v>
      </c>
      <c r="E10" s="3">
        <f>Tabela1[[#This Row],[End Time]]-Tabela1[[#This Row],[Start Time]]</f>
        <v>0.10416666666666663</v>
      </c>
    </row>
    <row r="11" spans="1:8" x14ac:dyDescent="0.25">
      <c r="A11" s="2">
        <v>44277</v>
      </c>
      <c r="B11" s="3">
        <v>0.85833333333333339</v>
      </c>
      <c r="C11" s="4" t="s">
        <v>26</v>
      </c>
      <c r="D11" s="3">
        <v>0.95833333333333337</v>
      </c>
      <c r="E11" s="3">
        <f>Tabela1[[#This Row],[End Time]]-Tabela1[[#This Row],[Start Time]]</f>
        <v>9.9999999999999978E-2</v>
      </c>
    </row>
    <row r="12" spans="1:8" x14ac:dyDescent="0.25">
      <c r="A12" s="2">
        <v>44278</v>
      </c>
      <c r="B12" s="3">
        <v>0.66666666666666663</v>
      </c>
      <c r="C12" s="4" t="s">
        <v>28</v>
      </c>
      <c r="D12" s="3">
        <v>0.6875</v>
      </c>
      <c r="E12" s="3">
        <f>Tabela1[[#This Row],[End Time]]-Tabela1[[#This Row],[Start Time]]</f>
        <v>2.083333333333337E-2</v>
      </c>
    </row>
    <row r="13" spans="1:8" x14ac:dyDescent="0.25">
      <c r="A13" s="2">
        <v>44279</v>
      </c>
      <c r="B13" s="3">
        <v>0.38541666666666669</v>
      </c>
      <c r="C13" s="4" t="s">
        <v>28</v>
      </c>
      <c r="D13" s="3">
        <v>0.5</v>
      </c>
      <c r="E13" s="3">
        <f>Tabela1[[#This Row],[End Time]]-Tabela1[[#This Row],[Start Time]]</f>
        <v>0.11458333333333331</v>
      </c>
    </row>
    <row r="14" spans="1:8" x14ac:dyDescent="0.25">
      <c r="A14" s="2">
        <v>44279</v>
      </c>
      <c r="B14" s="3">
        <v>0.70833333333333337</v>
      </c>
      <c r="C14" s="4" t="s">
        <v>27</v>
      </c>
      <c r="D14" s="3">
        <v>0.73611111111111116</v>
      </c>
      <c r="E14" s="3">
        <f>Tabela1[[#This Row],[End Time]]-Tabela1[[#This Row],[Start Time]]</f>
        <v>2.777777777777779E-2</v>
      </c>
    </row>
    <row r="15" spans="1:8" x14ac:dyDescent="0.25">
      <c r="A15" s="2">
        <v>44279</v>
      </c>
      <c r="B15" s="3">
        <v>0.75</v>
      </c>
      <c r="C15" s="4" t="s">
        <v>26</v>
      </c>
      <c r="D15" s="3">
        <v>0.8125</v>
      </c>
      <c r="E15" s="3">
        <f>Tabela1[[#This Row],[End Time]]-Tabela1[[#This Row],[Start Time]]</f>
        <v>6.25E-2</v>
      </c>
    </row>
    <row r="16" spans="1:8" x14ac:dyDescent="0.25">
      <c r="A16" s="2">
        <v>44279</v>
      </c>
      <c r="B16" s="3">
        <v>0.86458333333333337</v>
      </c>
      <c r="C16" s="4" t="s">
        <v>26</v>
      </c>
      <c r="D16" s="3">
        <v>0.97916666666666663</v>
      </c>
      <c r="E16" s="3">
        <f>Tabela1[[#This Row],[End Time]]-Tabela1[[#This Row],[Start Time]]</f>
        <v>0.11458333333333326</v>
      </c>
    </row>
    <row r="17" spans="1:5" x14ac:dyDescent="0.25">
      <c r="A17" s="2">
        <v>44280</v>
      </c>
      <c r="B17" s="3">
        <v>0.61805555555555558</v>
      </c>
      <c r="C17" s="4" t="s">
        <v>26</v>
      </c>
      <c r="D17" s="3">
        <v>0.65972222222222221</v>
      </c>
      <c r="E17" s="3">
        <f>Tabela1[[#This Row],[End Time]]-Tabela1[[#This Row],[Start Time]]</f>
        <v>4.166666666666663E-2</v>
      </c>
    </row>
    <row r="18" spans="1:5" x14ac:dyDescent="0.25">
      <c r="A18" s="2"/>
      <c r="B18" s="3"/>
      <c r="C18" s="4"/>
      <c r="D18" s="3"/>
      <c r="E18" s="3">
        <f>Tabela1[[#This Row],[End Time]]-Tabela1[[#This Row],[Start Time]]</f>
        <v>0</v>
      </c>
    </row>
    <row r="19" spans="1:5" x14ac:dyDescent="0.25">
      <c r="A19" s="1"/>
      <c r="B19" s="3"/>
      <c r="C19" s="4"/>
      <c r="D19" s="3"/>
      <c r="E19" s="3">
        <f>Tabela1[[#This Row],[End Time]]-Tabela1[[#This Row],[Start Time]]</f>
        <v>0</v>
      </c>
    </row>
    <row r="20" spans="1:5" x14ac:dyDescent="0.25">
      <c r="A20" s="1"/>
      <c r="B20" s="3"/>
      <c r="C20" s="4"/>
      <c r="D20" s="3"/>
      <c r="E20" s="3">
        <f>Tabela1[[#This Row],[End Time]]-Tabela1[[#This Row],[Start Time]]</f>
        <v>0</v>
      </c>
    </row>
    <row r="21" spans="1:5" x14ac:dyDescent="0.25">
      <c r="A21" s="1"/>
      <c r="B21" s="3"/>
      <c r="C21" s="4"/>
      <c r="D21" s="3"/>
      <c r="E21" s="3">
        <f>Tabela1[[#This Row],[End Time]]-Tabela1[[#This Row],[Start Time]]</f>
        <v>0</v>
      </c>
    </row>
  </sheetData>
  <phoneticPr fontId="4" type="noConversion"/>
  <conditionalFormatting sqref="A1:A21">
    <cfRule type="duplicateValues" dxfId="0" priority="2"/>
  </conditionalFormatting>
  <conditionalFormatting sqref="A1:A20">
    <cfRule type="duplicateValues" priority="1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7607-00A4-48AA-9A87-27CE805F8079}">
  <dimension ref="A2:E13"/>
  <sheetViews>
    <sheetView zoomScale="130" zoomScaleNormal="130" workbookViewId="0">
      <selection activeCell="B27" sqref="B27"/>
    </sheetView>
  </sheetViews>
  <sheetFormatPr defaultRowHeight="15" x14ac:dyDescent="0.25"/>
  <cols>
    <col min="1" max="1" width="12.140625" customWidth="1"/>
    <col min="2" max="2" width="55.85546875" customWidth="1"/>
    <col min="3" max="3" width="9.28515625" bestFit="1" customWidth="1"/>
    <col min="4" max="4" width="14.42578125" bestFit="1" customWidth="1"/>
    <col min="5" max="5" width="51.42578125" bestFit="1" customWidth="1"/>
  </cols>
  <sheetData>
    <row r="2" spans="1:5" x14ac:dyDescent="0.25">
      <c r="A2" s="6" t="s">
        <v>19</v>
      </c>
      <c r="B2" s="7">
        <f>SUMPRODUCT(Tabela2[QTD], Tabela2[Preço_uni])</f>
        <v>37.770000000000003</v>
      </c>
    </row>
    <row r="5" spans="1:5" x14ac:dyDescent="0.25">
      <c r="A5" s="5" t="s">
        <v>16</v>
      </c>
      <c r="B5" s="5" t="s">
        <v>17</v>
      </c>
      <c r="C5" s="5" t="s">
        <v>15</v>
      </c>
      <c r="D5" s="5" t="s">
        <v>18</v>
      </c>
      <c r="E5" s="5" t="s">
        <v>24</v>
      </c>
    </row>
    <row r="6" spans="1:5" x14ac:dyDescent="0.25">
      <c r="A6" s="10" t="s">
        <v>13</v>
      </c>
      <c r="B6" s="12" t="s">
        <v>14</v>
      </c>
      <c r="C6" s="1">
        <v>1</v>
      </c>
      <c r="D6" s="8">
        <v>8.24</v>
      </c>
      <c r="E6" s="9" t="str">
        <f>HYPERLINK("https://www.ptrobotics.com/modulos-bluetooth/4364-bluetooth-module-hc-05.html",Tabela2[[#This Row],[Produto]])</f>
        <v>Bluetooth Module HC-05</v>
      </c>
    </row>
    <row r="7" spans="1:5" x14ac:dyDescent="0.25">
      <c r="A7" s="10" t="s">
        <v>13</v>
      </c>
      <c r="B7" s="12" t="s">
        <v>20</v>
      </c>
      <c r="C7" s="1">
        <v>2</v>
      </c>
      <c r="D7" s="8">
        <v>1.05</v>
      </c>
      <c r="E7" s="9" t="str">
        <f>HYPERLINK("https://www.ptrobotics.com/sensores-opticos/5913-ir-emitter-and-receiver-led-5mm-940nm.html",Tabela2[[#This Row],[Produto]])</f>
        <v>IR Emitter and Receiver LED 5mm 940nm</v>
      </c>
    </row>
    <row r="8" spans="1:5" x14ac:dyDescent="0.25">
      <c r="A8" s="10" t="s">
        <v>13</v>
      </c>
      <c r="B8" s="12" t="s">
        <v>21</v>
      </c>
      <c r="C8" s="1">
        <v>1</v>
      </c>
      <c r="D8" s="8">
        <v>12.18</v>
      </c>
      <c r="E8" s="9" t="str">
        <f>HYPERLINK("https://www.ptrobotics.com/cameras/3928-ov7670-camera-module.html",Tabela2[[#This Row],[Produto]])</f>
        <v>OV7670 Camera Module</v>
      </c>
    </row>
    <row r="9" spans="1:5" x14ac:dyDescent="0.25">
      <c r="A9" s="10" t="s">
        <v>13</v>
      </c>
      <c r="B9" s="12" t="s">
        <v>22</v>
      </c>
      <c r="C9" s="1">
        <v>1</v>
      </c>
      <c r="D9" s="8">
        <v>10.82</v>
      </c>
      <c r="E9" s="9" t="str">
        <f>HYPERLINK("https://www.ptrobotics.com/sensores-opticos/4048-tcs3200-color-sensor.html",Tabela2[[#This Row],[Produto]])</f>
        <v>TCS3200 Color Sensor</v>
      </c>
    </row>
    <row r="10" spans="1:5" x14ac:dyDescent="0.25">
      <c r="A10" s="10" t="s">
        <v>13</v>
      </c>
      <c r="B10" s="12" t="s">
        <v>23</v>
      </c>
      <c r="C10" s="1">
        <v>1</v>
      </c>
      <c r="D10" s="8">
        <v>4.43</v>
      </c>
      <c r="E10" s="9" t="str">
        <f>HYPERLINK("https://www.ptrobotics.com/sensor-ultrasom/8220-us-015-modulo-sensor-de-distancia-ultrassonico-33-5v.html",Tabela2[[#This Row],[Produto]])</f>
        <v>US-015 Modulo Sensor de Distância Ultrassónico 3.3 - 5V</v>
      </c>
    </row>
    <row r="11" spans="1:5" x14ac:dyDescent="0.25">
      <c r="A11" s="11"/>
      <c r="B11" s="12"/>
      <c r="C11" s="1">
        <v>0</v>
      </c>
      <c r="D11" s="8">
        <v>0</v>
      </c>
      <c r="E11" s="9">
        <f>HYPERLINK(,Tabela2[[#This Row],[Produto]])</f>
        <v>0</v>
      </c>
    </row>
    <row r="12" spans="1:5" x14ac:dyDescent="0.25">
      <c r="A12" s="11"/>
      <c r="B12" s="12"/>
      <c r="C12" s="1"/>
      <c r="D12" s="8"/>
      <c r="E12" s="9">
        <f>HYPERLINK(,Tabela2[[#This Row],[Produto]])</f>
        <v>0</v>
      </c>
    </row>
    <row r="13" spans="1:5" x14ac:dyDescent="0.25">
      <c r="A13" s="11"/>
      <c r="B13" s="12"/>
      <c r="C13" s="1"/>
      <c r="D13" s="8"/>
      <c r="E13" s="9">
        <f>HYPERLINK(,Tabela2[[#This Row],[Produto]])</f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TimeTable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Abreu</dc:creator>
  <cp:lastModifiedBy>Tomás Abreu</cp:lastModifiedBy>
  <dcterms:created xsi:type="dcterms:W3CDTF">2021-03-08T14:23:03Z</dcterms:created>
  <dcterms:modified xsi:type="dcterms:W3CDTF">2021-03-25T15:50:53Z</dcterms:modified>
</cp:coreProperties>
</file>