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mail-my.sharepoint.com/personal/vgalais001_dundee_ac_uk/Documents/Desktop/R Projects/MsC_Shedding_project/Results/Statistics/"/>
    </mc:Choice>
  </mc:AlternateContent>
  <xr:revisionPtr revIDLastSave="266" documentId="13_ncr:40009_{916474A6-9A2F-44BD-A429-F034D62F17B8}" xr6:coauthVersionLast="47" xr6:coauthVersionMax="47" xr10:uidLastSave="{9030683B-B6E8-4DFD-9EAD-418BB0F49997}"/>
  <bookViews>
    <workbookView xWindow="-28920" yWindow="-120" windowWidth="29040" windowHeight="17640" xr2:uid="{00000000-000D-0000-FFFF-FFFF00000000}"/>
  </bookViews>
  <sheets>
    <sheet name="Shedding Descriptive statistics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8" i="1" l="1"/>
  <c r="AE177" i="1"/>
  <c r="AE148" i="1"/>
  <c r="AE147" i="1"/>
  <c r="AE118" i="1"/>
  <c r="AE117" i="1"/>
  <c r="AE89" i="1"/>
  <c r="AE88" i="1"/>
  <c r="AE59" i="1"/>
  <c r="AE58" i="1"/>
  <c r="AE29" i="1"/>
  <c r="AE28" i="1"/>
  <c r="T77" i="1"/>
  <c r="T76" i="1"/>
  <c r="T75" i="1"/>
  <c r="T74" i="1"/>
  <c r="T73" i="1"/>
  <c r="T72" i="1"/>
  <c r="L72" i="1"/>
  <c r="L73" i="1"/>
  <c r="L74" i="1"/>
  <c r="L75" i="1"/>
  <c r="L76" i="1"/>
  <c r="L77" i="1"/>
  <c r="D73" i="1"/>
  <c r="D74" i="1"/>
  <c r="D75" i="1"/>
  <c r="D76" i="1"/>
  <c r="D77" i="1"/>
  <c r="D72" i="1"/>
  <c r="D10" i="1"/>
  <c r="T15" i="1"/>
  <c r="T14" i="1"/>
  <c r="T13" i="1"/>
  <c r="T12" i="1"/>
  <c r="T11" i="1"/>
  <c r="T10" i="1"/>
  <c r="L15" i="1"/>
  <c r="L14" i="1"/>
  <c r="L13" i="1"/>
  <c r="L12" i="1"/>
  <c r="L11" i="1"/>
  <c r="L10" i="1"/>
  <c r="D11" i="1"/>
  <c r="D12" i="1"/>
  <c r="D13" i="1"/>
  <c r="D14" i="1"/>
  <c r="D15" i="1"/>
  <c r="D54" i="1"/>
  <c r="AM112" i="1"/>
  <c r="AV112" i="1"/>
  <c r="AW75" i="1"/>
  <c r="AW39" i="1"/>
  <c r="AW3" i="1"/>
  <c r="AV3" i="1"/>
  <c r="AV39" i="1"/>
  <c r="AN75" i="1"/>
  <c r="AN39" i="1"/>
  <c r="AN3" i="1"/>
  <c r="AV111" i="1"/>
  <c r="AM111" i="1"/>
  <c r="AV75" i="1"/>
  <c r="AM75" i="1"/>
  <c r="AM39" i="1"/>
  <c r="AM3" i="1"/>
  <c r="T54" i="1"/>
  <c r="T59" i="1"/>
  <c r="T58" i="1"/>
  <c r="T57" i="1"/>
  <c r="T56" i="1"/>
  <c r="T55" i="1"/>
  <c r="L59" i="1"/>
  <c r="L58" i="1"/>
  <c r="L57" i="1"/>
  <c r="L56" i="1"/>
  <c r="L55" i="1"/>
  <c r="L54" i="1"/>
  <c r="D55" i="1"/>
  <c r="D56" i="1"/>
  <c r="D57" i="1"/>
  <c r="D58" i="1"/>
  <c r="D59" i="1"/>
  <c r="E24" i="2"/>
  <c r="F24" i="2"/>
  <c r="G24" i="2"/>
  <c r="H24" i="2"/>
  <c r="E25" i="2"/>
  <c r="F25" i="2"/>
  <c r="G25" i="2"/>
  <c r="H25" i="2"/>
  <c r="D24" i="2"/>
  <c r="D25" i="2"/>
  <c r="B25" i="2"/>
  <c r="B24" i="2"/>
  <c r="D15" i="2"/>
  <c r="D14" i="2"/>
  <c r="D7" i="2"/>
  <c r="F7" i="2" s="1"/>
  <c r="H7" i="2" s="1"/>
  <c r="D6" i="2"/>
  <c r="F14" i="2" s="1"/>
  <c r="H14" i="2" s="1"/>
  <c r="L78" i="1" l="1"/>
  <c r="L16" i="1"/>
  <c r="T16" i="1"/>
  <c r="T78" i="1"/>
  <c r="D78" i="1"/>
  <c r="E15" i="2"/>
  <c r="G15" i="2" s="1"/>
  <c r="F15" i="2"/>
  <c r="H15" i="2" s="1"/>
  <c r="D16" i="1"/>
  <c r="E6" i="2"/>
  <c r="G6" i="2" s="1"/>
  <c r="F6" i="2"/>
  <c r="H6" i="2" s="1"/>
  <c r="E14" i="2"/>
  <c r="G14" i="2" s="1"/>
  <c r="E7" i="2"/>
  <c r="G7" i="2" s="1"/>
</calcChain>
</file>

<file path=xl/sharedStrings.xml><?xml version="1.0" encoding="utf-8"?>
<sst xmlns="http://schemas.openxmlformats.org/spreadsheetml/2006/main" count="2159" uniqueCount="78">
  <si>
    <t>Wash</t>
  </si>
  <si>
    <t>Weight</t>
  </si>
  <si>
    <t>Average</t>
  </si>
  <si>
    <t>Median</t>
  </si>
  <si>
    <t>SD</t>
  </si>
  <si>
    <t>W000</t>
  </si>
  <si>
    <t>1000g</t>
  </si>
  <si>
    <t>100g</t>
  </si>
  <si>
    <t>2000g</t>
  </si>
  <si>
    <t>200g</t>
  </si>
  <si>
    <t>400g</t>
  </si>
  <si>
    <t>800g</t>
  </si>
  <si>
    <t>W001</t>
  </si>
  <si>
    <t>W003</t>
  </si>
  <si>
    <t>W005</t>
  </si>
  <si>
    <t>W007</t>
  </si>
  <si>
    <t>W009</t>
  </si>
  <si>
    <t>W011</t>
  </si>
  <si>
    <t>W013</t>
  </si>
  <si>
    <t>W015</t>
  </si>
  <si>
    <t>G1</t>
  </si>
  <si>
    <t>G2</t>
  </si>
  <si>
    <t>G3</t>
  </si>
  <si>
    <t>W051</t>
  </si>
  <si>
    <t>G4</t>
  </si>
  <si>
    <t>G5</t>
  </si>
  <si>
    <t>G6</t>
  </si>
  <si>
    <t>W041</t>
  </si>
  <si>
    <t>W025</t>
  </si>
  <si>
    <t>length</t>
  </si>
  <si>
    <t>diameter</t>
  </si>
  <si>
    <t>surface</t>
  </si>
  <si>
    <t xml:space="preserve">average </t>
  </si>
  <si>
    <t>Sheridan et al. (cm2)</t>
  </si>
  <si>
    <t>Sheridan et al. (7.84cm2)</t>
  </si>
  <si>
    <t>Lau et al. (cm2)</t>
  </si>
  <si>
    <t>Lau et al. (7.84cm2)</t>
  </si>
  <si>
    <t>aerie</t>
  </si>
  <si>
    <t>Pink rose</t>
  </si>
  <si>
    <t>US Polo Assn</t>
  </si>
  <si>
    <t>Quiksilver</t>
  </si>
  <si>
    <t>Cupio</t>
  </si>
  <si>
    <t>Como</t>
  </si>
  <si>
    <t>Stokan et al.</t>
  </si>
  <si>
    <t>Operator</t>
  </si>
  <si>
    <t>Pressure</t>
  </si>
  <si>
    <t>Garment</t>
  </si>
  <si>
    <t>Repeat</t>
  </si>
  <si>
    <t>Sample</t>
  </si>
  <si>
    <t>Area.mm2</t>
  </si>
  <si>
    <t>Operator 2</t>
  </si>
  <si>
    <t>firm</t>
  </si>
  <si>
    <t>R1</t>
  </si>
  <si>
    <t>R2</t>
  </si>
  <si>
    <t>R3</t>
  </si>
  <si>
    <t>Operator 3</t>
  </si>
  <si>
    <t>Operator 5</t>
  </si>
  <si>
    <t>Gentle pressure</t>
  </si>
  <si>
    <t>Operator 1</t>
  </si>
  <si>
    <t>gentle</t>
  </si>
  <si>
    <t>Operator 4</t>
  </si>
  <si>
    <t>mean per operator</t>
  </si>
  <si>
    <t>firm pressure</t>
  </si>
  <si>
    <t>Total average</t>
  </si>
  <si>
    <t>total SD</t>
  </si>
  <si>
    <t>Project</t>
  </si>
  <si>
    <t>Area</t>
  </si>
  <si>
    <t>Area.px</t>
  </si>
  <si>
    <t>SH</t>
  </si>
  <si>
    <t>1Vcotton</t>
  </si>
  <si>
    <t>R4</t>
  </si>
  <si>
    <t>R5</t>
  </si>
  <si>
    <t>1VcottonD</t>
  </si>
  <si>
    <t>1VcottonDC</t>
  </si>
  <si>
    <t>SD per operator</t>
  </si>
  <si>
    <t>% increase</t>
  </si>
  <si>
    <t>5Vcotton</t>
  </si>
  <si>
    <t>12Vcotton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</si>
</sst>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gray0625"/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8" fillId="0" borderId="10" xfId="0" applyFont="1" applyBorder="1"/>
    <xf numFmtId="2" fontId="18" fillId="0" borderId="10" xfId="0" applyNumberFormat="1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14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178"/>
  <sheetViews>
    <sheetView tabSelected="1" topLeftCell="M95" zoomScale="70" zoomScaleNormal="70" workbookViewId="0">
      <selection activeCell="AF123" sqref="AF123"/>
    </sheetView>
  </sheetViews>
  <sheetFormatPr defaultRowHeight="15" x14ac:dyDescent="0.25"/>
  <cols>
    <col min="1" max="3" width="9.140625" style="3"/>
    <col min="4" max="4" width="14.7109375" style="3" customWidth="1"/>
    <col min="5" max="6" width="9.140625" style="3"/>
    <col min="7" max="7" width="2.5703125" style="3" customWidth="1"/>
    <col min="8" max="8" width="2.28515625" style="3" customWidth="1"/>
    <col min="9" max="11" width="9.140625" style="3"/>
    <col min="12" max="12" width="14.7109375" style="3" customWidth="1"/>
    <col min="13" max="14" width="9.140625" style="3"/>
    <col min="15" max="15" width="2.5703125" style="3" customWidth="1"/>
    <col min="16" max="16" width="2.42578125" style="3" customWidth="1"/>
    <col min="17" max="19" width="9.140625" style="3"/>
    <col min="20" max="20" width="17.7109375" style="3" customWidth="1"/>
    <col min="21" max="25" width="9.140625" style="3"/>
    <col min="26" max="26" width="13.42578125" style="3" customWidth="1"/>
    <col min="27" max="29" width="9.140625" style="3"/>
    <col min="30" max="30" width="14.85546875" style="3" customWidth="1"/>
    <col min="31" max="32" width="9.140625" style="3"/>
    <col min="33" max="33" width="10.85546875" style="3" customWidth="1"/>
    <col min="34" max="37" width="8.42578125" style="3" customWidth="1"/>
    <col min="38" max="38" width="9.7109375" style="3" customWidth="1"/>
    <col min="39" max="40" width="17.7109375" style="3" customWidth="1"/>
    <col min="41" max="42" width="10.85546875" style="3" customWidth="1"/>
    <col min="43" max="46" width="8.5703125" style="3" customWidth="1"/>
    <col min="47" max="47" width="10.85546875" style="3" customWidth="1"/>
    <col min="48" max="48" width="18" style="3" customWidth="1"/>
    <col min="49" max="49" width="17.7109375" style="3" customWidth="1"/>
    <col min="50" max="16384" width="9.140625" style="3"/>
  </cols>
  <sheetData>
    <row r="1" spans="1:49" x14ac:dyDescent="0.25">
      <c r="A1" s="50" t="s">
        <v>20</v>
      </c>
      <c r="B1" s="50"/>
      <c r="C1" s="50"/>
      <c r="D1" s="50"/>
      <c r="E1" s="50"/>
      <c r="F1" s="50"/>
      <c r="I1" s="50" t="s">
        <v>21</v>
      </c>
      <c r="J1" s="50"/>
      <c r="K1" s="50"/>
      <c r="L1" s="50"/>
      <c r="M1" s="50"/>
      <c r="N1" s="50"/>
      <c r="Q1" s="50" t="s">
        <v>22</v>
      </c>
      <c r="R1" s="50"/>
      <c r="S1" s="50"/>
      <c r="T1" s="50"/>
      <c r="U1" s="50"/>
      <c r="V1" s="50"/>
      <c r="X1" s="44" t="s">
        <v>7</v>
      </c>
      <c r="Y1" s="44"/>
      <c r="Z1" s="44"/>
      <c r="AA1" s="44"/>
      <c r="AB1" s="44"/>
      <c r="AC1" s="44"/>
      <c r="AD1" s="44"/>
      <c r="AE1" s="44"/>
      <c r="AG1" s="48" t="s">
        <v>62</v>
      </c>
      <c r="AH1" s="49"/>
      <c r="AI1" s="49"/>
      <c r="AJ1" s="49"/>
      <c r="AK1" s="49"/>
      <c r="AL1" s="49"/>
      <c r="AM1" s="49"/>
      <c r="AN1" s="49"/>
      <c r="AP1" s="48" t="s">
        <v>57</v>
      </c>
      <c r="AQ1" s="49"/>
      <c r="AR1" s="49"/>
      <c r="AS1" s="49"/>
      <c r="AT1" s="49"/>
      <c r="AU1" s="49"/>
      <c r="AV1" s="49"/>
      <c r="AW1" s="49"/>
    </row>
    <row r="2" spans="1:49" ht="15.75" thickBot="1" x14ac:dyDescent="0.3">
      <c r="A2" s="5" t="s">
        <v>0</v>
      </c>
      <c r="B2" s="5" t="s">
        <v>1</v>
      </c>
      <c r="C2" s="5" t="s">
        <v>2</v>
      </c>
      <c r="D2" s="5"/>
      <c r="E2" s="5" t="s">
        <v>3</v>
      </c>
      <c r="F2" s="5" t="s">
        <v>4</v>
      </c>
      <c r="I2" s="5" t="s">
        <v>0</v>
      </c>
      <c r="J2" s="5" t="s">
        <v>1</v>
      </c>
      <c r="K2" s="5" t="s">
        <v>2</v>
      </c>
      <c r="L2" s="5"/>
      <c r="M2" s="5" t="s">
        <v>3</v>
      </c>
      <c r="N2" s="5" t="s">
        <v>4</v>
      </c>
      <c r="Q2" s="5" t="s">
        <v>0</v>
      </c>
      <c r="R2" s="5" t="s">
        <v>1</v>
      </c>
      <c r="S2" s="5" t="s">
        <v>2</v>
      </c>
      <c r="T2" s="5"/>
      <c r="U2" s="5" t="s">
        <v>3</v>
      </c>
      <c r="V2" s="5" t="s">
        <v>4</v>
      </c>
      <c r="X2" s="35" t="s">
        <v>65</v>
      </c>
      <c r="Y2" s="35" t="s">
        <v>0</v>
      </c>
      <c r="Z2" s="35" t="s">
        <v>46</v>
      </c>
      <c r="AA2" s="35" t="s">
        <v>1</v>
      </c>
      <c r="AB2" s="35" t="s">
        <v>47</v>
      </c>
      <c r="AC2" s="35" t="s">
        <v>66</v>
      </c>
      <c r="AD2" s="35" t="s">
        <v>67</v>
      </c>
      <c r="AE2" s="35" t="s">
        <v>49</v>
      </c>
      <c r="AF2"/>
      <c r="AG2" s="1" t="s">
        <v>44</v>
      </c>
      <c r="AH2" s="1" t="s">
        <v>45</v>
      </c>
      <c r="AI2" s="1" t="s">
        <v>46</v>
      </c>
      <c r="AJ2" s="1" t="s">
        <v>47</v>
      </c>
      <c r="AK2" s="1" t="s">
        <v>48</v>
      </c>
      <c r="AL2" s="1" t="s">
        <v>49</v>
      </c>
      <c r="AM2" s="2" t="s">
        <v>61</v>
      </c>
      <c r="AN2" s="2" t="s">
        <v>74</v>
      </c>
      <c r="AP2" s="1" t="s">
        <v>44</v>
      </c>
      <c r="AQ2" s="1" t="s">
        <v>45</v>
      </c>
      <c r="AR2" s="1" t="s">
        <v>46</v>
      </c>
      <c r="AS2" s="1" t="s">
        <v>47</v>
      </c>
      <c r="AT2" s="1" t="s">
        <v>48</v>
      </c>
      <c r="AU2" s="1" t="s">
        <v>49</v>
      </c>
      <c r="AV2" s="2" t="s">
        <v>61</v>
      </c>
      <c r="AW2" s="2" t="s">
        <v>74</v>
      </c>
    </row>
    <row r="3" spans="1:49" x14ac:dyDescent="0.25">
      <c r="A3" s="7" t="s">
        <v>5</v>
      </c>
      <c r="B3" s="8" t="s">
        <v>6</v>
      </c>
      <c r="C3" s="8">
        <v>79.27</v>
      </c>
      <c r="D3" s="30"/>
      <c r="E3" s="8">
        <v>81.150000000000006</v>
      </c>
      <c r="F3" s="21">
        <v>9.6300000000000008</v>
      </c>
      <c r="I3" s="7" t="s">
        <v>5</v>
      </c>
      <c r="J3" s="8" t="s">
        <v>6</v>
      </c>
      <c r="K3" s="8">
        <v>45.75</v>
      </c>
      <c r="L3" s="30"/>
      <c r="M3" s="8">
        <v>39.799999999999997</v>
      </c>
      <c r="N3" s="21">
        <v>14.6</v>
      </c>
      <c r="Q3" s="7" t="s">
        <v>5</v>
      </c>
      <c r="R3" s="8" t="s">
        <v>6</v>
      </c>
      <c r="S3" s="8">
        <v>135.80000000000001</v>
      </c>
      <c r="T3" s="30"/>
      <c r="U3" s="8">
        <v>134.09</v>
      </c>
      <c r="V3" s="21">
        <v>44.11</v>
      </c>
      <c r="X3" s="35" t="s">
        <v>68</v>
      </c>
      <c r="Y3" s="35" t="s">
        <v>5</v>
      </c>
      <c r="Z3" s="35" t="s">
        <v>69</v>
      </c>
      <c r="AA3" s="35" t="s">
        <v>7</v>
      </c>
      <c r="AB3" s="35" t="s">
        <v>52</v>
      </c>
      <c r="AC3" s="35">
        <v>6.3739999999999997</v>
      </c>
      <c r="AD3" s="35">
        <v>579454.54545454495</v>
      </c>
      <c r="AE3" s="35">
        <v>47.888805409466599</v>
      </c>
      <c r="AF3"/>
      <c r="AG3" s="1" t="s">
        <v>58</v>
      </c>
      <c r="AH3" s="1" t="s">
        <v>59</v>
      </c>
      <c r="AI3" s="1" t="s">
        <v>20</v>
      </c>
      <c r="AJ3" s="1" t="s">
        <v>52</v>
      </c>
      <c r="AK3" s="1">
        <v>1</v>
      </c>
      <c r="AL3" s="1">
        <v>20.465815176559001</v>
      </c>
      <c r="AM3" s="43">
        <f>AVERAGE(AL3:AL38)</f>
        <v>9.9403122130394888</v>
      </c>
      <c r="AN3" s="43">
        <f>_xlfn.STDEV.S(AL3:AL38)</f>
        <v>4.6152116341959166</v>
      </c>
      <c r="AP3" s="1" t="s">
        <v>50</v>
      </c>
      <c r="AQ3" s="1" t="s">
        <v>51</v>
      </c>
      <c r="AR3" s="1" t="s">
        <v>20</v>
      </c>
      <c r="AS3" s="1" t="s">
        <v>52</v>
      </c>
      <c r="AT3" s="1">
        <v>1</v>
      </c>
      <c r="AU3" s="1">
        <v>7.9188580015026302</v>
      </c>
      <c r="AV3" s="45">
        <f>AVERAGE(AU3:AU38)</f>
        <v>11.129893981133655</v>
      </c>
      <c r="AW3" s="43">
        <f>_xlfn.STDEV.S(AU3:AU38)</f>
        <v>6.1331072875108905</v>
      </c>
    </row>
    <row r="4" spans="1:49" x14ac:dyDescent="0.25">
      <c r="A4" s="9" t="s">
        <v>5</v>
      </c>
      <c r="B4" s="2" t="s">
        <v>7</v>
      </c>
      <c r="C4" s="2">
        <v>32.06</v>
      </c>
      <c r="D4" s="31"/>
      <c r="E4" s="2">
        <v>31.74</v>
      </c>
      <c r="F4" s="22">
        <v>10.58</v>
      </c>
      <c r="I4" s="9" t="s">
        <v>5</v>
      </c>
      <c r="J4" s="2" t="s">
        <v>7</v>
      </c>
      <c r="K4" s="2">
        <v>10.73</v>
      </c>
      <c r="L4" s="31"/>
      <c r="M4" s="2">
        <v>10.8</v>
      </c>
      <c r="N4" s="22">
        <v>2.2599999999999998</v>
      </c>
      <c r="Q4" s="9" t="s">
        <v>5</v>
      </c>
      <c r="R4" s="2" t="s">
        <v>7</v>
      </c>
      <c r="S4" s="2">
        <v>34.26</v>
      </c>
      <c r="T4" s="31"/>
      <c r="U4" s="2">
        <v>32.89</v>
      </c>
      <c r="V4" s="22">
        <v>9.7799999999999994</v>
      </c>
      <c r="X4" s="35" t="s">
        <v>68</v>
      </c>
      <c r="Y4" s="35" t="s">
        <v>5</v>
      </c>
      <c r="Z4" s="35" t="s">
        <v>69</v>
      </c>
      <c r="AA4" s="35" t="s">
        <v>7</v>
      </c>
      <c r="AB4" s="35" t="s">
        <v>53</v>
      </c>
      <c r="AC4" s="35">
        <v>4.3280000000000003</v>
      </c>
      <c r="AD4" s="35">
        <v>393454.545454545</v>
      </c>
      <c r="AE4" s="35">
        <v>32.516904583020299</v>
      </c>
      <c r="AF4"/>
      <c r="AG4" s="1" t="s">
        <v>58</v>
      </c>
      <c r="AH4" s="1" t="s">
        <v>59</v>
      </c>
      <c r="AI4" s="1" t="s">
        <v>20</v>
      </c>
      <c r="AJ4" s="1" t="s">
        <v>52</v>
      </c>
      <c r="AK4" s="1">
        <v>2</v>
      </c>
      <c r="AL4" s="1">
        <v>13.328324567994001</v>
      </c>
      <c r="AM4" s="43"/>
      <c r="AN4" s="43"/>
      <c r="AP4" s="1" t="s">
        <v>50</v>
      </c>
      <c r="AQ4" s="1" t="s">
        <v>51</v>
      </c>
      <c r="AR4" s="1" t="s">
        <v>20</v>
      </c>
      <c r="AS4" s="1" t="s">
        <v>52</v>
      </c>
      <c r="AT4" s="1">
        <v>2</v>
      </c>
      <c r="AU4" s="1">
        <v>6.5815176558978203</v>
      </c>
      <c r="AV4" s="46"/>
      <c r="AW4" s="43"/>
    </row>
    <row r="5" spans="1:49" x14ac:dyDescent="0.25">
      <c r="A5" s="9" t="s">
        <v>5</v>
      </c>
      <c r="B5" s="2" t="s">
        <v>8</v>
      </c>
      <c r="C5" s="2">
        <v>104.33</v>
      </c>
      <c r="D5" s="31"/>
      <c r="E5" s="2">
        <v>100.94</v>
      </c>
      <c r="F5" s="22">
        <v>15.45</v>
      </c>
      <c r="I5" s="9" t="s">
        <v>5</v>
      </c>
      <c r="J5" s="2" t="s">
        <v>8</v>
      </c>
      <c r="K5" s="2">
        <v>80.94</v>
      </c>
      <c r="L5" s="31"/>
      <c r="M5" s="2">
        <v>81.33</v>
      </c>
      <c r="N5" s="22">
        <v>20.309999999999999</v>
      </c>
      <c r="Q5" s="9" t="s">
        <v>5</v>
      </c>
      <c r="R5" s="2" t="s">
        <v>8</v>
      </c>
      <c r="S5" s="2">
        <v>108.79</v>
      </c>
      <c r="T5" s="31"/>
      <c r="U5" s="2">
        <v>105.86</v>
      </c>
      <c r="V5" s="22">
        <v>9.8000000000000007</v>
      </c>
      <c r="X5" s="35" t="s">
        <v>68</v>
      </c>
      <c r="Y5" s="35" t="s">
        <v>5</v>
      </c>
      <c r="Z5" s="35" t="s">
        <v>69</v>
      </c>
      <c r="AA5" s="35" t="s">
        <v>7</v>
      </c>
      <c r="AB5" s="35" t="s">
        <v>54</v>
      </c>
      <c r="AC5" s="35">
        <v>4.2249999999999996</v>
      </c>
      <c r="AD5" s="35">
        <v>384090.909090909</v>
      </c>
      <c r="AE5" s="35">
        <v>31.743050338091699</v>
      </c>
      <c r="AF5"/>
      <c r="AG5" s="1" t="s">
        <v>58</v>
      </c>
      <c r="AH5" s="1" t="s">
        <v>59</v>
      </c>
      <c r="AI5" s="1" t="s">
        <v>20</v>
      </c>
      <c r="AJ5" s="1" t="s">
        <v>52</v>
      </c>
      <c r="AK5" s="1">
        <v>3</v>
      </c>
      <c r="AL5" s="1">
        <v>14.267468069121</v>
      </c>
      <c r="AM5" s="43"/>
      <c r="AN5" s="43"/>
      <c r="AP5" s="1" t="s">
        <v>50</v>
      </c>
      <c r="AQ5" s="1" t="s">
        <v>51</v>
      </c>
      <c r="AR5" s="1" t="s">
        <v>20</v>
      </c>
      <c r="AS5" s="1" t="s">
        <v>52</v>
      </c>
      <c r="AT5" s="1">
        <v>3</v>
      </c>
      <c r="AU5" s="1">
        <v>8.6326070623591296</v>
      </c>
      <c r="AV5" s="46"/>
      <c r="AW5" s="43"/>
    </row>
    <row r="6" spans="1:49" x14ac:dyDescent="0.25">
      <c r="A6" s="9" t="s">
        <v>5</v>
      </c>
      <c r="B6" s="2" t="s">
        <v>9</v>
      </c>
      <c r="C6" s="2">
        <v>50.93</v>
      </c>
      <c r="D6" s="31"/>
      <c r="E6" s="2">
        <v>56.42</v>
      </c>
      <c r="F6" s="22">
        <v>17.07</v>
      </c>
      <c r="I6" s="9" t="s">
        <v>5</v>
      </c>
      <c r="J6" s="2" t="s">
        <v>9</v>
      </c>
      <c r="K6" s="2">
        <v>15.38</v>
      </c>
      <c r="L6" s="31"/>
      <c r="M6" s="2">
        <v>16.46</v>
      </c>
      <c r="N6" s="22">
        <v>4.2</v>
      </c>
      <c r="Q6" s="9" t="s">
        <v>5</v>
      </c>
      <c r="R6" s="2" t="s">
        <v>9</v>
      </c>
      <c r="S6" s="2">
        <v>49.06</v>
      </c>
      <c r="T6" s="31"/>
      <c r="U6" s="2">
        <v>41.11</v>
      </c>
      <c r="V6" s="22">
        <v>12.34</v>
      </c>
      <c r="X6" s="35" t="s">
        <v>68</v>
      </c>
      <c r="Y6" s="35" t="s">
        <v>5</v>
      </c>
      <c r="Z6" s="35" t="s">
        <v>69</v>
      </c>
      <c r="AA6" s="35" t="s">
        <v>7</v>
      </c>
      <c r="AB6" s="35" t="s">
        <v>70</v>
      </c>
      <c r="AC6" s="35">
        <v>3.99</v>
      </c>
      <c r="AD6" s="35">
        <v>362727.272727273</v>
      </c>
      <c r="AE6" s="35">
        <v>29.977460555973</v>
      </c>
      <c r="AF6"/>
      <c r="AG6" s="1" t="s">
        <v>58</v>
      </c>
      <c r="AH6" s="1" t="s">
        <v>59</v>
      </c>
      <c r="AI6" s="1" t="s">
        <v>20</v>
      </c>
      <c r="AJ6" s="1" t="s">
        <v>52</v>
      </c>
      <c r="AK6" s="1">
        <v>4</v>
      </c>
      <c r="AL6" s="1">
        <v>8.1667918858001496</v>
      </c>
      <c r="AM6" s="43"/>
      <c r="AN6" s="43"/>
      <c r="AP6" s="1" t="s">
        <v>50</v>
      </c>
      <c r="AQ6" s="1" t="s">
        <v>51</v>
      </c>
      <c r="AR6" s="1" t="s">
        <v>20</v>
      </c>
      <c r="AS6" s="1" t="s">
        <v>52</v>
      </c>
      <c r="AT6" s="1">
        <v>4</v>
      </c>
      <c r="AU6" s="1">
        <v>6.4763335837716003</v>
      </c>
      <c r="AV6" s="46"/>
      <c r="AW6" s="43"/>
    </row>
    <row r="7" spans="1:49" x14ac:dyDescent="0.25">
      <c r="A7" s="9" t="s">
        <v>5</v>
      </c>
      <c r="B7" s="2" t="s">
        <v>10</v>
      </c>
      <c r="C7" s="2">
        <v>63.42</v>
      </c>
      <c r="D7" s="31"/>
      <c r="E7" s="2">
        <v>70.7</v>
      </c>
      <c r="F7" s="22">
        <v>18.510000000000002</v>
      </c>
      <c r="I7" s="9" t="s">
        <v>5</v>
      </c>
      <c r="J7" s="2" t="s">
        <v>10</v>
      </c>
      <c r="K7" s="2">
        <v>30.38</v>
      </c>
      <c r="L7" s="31"/>
      <c r="M7" s="2">
        <v>31.8</v>
      </c>
      <c r="N7" s="22">
        <v>8.91</v>
      </c>
      <c r="Q7" s="9" t="s">
        <v>5</v>
      </c>
      <c r="R7" s="2" t="s">
        <v>10</v>
      </c>
      <c r="S7" s="2">
        <v>78.64</v>
      </c>
      <c r="T7" s="31"/>
      <c r="U7" s="2">
        <v>70.06</v>
      </c>
      <c r="V7" s="22">
        <v>19.09</v>
      </c>
      <c r="X7" s="35" t="s">
        <v>68</v>
      </c>
      <c r="Y7" s="35" t="s">
        <v>5</v>
      </c>
      <c r="Z7" s="35" t="s">
        <v>69</v>
      </c>
      <c r="AA7" s="35" t="s">
        <v>7</v>
      </c>
      <c r="AB7" s="35" t="s">
        <v>71</v>
      </c>
      <c r="AC7" s="35">
        <v>2.419</v>
      </c>
      <c r="AD7" s="35">
        <v>219909.090909091</v>
      </c>
      <c r="AE7" s="35">
        <v>18.174305033809201</v>
      </c>
      <c r="AF7"/>
      <c r="AG7" s="1" t="s">
        <v>58</v>
      </c>
      <c r="AH7" s="1" t="s">
        <v>59</v>
      </c>
      <c r="AI7" s="1" t="s">
        <v>20</v>
      </c>
      <c r="AJ7" s="1" t="s">
        <v>52</v>
      </c>
      <c r="AK7" s="1">
        <v>5</v>
      </c>
      <c r="AL7" s="1">
        <v>3.8617580766341102</v>
      </c>
      <c r="AM7" s="43"/>
      <c r="AN7" s="43"/>
      <c r="AP7" s="1" t="s">
        <v>50</v>
      </c>
      <c r="AQ7" s="1" t="s">
        <v>51</v>
      </c>
      <c r="AR7" s="1" t="s">
        <v>20</v>
      </c>
      <c r="AS7" s="1" t="s">
        <v>52</v>
      </c>
      <c r="AT7" s="1">
        <v>5</v>
      </c>
      <c r="AU7" s="1">
        <v>8.62509391435011</v>
      </c>
      <c r="AV7" s="46"/>
      <c r="AW7" s="43"/>
    </row>
    <row r="8" spans="1:49" ht="15.75" thickBot="1" x14ac:dyDescent="0.3">
      <c r="A8" s="10" t="s">
        <v>5</v>
      </c>
      <c r="B8" s="11" t="s">
        <v>11</v>
      </c>
      <c r="C8" s="11">
        <v>72.38</v>
      </c>
      <c r="D8" s="32"/>
      <c r="E8" s="11">
        <v>71.27</v>
      </c>
      <c r="F8" s="23">
        <v>7.57</v>
      </c>
      <c r="I8" s="10" t="s">
        <v>5</v>
      </c>
      <c r="J8" s="11" t="s">
        <v>11</v>
      </c>
      <c r="K8" s="11">
        <v>42.99</v>
      </c>
      <c r="L8" s="32"/>
      <c r="M8" s="11">
        <v>41.78</v>
      </c>
      <c r="N8" s="23">
        <v>5.46</v>
      </c>
      <c r="Q8" s="10" t="s">
        <v>5</v>
      </c>
      <c r="R8" s="11" t="s">
        <v>11</v>
      </c>
      <c r="S8" s="11">
        <v>109.55</v>
      </c>
      <c r="T8" s="32"/>
      <c r="U8" s="11">
        <v>111.28</v>
      </c>
      <c r="V8" s="23">
        <v>35.07</v>
      </c>
      <c r="X8" s="35" t="s">
        <v>68</v>
      </c>
      <c r="Y8" s="35" t="s">
        <v>5</v>
      </c>
      <c r="Z8" s="35" t="s">
        <v>72</v>
      </c>
      <c r="AA8" s="35" t="s">
        <v>7</v>
      </c>
      <c r="AB8" s="35" t="s">
        <v>52</v>
      </c>
      <c r="AC8" s="35">
        <v>1.0209999999999999</v>
      </c>
      <c r="AD8" s="35">
        <v>92818.181818181794</v>
      </c>
      <c r="AE8" s="35">
        <v>7.6709241172051099</v>
      </c>
      <c r="AF8"/>
      <c r="AG8" s="1" t="s">
        <v>58</v>
      </c>
      <c r="AH8" s="1" t="s">
        <v>59</v>
      </c>
      <c r="AI8" s="1" t="s">
        <v>20</v>
      </c>
      <c r="AJ8" s="1" t="s">
        <v>52</v>
      </c>
      <c r="AK8" s="1">
        <v>6</v>
      </c>
      <c r="AL8" s="1">
        <v>2.2990232907588299</v>
      </c>
      <c r="AM8" s="43"/>
      <c r="AN8" s="43"/>
      <c r="AP8" s="1" t="s">
        <v>50</v>
      </c>
      <c r="AQ8" s="1" t="s">
        <v>51</v>
      </c>
      <c r="AR8" s="1" t="s">
        <v>20</v>
      </c>
      <c r="AS8" s="1" t="s">
        <v>52</v>
      </c>
      <c r="AT8" s="1">
        <v>6</v>
      </c>
      <c r="AU8" s="1">
        <v>4.5229151014275004</v>
      </c>
      <c r="AV8" s="46"/>
      <c r="AW8" s="43"/>
    </row>
    <row r="9" spans="1:49" ht="15.75" thickBot="1" x14ac:dyDescent="0.3">
      <c r="A9" s="27"/>
      <c r="B9" s="28"/>
      <c r="C9" s="28"/>
      <c r="D9" s="28" t="s">
        <v>75</v>
      </c>
      <c r="E9" s="28"/>
      <c r="F9" s="29"/>
      <c r="I9" s="27"/>
      <c r="J9" s="28"/>
      <c r="K9" s="28"/>
      <c r="L9" s="28" t="s">
        <v>75</v>
      </c>
      <c r="M9" s="28"/>
      <c r="N9" s="29"/>
      <c r="Q9" s="27"/>
      <c r="R9" s="28"/>
      <c r="S9" s="28"/>
      <c r="T9" s="28" t="s">
        <v>75</v>
      </c>
      <c r="U9" s="28"/>
      <c r="V9" s="29"/>
      <c r="X9" s="35" t="s">
        <v>68</v>
      </c>
      <c r="Y9" s="35" t="s">
        <v>5</v>
      </c>
      <c r="Z9" s="35" t="s">
        <v>72</v>
      </c>
      <c r="AA9" s="35" t="s">
        <v>7</v>
      </c>
      <c r="AB9" s="35" t="s">
        <v>53</v>
      </c>
      <c r="AC9" s="35">
        <v>1.282</v>
      </c>
      <c r="AD9" s="35">
        <v>116545.454545455</v>
      </c>
      <c r="AE9" s="35">
        <v>9.6318557475582303</v>
      </c>
      <c r="AF9"/>
      <c r="AG9" s="1" t="s">
        <v>58</v>
      </c>
      <c r="AH9" s="1" t="s">
        <v>59</v>
      </c>
      <c r="AI9" s="1" t="s">
        <v>20</v>
      </c>
      <c r="AJ9" s="1" t="s">
        <v>53</v>
      </c>
      <c r="AK9" s="1">
        <v>1</v>
      </c>
      <c r="AL9" s="1">
        <v>16.528925619834698</v>
      </c>
      <c r="AM9" s="43"/>
      <c r="AN9" s="43"/>
      <c r="AP9" s="1" t="s">
        <v>50</v>
      </c>
      <c r="AQ9" s="1" t="s">
        <v>51</v>
      </c>
      <c r="AR9" s="1" t="s">
        <v>20</v>
      </c>
      <c r="AS9" s="1" t="s">
        <v>53</v>
      </c>
      <c r="AT9" s="1">
        <v>1</v>
      </c>
      <c r="AU9" s="1">
        <v>11.059353869271201</v>
      </c>
      <c r="AV9" s="46"/>
      <c r="AW9" s="43"/>
    </row>
    <row r="10" spans="1:49" ht="15.75" thickBot="1" x14ac:dyDescent="0.3">
      <c r="A10" s="7" t="s">
        <v>12</v>
      </c>
      <c r="B10" s="8" t="s">
        <v>6</v>
      </c>
      <c r="C10" s="8">
        <v>289.82</v>
      </c>
      <c r="D10" s="40">
        <f xml:space="preserve"> (C10/C3)*100</f>
        <v>365.61120222025988</v>
      </c>
      <c r="E10" s="8">
        <v>310.45</v>
      </c>
      <c r="F10" s="21">
        <v>53.86</v>
      </c>
      <c r="I10" s="7" t="s">
        <v>12</v>
      </c>
      <c r="J10" s="8" t="s">
        <v>6</v>
      </c>
      <c r="K10" s="8">
        <v>225.91</v>
      </c>
      <c r="L10" s="40">
        <f xml:space="preserve"> (K10/K3)*100</f>
        <v>493.79234972677597</v>
      </c>
      <c r="M10" s="8">
        <v>209.72</v>
      </c>
      <c r="N10" s="21">
        <v>57.29</v>
      </c>
      <c r="Q10" s="7" t="s">
        <v>12</v>
      </c>
      <c r="R10" s="8" t="s">
        <v>6</v>
      </c>
      <c r="S10" s="8">
        <v>282.33</v>
      </c>
      <c r="T10" s="40">
        <f xml:space="preserve"> (S10/S3)*100</f>
        <v>207.90132547864505</v>
      </c>
      <c r="U10" s="8">
        <v>296.27999999999997</v>
      </c>
      <c r="V10" s="21">
        <v>41.71</v>
      </c>
      <c r="X10" s="35" t="s">
        <v>68</v>
      </c>
      <c r="Y10" s="35" t="s">
        <v>5</v>
      </c>
      <c r="Z10" s="35" t="s">
        <v>72</v>
      </c>
      <c r="AA10" s="35" t="s">
        <v>7</v>
      </c>
      <c r="AB10" s="35" t="s">
        <v>54</v>
      </c>
      <c r="AC10" s="35">
        <v>1.587</v>
      </c>
      <c r="AD10" s="35">
        <v>144272.727272727</v>
      </c>
      <c r="AE10" s="35">
        <v>11.923365890308</v>
      </c>
      <c r="AF10"/>
      <c r="AG10" s="1" t="s">
        <v>58</v>
      </c>
      <c r="AH10" s="1" t="s">
        <v>59</v>
      </c>
      <c r="AI10" s="1" t="s">
        <v>20</v>
      </c>
      <c r="AJ10" s="1" t="s">
        <v>53</v>
      </c>
      <c r="AK10" s="1">
        <v>2</v>
      </c>
      <c r="AL10" s="1">
        <v>9.7595792637114993</v>
      </c>
      <c r="AM10" s="43"/>
      <c r="AN10" s="43"/>
      <c r="AP10" s="1" t="s">
        <v>50</v>
      </c>
      <c r="AQ10" s="1" t="s">
        <v>51</v>
      </c>
      <c r="AR10" s="1" t="s">
        <v>20</v>
      </c>
      <c r="AS10" s="1" t="s">
        <v>53</v>
      </c>
      <c r="AT10" s="1">
        <v>2</v>
      </c>
      <c r="AU10" s="1">
        <v>6.6491359879789602</v>
      </c>
      <c r="AV10" s="46"/>
      <c r="AW10" s="43"/>
    </row>
    <row r="11" spans="1:49" ht="15.75" thickBot="1" x14ac:dyDescent="0.3">
      <c r="A11" s="9" t="s">
        <v>12</v>
      </c>
      <c r="B11" s="2" t="s">
        <v>7</v>
      </c>
      <c r="C11" s="2">
        <v>69.44</v>
      </c>
      <c r="D11" s="40">
        <f t="shared" ref="D11:D15" si="0" xml:space="preserve"> (C11/C4)*100</f>
        <v>216.59388646288207</v>
      </c>
      <c r="E11" s="2">
        <v>69.790000000000006</v>
      </c>
      <c r="F11" s="22">
        <v>14.44</v>
      </c>
      <c r="I11" s="9" t="s">
        <v>12</v>
      </c>
      <c r="J11" s="2" t="s">
        <v>7</v>
      </c>
      <c r="K11" s="2">
        <v>107.19</v>
      </c>
      <c r="L11" s="40">
        <f t="shared" ref="L11:L15" si="1" xml:space="preserve"> (K11/K4)*100</f>
        <v>998.97483690587126</v>
      </c>
      <c r="M11" s="2">
        <v>110.85</v>
      </c>
      <c r="N11" s="22">
        <v>15.16</v>
      </c>
      <c r="Q11" s="9" t="s">
        <v>12</v>
      </c>
      <c r="R11" s="2" t="s">
        <v>7</v>
      </c>
      <c r="S11" s="2">
        <v>89.16</v>
      </c>
      <c r="T11" s="40">
        <f t="shared" ref="T11:T15" si="2" xml:space="preserve"> (S11/S4)*100</f>
        <v>260.24518388791591</v>
      </c>
      <c r="U11" s="2">
        <v>87.7</v>
      </c>
      <c r="V11" s="22">
        <v>8.58</v>
      </c>
      <c r="X11" s="35" t="s">
        <v>68</v>
      </c>
      <c r="Y11" s="35" t="s">
        <v>5</v>
      </c>
      <c r="Z11" s="35" t="s">
        <v>72</v>
      </c>
      <c r="AA11" s="35" t="s">
        <v>7</v>
      </c>
      <c r="AB11" s="35" t="s">
        <v>70</v>
      </c>
      <c r="AC11" s="35">
        <v>1.4370000000000001</v>
      </c>
      <c r="AD11" s="35">
        <v>130636.363636364</v>
      </c>
      <c r="AE11" s="35">
        <v>10.7963936889557</v>
      </c>
      <c r="AF11"/>
      <c r="AG11" s="1" t="s">
        <v>58</v>
      </c>
      <c r="AH11" s="1" t="s">
        <v>59</v>
      </c>
      <c r="AI11" s="1" t="s">
        <v>20</v>
      </c>
      <c r="AJ11" s="1" t="s">
        <v>53</v>
      </c>
      <c r="AK11" s="1">
        <v>3</v>
      </c>
      <c r="AL11" s="1">
        <v>16.168294515402</v>
      </c>
      <c r="AM11" s="43"/>
      <c r="AN11" s="43"/>
      <c r="AP11" s="1" t="s">
        <v>50</v>
      </c>
      <c r="AQ11" s="1" t="s">
        <v>51</v>
      </c>
      <c r="AR11" s="1" t="s">
        <v>20</v>
      </c>
      <c r="AS11" s="1" t="s">
        <v>53</v>
      </c>
      <c r="AT11" s="1">
        <v>3</v>
      </c>
      <c r="AU11" s="1">
        <v>6.27347858752817</v>
      </c>
      <c r="AV11" s="46"/>
      <c r="AW11" s="43"/>
    </row>
    <row r="12" spans="1:49" ht="15.75" thickBot="1" x14ac:dyDescent="0.3">
      <c r="A12" s="9" t="s">
        <v>12</v>
      </c>
      <c r="B12" s="2" t="s">
        <v>8</v>
      </c>
      <c r="C12" s="2">
        <v>388.43</v>
      </c>
      <c r="D12" s="40">
        <f t="shared" si="0"/>
        <v>372.30901945749071</v>
      </c>
      <c r="E12" s="2">
        <v>372.5</v>
      </c>
      <c r="F12" s="22">
        <v>40.29</v>
      </c>
      <c r="I12" s="9" t="s">
        <v>12</v>
      </c>
      <c r="J12" s="2" t="s">
        <v>8</v>
      </c>
      <c r="K12" s="2">
        <v>312.88</v>
      </c>
      <c r="L12" s="40">
        <f t="shared" si="1"/>
        <v>386.55794415616509</v>
      </c>
      <c r="M12" s="2">
        <v>308.97000000000003</v>
      </c>
      <c r="N12" s="22">
        <v>18.100000000000001</v>
      </c>
      <c r="Q12" s="9" t="s">
        <v>12</v>
      </c>
      <c r="R12" s="2" t="s">
        <v>8</v>
      </c>
      <c r="S12" s="2">
        <v>340.69</v>
      </c>
      <c r="T12" s="40">
        <f t="shared" si="2"/>
        <v>313.16297453810091</v>
      </c>
      <c r="U12" s="2">
        <v>355</v>
      </c>
      <c r="V12" s="22">
        <v>39.65</v>
      </c>
      <c r="X12" s="35" t="s">
        <v>68</v>
      </c>
      <c r="Y12" s="35" t="s">
        <v>5</v>
      </c>
      <c r="Z12" s="35" t="s">
        <v>72</v>
      </c>
      <c r="AA12" s="35" t="s">
        <v>7</v>
      </c>
      <c r="AB12" s="35" t="s">
        <v>71</v>
      </c>
      <c r="AC12" s="35">
        <v>1.8140000000000001</v>
      </c>
      <c r="AD12" s="35">
        <v>164909.090909091</v>
      </c>
      <c r="AE12" s="35">
        <v>13.628850488354599</v>
      </c>
      <c r="AF12"/>
      <c r="AG12" s="1" t="s">
        <v>58</v>
      </c>
      <c r="AH12" s="1" t="s">
        <v>59</v>
      </c>
      <c r="AI12" s="1" t="s">
        <v>20</v>
      </c>
      <c r="AJ12" s="1" t="s">
        <v>53</v>
      </c>
      <c r="AK12" s="1">
        <v>4</v>
      </c>
      <c r="AL12" s="1">
        <v>14.3425995492111</v>
      </c>
      <c r="AM12" s="43"/>
      <c r="AN12" s="43"/>
      <c r="AP12" s="1" t="s">
        <v>50</v>
      </c>
      <c r="AQ12" s="1" t="s">
        <v>51</v>
      </c>
      <c r="AR12" s="1" t="s">
        <v>20</v>
      </c>
      <c r="AS12" s="1" t="s">
        <v>53</v>
      </c>
      <c r="AT12" s="1">
        <v>4</v>
      </c>
      <c r="AU12" s="1">
        <v>9.9924868519909804</v>
      </c>
      <c r="AV12" s="46"/>
      <c r="AW12" s="43"/>
    </row>
    <row r="13" spans="1:49" ht="15.75" thickBot="1" x14ac:dyDescent="0.3">
      <c r="A13" s="9" t="s">
        <v>12</v>
      </c>
      <c r="B13" s="2" t="s">
        <v>9</v>
      </c>
      <c r="C13" s="2">
        <v>109.08</v>
      </c>
      <c r="D13" s="40">
        <f t="shared" si="0"/>
        <v>214.17632043981936</v>
      </c>
      <c r="E13" s="2">
        <v>107.93</v>
      </c>
      <c r="F13" s="22">
        <v>6.4</v>
      </c>
      <c r="I13" s="9" t="s">
        <v>12</v>
      </c>
      <c r="J13" s="2" t="s">
        <v>9</v>
      </c>
      <c r="K13" s="2">
        <v>120.24</v>
      </c>
      <c r="L13" s="40">
        <f t="shared" si="1"/>
        <v>781.79453836150833</v>
      </c>
      <c r="M13" s="2">
        <v>118.31</v>
      </c>
      <c r="N13" s="22">
        <v>12.36</v>
      </c>
      <c r="Q13" s="9" t="s">
        <v>12</v>
      </c>
      <c r="R13" s="2" t="s">
        <v>9</v>
      </c>
      <c r="S13" s="2">
        <v>118.3</v>
      </c>
      <c r="T13" s="40">
        <f t="shared" si="2"/>
        <v>241.13330615572767</v>
      </c>
      <c r="U13" s="2">
        <v>121.16</v>
      </c>
      <c r="V13" s="22">
        <v>19.77</v>
      </c>
      <c r="X13" s="35" t="s">
        <v>68</v>
      </c>
      <c r="Y13" s="35" t="s">
        <v>5</v>
      </c>
      <c r="Z13" s="35" t="s">
        <v>73</v>
      </c>
      <c r="AA13" s="35" t="s">
        <v>7</v>
      </c>
      <c r="AB13" s="35" t="s">
        <v>52</v>
      </c>
      <c r="AC13" s="35">
        <v>2.7839999999999998</v>
      </c>
      <c r="AD13" s="35">
        <v>253090.909090909</v>
      </c>
      <c r="AE13" s="35">
        <v>20.916604057099899</v>
      </c>
      <c r="AF13"/>
      <c r="AG13" s="1" t="s">
        <v>58</v>
      </c>
      <c r="AH13" s="1" t="s">
        <v>59</v>
      </c>
      <c r="AI13" s="1" t="s">
        <v>20</v>
      </c>
      <c r="AJ13" s="1" t="s">
        <v>53</v>
      </c>
      <c r="AK13" s="1">
        <v>5</v>
      </c>
      <c r="AL13" s="1">
        <v>6.9045830202855001</v>
      </c>
      <c r="AM13" s="43"/>
      <c r="AN13" s="43"/>
      <c r="AP13" s="1" t="s">
        <v>50</v>
      </c>
      <c r="AQ13" s="1" t="s">
        <v>51</v>
      </c>
      <c r="AR13" s="1" t="s">
        <v>20</v>
      </c>
      <c r="AS13" s="1" t="s">
        <v>53</v>
      </c>
      <c r="AT13" s="1">
        <v>5</v>
      </c>
      <c r="AU13" s="1">
        <v>8.0766341096919607</v>
      </c>
      <c r="AV13" s="46"/>
      <c r="AW13" s="43"/>
    </row>
    <row r="14" spans="1:49" ht="15.75" thickBot="1" x14ac:dyDescent="0.3">
      <c r="A14" s="9" t="s">
        <v>12</v>
      </c>
      <c r="B14" s="2" t="s">
        <v>10</v>
      </c>
      <c r="C14" s="2">
        <v>207.48</v>
      </c>
      <c r="D14" s="40">
        <f t="shared" si="0"/>
        <v>327.15231788079467</v>
      </c>
      <c r="E14" s="2">
        <v>203.61</v>
      </c>
      <c r="F14" s="22">
        <v>53.65</v>
      </c>
      <c r="I14" s="9" t="s">
        <v>12</v>
      </c>
      <c r="J14" s="2" t="s">
        <v>10</v>
      </c>
      <c r="K14" s="2">
        <v>173.87</v>
      </c>
      <c r="L14" s="40">
        <f t="shared" si="1"/>
        <v>572.31731402238313</v>
      </c>
      <c r="M14" s="2">
        <v>181.56</v>
      </c>
      <c r="N14" s="22">
        <v>24.64</v>
      </c>
      <c r="Q14" s="9" t="s">
        <v>12</v>
      </c>
      <c r="R14" s="2" t="s">
        <v>10</v>
      </c>
      <c r="S14" s="2">
        <v>199.39</v>
      </c>
      <c r="T14" s="40">
        <f t="shared" si="2"/>
        <v>253.54781281790437</v>
      </c>
      <c r="U14" s="2">
        <v>180.43</v>
      </c>
      <c r="V14" s="22">
        <v>35.96</v>
      </c>
      <c r="X14" s="35" t="s">
        <v>68</v>
      </c>
      <c r="Y14" s="35" t="s">
        <v>5</v>
      </c>
      <c r="Z14" s="35" t="s">
        <v>73</v>
      </c>
      <c r="AA14" s="35" t="s">
        <v>7</v>
      </c>
      <c r="AB14" s="35" t="s">
        <v>53</v>
      </c>
      <c r="AC14" s="35">
        <v>4.0650000000000004</v>
      </c>
      <c r="AD14" s="35">
        <v>369545.454545455</v>
      </c>
      <c r="AE14" s="35">
        <v>30.540946656649101</v>
      </c>
      <c r="AF14"/>
      <c r="AG14" s="1" t="s">
        <v>58</v>
      </c>
      <c r="AH14" s="1" t="s">
        <v>59</v>
      </c>
      <c r="AI14" s="1" t="s">
        <v>20</v>
      </c>
      <c r="AJ14" s="1" t="s">
        <v>53</v>
      </c>
      <c r="AK14" s="1">
        <v>6</v>
      </c>
      <c r="AL14" s="1">
        <v>6.2584522915101397</v>
      </c>
      <c r="AM14" s="43"/>
      <c r="AN14" s="43"/>
      <c r="AP14" s="1" t="s">
        <v>50</v>
      </c>
      <c r="AQ14" s="1" t="s">
        <v>51</v>
      </c>
      <c r="AR14" s="1" t="s">
        <v>20</v>
      </c>
      <c r="AS14" s="1" t="s">
        <v>53</v>
      </c>
      <c r="AT14" s="1">
        <v>6</v>
      </c>
      <c r="AU14" s="1">
        <v>8.5274229902329104</v>
      </c>
      <c r="AV14" s="46"/>
      <c r="AW14" s="43"/>
    </row>
    <row r="15" spans="1:49" ht="15.75" thickBot="1" x14ac:dyDescent="0.3">
      <c r="A15" s="10" t="s">
        <v>12</v>
      </c>
      <c r="B15" s="11" t="s">
        <v>11</v>
      </c>
      <c r="C15" s="11">
        <v>231.63</v>
      </c>
      <c r="D15" s="40">
        <f t="shared" si="0"/>
        <v>320.0193423597679</v>
      </c>
      <c r="E15" s="11">
        <v>230</v>
      </c>
      <c r="F15" s="23">
        <v>39.85</v>
      </c>
      <c r="I15" s="10" t="s">
        <v>12</v>
      </c>
      <c r="J15" s="11" t="s">
        <v>11</v>
      </c>
      <c r="K15" s="11">
        <v>217.16</v>
      </c>
      <c r="L15" s="40">
        <f t="shared" si="1"/>
        <v>505.14073040241919</v>
      </c>
      <c r="M15" s="11">
        <v>226.33</v>
      </c>
      <c r="N15" s="23">
        <v>39.119999999999997</v>
      </c>
      <c r="Q15" s="10" t="s">
        <v>12</v>
      </c>
      <c r="R15" s="11" t="s">
        <v>11</v>
      </c>
      <c r="S15" s="11">
        <v>180.71</v>
      </c>
      <c r="T15" s="40">
        <f t="shared" si="2"/>
        <v>164.95664080328618</v>
      </c>
      <c r="U15" s="11">
        <v>174.09</v>
      </c>
      <c r="V15" s="23">
        <v>28.96</v>
      </c>
      <c r="X15" s="35" t="s">
        <v>68</v>
      </c>
      <c r="Y15" s="35" t="s">
        <v>5</v>
      </c>
      <c r="Z15" s="35" t="s">
        <v>73</v>
      </c>
      <c r="AA15" s="35" t="s">
        <v>7</v>
      </c>
      <c r="AB15" s="35" t="s">
        <v>54</v>
      </c>
      <c r="AC15" s="35">
        <v>4.3780000000000001</v>
      </c>
      <c r="AD15" s="35">
        <v>398000</v>
      </c>
      <c r="AE15" s="35">
        <v>32.892561983471097</v>
      </c>
      <c r="AF15"/>
      <c r="AG15" s="1" t="s">
        <v>58</v>
      </c>
      <c r="AH15" s="1" t="s">
        <v>59</v>
      </c>
      <c r="AI15" s="1" t="s">
        <v>20</v>
      </c>
      <c r="AJ15" s="1" t="s">
        <v>54</v>
      </c>
      <c r="AK15" s="1">
        <v>1</v>
      </c>
      <c r="AL15" s="1">
        <v>10.0525920360631</v>
      </c>
      <c r="AM15" s="43"/>
      <c r="AN15" s="43"/>
      <c r="AP15" s="1" t="s">
        <v>50</v>
      </c>
      <c r="AQ15" s="1" t="s">
        <v>51</v>
      </c>
      <c r="AR15" s="1" t="s">
        <v>20</v>
      </c>
      <c r="AS15" s="1" t="s">
        <v>54</v>
      </c>
      <c r="AT15" s="1">
        <v>1</v>
      </c>
      <c r="AU15" s="1">
        <v>8.6776859504132204</v>
      </c>
      <c r="AV15" s="46"/>
      <c r="AW15" s="43"/>
    </row>
    <row r="16" spans="1:49" x14ac:dyDescent="0.25">
      <c r="A16" s="6"/>
      <c r="B16" s="6"/>
      <c r="C16" s="6"/>
      <c r="D16" s="41">
        <f>AVERAGE(D10:D15)</f>
        <v>302.64368147016916</v>
      </c>
      <c r="E16" s="41"/>
      <c r="F16" s="41"/>
      <c r="G16" s="42"/>
      <c r="H16" s="42"/>
      <c r="I16" s="41"/>
      <c r="J16" s="41"/>
      <c r="K16" s="41"/>
      <c r="L16" s="41">
        <f>AVERAGE(L10:L15)</f>
        <v>623.09628559585383</v>
      </c>
      <c r="M16" s="41"/>
      <c r="N16" s="41"/>
      <c r="O16" s="42"/>
      <c r="P16" s="42"/>
      <c r="Q16" s="41"/>
      <c r="R16" s="41"/>
      <c r="S16" s="41"/>
      <c r="T16" s="41">
        <f>AVERAGE(T10:T15)</f>
        <v>240.15787394692998</v>
      </c>
      <c r="U16" s="6"/>
      <c r="V16" s="6"/>
      <c r="X16" s="35" t="s">
        <v>68</v>
      </c>
      <c r="Y16" s="35" t="s">
        <v>5</v>
      </c>
      <c r="Z16" s="35" t="s">
        <v>73</v>
      </c>
      <c r="AA16" s="35" t="s">
        <v>7</v>
      </c>
      <c r="AB16" s="35" t="s">
        <v>70</v>
      </c>
      <c r="AC16" s="35">
        <v>5.3789999999999996</v>
      </c>
      <c r="AD16" s="35">
        <v>489000</v>
      </c>
      <c r="AE16" s="35">
        <v>40.413223140495901</v>
      </c>
      <c r="AF16"/>
      <c r="AG16" s="1" t="s">
        <v>58</v>
      </c>
      <c r="AH16" s="1" t="s">
        <v>59</v>
      </c>
      <c r="AI16" s="1" t="s">
        <v>20</v>
      </c>
      <c r="AJ16" s="1" t="s">
        <v>54</v>
      </c>
      <c r="AK16" s="1">
        <v>2</v>
      </c>
      <c r="AL16" s="1">
        <v>7.9038317054845999</v>
      </c>
      <c r="AM16" s="43"/>
      <c r="AN16" s="43"/>
      <c r="AP16" s="1" t="s">
        <v>50</v>
      </c>
      <c r="AQ16" s="1" t="s">
        <v>51</v>
      </c>
      <c r="AR16" s="1" t="s">
        <v>20</v>
      </c>
      <c r="AS16" s="1" t="s">
        <v>54</v>
      </c>
      <c r="AT16" s="1">
        <v>2</v>
      </c>
      <c r="AU16" s="1">
        <v>6.3486100676183304</v>
      </c>
      <c r="AV16" s="46"/>
      <c r="AW16" s="43"/>
    </row>
    <row r="17" spans="1:49" x14ac:dyDescent="0.25">
      <c r="A17" s="2" t="s">
        <v>13</v>
      </c>
      <c r="B17" s="2" t="s">
        <v>6</v>
      </c>
      <c r="C17" s="2">
        <v>96.95</v>
      </c>
      <c r="D17" s="2"/>
      <c r="E17" s="2">
        <v>85.76</v>
      </c>
      <c r="F17" s="2">
        <v>33.17</v>
      </c>
      <c r="I17" s="2" t="s">
        <v>13</v>
      </c>
      <c r="J17" s="2" t="s">
        <v>6</v>
      </c>
      <c r="K17" s="2">
        <v>197.34</v>
      </c>
      <c r="L17" s="2"/>
      <c r="M17" s="2">
        <v>178.08</v>
      </c>
      <c r="N17" s="2">
        <v>47.76</v>
      </c>
      <c r="Q17" s="2" t="s">
        <v>13</v>
      </c>
      <c r="R17" s="2" t="s">
        <v>6</v>
      </c>
      <c r="S17" s="2">
        <v>212</v>
      </c>
      <c r="T17" s="2"/>
      <c r="U17" s="2">
        <v>211.13</v>
      </c>
      <c r="V17" s="2">
        <v>30.39</v>
      </c>
      <c r="X17" s="35" t="s">
        <v>68</v>
      </c>
      <c r="Y17" s="35" t="s">
        <v>5</v>
      </c>
      <c r="Z17" s="35" t="s">
        <v>73</v>
      </c>
      <c r="AA17" s="35" t="s">
        <v>7</v>
      </c>
      <c r="AB17" s="35" t="s">
        <v>71</v>
      </c>
      <c r="AC17" s="35">
        <v>6.1970000000000001</v>
      </c>
      <c r="AD17" s="35">
        <v>563363.636363636</v>
      </c>
      <c r="AE17" s="35">
        <v>46.558978211870802</v>
      </c>
      <c r="AF17"/>
      <c r="AG17" s="1" t="s">
        <v>58</v>
      </c>
      <c r="AH17" s="1" t="s">
        <v>59</v>
      </c>
      <c r="AI17" s="1" t="s">
        <v>20</v>
      </c>
      <c r="AJ17" s="1" t="s">
        <v>54</v>
      </c>
      <c r="AK17" s="1">
        <v>3</v>
      </c>
      <c r="AL17" s="1">
        <v>5.7400450788880502</v>
      </c>
      <c r="AM17" s="43"/>
      <c r="AN17" s="43"/>
      <c r="AP17" s="1" t="s">
        <v>50</v>
      </c>
      <c r="AQ17" s="1" t="s">
        <v>51</v>
      </c>
      <c r="AR17" s="1" t="s">
        <v>20</v>
      </c>
      <c r="AS17" s="1" t="s">
        <v>54</v>
      </c>
      <c r="AT17" s="1">
        <v>3</v>
      </c>
      <c r="AU17" s="1">
        <v>3.5011269722013498</v>
      </c>
      <c r="AV17" s="46"/>
      <c r="AW17" s="43"/>
    </row>
    <row r="18" spans="1:49" x14ac:dyDescent="0.25">
      <c r="A18" s="2" t="s">
        <v>13</v>
      </c>
      <c r="B18" s="2" t="s">
        <v>7</v>
      </c>
      <c r="C18" s="2">
        <v>21.89</v>
      </c>
      <c r="D18" s="2"/>
      <c r="E18" s="2">
        <v>19.690000000000001</v>
      </c>
      <c r="F18" s="2">
        <v>9.58</v>
      </c>
      <c r="I18" s="2" t="s">
        <v>13</v>
      </c>
      <c r="J18" s="2" t="s">
        <v>7</v>
      </c>
      <c r="K18" s="2">
        <v>52.22</v>
      </c>
      <c r="L18" s="2"/>
      <c r="M18" s="2">
        <v>54.18</v>
      </c>
      <c r="N18" s="2">
        <v>5.83</v>
      </c>
      <c r="Q18" s="2" t="s">
        <v>13</v>
      </c>
      <c r="R18" s="2" t="s">
        <v>7</v>
      </c>
      <c r="S18" s="2">
        <v>106.74</v>
      </c>
      <c r="T18" s="2"/>
      <c r="U18" s="2">
        <v>105.73</v>
      </c>
      <c r="V18" s="2">
        <v>15.93</v>
      </c>
      <c r="X18" s="1" t="s">
        <v>68</v>
      </c>
      <c r="Y18" s="1" t="s">
        <v>5</v>
      </c>
      <c r="Z18" s="1" t="s">
        <v>76</v>
      </c>
      <c r="AA18" s="1" t="s">
        <v>7</v>
      </c>
      <c r="AB18" s="1" t="s">
        <v>52</v>
      </c>
      <c r="AC18" s="1">
        <v>2.944</v>
      </c>
      <c r="AD18" s="1">
        <v>267636.363636364</v>
      </c>
      <c r="AE18" s="1">
        <v>22.118707738542501</v>
      </c>
      <c r="AG18" s="1" t="s">
        <v>58</v>
      </c>
      <c r="AH18" s="1" t="s">
        <v>59</v>
      </c>
      <c r="AI18" s="1" t="s">
        <v>20</v>
      </c>
      <c r="AJ18" s="1" t="s">
        <v>54</v>
      </c>
      <c r="AK18" s="1">
        <v>4</v>
      </c>
      <c r="AL18" s="1">
        <v>7.5507137490608596</v>
      </c>
      <c r="AM18" s="43"/>
      <c r="AN18" s="43"/>
      <c r="AP18" s="1" t="s">
        <v>50</v>
      </c>
      <c r="AQ18" s="1" t="s">
        <v>51</v>
      </c>
      <c r="AR18" s="1" t="s">
        <v>20</v>
      </c>
      <c r="AS18" s="1" t="s">
        <v>54</v>
      </c>
      <c r="AT18" s="1">
        <v>4</v>
      </c>
      <c r="AU18" s="1">
        <v>7.4305033809166003</v>
      </c>
      <c r="AV18" s="46"/>
      <c r="AW18" s="43"/>
    </row>
    <row r="19" spans="1:49" x14ac:dyDescent="0.25">
      <c r="A19" s="2" t="s">
        <v>13</v>
      </c>
      <c r="B19" s="2" t="s">
        <v>8</v>
      </c>
      <c r="C19" s="2">
        <v>157.76</v>
      </c>
      <c r="D19" s="2"/>
      <c r="E19" s="2">
        <v>146.54</v>
      </c>
      <c r="F19" s="2">
        <v>39.47</v>
      </c>
      <c r="I19" s="2" t="s">
        <v>13</v>
      </c>
      <c r="J19" s="2" t="s">
        <v>8</v>
      </c>
      <c r="K19" s="2">
        <v>263.13</v>
      </c>
      <c r="L19" s="2"/>
      <c r="M19" s="2">
        <v>260.63</v>
      </c>
      <c r="N19" s="2">
        <v>47.39</v>
      </c>
      <c r="Q19" s="2" t="s">
        <v>13</v>
      </c>
      <c r="R19" s="2" t="s">
        <v>8</v>
      </c>
      <c r="S19" s="2">
        <v>286.3</v>
      </c>
      <c r="T19" s="2"/>
      <c r="U19" s="2">
        <v>303.23</v>
      </c>
      <c r="V19" s="2">
        <v>52.25</v>
      </c>
      <c r="X19" s="1" t="s">
        <v>68</v>
      </c>
      <c r="Y19" s="1" t="s">
        <v>5</v>
      </c>
      <c r="Z19" s="1" t="s">
        <v>76</v>
      </c>
      <c r="AA19" s="1" t="s">
        <v>7</v>
      </c>
      <c r="AB19" s="1" t="s">
        <v>53</v>
      </c>
      <c r="AC19" s="1">
        <v>3.5659999999999998</v>
      </c>
      <c r="AD19" s="1">
        <v>324181.818181818</v>
      </c>
      <c r="AE19" s="1">
        <v>26.7918858001503</v>
      </c>
      <c r="AG19" s="1" t="s">
        <v>58</v>
      </c>
      <c r="AH19" s="1" t="s">
        <v>59</v>
      </c>
      <c r="AI19" s="1" t="s">
        <v>20</v>
      </c>
      <c r="AJ19" s="1" t="s">
        <v>54</v>
      </c>
      <c r="AK19" s="1">
        <v>5</v>
      </c>
      <c r="AL19" s="1">
        <v>7.9263711495116498</v>
      </c>
      <c r="AM19" s="43"/>
      <c r="AN19" s="43"/>
      <c r="AP19" s="1" t="s">
        <v>50</v>
      </c>
      <c r="AQ19" s="1" t="s">
        <v>51</v>
      </c>
      <c r="AR19" s="1" t="s">
        <v>20</v>
      </c>
      <c r="AS19" s="1" t="s">
        <v>54</v>
      </c>
      <c r="AT19" s="1">
        <v>5</v>
      </c>
      <c r="AU19" s="1">
        <v>4.3726521412471797</v>
      </c>
      <c r="AV19" s="46"/>
      <c r="AW19" s="43"/>
    </row>
    <row r="20" spans="1:49" x14ac:dyDescent="0.25">
      <c r="A20" s="2" t="s">
        <v>13</v>
      </c>
      <c r="B20" s="2" t="s">
        <v>9</v>
      </c>
      <c r="C20" s="2">
        <v>40.17</v>
      </c>
      <c r="D20" s="2"/>
      <c r="E20" s="2">
        <v>37.43</v>
      </c>
      <c r="F20" s="2">
        <v>12.63</v>
      </c>
      <c r="I20" s="2" t="s">
        <v>13</v>
      </c>
      <c r="J20" s="2" t="s">
        <v>9</v>
      </c>
      <c r="K20" s="2">
        <v>58.6</v>
      </c>
      <c r="L20" s="2"/>
      <c r="M20" s="2">
        <v>62.26</v>
      </c>
      <c r="N20" s="2">
        <v>16.100000000000001</v>
      </c>
      <c r="Q20" s="2" t="s">
        <v>13</v>
      </c>
      <c r="R20" s="2" t="s">
        <v>9</v>
      </c>
      <c r="S20" s="2">
        <v>144.54</v>
      </c>
      <c r="T20" s="2"/>
      <c r="U20" s="2">
        <v>128.62</v>
      </c>
      <c r="V20" s="2">
        <v>58.9</v>
      </c>
      <c r="X20" s="1" t="s">
        <v>68</v>
      </c>
      <c r="Y20" s="1" t="s">
        <v>5</v>
      </c>
      <c r="Z20" s="1" t="s">
        <v>76</v>
      </c>
      <c r="AA20" s="1" t="s">
        <v>7</v>
      </c>
      <c r="AB20" s="1" t="s">
        <v>54</v>
      </c>
      <c r="AC20" s="1">
        <v>5.81</v>
      </c>
      <c r="AD20" s="1">
        <v>528181.818181818</v>
      </c>
      <c r="AE20" s="1">
        <v>43.651389932381697</v>
      </c>
      <c r="AG20" s="1" t="s">
        <v>58</v>
      </c>
      <c r="AH20" s="1" t="s">
        <v>59</v>
      </c>
      <c r="AI20" s="1" t="s">
        <v>20</v>
      </c>
      <c r="AJ20" s="1" t="s">
        <v>54</v>
      </c>
      <c r="AK20" s="1">
        <v>6</v>
      </c>
      <c r="AL20" s="1">
        <v>12.411720510894099</v>
      </c>
      <c r="AM20" s="43"/>
      <c r="AN20" s="43"/>
      <c r="AP20" s="1" t="s">
        <v>50</v>
      </c>
      <c r="AQ20" s="1" t="s">
        <v>51</v>
      </c>
      <c r="AR20" s="1" t="s">
        <v>20</v>
      </c>
      <c r="AS20" s="1" t="s">
        <v>54</v>
      </c>
      <c r="AT20" s="1">
        <v>6</v>
      </c>
      <c r="AU20" s="1">
        <v>6.6190833959428996</v>
      </c>
      <c r="AV20" s="46"/>
      <c r="AW20" s="43"/>
    </row>
    <row r="21" spans="1:49" x14ac:dyDescent="0.25">
      <c r="A21" s="2" t="s">
        <v>13</v>
      </c>
      <c r="B21" s="2" t="s">
        <v>10</v>
      </c>
      <c r="C21" s="2">
        <v>46.03</v>
      </c>
      <c r="D21" s="2"/>
      <c r="E21" s="2">
        <v>50.67</v>
      </c>
      <c r="F21" s="2">
        <v>8.25</v>
      </c>
      <c r="I21" s="2" t="s">
        <v>13</v>
      </c>
      <c r="J21" s="2" t="s">
        <v>10</v>
      </c>
      <c r="K21" s="2">
        <v>98.18</v>
      </c>
      <c r="L21" s="2"/>
      <c r="M21" s="2">
        <v>103.64</v>
      </c>
      <c r="N21" s="2">
        <v>28.96</v>
      </c>
      <c r="Q21" s="2" t="s">
        <v>13</v>
      </c>
      <c r="R21" s="2" t="s">
        <v>10</v>
      </c>
      <c r="S21" s="2">
        <v>136.91999999999999</v>
      </c>
      <c r="T21" s="2"/>
      <c r="U21" s="2">
        <v>149.07</v>
      </c>
      <c r="V21" s="2">
        <v>24</v>
      </c>
      <c r="X21" s="1" t="s">
        <v>68</v>
      </c>
      <c r="Y21" s="1" t="s">
        <v>5</v>
      </c>
      <c r="Z21" s="1" t="s">
        <v>76</v>
      </c>
      <c r="AA21" s="1" t="s">
        <v>7</v>
      </c>
      <c r="AB21" s="1" t="s">
        <v>70</v>
      </c>
      <c r="AC21" s="1">
        <v>1.4279999999999999</v>
      </c>
      <c r="AD21" s="1">
        <v>129818.181818182</v>
      </c>
      <c r="AE21" s="1">
        <v>10.7287753568745</v>
      </c>
      <c r="AG21" s="1" t="s">
        <v>58</v>
      </c>
      <c r="AH21" s="1" t="s">
        <v>59</v>
      </c>
      <c r="AI21" s="1" t="s">
        <v>21</v>
      </c>
      <c r="AJ21" s="1" t="s">
        <v>52</v>
      </c>
      <c r="AK21" s="1">
        <v>1</v>
      </c>
      <c r="AL21" s="1">
        <v>3.6438767843726501</v>
      </c>
      <c r="AM21" s="43"/>
      <c r="AN21" s="43"/>
      <c r="AP21" s="1" t="s">
        <v>50</v>
      </c>
      <c r="AQ21" s="1" t="s">
        <v>51</v>
      </c>
      <c r="AR21" s="1" t="s">
        <v>21</v>
      </c>
      <c r="AS21" s="1" t="s">
        <v>52</v>
      </c>
      <c r="AT21" s="1">
        <v>1</v>
      </c>
      <c r="AU21" s="1">
        <v>17.933884297520699</v>
      </c>
      <c r="AV21" s="46"/>
      <c r="AW21" s="43"/>
    </row>
    <row r="22" spans="1:49" x14ac:dyDescent="0.25">
      <c r="A22" s="2" t="s">
        <v>13</v>
      </c>
      <c r="B22" s="2" t="s">
        <v>11</v>
      </c>
      <c r="C22" s="2">
        <v>71.86</v>
      </c>
      <c r="D22" s="2"/>
      <c r="E22" s="2">
        <v>81.56</v>
      </c>
      <c r="F22" s="2">
        <v>21.6</v>
      </c>
      <c r="I22" s="2" t="s">
        <v>13</v>
      </c>
      <c r="J22" s="2" t="s">
        <v>11</v>
      </c>
      <c r="K22" s="2">
        <v>202.11</v>
      </c>
      <c r="L22" s="2"/>
      <c r="M22" s="2">
        <v>187.63</v>
      </c>
      <c r="N22" s="2">
        <v>28.9</v>
      </c>
      <c r="Q22" s="2" t="s">
        <v>13</v>
      </c>
      <c r="R22" s="2" t="s">
        <v>11</v>
      </c>
      <c r="S22" s="2">
        <v>217.78</v>
      </c>
      <c r="T22" s="2"/>
      <c r="U22" s="2">
        <v>224.67</v>
      </c>
      <c r="V22" s="2">
        <v>24.76</v>
      </c>
      <c r="X22" s="1" t="s">
        <v>68</v>
      </c>
      <c r="Y22" s="1" t="s">
        <v>5</v>
      </c>
      <c r="Z22" s="1" t="s">
        <v>76</v>
      </c>
      <c r="AA22" s="1" t="s">
        <v>7</v>
      </c>
      <c r="AB22" s="1" t="s">
        <v>71</v>
      </c>
      <c r="AC22" s="1">
        <v>1.9279999999999999</v>
      </c>
      <c r="AD22" s="1">
        <v>175272.727272727</v>
      </c>
      <c r="AE22" s="1">
        <v>14.485349361382401</v>
      </c>
      <c r="AG22" s="1" t="s">
        <v>58</v>
      </c>
      <c r="AH22" s="1" t="s">
        <v>59</v>
      </c>
      <c r="AI22" s="1" t="s">
        <v>21</v>
      </c>
      <c r="AJ22" s="1" t="s">
        <v>52</v>
      </c>
      <c r="AK22" s="1">
        <v>2</v>
      </c>
      <c r="AL22" s="1">
        <v>3.4560480841472598</v>
      </c>
      <c r="AM22" s="43"/>
      <c r="AN22" s="43"/>
      <c r="AP22" s="1" t="s">
        <v>50</v>
      </c>
      <c r="AQ22" s="1" t="s">
        <v>51</v>
      </c>
      <c r="AR22" s="1" t="s">
        <v>21</v>
      </c>
      <c r="AS22" s="1" t="s">
        <v>52</v>
      </c>
      <c r="AT22" s="1">
        <v>2</v>
      </c>
      <c r="AU22" s="1">
        <v>13.215627347858799</v>
      </c>
      <c r="AV22" s="46"/>
      <c r="AW22" s="43"/>
    </row>
    <row r="23" spans="1:49" x14ac:dyDescent="0.25">
      <c r="A23" s="2" t="s">
        <v>14</v>
      </c>
      <c r="B23" s="2" t="s">
        <v>6</v>
      </c>
      <c r="C23" s="2">
        <v>114.96</v>
      </c>
      <c r="D23" s="2"/>
      <c r="E23" s="2">
        <v>110.25</v>
      </c>
      <c r="F23" s="2">
        <v>18.47</v>
      </c>
      <c r="I23" s="2" t="s">
        <v>14</v>
      </c>
      <c r="J23" s="2" t="s">
        <v>6</v>
      </c>
      <c r="K23" s="2">
        <v>124.7</v>
      </c>
      <c r="L23" s="2"/>
      <c r="M23" s="2">
        <v>131.84</v>
      </c>
      <c r="N23" s="2">
        <v>27.1</v>
      </c>
      <c r="Q23" s="2" t="s">
        <v>14</v>
      </c>
      <c r="R23" s="2" t="s">
        <v>6</v>
      </c>
      <c r="S23" s="2">
        <v>112.59</v>
      </c>
      <c r="T23" s="2"/>
      <c r="U23" s="2">
        <v>115.03</v>
      </c>
      <c r="V23" s="2">
        <v>46.5</v>
      </c>
      <c r="X23" s="1" t="s">
        <v>68</v>
      </c>
      <c r="Y23" s="1" t="s">
        <v>5</v>
      </c>
      <c r="Z23" s="1" t="s">
        <v>77</v>
      </c>
      <c r="AA23" s="1" t="s">
        <v>7</v>
      </c>
      <c r="AB23" s="1" t="s">
        <v>52</v>
      </c>
      <c r="AC23" s="1">
        <v>2.726</v>
      </c>
      <c r="AD23" s="1">
        <v>247818.181818182</v>
      </c>
      <c r="AE23" s="1">
        <v>20.480841472577001</v>
      </c>
      <c r="AG23" s="1" t="s">
        <v>58</v>
      </c>
      <c r="AH23" s="1" t="s">
        <v>59</v>
      </c>
      <c r="AI23" s="1" t="s">
        <v>21</v>
      </c>
      <c r="AJ23" s="1" t="s">
        <v>52</v>
      </c>
      <c r="AK23" s="1">
        <v>3</v>
      </c>
      <c r="AL23" s="1">
        <v>7.2276483846731798</v>
      </c>
      <c r="AM23" s="43"/>
      <c r="AN23" s="43"/>
      <c r="AP23" s="1" t="s">
        <v>50</v>
      </c>
      <c r="AQ23" s="1" t="s">
        <v>51</v>
      </c>
      <c r="AR23" s="1" t="s">
        <v>21</v>
      </c>
      <c r="AS23" s="1" t="s">
        <v>52</v>
      </c>
      <c r="AT23" s="1">
        <v>3</v>
      </c>
      <c r="AU23" s="1">
        <v>2.7122464312546999</v>
      </c>
      <c r="AV23" s="46"/>
      <c r="AW23" s="43"/>
    </row>
    <row r="24" spans="1:49" x14ac:dyDescent="0.25">
      <c r="A24" s="2" t="s">
        <v>14</v>
      </c>
      <c r="B24" s="2" t="s">
        <v>7</v>
      </c>
      <c r="C24" s="2">
        <v>34.6</v>
      </c>
      <c r="D24" s="2"/>
      <c r="E24" s="2">
        <v>33.72</v>
      </c>
      <c r="F24" s="2">
        <v>15.24</v>
      </c>
      <c r="I24" s="2" t="s">
        <v>14</v>
      </c>
      <c r="J24" s="2" t="s">
        <v>7</v>
      </c>
      <c r="K24" s="2">
        <v>16.37</v>
      </c>
      <c r="L24" s="2"/>
      <c r="M24" s="2">
        <v>16.12</v>
      </c>
      <c r="N24" s="2">
        <v>2.14</v>
      </c>
      <c r="Q24" s="2" t="s">
        <v>14</v>
      </c>
      <c r="R24" s="2" t="s">
        <v>7</v>
      </c>
      <c r="S24" s="2">
        <v>22.39</v>
      </c>
      <c r="T24" s="2"/>
      <c r="U24" s="2">
        <v>22.79</v>
      </c>
      <c r="V24" s="2">
        <v>9.58</v>
      </c>
      <c r="X24" s="1" t="s">
        <v>68</v>
      </c>
      <c r="Y24" s="1" t="s">
        <v>5</v>
      </c>
      <c r="Z24" s="1" t="s">
        <v>77</v>
      </c>
      <c r="AA24" s="1" t="s">
        <v>7</v>
      </c>
      <c r="AB24" s="1" t="s">
        <v>53</v>
      </c>
      <c r="AC24" s="1">
        <v>3.3719999999999999</v>
      </c>
      <c r="AD24" s="1">
        <v>306545.454545455</v>
      </c>
      <c r="AE24" s="1">
        <v>25.3343350864012</v>
      </c>
      <c r="AG24" s="1" t="s">
        <v>58</v>
      </c>
      <c r="AH24" s="1" t="s">
        <v>59</v>
      </c>
      <c r="AI24" s="1" t="s">
        <v>21</v>
      </c>
      <c r="AJ24" s="1" t="s">
        <v>52</v>
      </c>
      <c r="AK24" s="1">
        <v>4</v>
      </c>
      <c r="AL24" s="1">
        <v>16.326070623591299</v>
      </c>
      <c r="AM24" s="43"/>
      <c r="AN24" s="43"/>
      <c r="AP24" s="1" t="s">
        <v>50</v>
      </c>
      <c r="AQ24" s="1" t="s">
        <v>51</v>
      </c>
      <c r="AR24" s="1" t="s">
        <v>21</v>
      </c>
      <c r="AS24" s="1" t="s">
        <v>52</v>
      </c>
      <c r="AT24" s="1">
        <v>4</v>
      </c>
      <c r="AU24" s="1">
        <v>12.952667167543201</v>
      </c>
      <c r="AV24" s="46"/>
      <c r="AW24" s="43"/>
    </row>
    <row r="25" spans="1:49" x14ac:dyDescent="0.25">
      <c r="A25" s="2" t="s">
        <v>14</v>
      </c>
      <c r="B25" s="2" t="s">
        <v>8</v>
      </c>
      <c r="C25" s="2">
        <v>153.19</v>
      </c>
      <c r="D25" s="2"/>
      <c r="E25" s="2">
        <v>152.28</v>
      </c>
      <c r="F25" s="2">
        <v>37.76</v>
      </c>
      <c r="I25" s="2" t="s">
        <v>14</v>
      </c>
      <c r="J25" s="2" t="s">
        <v>8</v>
      </c>
      <c r="K25" s="2">
        <v>219.41</v>
      </c>
      <c r="L25" s="2"/>
      <c r="M25" s="2">
        <v>208.57</v>
      </c>
      <c r="N25" s="2">
        <v>44.69</v>
      </c>
      <c r="Q25" s="2" t="s">
        <v>14</v>
      </c>
      <c r="R25" s="2" t="s">
        <v>8</v>
      </c>
      <c r="S25" s="2">
        <v>191.94</v>
      </c>
      <c r="T25" s="2"/>
      <c r="U25" s="2">
        <v>178.36</v>
      </c>
      <c r="V25" s="2">
        <v>24.22</v>
      </c>
      <c r="X25" s="1" t="s">
        <v>68</v>
      </c>
      <c r="Y25" s="1" t="s">
        <v>5</v>
      </c>
      <c r="Z25" s="1" t="s">
        <v>77</v>
      </c>
      <c r="AA25" s="1" t="s">
        <v>7</v>
      </c>
      <c r="AB25" s="1" t="s">
        <v>54</v>
      </c>
      <c r="AC25" s="1">
        <v>2.5710000000000002</v>
      </c>
      <c r="AD25" s="1">
        <v>233727.272727273</v>
      </c>
      <c r="AE25" s="1">
        <v>19.316303531179599</v>
      </c>
      <c r="AG25" s="1" t="s">
        <v>58</v>
      </c>
      <c r="AH25" s="1" t="s">
        <v>59</v>
      </c>
      <c r="AI25" s="1" t="s">
        <v>21</v>
      </c>
      <c r="AJ25" s="1" t="s">
        <v>52</v>
      </c>
      <c r="AK25" s="1">
        <v>5</v>
      </c>
      <c r="AL25" s="1">
        <v>14.109691960931601</v>
      </c>
      <c r="AM25" s="43"/>
      <c r="AN25" s="43"/>
      <c r="AP25" s="1" t="s">
        <v>50</v>
      </c>
      <c r="AQ25" s="1" t="s">
        <v>51</v>
      </c>
      <c r="AR25" s="1" t="s">
        <v>21</v>
      </c>
      <c r="AS25" s="1" t="s">
        <v>52</v>
      </c>
      <c r="AT25" s="1">
        <v>5</v>
      </c>
      <c r="AU25" s="1">
        <v>15.0939143501127</v>
      </c>
      <c r="AV25" s="46"/>
      <c r="AW25" s="43"/>
    </row>
    <row r="26" spans="1:49" x14ac:dyDescent="0.25">
      <c r="A26" s="2" t="s">
        <v>14</v>
      </c>
      <c r="B26" s="2" t="s">
        <v>9</v>
      </c>
      <c r="C26" s="2">
        <v>30.26</v>
      </c>
      <c r="D26" s="2"/>
      <c r="E26" s="2">
        <v>30.95</v>
      </c>
      <c r="F26" s="2">
        <v>6.03</v>
      </c>
      <c r="I26" s="2" t="s">
        <v>14</v>
      </c>
      <c r="J26" s="2" t="s">
        <v>9</v>
      </c>
      <c r="K26" s="2">
        <v>28.53</v>
      </c>
      <c r="L26" s="2"/>
      <c r="M26" s="2">
        <v>27.42</v>
      </c>
      <c r="N26" s="2">
        <v>5.95</v>
      </c>
      <c r="Q26" s="2" t="s">
        <v>14</v>
      </c>
      <c r="R26" s="2" t="s">
        <v>9</v>
      </c>
      <c r="S26" s="2">
        <v>31.12</v>
      </c>
      <c r="T26" s="2"/>
      <c r="U26" s="2">
        <v>30.42</v>
      </c>
      <c r="V26" s="2">
        <v>4.6399999999999997</v>
      </c>
      <c r="X26" s="1" t="s">
        <v>68</v>
      </c>
      <c r="Y26" s="1" t="s">
        <v>5</v>
      </c>
      <c r="Z26" s="1" t="s">
        <v>77</v>
      </c>
      <c r="AA26" s="1" t="s">
        <v>7</v>
      </c>
      <c r="AB26" s="1" t="s">
        <v>70</v>
      </c>
      <c r="AC26" s="1">
        <v>2.7530000000000001</v>
      </c>
      <c r="AD26" s="1">
        <v>250272.727272727</v>
      </c>
      <c r="AE26" s="1">
        <v>20.683696468820401</v>
      </c>
      <c r="AG26" s="1" t="s">
        <v>58</v>
      </c>
      <c r="AH26" s="1" t="s">
        <v>59</v>
      </c>
      <c r="AI26" s="1" t="s">
        <v>21</v>
      </c>
      <c r="AJ26" s="1" t="s">
        <v>52</v>
      </c>
      <c r="AK26" s="1">
        <v>6</v>
      </c>
      <c r="AL26" s="1">
        <v>15.537190082644599</v>
      </c>
      <c r="AM26" s="43"/>
      <c r="AN26" s="43"/>
      <c r="AP26" s="1" t="s">
        <v>50</v>
      </c>
      <c r="AQ26" s="1" t="s">
        <v>51</v>
      </c>
      <c r="AR26" s="1" t="s">
        <v>21</v>
      </c>
      <c r="AS26" s="1" t="s">
        <v>52</v>
      </c>
      <c r="AT26" s="1">
        <v>6</v>
      </c>
      <c r="AU26" s="1">
        <v>12.2163786626597</v>
      </c>
      <c r="AV26" s="46"/>
      <c r="AW26" s="43"/>
    </row>
    <row r="27" spans="1:49" x14ac:dyDescent="0.25">
      <c r="A27" s="2" t="s">
        <v>14</v>
      </c>
      <c r="B27" s="2" t="s">
        <v>10</v>
      </c>
      <c r="C27" s="2">
        <v>61.31</v>
      </c>
      <c r="D27" s="2"/>
      <c r="E27" s="2">
        <v>36.93</v>
      </c>
      <c r="F27" s="2">
        <v>39.130000000000003</v>
      </c>
      <c r="I27" s="2" t="s">
        <v>14</v>
      </c>
      <c r="J27" s="2" t="s">
        <v>10</v>
      </c>
      <c r="K27" s="2">
        <v>79.400000000000006</v>
      </c>
      <c r="L27" s="2"/>
      <c r="M27" s="2">
        <v>75.150000000000006</v>
      </c>
      <c r="N27" s="2">
        <v>19.82</v>
      </c>
      <c r="Q27" s="2" t="s">
        <v>14</v>
      </c>
      <c r="R27" s="2" t="s">
        <v>10</v>
      </c>
      <c r="S27" s="2">
        <v>56.42</v>
      </c>
      <c r="T27" s="2"/>
      <c r="U27" s="2">
        <v>51.62</v>
      </c>
      <c r="V27" s="2">
        <v>16.36</v>
      </c>
      <c r="X27" s="1" t="s">
        <v>68</v>
      </c>
      <c r="Y27" s="1" t="s">
        <v>5</v>
      </c>
      <c r="Z27" s="1" t="s">
        <v>77</v>
      </c>
      <c r="AA27" s="1" t="s">
        <v>7</v>
      </c>
      <c r="AB27" s="1" t="s">
        <v>71</v>
      </c>
      <c r="AC27" s="1">
        <v>3.504</v>
      </c>
      <c r="AD27" s="1">
        <v>318545.454545455</v>
      </c>
      <c r="AE27" s="1">
        <v>26.326070623591299</v>
      </c>
      <c r="AG27" s="1" t="s">
        <v>58</v>
      </c>
      <c r="AH27" s="1" t="s">
        <v>59</v>
      </c>
      <c r="AI27" s="1" t="s">
        <v>21</v>
      </c>
      <c r="AJ27" s="1" t="s">
        <v>53</v>
      </c>
      <c r="AK27" s="1">
        <v>1</v>
      </c>
      <c r="AL27" s="1">
        <v>17.7084898572502</v>
      </c>
      <c r="AM27" s="43"/>
      <c r="AN27" s="43"/>
      <c r="AP27" s="1" t="s">
        <v>50</v>
      </c>
      <c r="AQ27" s="1" t="s">
        <v>51</v>
      </c>
      <c r="AR27" s="1" t="s">
        <v>21</v>
      </c>
      <c r="AS27" s="1" t="s">
        <v>53</v>
      </c>
      <c r="AT27" s="1">
        <v>1</v>
      </c>
      <c r="AU27" s="1">
        <v>16.1232156273479</v>
      </c>
      <c r="AV27" s="46"/>
      <c r="AW27" s="43"/>
    </row>
    <row r="28" spans="1:49" x14ac:dyDescent="0.25">
      <c r="A28" s="2" t="s">
        <v>14</v>
      </c>
      <c r="B28" s="2" t="s">
        <v>11</v>
      </c>
      <c r="C28" s="2">
        <v>96.54</v>
      </c>
      <c r="D28" s="2"/>
      <c r="E28" s="2">
        <v>102.8</v>
      </c>
      <c r="F28" s="2">
        <v>24.02</v>
      </c>
      <c r="I28" s="2" t="s">
        <v>14</v>
      </c>
      <c r="J28" s="2" t="s">
        <v>11</v>
      </c>
      <c r="K28" s="2">
        <v>117.01</v>
      </c>
      <c r="L28" s="2"/>
      <c r="M28" s="2">
        <v>120.68</v>
      </c>
      <c r="N28" s="2">
        <v>25.6</v>
      </c>
      <c r="Q28" s="2" t="s">
        <v>14</v>
      </c>
      <c r="R28" s="2" t="s">
        <v>11</v>
      </c>
      <c r="S28" s="2">
        <v>83.51</v>
      </c>
      <c r="T28" s="2"/>
      <c r="U28" s="2">
        <v>79.17</v>
      </c>
      <c r="V28" s="2">
        <v>22.34</v>
      </c>
      <c r="AD28" s="36" t="s">
        <v>63</v>
      </c>
      <c r="AE28" s="36">
        <f>AVERAGE(AE3:AE27)</f>
        <v>24.607663410969202</v>
      </c>
      <c r="AG28" s="1" t="s">
        <v>58</v>
      </c>
      <c r="AH28" s="1" t="s">
        <v>59</v>
      </c>
      <c r="AI28" s="1" t="s">
        <v>21</v>
      </c>
      <c r="AJ28" s="1" t="s">
        <v>53</v>
      </c>
      <c r="AK28" s="1">
        <v>2</v>
      </c>
      <c r="AL28" s="1">
        <v>12.426746806912099</v>
      </c>
      <c r="AM28" s="43"/>
      <c r="AN28" s="43"/>
      <c r="AP28" s="1" t="s">
        <v>50</v>
      </c>
      <c r="AQ28" s="1" t="s">
        <v>51</v>
      </c>
      <c r="AR28" s="1" t="s">
        <v>21</v>
      </c>
      <c r="AS28" s="1" t="s">
        <v>53</v>
      </c>
      <c r="AT28" s="1">
        <v>2</v>
      </c>
      <c r="AU28" s="1">
        <v>7.2426746806912101</v>
      </c>
      <c r="AV28" s="46"/>
      <c r="AW28" s="43"/>
    </row>
    <row r="29" spans="1:49" x14ac:dyDescent="0.25">
      <c r="A29" s="2" t="s">
        <v>15</v>
      </c>
      <c r="B29" s="2" t="s">
        <v>6</v>
      </c>
      <c r="C29" s="2">
        <v>52.48</v>
      </c>
      <c r="D29" s="2"/>
      <c r="E29" s="2">
        <v>55.48</v>
      </c>
      <c r="F29" s="2">
        <v>6.89</v>
      </c>
      <c r="I29" s="2" t="s">
        <v>15</v>
      </c>
      <c r="J29" s="2" t="s">
        <v>6</v>
      </c>
      <c r="K29" s="2">
        <v>111.44</v>
      </c>
      <c r="L29" s="2"/>
      <c r="M29" s="2">
        <v>115.24</v>
      </c>
      <c r="N29" s="2">
        <v>17.14</v>
      </c>
      <c r="Q29" s="2" t="s">
        <v>15</v>
      </c>
      <c r="R29" s="2" t="s">
        <v>6</v>
      </c>
      <c r="S29" s="2">
        <v>138.59</v>
      </c>
      <c r="T29" s="2"/>
      <c r="U29" s="2">
        <v>136.01</v>
      </c>
      <c r="V29" s="2">
        <v>17.12</v>
      </c>
      <c r="AD29" s="36" t="s">
        <v>64</v>
      </c>
      <c r="AE29" s="36">
        <f>_xlfn.STDEV.S(AE3:AE27)</f>
        <v>11.709636370947392</v>
      </c>
      <c r="AG29" s="1" t="s">
        <v>58</v>
      </c>
      <c r="AH29" s="1" t="s">
        <v>59</v>
      </c>
      <c r="AI29" s="1" t="s">
        <v>21</v>
      </c>
      <c r="AJ29" s="1" t="s">
        <v>53</v>
      </c>
      <c r="AK29" s="1">
        <v>3</v>
      </c>
      <c r="AL29" s="1">
        <v>8.9782118707738494</v>
      </c>
      <c r="AM29" s="43"/>
      <c r="AN29" s="43"/>
      <c r="AP29" s="1" t="s">
        <v>50</v>
      </c>
      <c r="AQ29" s="1" t="s">
        <v>51</v>
      </c>
      <c r="AR29" s="1" t="s">
        <v>21</v>
      </c>
      <c r="AS29" s="1" t="s">
        <v>53</v>
      </c>
      <c r="AT29" s="1">
        <v>3</v>
      </c>
      <c r="AU29" s="1">
        <v>12.2839969947408</v>
      </c>
      <c r="AV29" s="46"/>
      <c r="AW29" s="43"/>
    </row>
    <row r="30" spans="1:49" x14ac:dyDescent="0.25">
      <c r="A30" s="2" t="s">
        <v>15</v>
      </c>
      <c r="B30" s="2" t="s">
        <v>7</v>
      </c>
      <c r="C30" s="2">
        <v>7.97</v>
      </c>
      <c r="D30" s="2"/>
      <c r="E30" s="2">
        <v>7.46</v>
      </c>
      <c r="F30" s="2">
        <v>1.28</v>
      </c>
      <c r="I30" s="2" t="s">
        <v>15</v>
      </c>
      <c r="J30" s="2" t="s">
        <v>7</v>
      </c>
      <c r="K30" s="2">
        <v>6.36</v>
      </c>
      <c r="L30" s="2"/>
      <c r="M30" s="2">
        <v>5.54</v>
      </c>
      <c r="N30" s="2">
        <v>2.0299999999999998</v>
      </c>
      <c r="Q30" s="2" t="s">
        <v>15</v>
      </c>
      <c r="R30" s="2" t="s">
        <v>7</v>
      </c>
      <c r="S30" s="2">
        <v>48.92</v>
      </c>
      <c r="T30" s="2"/>
      <c r="U30" s="2">
        <v>43.88</v>
      </c>
      <c r="V30" s="2">
        <v>12.87</v>
      </c>
      <c r="AG30" s="1" t="s">
        <v>58</v>
      </c>
      <c r="AH30" s="1" t="s">
        <v>59</v>
      </c>
      <c r="AI30" s="1" t="s">
        <v>21</v>
      </c>
      <c r="AJ30" s="1" t="s">
        <v>53</v>
      </c>
      <c r="AK30" s="1">
        <v>4</v>
      </c>
      <c r="AL30" s="1">
        <v>6.3936889556724301</v>
      </c>
      <c r="AM30" s="43"/>
      <c r="AN30" s="43"/>
      <c r="AP30" s="1" t="s">
        <v>50</v>
      </c>
      <c r="AQ30" s="1" t="s">
        <v>51</v>
      </c>
      <c r="AR30" s="1" t="s">
        <v>21</v>
      </c>
      <c r="AS30" s="1" t="s">
        <v>53</v>
      </c>
      <c r="AT30" s="1">
        <v>4</v>
      </c>
      <c r="AU30" s="1">
        <v>9.8497370398196793</v>
      </c>
      <c r="AV30" s="46"/>
      <c r="AW30" s="43"/>
    </row>
    <row r="31" spans="1:49" x14ac:dyDescent="0.25">
      <c r="A31" s="2" t="s">
        <v>15</v>
      </c>
      <c r="B31" s="2" t="s">
        <v>8</v>
      </c>
      <c r="C31" s="2">
        <v>87.36</v>
      </c>
      <c r="D31" s="2"/>
      <c r="E31" s="2">
        <v>83.54</v>
      </c>
      <c r="F31" s="2">
        <v>19.170000000000002</v>
      </c>
      <c r="I31" s="2" t="s">
        <v>15</v>
      </c>
      <c r="J31" s="2" t="s">
        <v>8</v>
      </c>
      <c r="K31" s="2">
        <v>157.25</v>
      </c>
      <c r="L31" s="2"/>
      <c r="M31" s="2">
        <v>161.36000000000001</v>
      </c>
      <c r="N31" s="2">
        <v>21.38</v>
      </c>
      <c r="Q31" s="2" t="s">
        <v>15</v>
      </c>
      <c r="R31" s="2" t="s">
        <v>8</v>
      </c>
      <c r="S31" s="2">
        <v>212.18</v>
      </c>
      <c r="T31" s="2"/>
      <c r="U31" s="2">
        <v>196.49</v>
      </c>
      <c r="V31" s="2">
        <v>36.450000000000003</v>
      </c>
      <c r="X31" s="44" t="s">
        <v>9</v>
      </c>
      <c r="Y31" s="44"/>
      <c r="Z31" s="44"/>
      <c r="AA31" s="44"/>
      <c r="AB31" s="44"/>
      <c r="AC31" s="44"/>
      <c r="AD31" s="44"/>
      <c r="AE31" s="44"/>
      <c r="AG31" s="1" t="s">
        <v>58</v>
      </c>
      <c r="AH31" s="1" t="s">
        <v>59</v>
      </c>
      <c r="AI31" s="1" t="s">
        <v>21</v>
      </c>
      <c r="AJ31" s="1" t="s">
        <v>53</v>
      </c>
      <c r="AK31" s="1">
        <v>5</v>
      </c>
      <c r="AL31" s="1">
        <v>5.5897821187077401</v>
      </c>
      <c r="AM31" s="43"/>
      <c r="AN31" s="43"/>
      <c r="AP31" s="1" t="s">
        <v>50</v>
      </c>
      <c r="AQ31" s="1" t="s">
        <v>51</v>
      </c>
      <c r="AR31" s="1" t="s">
        <v>21</v>
      </c>
      <c r="AS31" s="1" t="s">
        <v>53</v>
      </c>
      <c r="AT31" s="1">
        <v>5</v>
      </c>
      <c r="AU31" s="1">
        <v>8.2794891059353901</v>
      </c>
      <c r="AV31" s="46"/>
      <c r="AW31" s="43"/>
    </row>
    <row r="32" spans="1:49" x14ac:dyDescent="0.25">
      <c r="A32" s="2" t="s">
        <v>15</v>
      </c>
      <c r="B32" s="2" t="s">
        <v>9</v>
      </c>
      <c r="C32" s="2">
        <v>9.2200000000000006</v>
      </c>
      <c r="D32" s="2"/>
      <c r="E32" s="2">
        <v>9.43</v>
      </c>
      <c r="F32" s="2">
        <v>0.97</v>
      </c>
      <c r="I32" s="2" t="s">
        <v>15</v>
      </c>
      <c r="J32" s="2" t="s">
        <v>9</v>
      </c>
      <c r="K32" s="2">
        <v>13.76</v>
      </c>
      <c r="L32" s="2"/>
      <c r="M32" s="2">
        <v>13.9</v>
      </c>
      <c r="N32" s="2">
        <v>1.01</v>
      </c>
      <c r="Q32" s="2" t="s">
        <v>15</v>
      </c>
      <c r="R32" s="2" t="s">
        <v>9</v>
      </c>
      <c r="S32" s="2">
        <v>84.45</v>
      </c>
      <c r="T32" s="2"/>
      <c r="U32" s="2">
        <v>80.650000000000006</v>
      </c>
      <c r="V32" s="2">
        <v>10.79</v>
      </c>
      <c r="X32" s="35" t="s">
        <v>65</v>
      </c>
      <c r="Y32" s="35" t="s">
        <v>0</v>
      </c>
      <c r="Z32" s="35" t="s">
        <v>46</v>
      </c>
      <c r="AA32" s="35" t="s">
        <v>1</v>
      </c>
      <c r="AB32" s="35" t="s">
        <v>47</v>
      </c>
      <c r="AC32" s="35" t="s">
        <v>66</v>
      </c>
      <c r="AD32" s="35" t="s">
        <v>67</v>
      </c>
      <c r="AE32" s="35" t="s">
        <v>49</v>
      </c>
      <c r="AG32" s="1" t="s">
        <v>58</v>
      </c>
      <c r="AH32" s="1" t="s">
        <v>59</v>
      </c>
      <c r="AI32" s="1" t="s">
        <v>21</v>
      </c>
      <c r="AJ32" s="1" t="s">
        <v>53</v>
      </c>
      <c r="AK32" s="1">
        <v>6</v>
      </c>
      <c r="AL32" s="1">
        <v>5.5296769346356101</v>
      </c>
      <c r="AM32" s="43"/>
      <c r="AN32" s="43"/>
      <c r="AP32" s="1" t="s">
        <v>50</v>
      </c>
      <c r="AQ32" s="1" t="s">
        <v>51</v>
      </c>
      <c r="AR32" s="1" t="s">
        <v>21</v>
      </c>
      <c r="AS32" s="1" t="s">
        <v>53</v>
      </c>
      <c r="AT32" s="1">
        <v>6</v>
      </c>
      <c r="AU32" s="1">
        <v>19.1209616829452</v>
      </c>
      <c r="AV32" s="46"/>
      <c r="AW32" s="43"/>
    </row>
    <row r="33" spans="1:49" x14ac:dyDescent="0.25">
      <c r="A33" s="2" t="s">
        <v>15</v>
      </c>
      <c r="B33" s="2" t="s">
        <v>10</v>
      </c>
      <c r="C33" s="2">
        <v>16.29</v>
      </c>
      <c r="D33" s="2"/>
      <c r="E33" s="2">
        <v>15.97</v>
      </c>
      <c r="F33" s="2">
        <v>6.67</v>
      </c>
      <c r="I33" s="2" t="s">
        <v>15</v>
      </c>
      <c r="J33" s="2" t="s">
        <v>10</v>
      </c>
      <c r="K33" s="2">
        <v>30.79</v>
      </c>
      <c r="L33" s="2"/>
      <c r="M33" s="2">
        <v>35.450000000000003</v>
      </c>
      <c r="N33" s="2">
        <v>8.93</v>
      </c>
      <c r="Q33" s="2" t="s">
        <v>15</v>
      </c>
      <c r="R33" s="2" t="s">
        <v>10</v>
      </c>
      <c r="S33" s="2">
        <v>118.67</v>
      </c>
      <c r="T33" s="2"/>
      <c r="U33" s="2">
        <v>126.14</v>
      </c>
      <c r="V33" s="2">
        <v>16.37</v>
      </c>
      <c r="X33" s="35" t="s">
        <v>68</v>
      </c>
      <c r="Y33" s="35" t="s">
        <v>5</v>
      </c>
      <c r="Z33" s="35" t="s">
        <v>69</v>
      </c>
      <c r="AA33" s="35" t="s">
        <v>9</v>
      </c>
      <c r="AB33" s="35" t="s">
        <v>52</v>
      </c>
      <c r="AC33" s="35">
        <v>3.153</v>
      </c>
      <c r="AD33" s="35">
        <v>286636.363636364</v>
      </c>
      <c r="AE33" s="35">
        <v>23.688955672426701</v>
      </c>
      <c r="AG33" s="1" t="s">
        <v>58</v>
      </c>
      <c r="AH33" s="1" t="s">
        <v>59</v>
      </c>
      <c r="AI33" s="1" t="s">
        <v>21</v>
      </c>
      <c r="AJ33" s="1" t="s">
        <v>54</v>
      </c>
      <c r="AK33" s="1">
        <v>1</v>
      </c>
      <c r="AL33" s="1">
        <v>9.4515401953418507</v>
      </c>
      <c r="AM33" s="43"/>
      <c r="AN33" s="43"/>
      <c r="AP33" s="1" t="s">
        <v>50</v>
      </c>
      <c r="AQ33" s="1" t="s">
        <v>51</v>
      </c>
      <c r="AR33" s="1" t="s">
        <v>21</v>
      </c>
      <c r="AS33" s="1" t="s">
        <v>54</v>
      </c>
      <c r="AT33" s="1">
        <v>1</v>
      </c>
      <c r="AU33" s="1">
        <v>16.784372652141201</v>
      </c>
      <c r="AV33" s="46"/>
      <c r="AW33" s="43"/>
    </row>
    <row r="34" spans="1:49" x14ac:dyDescent="0.25">
      <c r="A34" s="2" t="s">
        <v>15</v>
      </c>
      <c r="B34" s="2" t="s">
        <v>11</v>
      </c>
      <c r="C34" s="2">
        <v>33.4</v>
      </c>
      <c r="D34" s="2"/>
      <c r="E34" s="2">
        <v>30.56</v>
      </c>
      <c r="F34" s="2">
        <v>11.77</v>
      </c>
      <c r="I34" s="2" t="s">
        <v>15</v>
      </c>
      <c r="J34" s="2" t="s">
        <v>11</v>
      </c>
      <c r="K34" s="2">
        <v>32.49</v>
      </c>
      <c r="L34" s="2"/>
      <c r="M34" s="2">
        <v>29.2</v>
      </c>
      <c r="N34" s="2">
        <v>9.35</v>
      </c>
      <c r="Q34" s="2" t="s">
        <v>15</v>
      </c>
      <c r="R34" s="2" t="s">
        <v>11</v>
      </c>
      <c r="S34" s="2">
        <v>133.59</v>
      </c>
      <c r="T34" s="2"/>
      <c r="U34" s="2">
        <v>150.41</v>
      </c>
      <c r="V34" s="2">
        <v>32.78</v>
      </c>
      <c r="X34" s="35" t="s">
        <v>68</v>
      </c>
      <c r="Y34" s="35" t="s">
        <v>5</v>
      </c>
      <c r="Z34" s="35" t="s">
        <v>69</v>
      </c>
      <c r="AA34" s="35" t="s">
        <v>9</v>
      </c>
      <c r="AB34" s="35" t="s">
        <v>53</v>
      </c>
      <c r="AC34" s="35">
        <v>8.9469999999999992</v>
      </c>
      <c r="AD34" s="35">
        <v>813363.636363636</v>
      </c>
      <c r="AE34" s="35">
        <v>67.220135236664206</v>
      </c>
      <c r="AG34" s="1" t="s">
        <v>58</v>
      </c>
      <c r="AH34" s="1" t="s">
        <v>59</v>
      </c>
      <c r="AI34" s="1" t="s">
        <v>21</v>
      </c>
      <c r="AJ34" s="1" t="s">
        <v>54</v>
      </c>
      <c r="AK34" s="1">
        <v>2</v>
      </c>
      <c r="AL34" s="1">
        <v>13.613824192336599</v>
      </c>
      <c r="AM34" s="43"/>
      <c r="AN34" s="43"/>
      <c r="AP34" s="1" t="s">
        <v>50</v>
      </c>
      <c r="AQ34" s="1" t="s">
        <v>51</v>
      </c>
      <c r="AR34" s="1" t="s">
        <v>21</v>
      </c>
      <c r="AS34" s="1" t="s">
        <v>54</v>
      </c>
      <c r="AT34" s="1">
        <v>2</v>
      </c>
      <c r="AU34" s="1">
        <v>14.755822689706999</v>
      </c>
      <c r="AV34" s="46"/>
      <c r="AW34" s="43"/>
    </row>
    <row r="35" spans="1:49" x14ac:dyDescent="0.25">
      <c r="A35" s="2" t="s">
        <v>16</v>
      </c>
      <c r="B35" s="2" t="s">
        <v>6</v>
      </c>
      <c r="C35" s="2">
        <v>86.22</v>
      </c>
      <c r="D35" s="2"/>
      <c r="E35" s="2">
        <v>75.84</v>
      </c>
      <c r="F35" s="2">
        <v>25.45</v>
      </c>
      <c r="I35" s="2" t="s">
        <v>16</v>
      </c>
      <c r="J35" s="2" t="s">
        <v>6</v>
      </c>
      <c r="K35" s="2">
        <v>69.86</v>
      </c>
      <c r="L35" s="2"/>
      <c r="M35" s="2">
        <v>68.52</v>
      </c>
      <c r="N35" s="2">
        <v>14.62</v>
      </c>
      <c r="Q35" s="2" t="s">
        <v>16</v>
      </c>
      <c r="R35" s="2" t="s">
        <v>6</v>
      </c>
      <c r="S35" s="2">
        <v>76.19</v>
      </c>
      <c r="T35" s="2"/>
      <c r="U35" s="2">
        <v>73.55</v>
      </c>
      <c r="V35" s="2">
        <v>15.29</v>
      </c>
      <c r="X35" s="35" t="s">
        <v>68</v>
      </c>
      <c r="Y35" s="35" t="s">
        <v>5</v>
      </c>
      <c r="Z35" s="35" t="s">
        <v>69</v>
      </c>
      <c r="AA35" s="35" t="s">
        <v>9</v>
      </c>
      <c r="AB35" s="35" t="s">
        <v>54</v>
      </c>
      <c r="AC35" s="35">
        <v>7.51</v>
      </c>
      <c r="AD35" s="35">
        <v>682727.27272727306</v>
      </c>
      <c r="AE35" s="35">
        <v>56.423741547708502</v>
      </c>
      <c r="AG35" s="1" t="s">
        <v>58</v>
      </c>
      <c r="AH35" s="1" t="s">
        <v>59</v>
      </c>
      <c r="AI35" s="1" t="s">
        <v>21</v>
      </c>
      <c r="AJ35" s="1" t="s">
        <v>54</v>
      </c>
      <c r="AK35" s="1">
        <v>3</v>
      </c>
      <c r="AL35" s="1">
        <v>9.3163035311795692</v>
      </c>
      <c r="AM35" s="43"/>
      <c r="AN35" s="43"/>
      <c r="AP35" s="1" t="s">
        <v>50</v>
      </c>
      <c r="AQ35" s="1" t="s">
        <v>51</v>
      </c>
      <c r="AR35" s="1" t="s">
        <v>21</v>
      </c>
      <c r="AS35" s="1" t="s">
        <v>54</v>
      </c>
      <c r="AT35" s="1">
        <v>3</v>
      </c>
      <c r="AU35" s="1">
        <v>14.8910593538693</v>
      </c>
      <c r="AV35" s="46"/>
      <c r="AW35" s="43"/>
    </row>
    <row r="36" spans="1:49" x14ac:dyDescent="0.25">
      <c r="A36" s="2" t="s">
        <v>16</v>
      </c>
      <c r="B36" s="2" t="s">
        <v>7</v>
      </c>
      <c r="C36" s="2">
        <v>36.1</v>
      </c>
      <c r="D36" s="2"/>
      <c r="E36" s="2">
        <v>21.12</v>
      </c>
      <c r="F36" s="2">
        <v>30.86</v>
      </c>
      <c r="I36" s="2" t="s">
        <v>16</v>
      </c>
      <c r="J36" s="2" t="s">
        <v>7</v>
      </c>
      <c r="K36" s="2">
        <v>9.07</v>
      </c>
      <c r="L36" s="2"/>
      <c r="M36" s="2">
        <v>9.41</v>
      </c>
      <c r="N36" s="2">
        <v>2.34</v>
      </c>
      <c r="Q36" s="2" t="s">
        <v>16</v>
      </c>
      <c r="R36" s="2" t="s">
        <v>7</v>
      </c>
      <c r="S36" s="2">
        <v>17.53</v>
      </c>
      <c r="T36" s="2"/>
      <c r="U36" s="2">
        <v>16.239999999999998</v>
      </c>
      <c r="V36" s="2">
        <v>3.23</v>
      </c>
      <c r="X36" s="35" t="s">
        <v>68</v>
      </c>
      <c r="Y36" s="35" t="s">
        <v>5</v>
      </c>
      <c r="Z36" s="35" t="s">
        <v>69</v>
      </c>
      <c r="AA36" s="35" t="s">
        <v>9</v>
      </c>
      <c r="AB36" s="35" t="s">
        <v>70</v>
      </c>
      <c r="AC36" s="35">
        <v>8.1430000000000007</v>
      </c>
      <c r="AD36" s="35">
        <v>740272.72727272694</v>
      </c>
      <c r="AE36" s="35">
        <v>61.179564237415498</v>
      </c>
      <c r="AG36" s="1" t="s">
        <v>58</v>
      </c>
      <c r="AH36" s="1" t="s">
        <v>59</v>
      </c>
      <c r="AI36" s="1" t="s">
        <v>21</v>
      </c>
      <c r="AJ36" s="1" t="s">
        <v>54</v>
      </c>
      <c r="AK36" s="1">
        <v>4</v>
      </c>
      <c r="AL36" s="1">
        <v>12.186326070623601</v>
      </c>
      <c r="AM36" s="43"/>
      <c r="AN36" s="43"/>
      <c r="AP36" s="1" t="s">
        <v>50</v>
      </c>
      <c r="AQ36" s="1" t="s">
        <v>51</v>
      </c>
      <c r="AR36" s="1" t="s">
        <v>21</v>
      </c>
      <c r="AS36" s="1" t="s">
        <v>54</v>
      </c>
      <c r="AT36" s="1">
        <v>4</v>
      </c>
      <c r="AU36" s="1">
        <v>21.712997746055599</v>
      </c>
      <c r="AV36" s="46"/>
      <c r="AW36" s="43"/>
    </row>
    <row r="37" spans="1:49" x14ac:dyDescent="0.25">
      <c r="A37" s="2" t="s">
        <v>16</v>
      </c>
      <c r="B37" s="2" t="s">
        <v>8</v>
      </c>
      <c r="C37" s="2">
        <v>136.94999999999999</v>
      </c>
      <c r="D37" s="2"/>
      <c r="E37" s="2">
        <v>137.77000000000001</v>
      </c>
      <c r="F37" s="2">
        <v>26.58</v>
      </c>
      <c r="I37" s="2" t="s">
        <v>16</v>
      </c>
      <c r="J37" s="2" t="s">
        <v>8</v>
      </c>
      <c r="K37" s="2">
        <v>92.87</v>
      </c>
      <c r="L37" s="2"/>
      <c r="M37" s="2">
        <v>95.97</v>
      </c>
      <c r="N37" s="2">
        <v>14.54</v>
      </c>
      <c r="Q37" s="2" t="s">
        <v>16</v>
      </c>
      <c r="R37" s="2" t="s">
        <v>8</v>
      </c>
      <c r="S37" s="2">
        <v>188.04</v>
      </c>
      <c r="T37" s="2"/>
      <c r="U37" s="2">
        <v>200.49</v>
      </c>
      <c r="V37" s="2">
        <v>58.5</v>
      </c>
      <c r="X37" s="35" t="s">
        <v>68</v>
      </c>
      <c r="Y37" s="35" t="s">
        <v>5</v>
      </c>
      <c r="Z37" s="35" t="s">
        <v>69</v>
      </c>
      <c r="AA37" s="35" t="s">
        <v>9</v>
      </c>
      <c r="AB37" s="35" t="s">
        <v>71</v>
      </c>
      <c r="AC37" s="35">
        <v>6.1420000000000003</v>
      </c>
      <c r="AD37" s="35">
        <v>558363.636363636</v>
      </c>
      <c r="AE37" s="35">
        <v>46.1457550713749</v>
      </c>
      <c r="AG37" s="1" t="s">
        <v>58</v>
      </c>
      <c r="AH37" s="1" t="s">
        <v>59</v>
      </c>
      <c r="AI37" s="1" t="s">
        <v>21</v>
      </c>
      <c r="AJ37" s="1" t="s">
        <v>54</v>
      </c>
      <c r="AK37" s="1">
        <v>5</v>
      </c>
      <c r="AL37" s="1">
        <v>6.1006761833208101</v>
      </c>
      <c r="AM37" s="43"/>
      <c r="AN37" s="43"/>
      <c r="AP37" s="1" t="s">
        <v>50</v>
      </c>
      <c r="AQ37" s="1" t="s">
        <v>51</v>
      </c>
      <c r="AR37" s="1" t="s">
        <v>21</v>
      </c>
      <c r="AS37" s="1" t="s">
        <v>54</v>
      </c>
      <c r="AT37" s="1">
        <v>5</v>
      </c>
      <c r="AU37" s="1">
        <v>25.529676934635599</v>
      </c>
      <c r="AV37" s="46"/>
      <c r="AW37" s="43"/>
    </row>
    <row r="38" spans="1:49" x14ac:dyDescent="0.25">
      <c r="A38" s="2" t="s">
        <v>16</v>
      </c>
      <c r="B38" s="2" t="s">
        <v>9</v>
      </c>
      <c r="C38" s="2">
        <v>46.89</v>
      </c>
      <c r="D38" s="2"/>
      <c r="E38" s="2">
        <v>50.76</v>
      </c>
      <c r="F38" s="2">
        <v>16.57</v>
      </c>
      <c r="I38" s="2" t="s">
        <v>16</v>
      </c>
      <c r="J38" s="2" t="s">
        <v>9</v>
      </c>
      <c r="K38" s="2">
        <v>18.62</v>
      </c>
      <c r="L38" s="2"/>
      <c r="M38" s="2">
        <v>17.16</v>
      </c>
      <c r="N38" s="2">
        <v>9.23</v>
      </c>
      <c r="Q38" s="2" t="s">
        <v>16</v>
      </c>
      <c r="R38" s="2" t="s">
        <v>9</v>
      </c>
      <c r="S38" s="2">
        <v>22.65</v>
      </c>
      <c r="T38" s="2"/>
      <c r="U38" s="2">
        <v>17.78</v>
      </c>
      <c r="V38" s="2">
        <v>11.51</v>
      </c>
      <c r="X38" s="35" t="s">
        <v>68</v>
      </c>
      <c r="Y38" s="35" t="s">
        <v>5</v>
      </c>
      <c r="Z38" s="35" t="s">
        <v>72</v>
      </c>
      <c r="AA38" s="35" t="s">
        <v>9</v>
      </c>
      <c r="AB38" s="35" t="s">
        <v>52</v>
      </c>
      <c r="AC38" s="35">
        <v>2.589</v>
      </c>
      <c r="AD38" s="35">
        <v>235363.636363636</v>
      </c>
      <c r="AE38" s="35">
        <v>19.451540195341799</v>
      </c>
      <c r="AG38" s="1" t="s">
        <v>58</v>
      </c>
      <c r="AH38" s="1" t="s">
        <v>59</v>
      </c>
      <c r="AI38" s="1" t="s">
        <v>21</v>
      </c>
      <c r="AJ38" s="1" t="s">
        <v>54</v>
      </c>
      <c r="AK38" s="1">
        <v>6</v>
      </c>
      <c r="AL38" s="1">
        <v>6.3185574755822698</v>
      </c>
      <c r="AM38" s="43"/>
      <c r="AN38" s="43"/>
      <c r="AP38" s="1" t="s">
        <v>50</v>
      </c>
      <c r="AQ38" s="1" t="s">
        <v>51</v>
      </c>
      <c r="AR38" s="1" t="s">
        <v>21</v>
      </c>
      <c r="AS38" s="1" t="s">
        <v>54</v>
      </c>
      <c r="AT38" s="1">
        <v>6</v>
      </c>
      <c r="AU38" s="1">
        <v>29.691960931630401</v>
      </c>
      <c r="AV38" s="47"/>
      <c r="AW38" s="43"/>
    </row>
    <row r="39" spans="1:49" x14ac:dyDescent="0.25">
      <c r="A39" s="2" t="s">
        <v>16</v>
      </c>
      <c r="B39" s="2" t="s">
        <v>10</v>
      </c>
      <c r="C39" s="2">
        <v>66.44</v>
      </c>
      <c r="D39" s="2"/>
      <c r="E39" s="2">
        <v>62.51</v>
      </c>
      <c r="F39" s="2">
        <v>14.42</v>
      </c>
      <c r="I39" s="2" t="s">
        <v>16</v>
      </c>
      <c r="J39" s="2" t="s">
        <v>10</v>
      </c>
      <c r="K39" s="2">
        <v>33.86</v>
      </c>
      <c r="L39" s="2"/>
      <c r="M39" s="2">
        <v>37.799999999999997</v>
      </c>
      <c r="N39" s="2">
        <v>7.41</v>
      </c>
      <c r="Q39" s="2" t="s">
        <v>16</v>
      </c>
      <c r="R39" s="2" t="s">
        <v>10</v>
      </c>
      <c r="S39" s="2">
        <v>47.53</v>
      </c>
      <c r="T39" s="2"/>
      <c r="U39" s="2">
        <v>45</v>
      </c>
      <c r="V39" s="2">
        <v>15.53</v>
      </c>
      <c r="X39" s="35" t="s">
        <v>68</v>
      </c>
      <c r="Y39" s="35" t="s">
        <v>5</v>
      </c>
      <c r="Z39" s="35" t="s">
        <v>72</v>
      </c>
      <c r="AA39" s="35" t="s">
        <v>9</v>
      </c>
      <c r="AB39" s="35" t="s">
        <v>53</v>
      </c>
      <c r="AC39" s="35">
        <v>1.1020000000000001</v>
      </c>
      <c r="AD39" s="35">
        <v>100181.818181818</v>
      </c>
      <c r="AE39" s="35">
        <v>8.2794891059353901</v>
      </c>
      <c r="AG39" s="1" t="s">
        <v>60</v>
      </c>
      <c r="AH39" s="1" t="s">
        <v>59</v>
      </c>
      <c r="AI39" s="1" t="s">
        <v>20</v>
      </c>
      <c r="AJ39" s="1" t="s">
        <v>52</v>
      </c>
      <c r="AK39" s="1">
        <v>1</v>
      </c>
      <c r="AL39" s="1">
        <v>14.9436513899324</v>
      </c>
      <c r="AM39" s="43">
        <f>AVERAGE(AL39:AL74)</f>
        <v>14.781701310626927</v>
      </c>
      <c r="AN39" s="43">
        <f>_xlfn.STDEV.S(AL39:AL74)</f>
        <v>6.270379742995658</v>
      </c>
      <c r="AP39" s="1" t="s">
        <v>55</v>
      </c>
      <c r="AQ39" s="1" t="s">
        <v>51</v>
      </c>
      <c r="AR39" s="1" t="s">
        <v>20</v>
      </c>
      <c r="AS39" s="1" t="s">
        <v>52</v>
      </c>
      <c r="AT39" s="1">
        <v>1</v>
      </c>
      <c r="AU39" s="1">
        <v>62.486851990984199</v>
      </c>
      <c r="AV39" s="45">
        <f>AVERAGE(AU39:AU74)</f>
        <v>55.391935887803662</v>
      </c>
      <c r="AW39" s="43">
        <f>_xlfn.STDEV.S(AU39:AU74)</f>
        <v>28.703988745967294</v>
      </c>
    </row>
    <row r="40" spans="1:49" x14ac:dyDescent="0.25">
      <c r="A40" s="2" t="s">
        <v>16</v>
      </c>
      <c r="B40" s="2" t="s">
        <v>11</v>
      </c>
      <c r="C40" s="2">
        <v>90.29</v>
      </c>
      <c r="D40" s="2"/>
      <c r="E40" s="2">
        <v>106</v>
      </c>
      <c r="F40" s="2">
        <v>32.380000000000003</v>
      </c>
      <c r="I40" s="2" t="s">
        <v>16</v>
      </c>
      <c r="J40" s="2" t="s">
        <v>11</v>
      </c>
      <c r="K40" s="2">
        <v>53.37</v>
      </c>
      <c r="L40" s="2"/>
      <c r="M40" s="2">
        <v>53.02</v>
      </c>
      <c r="N40" s="2">
        <v>16.82</v>
      </c>
      <c r="Q40" s="2" t="s">
        <v>16</v>
      </c>
      <c r="R40" s="2" t="s">
        <v>11</v>
      </c>
      <c r="S40" s="2">
        <v>79.239999999999995</v>
      </c>
      <c r="T40" s="2"/>
      <c r="U40" s="2">
        <v>74.540000000000006</v>
      </c>
      <c r="V40" s="2">
        <v>20.36</v>
      </c>
      <c r="X40" s="35" t="s">
        <v>68</v>
      </c>
      <c r="Y40" s="35" t="s">
        <v>5</v>
      </c>
      <c r="Z40" s="35" t="s">
        <v>72</v>
      </c>
      <c r="AA40" s="35" t="s">
        <v>9</v>
      </c>
      <c r="AB40" s="35" t="s">
        <v>54</v>
      </c>
      <c r="AC40" s="35">
        <v>2.1219999999999999</v>
      </c>
      <c r="AD40" s="35">
        <v>192909.090909091</v>
      </c>
      <c r="AE40" s="35">
        <v>15.942900075131501</v>
      </c>
      <c r="AG40" s="1" t="s">
        <v>60</v>
      </c>
      <c r="AH40" s="1" t="s">
        <v>59</v>
      </c>
      <c r="AI40" s="1" t="s">
        <v>20</v>
      </c>
      <c r="AJ40" s="1" t="s">
        <v>52</v>
      </c>
      <c r="AK40" s="1">
        <v>2</v>
      </c>
      <c r="AL40" s="1">
        <v>17.084898572501899</v>
      </c>
      <c r="AM40" s="43"/>
      <c r="AN40" s="43"/>
      <c r="AP40" s="1" t="s">
        <v>55</v>
      </c>
      <c r="AQ40" s="1" t="s">
        <v>51</v>
      </c>
      <c r="AR40" s="1" t="s">
        <v>20</v>
      </c>
      <c r="AS40" s="1" t="s">
        <v>52</v>
      </c>
      <c r="AT40" s="1">
        <v>2</v>
      </c>
      <c r="AU40" s="1">
        <v>42.036063110443301</v>
      </c>
      <c r="AV40" s="46"/>
      <c r="AW40" s="43"/>
    </row>
    <row r="41" spans="1:49" x14ac:dyDescent="0.25">
      <c r="A41" s="2" t="s">
        <v>17</v>
      </c>
      <c r="B41" s="2" t="s">
        <v>6</v>
      </c>
      <c r="C41" s="2">
        <v>75.66</v>
      </c>
      <c r="D41" s="2"/>
      <c r="E41" s="2">
        <v>67.930000000000007</v>
      </c>
      <c r="F41" s="2">
        <v>27.02</v>
      </c>
      <c r="I41" s="2" t="s">
        <v>17</v>
      </c>
      <c r="J41" s="2" t="s">
        <v>6</v>
      </c>
      <c r="K41" s="2">
        <v>109.71</v>
      </c>
      <c r="L41" s="2"/>
      <c r="M41" s="2">
        <v>100.29</v>
      </c>
      <c r="N41" s="2">
        <v>39.090000000000003</v>
      </c>
      <c r="Q41" s="2" t="s">
        <v>17</v>
      </c>
      <c r="R41" s="2" t="s">
        <v>6</v>
      </c>
      <c r="S41" s="2">
        <v>68.52</v>
      </c>
      <c r="T41" s="2"/>
      <c r="U41" s="2">
        <v>71.53</v>
      </c>
      <c r="V41" s="2">
        <v>15.58</v>
      </c>
      <c r="X41" s="35" t="s">
        <v>68</v>
      </c>
      <c r="Y41" s="35" t="s">
        <v>5</v>
      </c>
      <c r="Z41" s="35" t="s">
        <v>72</v>
      </c>
      <c r="AA41" s="35" t="s">
        <v>9</v>
      </c>
      <c r="AB41" s="35" t="s">
        <v>70</v>
      </c>
      <c r="AC41" s="35">
        <v>2.1909999999999998</v>
      </c>
      <c r="AD41" s="35">
        <v>199181.818181818</v>
      </c>
      <c r="AE41" s="35">
        <v>16.461307287753598</v>
      </c>
      <c r="AG41" s="1" t="s">
        <v>60</v>
      </c>
      <c r="AH41" s="1" t="s">
        <v>59</v>
      </c>
      <c r="AI41" s="1" t="s">
        <v>20</v>
      </c>
      <c r="AJ41" s="1" t="s">
        <v>52</v>
      </c>
      <c r="AK41" s="1">
        <v>3</v>
      </c>
      <c r="AL41" s="1">
        <v>8.0916604057099892</v>
      </c>
      <c r="AM41" s="43"/>
      <c r="AN41" s="43"/>
      <c r="AP41" s="1" t="s">
        <v>55</v>
      </c>
      <c r="AQ41" s="1" t="s">
        <v>51</v>
      </c>
      <c r="AR41" s="1" t="s">
        <v>20</v>
      </c>
      <c r="AS41" s="1" t="s">
        <v>52</v>
      </c>
      <c r="AT41" s="1">
        <v>3</v>
      </c>
      <c r="AU41" s="1">
        <v>34.320060105184098</v>
      </c>
      <c r="AV41" s="46"/>
      <c r="AW41" s="43"/>
    </row>
    <row r="42" spans="1:49" x14ac:dyDescent="0.25">
      <c r="A42" s="2" t="s">
        <v>17</v>
      </c>
      <c r="B42" s="2" t="s">
        <v>7</v>
      </c>
      <c r="C42" s="2">
        <v>11.16</v>
      </c>
      <c r="D42" s="2"/>
      <c r="E42" s="2">
        <v>10.93</v>
      </c>
      <c r="F42" s="2">
        <v>2.21</v>
      </c>
      <c r="I42" s="2" t="s">
        <v>17</v>
      </c>
      <c r="J42" s="2" t="s">
        <v>7</v>
      </c>
      <c r="K42" s="2">
        <v>22.68</v>
      </c>
      <c r="L42" s="2"/>
      <c r="M42" s="2">
        <v>21.79</v>
      </c>
      <c r="N42" s="2">
        <v>9.0299999999999994</v>
      </c>
      <c r="Q42" s="2" t="s">
        <v>17</v>
      </c>
      <c r="R42" s="2" t="s">
        <v>7</v>
      </c>
      <c r="S42" s="2">
        <v>22.55</v>
      </c>
      <c r="T42" s="2"/>
      <c r="U42" s="2">
        <v>23.19</v>
      </c>
      <c r="V42" s="2">
        <v>3.54</v>
      </c>
      <c r="X42" s="35" t="s">
        <v>68</v>
      </c>
      <c r="Y42" s="35" t="s">
        <v>5</v>
      </c>
      <c r="Z42" s="35" t="s">
        <v>72</v>
      </c>
      <c r="AA42" s="35" t="s">
        <v>9</v>
      </c>
      <c r="AB42" s="35" t="s">
        <v>71</v>
      </c>
      <c r="AC42" s="35">
        <v>2.2320000000000002</v>
      </c>
      <c r="AD42" s="35">
        <v>202909.090909091</v>
      </c>
      <c r="AE42" s="35">
        <v>16.769346356123201</v>
      </c>
      <c r="AG42" s="1" t="s">
        <v>60</v>
      </c>
      <c r="AH42" s="1" t="s">
        <v>59</v>
      </c>
      <c r="AI42" s="1" t="s">
        <v>20</v>
      </c>
      <c r="AJ42" s="1" t="s">
        <v>52</v>
      </c>
      <c r="AK42" s="1">
        <v>4</v>
      </c>
      <c r="AL42" s="1">
        <v>14.094665664913601</v>
      </c>
      <c r="AM42" s="43"/>
      <c r="AN42" s="43"/>
      <c r="AP42" s="1" t="s">
        <v>55</v>
      </c>
      <c r="AQ42" s="1" t="s">
        <v>51</v>
      </c>
      <c r="AR42" s="1" t="s">
        <v>20</v>
      </c>
      <c r="AS42" s="1" t="s">
        <v>52</v>
      </c>
      <c r="AT42" s="1">
        <v>4</v>
      </c>
      <c r="AU42" s="1">
        <v>19.444027047332799</v>
      </c>
      <c r="AV42" s="46"/>
      <c r="AW42" s="43"/>
    </row>
    <row r="43" spans="1:49" x14ac:dyDescent="0.25">
      <c r="A43" s="2" t="s">
        <v>17</v>
      </c>
      <c r="B43" s="2" t="s">
        <v>8</v>
      </c>
      <c r="C43" s="2">
        <v>165.09</v>
      </c>
      <c r="D43" s="2"/>
      <c r="E43" s="2">
        <v>143.69999999999999</v>
      </c>
      <c r="F43" s="2">
        <v>49.99</v>
      </c>
      <c r="I43" s="2" t="s">
        <v>17</v>
      </c>
      <c r="J43" s="2" t="s">
        <v>8</v>
      </c>
      <c r="K43" s="2">
        <v>157.01</v>
      </c>
      <c r="L43" s="2"/>
      <c r="M43" s="2">
        <v>149.01</v>
      </c>
      <c r="N43" s="2">
        <v>33.630000000000003</v>
      </c>
      <c r="Q43" s="2" t="s">
        <v>17</v>
      </c>
      <c r="R43" s="2" t="s">
        <v>8</v>
      </c>
      <c r="S43" s="2">
        <v>138.12</v>
      </c>
      <c r="T43" s="2"/>
      <c r="U43" s="2">
        <v>139.97999999999999</v>
      </c>
      <c r="V43" s="2">
        <v>18.53</v>
      </c>
      <c r="X43" s="35" t="s">
        <v>68</v>
      </c>
      <c r="Y43" s="35" t="s">
        <v>5</v>
      </c>
      <c r="Z43" s="35" t="s">
        <v>73</v>
      </c>
      <c r="AA43" s="35" t="s">
        <v>9</v>
      </c>
      <c r="AB43" s="35" t="s">
        <v>52</v>
      </c>
      <c r="AC43" s="35">
        <v>8.2140000000000004</v>
      </c>
      <c r="AD43" s="35">
        <v>746727.27272727306</v>
      </c>
      <c r="AE43" s="35">
        <v>61.712997746055599</v>
      </c>
      <c r="AG43" s="1" t="s">
        <v>60</v>
      </c>
      <c r="AH43" s="1" t="s">
        <v>59</v>
      </c>
      <c r="AI43" s="1" t="s">
        <v>20</v>
      </c>
      <c r="AJ43" s="1" t="s">
        <v>52</v>
      </c>
      <c r="AK43" s="1">
        <v>5</v>
      </c>
      <c r="AL43" s="1">
        <v>13.1329827197596</v>
      </c>
      <c r="AM43" s="43"/>
      <c r="AN43" s="43"/>
      <c r="AP43" s="1" t="s">
        <v>55</v>
      </c>
      <c r="AQ43" s="1" t="s">
        <v>51</v>
      </c>
      <c r="AR43" s="1" t="s">
        <v>20</v>
      </c>
      <c r="AS43" s="1" t="s">
        <v>52</v>
      </c>
      <c r="AT43" s="1">
        <v>5</v>
      </c>
      <c r="AU43" s="1">
        <v>22.501878287002299</v>
      </c>
      <c r="AV43" s="46"/>
      <c r="AW43" s="43"/>
    </row>
    <row r="44" spans="1:49" x14ac:dyDescent="0.25">
      <c r="A44" s="2" t="s">
        <v>17</v>
      </c>
      <c r="B44" s="2" t="s">
        <v>9</v>
      </c>
      <c r="C44" s="2">
        <v>14.67</v>
      </c>
      <c r="D44" s="2"/>
      <c r="E44" s="2">
        <v>14.18</v>
      </c>
      <c r="F44" s="2">
        <v>6.46</v>
      </c>
      <c r="I44" s="2" t="s">
        <v>17</v>
      </c>
      <c r="J44" s="2" t="s">
        <v>9</v>
      </c>
      <c r="K44" s="2">
        <v>35.65</v>
      </c>
      <c r="L44" s="2"/>
      <c r="M44" s="2">
        <v>28.74</v>
      </c>
      <c r="N44" s="2">
        <v>15.46</v>
      </c>
      <c r="Q44" s="2" t="s">
        <v>17</v>
      </c>
      <c r="R44" s="2" t="s">
        <v>9</v>
      </c>
      <c r="S44" s="2">
        <v>49.92</v>
      </c>
      <c r="T44" s="2"/>
      <c r="U44" s="2">
        <v>48.6</v>
      </c>
      <c r="V44" s="2">
        <v>6.03</v>
      </c>
      <c r="X44" s="35" t="s">
        <v>68</v>
      </c>
      <c r="Y44" s="35" t="s">
        <v>5</v>
      </c>
      <c r="Z44" s="35" t="s">
        <v>73</v>
      </c>
      <c r="AA44" s="35" t="s">
        <v>9</v>
      </c>
      <c r="AB44" s="35" t="s">
        <v>53</v>
      </c>
      <c r="AC44" s="35">
        <v>5.1239999999999997</v>
      </c>
      <c r="AD44" s="35">
        <v>465818.181818182</v>
      </c>
      <c r="AE44" s="35">
        <v>38.4973703981968</v>
      </c>
      <c r="AG44" s="1" t="s">
        <v>60</v>
      </c>
      <c r="AH44" s="1" t="s">
        <v>59</v>
      </c>
      <c r="AI44" s="1" t="s">
        <v>20</v>
      </c>
      <c r="AJ44" s="1" t="s">
        <v>52</v>
      </c>
      <c r="AK44" s="1">
        <v>6</v>
      </c>
      <c r="AL44" s="1">
        <v>12.915101427498101</v>
      </c>
      <c r="AM44" s="43"/>
      <c r="AN44" s="43"/>
      <c r="AP44" s="1" t="s">
        <v>55</v>
      </c>
      <c r="AQ44" s="1" t="s">
        <v>51</v>
      </c>
      <c r="AR44" s="1" t="s">
        <v>20</v>
      </c>
      <c r="AS44" s="1" t="s">
        <v>52</v>
      </c>
      <c r="AT44" s="1">
        <v>6</v>
      </c>
      <c r="AU44" s="1">
        <v>14.2148760330579</v>
      </c>
      <c r="AV44" s="46"/>
      <c r="AW44" s="43"/>
    </row>
    <row r="45" spans="1:49" x14ac:dyDescent="0.25">
      <c r="A45" s="2" t="s">
        <v>17</v>
      </c>
      <c r="B45" s="2" t="s">
        <v>10</v>
      </c>
      <c r="C45" s="2">
        <v>20.51</v>
      </c>
      <c r="D45" s="2"/>
      <c r="E45" s="2">
        <v>21.92</v>
      </c>
      <c r="F45" s="2">
        <v>4.3</v>
      </c>
      <c r="I45" s="2" t="s">
        <v>17</v>
      </c>
      <c r="J45" s="2" t="s">
        <v>10</v>
      </c>
      <c r="K45" s="2">
        <v>64.16</v>
      </c>
      <c r="L45" s="2"/>
      <c r="M45" s="2">
        <v>64.400000000000006</v>
      </c>
      <c r="N45" s="2">
        <v>4.87</v>
      </c>
      <c r="Q45" s="2" t="s">
        <v>17</v>
      </c>
      <c r="R45" s="2" t="s">
        <v>10</v>
      </c>
      <c r="S45" s="2">
        <v>52.25</v>
      </c>
      <c r="T45" s="2"/>
      <c r="U45" s="2">
        <v>48.87</v>
      </c>
      <c r="V45" s="2">
        <v>16.760000000000002</v>
      </c>
      <c r="X45" s="35" t="s">
        <v>68</v>
      </c>
      <c r="Y45" s="35" t="s">
        <v>5</v>
      </c>
      <c r="Z45" s="35" t="s">
        <v>73</v>
      </c>
      <c r="AA45" s="35" t="s">
        <v>9</v>
      </c>
      <c r="AB45" s="35" t="s">
        <v>54</v>
      </c>
      <c r="AC45" s="35">
        <v>5.4109999999999996</v>
      </c>
      <c r="AD45" s="35">
        <v>491909.090909091</v>
      </c>
      <c r="AE45" s="35">
        <v>40.6536438767844</v>
      </c>
      <c r="AG45" s="1" t="s">
        <v>60</v>
      </c>
      <c r="AH45" s="1" t="s">
        <v>59</v>
      </c>
      <c r="AI45" s="1" t="s">
        <v>20</v>
      </c>
      <c r="AJ45" s="1" t="s">
        <v>53</v>
      </c>
      <c r="AK45" s="1">
        <v>1</v>
      </c>
      <c r="AL45" s="1">
        <v>14.327573253193099</v>
      </c>
      <c r="AM45" s="43"/>
      <c r="AN45" s="43"/>
      <c r="AP45" s="1" t="s">
        <v>55</v>
      </c>
      <c r="AQ45" s="1" t="s">
        <v>51</v>
      </c>
      <c r="AR45" s="1" t="s">
        <v>20</v>
      </c>
      <c r="AS45" s="1" t="s">
        <v>53</v>
      </c>
      <c r="AT45" s="1">
        <v>1</v>
      </c>
      <c r="AU45" s="1">
        <v>62.524417731029303</v>
      </c>
      <c r="AV45" s="46"/>
      <c r="AW45" s="43"/>
    </row>
    <row r="46" spans="1:49" x14ac:dyDescent="0.25">
      <c r="A46" s="2" t="s">
        <v>17</v>
      </c>
      <c r="B46" s="2" t="s">
        <v>11</v>
      </c>
      <c r="C46" s="2">
        <v>47.49</v>
      </c>
      <c r="D46" s="2"/>
      <c r="E46" s="2">
        <v>46.82</v>
      </c>
      <c r="F46" s="2">
        <v>19.690000000000001</v>
      </c>
      <c r="I46" s="2" t="s">
        <v>17</v>
      </c>
      <c r="J46" s="2" t="s">
        <v>11</v>
      </c>
      <c r="K46" s="2">
        <v>65.47</v>
      </c>
      <c r="L46" s="2"/>
      <c r="M46" s="2">
        <v>65.16</v>
      </c>
      <c r="N46" s="2">
        <v>15.95</v>
      </c>
      <c r="Q46" s="2" t="s">
        <v>17</v>
      </c>
      <c r="R46" s="2" t="s">
        <v>11</v>
      </c>
      <c r="S46" s="2">
        <v>61.7</v>
      </c>
      <c r="T46" s="2"/>
      <c r="U46" s="2">
        <v>57.62</v>
      </c>
      <c r="V46" s="2">
        <v>6.67</v>
      </c>
      <c r="X46" s="35" t="s">
        <v>68</v>
      </c>
      <c r="Y46" s="35" t="s">
        <v>5</v>
      </c>
      <c r="Z46" s="35" t="s">
        <v>73</v>
      </c>
      <c r="AA46" s="35" t="s">
        <v>9</v>
      </c>
      <c r="AB46" s="35" t="s">
        <v>70</v>
      </c>
      <c r="AC46" s="35">
        <v>5.4720000000000004</v>
      </c>
      <c r="AD46" s="35">
        <v>497454.54545454599</v>
      </c>
      <c r="AE46" s="35">
        <v>41.111945905334302</v>
      </c>
      <c r="AG46" s="1" t="s">
        <v>60</v>
      </c>
      <c r="AH46" s="1" t="s">
        <v>59</v>
      </c>
      <c r="AI46" s="1" t="s">
        <v>20</v>
      </c>
      <c r="AJ46" s="1" t="s">
        <v>53</v>
      </c>
      <c r="AK46" s="1">
        <v>2</v>
      </c>
      <c r="AL46" s="1">
        <v>21.743050338091699</v>
      </c>
      <c r="AM46" s="43"/>
      <c r="AN46" s="43"/>
      <c r="AP46" s="1" t="s">
        <v>55</v>
      </c>
      <c r="AQ46" s="1" t="s">
        <v>51</v>
      </c>
      <c r="AR46" s="1" t="s">
        <v>20</v>
      </c>
      <c r="AS46" s="1" t="s">
        <v>53</v>
      </c>
      <c r="AT46" s="1">
        <v>2</v>
      </c>
      <c r="AU46" s="1">
        <v>95.161532682193794</v>
      </c>
      <c r="AV46" s="46"/>
      <c r="AW46" s="43"/>
    </row>
    <row r="47" spans="1:49" x14ac:dyDescent="0.25">
      <c r="A47" s="2" t="s">
        <v>18</v>
      </c>
      <c r="B47" s="2" t="s">
        <v>6</v>
      </c>
      <c r="C47" s="2">
        <v>24</v>
      </c>
      <c r="D47" s="2"/>
      <c r="E47" s="2">
        <v>23.62</v>
      </c>
      <c r="F47" s="2">
        <v>4.9400000000000004</v>
      </c>
      <c r="I47" s="2" t="s">
        <v>18</v>
      </c>
      <c r="J47" s="2" t="s">
        <v>6</v>
      </c>
      <c r="K47" s="2">
        <v>152.75</v>
      </c>
      <c r="L47" s="2"/>
      <c r="M47" s="2">
        <v>150.34</v>
      </c>
      <c r="N47" s="2">
        <v>22.5</v>
      </c>
      <c r="Q47" s="2" t="s">
        <v>18</v>
      </c>
      <c r="R47" s="2" t="s">
        <v>6</v>
      </c>
      <c r="S47" s="2">
        <v>57.24</v>
      </c>
      <c r="T47" s="2"/>
      <c r="U47" s="2">
        <v>59.06</v>
      </c>
      <c r="V47" s="2">
        <v>11.86</v>
      </c>
      <c r="X47" s="35" t="s">
        <v>68</v>
      </c>
      <c r="Y47" s="35" t="s">
        <v>5</v>
      </c>
      <c r="Z47" s="35" t="s">
        <v>73</v>
      </c>
      <c r="AA47" s="35" t="s">
        <v>9</v>
      </c>
      <c r="AB47" s="35" t="s">
        <v>71</v>
      </c>
      <c r="AC47" s="35">
        <v>8.4280000000000008</v>
      </c>
      <c r="AD47" s="35">
        <v>766181.818181818</v>
      </c>
      <c r="AE47" s="35">
        <v>63.320811419984999</v>
      </c>
      <c r="AG47" s="1" t="s">
        <v>60</v>
      </c>
      <c r="AH47" s="1" t="s">
        <v>59</v>
      </c>
      <c r="AI47" s="1" t="s">
        <v>20</v>
      </c>
      <c r="AJ47" s="1" t="s">
        <v>53</v>
      </c>
      <c r="AK47" s="1">
        <v>3</v>
      </c>
      <c r="AL47" s="1">
        <v>16.543951915852698</v>
      </c>
      <c r="AM47" s="43"/>
      <c r="AN47" s="43"/>
      <c r="AP47" s="1" t="s">
        <v>55</v>
      </c>
      <c r="AQ47" s="1" t="s">
        <v>51</v>
      </c>
      <c r="AR47" s="1" t="s">
        <v>20</v>
      </c>
      <c r="AS47" s="1" t="s">
        <v>53</v>
      </c>
      <c r="AT47" s="1">
        <v>3</v>
      </c>
      <c r="AU47" s="1">
        <v>48.4072126220887</v>
      </c>
      <c r="AV47" s="46"/>
      <c r="AW47" s="43"/>
    </row>
    <row r="48" spans="1:49" x14ac:dyDescent="0.25">
      <c r="A48" s="2" t="s">
        <v>18</v>
      </c>
      <c r="B48" s="2" t="s">
        <v>7</v>
      </c>
      <c r="C48" s="2">
        <v>2.16</v>
      </c>
      <c r="D48" s="2"/>
      <c r="E48" s="2">
        <v>2.2799999999999998</v>
      </c>
      <c r="F48" s="2">
        <v>0.67</v>
      </c>
      <c r="I48" s="2" t="s">
        <v>18</v>
      </c>
      <c r="J48" s="2" t="s">
        <v>7</v>
      </c>
      <c r="K48" s="2">
        <v>50.48</v>
      </c>
      <c r="L48" s="2"/>
      <c r="M48" s="2">
        <v>52.53</v>
      </c>
      <c r="N48" s="2">
        <v>7.52</v>
      </c>
      <c r="Q48" s="2" t="s">
        <v>18</v>
      </c>
      <c r="R48" s="2" t="s">
        <v>7</v>
      </c>
      <c r="S48" s="2">
        <v>12.19</v>
      </c>
      <c r="T48" s="2"/>
      <c r="U48" s="2">
        <v>12.58</v>
      </c>
      <c r="V48" s="2">
        <v>1.87</v>
      </c>
      <c r="X48" s="1" t="s">
        <v>68</v>
      </c>
      <c r="Y48" s="1" t="s">
        <v>5</v>
      </c>
      <c r="Z48" s="1" t="s">
        <v>76</v>
      </c>
      <c r="AA48" s="1" t="s">
        <v>9</v>
      </c>
      <c r="AB48" s="1" t="s">
        <v>52</v>
      </c>
      <c r="AC48" s="1">
        <v>6.4809999999999999</v>
      </c>
      <c r="AD48" s="1">
        <v>589181.818181818</v>
      </c>
      <c r="AE48" s="1">
        <v>48.692712246431299</v>
      </c>
      <c r="AG48" s="1" t="s">
        <v>60</v>
      </c>
      <c r="AH48" s="1" t="s">
        <v>59</v>
      </c>
      <c r="AI48" s="1" t="s">
        <v>20</v>
      </c>
      <c r="AJ48" s="1" t="s">
        <v>53</v>
      </c>
      <c r="AK48" s="1">
        <v>4</v>
      </c>
      <c r="AL48" s="1">
        <v>18.256949661908301</v>
      </c>
      <c r="AM48" s="43"/>
      <c r="AN48" s="43"/>
      <c r="AP48" s="1" t="s">
        <v>55</v>
      </c>
      <c r="AQ48" s="1" t="s">
        <v>51</v>
      </c>
      <c r="AR48" s="1" t="s">
        <v>20</v>
      </c>
      <c r="AS48" s="1" t="s">
        <v>53</v>
      </c>
      <c r="AT48" s="1">
        <v>4</v>
      </c>
      <c r="AU48" s="1">
        <v>75.101427498121694</v>
      </c>
      <c r="AV48" s="46"/>
      <c r="AW48" s="43"/>
    </row>
    <row r="49" spans="1:49" x14ac:dyDescent="0.25">
      <c r="A49" s="2" t="s">
        <v>18</v>
      </c>
      <c r="B49" s="2" t="s">
        <v>8</v>
      </c>
      <c r="C49" s="2">
        <v>60.6</v>
      </c>
      <c r="D49" s="2"/>
      <c r="E49" s="2">
        <v>56.09</v>
      </c>
      <c r="F49" s="2">
        <v>14.5</v>
      </c>
      <c r="I49" s="2" t="s">
        <v>18</v>
      </c>
      <c r="J49" s="2" t="s">
        <v>8</v>
      </c>
      <c r="K49" s="2">
        <v>194.46</v>
      </c>
      <c r="L49" s="2"/>
      <c r="M49" s="2">
        <v>190.23</v>
      </c>
      <c r="N49" s="2">
        <v>24.92</v>
      </c>
      <c r="Q49" s="2" t="s">
        <v>18</v>
      </c>
      <c r="R49" s="2" t="s">
        <v>8</v>
      </c>
      <c r="S49" s="2">
        <v>96.67</v>
      </c>
      <c r="T49" s="2"/>
      <c r="U49" s="2">
        <v>96.72</v>
      </c>
      <c r="V49" s="2">
        <v>14.37</v>
      </c>
      <c r="X49" s="1" t="s">
        <v>68</v>
      </c>
      <c r="Y49" s="1" t="s">
        <v>5</v>
      </c>
      <c r="Z49" s="1" t="s">
        <v>76</v>
      </c>
      <c r="AA49" s="1" t="s">
        <v>9</v>
      </c>
      <c r="AB49" s="1" t="s">
        <v>53</v>
      </c>
      <c r="AC49" s="1">
        <v>5.8010000000000002</v>
      </c>
      <c r="AD49" s="1">
        <v>527363.636363636</v>
      </c>
      <c r="AE49" s="1">
        <v>43.583771600300501</v>
      </c>
      <c r="AG49" s="1" t="s">
        <v>60</v>
      </c>
      <c r="AH49" s="1" t="s">
        <v>59</v>
      </c>
      <c r="AI49" s="1" t="s">
        <v>20</v>
      </c>
      <c r="AJ49" s="1" t="s">
        <v>53</v>
      </c>
      <c r="AK49" s="1">
        <v>5</v>
      </c>
      <c r="AL49" s="1">
        <v>17.873779113448499</v>
      </c>
      <c r="AM49" s="43"/>
      <c r="AN49" s="43"/>
      <c r="AP49" s="1" t="s">
        <v>55</v>
      </c>
      <c r="AQ49" s="1" t="s">
        <v>51</v>
      </c>
      <c r="AR49" s="1" t="s">
        <v>20</v>
      </c>
      <c r="AS49" s="1" t="s">
        <v>53</v>
      </c>
      <c r="AT49" s="1">
        <v>5</v>
      </c>
      <c r="AU49" s="1">
        <v>56.318557475582303</v>
      </c>
      <c r="AV49" s="46"/>
      <c r="AW49" s="43"/>
    </row>
    <row r="50" spans="1:49" x14ac:dyDescent="0.25">
      <c r="A50" s="2" t="s">
        <v>18</v>
      </c>
      <c r="B50" s="2" t="s">
        <v>9</v>
      </c>
      <c r="C50" s="2">
        <v>5.0199999999999996</v>
      </c>
      <c r="D50" s="2"/>
      <c r="E50" s="2">
        <v>4.18</v>
      </c>
      <c r="F50" s="2">
        <v>1.86</v>
      </c>
      <c r="I50" s="2" t="s">
        <v>18</v>
      </c>
      <c r="J50" s="2" t="s">
        <v>9</v>
      </c>
      <c r="K50" s="2">
        <v>82.53</v>
      </c>
      <c r="L50" s="2"/>
      <c r="M50" s="2">
        <v>80.89</v>
      </c>
      <c r="N50" s="2">
        <v>10.42</v>
      </c>
      <c r="Q50" s="2" t="s">
        <v>18</v>
      </c>
      <c r="R50" s="2" t="s">
        <v>9</v>
      </c>
      <c r="S50" s="2">
        <v>15.41</v>
      </c>
      <c r="T50" s="2"/>
      <c r="U50" s="2">
        <v>13.62</v>
      </c>
      <c r="V50" s="2">
        <v>8.59</v>
      </c>
      <c r="X50" s="1" t="s">
        <v>68</v>
      </c>
      <c r="Y50" s="1" t="s">
        <v>5</v>
      </c>
      <c r="Z50" s="1" t="s">
        <v>76</v>
      </c>
      <c r="AA50" s="1" t="s">
        <v>9</v>
      </c>
      <c r="AB50" s="1" t="s">
        <v>54</v>
      </c>
      <c r="AC50" s="1">
        <v>9.9450000000000003</v>
      </c>
      <c r="AD50" s="1">
        <v>904090.90909090894</v>
      </c>
      <c r="AE50" s="1">
        <v>74.718256949661907</v>
      </c>
      <c r="AG50" s="1" t="s">
        <v>60</v>
      </c>
      <c r="AH50" s="1" t="s">
        <v>59</v>
      </c>
      <c r="AI50" s="1" t="s">
        <v>20</v>
      </c>
      <c r="AJ50" s="1" t="s">
        <v>53</v>
      </c>
      <c r="AK50" s="1">
        <v>6</v>
      </c>
      <c r="AL50" s="1">
        <v>21.758076634109699</v>
      </c>
      <c r="AM50" s="43"/>
      <c r="AN50" s="43"/>
      <c r="AP50" s="1" t="s">
        <v>55</v>
      </c>
      <c r="AQ50" s="1" t="s">
        <v>51</v>
      </c>
      <c r="AR50" s="1" t="s">
        <v>20</v>
      </c>
      <c r="AS50" s="1" t="s">
        <v>53</v>
      </c>
      <c r="AT50" s="1">
        <v>6</v>
      </c>
      <c r="AU50" s="1">
        <v>31.141998497370398</v>
      </c>
      <c r="AV50" s="46"/>
      <c r="AW50" s="43"/>
    </row>
    <row r="51" spans="1:49" x14ac:dyDescent="0.25">
      <c r="A51" s="2" t="s">
        <v>18</v>
      </c>
      <c r="B51" s="2" t="s">
        <v>10</v>
      </c>
      <c r="C51" s="2">
        <v>12.89</v>
      </c>
      <c r="D51" s="2"/>
      <c r="E51" s="2">
        <v>13.05</v>
      </c>
      <c r="F51" s="2">
        <v>3.23</v>
      </c>
      <c r="I51" s="2" t="s">
        <v>18</v>
      </c>
      <c r="J51" s="2" t="s">
        <v>10</v>
      </c>
      <c r="K51" s="2">
        <v>108.29</v>
      </c>
      <c r="L51" s="2"/>
      <c r="M51" s="2">
        <v>95.54</v>
      </c>
      <c r="N51" s="2">
        <v>32.6</v>
      </c>
      <c r="Q51" s="2" t="s">
        <v>18</v>
      </c>
      <c r="R51" s="2" t="s">
        <v>10</v>
      </c>
      <c r="S51" s="2">
        <v>31.46</v>
      </c>
      <c r="T51" s="2"/>
      <c r="U51" s="2">
        <v>33.979999999999997</v>
      </c>
      <c r="V51" s="2">
        <v>7.28</v>
      </c>
      <c r="X51" s="1" t="s">
        <v>68</v>
      </c>
      <c r="Y51" s="1" t="s">
        <v>5</v>
      </c>
      <c r="Z51" s="1" t="s">
        <v>76</v>
      </c>
      <c r="AA51" s="1" t="s">
        <v>9</v>
      </c>
      <c r="AB51" s="1" t="s">
        <v>70</v>
      </c>
      <c r="AC51" s="1">
        <v>2.4489999999999998</v>
      </c>
      <c r="AD51" s="1">
        <v>222636.363636364</v>
      </c>
      <c r="AE51" s="1">
        <v>18.3996994740796</v>
      </c>
      <c r="AG51" s="1" t="s">
        <v>60</v>
      </c>
      <c r="AH51" s="1" t="s">
        <v>59</v>
      </c>
      <c r="AI51" s="1" t="s">
        <v>20</v>
      </c>
      <c r="AJ51" s="1" t="s">
        <v>54</v>
      </c>
      <c r="AK51" s="1">
        <v>1</v>
      </c>
      <c r="AL51" s="1">
        <v>11.450037565740001</v>
      </c>
      <c r="AM51" s="43"/>
      <c r="AN51" s="43"/>
      <c r="AP51" s="1" t="s">
        <v>55</v>
      </c>
      <c r="AQ51" s="1" t="s">
        <v>51</v>
      </c>
      <c r="AR51" s="1" t="s">
        <v>20</v>
      </c>
      <c r="AS51" s="1" t="s">
        <v>54</v>
      </c>
      <c r="AT51" s="1">
        <v>1</v>
      </c>
      <c r="AU51" s="1">
        <v>35.056348610067602</v>
      </c>
      <c r="AV51" s="46"/>
      <c r="AW51" s="43"/>
    </row>
    <row r="52" spans="1:49" x14ac:dyDescent="0.25">
      <c r="A52" s="2" t="s">
        <v>18</v>
      </c>
      <c r="B52" s="2" t="s">
        <v>11</v>
      </c>
      <c r="C52" s="2">
        <v>19.91</v>
      </c>
      <c r="D52" s="2"/>
      <c r="E52" s="2">
        <v>18.64</v>
      </c>
      <c r="F52" s="2">
        <v>5.32</v>
      </c>
      <c r="I52" s="2" t="s">
        <v>18</v>
      </c>
      <c r="J52" s="2" t="s">
        <v>11</v>
      </c>
      <c r="K52" s="2">
        <v>143.71</v>
      </c>
      <c r="L52" s="2"/>
      <c r="M52" s="2">
        <v>139.94</v>
      </c>
      <c r="N52" s="2">
        <v>32.369999999999997</v>
      </c>
      <c r="Q52" s="2" t="s">
        <v>18</v>
      </c>
      <c r="R52" s="2" t="s">
        <v>11</v>
      </c>
      <c r="S52" s="2">
        <v>52.84</v>
      </c>
      <c r="T52" s="2"/>
      <c r="U52" s="2">
        <v>53.91</v>
      </c>
      <c r="V52" s="2">
        <v>18.41</v>
      </c>
      <c r="X52" s="1" t="s">
        <v>68</v>
      </c>
      <c r="Y52" s="1" t="s">
        <v>5</v>
      </c>
      <c r="Z52" s="1" t="s">
        <v>76</v>
      </c>
      <c r="AA52" s="1" t="s">
        <v>9</v>
      </c>
      <c r="AB52" s="1" t="s">
        <v>71</v>
      </c>
      <c r="AC52" s="1">
        <v>2.8879999999999999</v>
      </c>
      <c r="AD52" s="1">
        <v>262545.454545455</v>
      </c>
      <c r="AE52" s="1">
        <v>21.697971450037599</v>
      </c>
      <c r="AG52" s="1" t="s">
        <v>60</v>
      </c>
      <c r="AH52" s="1" t="s">
        <v>59</v>
      </c>
      <c r="AI52" s="1" t="s">
        <v>20</v>
      </c>
      <c r="AJ52" s="1" t="s">
        <v>54</v>
      </c>
      <c r="AK52" s="1">
        <v>2</v>
      </c>
      <c r="AL52" s="1">
        <v>6.9947407963936898</v>
      </c>
      <c r="AM52" s="43"/>
      <c r="AN52" s="43"/>
      <c r="AP52" s="1" t="s">
        <v>55</v>
      </c>
      <c r="AQ52" s="1" t="s">
        <v>51</v>
      </c>
      <c r="AR52" s="1" t="s">
        <v>20</v>
      </c>
      <c r="AS52" s="1" t="s">
        <v>54</v>
      </c>
      <c r="AT52" s="1">
        <v>2</v>
      </c>
      <c r="AU52" s="1">
        <v>31.352366641622801</v>
      </c>
      <c r="AV52" s="46"/>
      <c r="AW52" s="43"/>
    </row>
    <row r="53" spans="1:49" x14ac:dyDescent="0.25">
      <c r="A53" s="2"/>
      <c r="B53" s="2"/>
      <c r="C53" s="2"/>
      <c r="D53" s="2"/>
      <c r="E53" s="2"/>
      <c r="F53" s="2"/>
      <c r="I53" s="2"/>
      <c r="J53" s="2"/>
      <c r="K53" s="2"/>
      <c r="L53" s="2"/>
      <c r="M53" s="2"/>
      <c r="N53" s="2"/>
      <c r="Q53" s="2"/>
      <c r="R53" s="2"/>
      <c r="S53" s="2"/>
      <c r="T53" s="2"/>
      <c r="U53" s="2"/>
      <c r="V53" s="2"/>
      <c r="X53" s="1" t="s">
        <v>68</v>
      </c>
      <c r="Y53" s="1" t="s">
        <v>5</v>
      </c>
      <c r="Z53" s="1" t="s">
        <v>77</v>
      </c>
      <c r="AA53" s="1" t="s">
        <v>9</v>
      </c>
      <c r="AB53" s="1" t="s">
        <v>52</v>
      </c>
      <c r="AC53" s="1">
        <v>5.0839999999999996</v>
      </c>
      <c r="AD53" s="1">
        <v>462181.818181818</v>
      </c>
      <c r="AE53" s="1">
        <v>38.196844477836201</v>
      </c>
      <c r="AG53" s="1" t="s">
        <v>60</v>
      </c>
      <c r="AH53" s="1" t="s">
        <v>59</v>
      </c>
      <c r="AI53" s="1" t="s">
        <v>20</v>
      </c>
      <c r="AJ53" s="1" t="s">
        <v>54</v>
      </c>
      <c r="AK53" s="1">
        <v>3</v>
      </c>
      <c r="AL53" s="1">
        <v>17.114951164537899</v>
      </c>
      <c r="AM53" s="43"/>
      <c r="AN53" s="43"/>
      <c r="AP53" s="1" t="s">
        <v>55</v>
      </c>
      <c r="AQ53" s="1" t="s">
        <v>51</v>
      </c>
      <c r="AR53" s="1" t="s">
        <v>20</v>
      </c>
      <c r="AS53" s="1" t="s">
        <v>54</v>
      </c>
      <c r="AT53" s="1">
        <v>3</v>
      </c>
      <c r="AU53" s="1">
        <v>106.671675432006</v>
      </c>
      <c r="AV53" s="46"/>
      <c r="AW53" s="43"/>
    </row>
    <row r="54" spans="1:49" x14ac:dyDescent="0.25">
      <c r="A54" s="2" t="s">
        <v>19</v>
      </c>
      <c r="B54" s="2" t="s">
        <v>6</v>
      </c>
      <c r="C54" s="2">
        <v>99.99</v>
      </c>
      <c r="D54" s="2">
        <f>IF(C54&lt;C3, 1,0)</f>
        <v>0</v>
      </c>
      <c r="E54" s="2">
        <v>57.3</v>
      </c>
      <c r="F54" s="2">
        <v>80.98</v>
      </c>
      <c r="I54" s="2" t="s">
        <v>19</v>
      </c>
      <c r="J54" s="2" t="s">
        <v>6</v>
      </c>
      <c r="K54" s="2">
        <v>70.099999999999994</v>
      </c>
      <c r="L54" s="2">
        <f t="shared" ref="L54:L59" si="3">IF(K54&lt;K3, 1,0)</f>
        <v>0</v>
      </c>
      <c r="M54" s="2">
        <v>74.459999999999994</v>
      </c>
      <c r="N54" s="2">
        <v>9.86</v>
      </c>
      <c r="Q54" s="2" t="s">
        <v>19</v>
      </c>
      <c r="R54" s="2" t="s">
        <v>6</v>
      </c>
      <c r="S54" s="2">
        <v>60.25</v>
      </c>
      <c r="T54" s="2">
        <f t="shared" ref="T54:T59" si="4">IF(S54&lt;S3, 1,0)</f>
        <v>1</v>
      </c>
      <c r="U54" s="2">
        <v>59.11</v>
      </c>
      <c r="V54" s="2">
        <v>17.43</v>
      </c>
      <c r="X54" s="1" t="s">
        <v>68</v>
      </c>
      <c r="Y54" s="1" t="s">
        <v>5</v>
      </c>
      <c r="Z54" s="1" t="s">
        <v>77</v>
      </c>
      <c r="AA54" s="1" t="s">
        <v>9</v>
      </c>
      <c r="AB54" s="1" t="s">
        <v>53</v>
      </c>
      <c r="AC54" s="1">
        <v>2.8450000000000002</v>
      </c>
      <c r="AD54" s="1">
        <v>258636.363636364</v>
      </c>
      <c r="AE54" s="1">
        <v>21.374906085649901</v>
      </c>
      <c r="AG54" s="1" t="s">
        <v>60</v>
      </c>
      <c r="AH54" s="1" t="s">
        <v>59</v>
      </c>
      <c r="AI54" s="1" t="s">
        <v>20</v>
      </c>
      <c r="AJ54" s="1" t="s">
        <v>54</v>
      </c>
      <c r="AK54" s="1">
        <v>4</v>
      </c>
      <c r="AL54" s="1">
        <v>12.2389181066867</v>
      </c>
      <c r="AM54" s="43"/>
      <c r="AN54" s="43"/>
      <c r="AP54" s="1" t="s">
        <v>55</v>
      </c>
      <c r="AQ54" s="1" t="s">
        <v>51</v>
      </c>
      <c r="AR54" s="1" t="s">
        <v>20</v>
      </c>
      <c r="AS54" s="1" t="s">
        <v>54</v>
      </c>
      <c r="AT54" s="1">
        <v>4</v>
      </c>
      <c r="AU54" s="1">
        <v>36.528925619834702</v>
      </c>
      <c r="AV54" s="46"/>
      <c r="AW54" s="43"/>
    </row>
    <row r="55" spans="1:49" x14ac:dyDescent="0.25">
      <c r="A55" s="2" t="s">
        <v>19</v>
      </c>
      <c r="B55" s="2" t="s">
        <v>7</v>
      </c>
      <c r="C55" s="2">
        <v>17.7</v>
      </c>
      <c r="D55" s="2">
        <f t="shared" ref="D55:D59" si="5">IF(C55&lt;C4, 1,0)</f>
        <v>1</v>
      </c>
      <c r="E55" s="2">
        <v>18.77</v>
      </c>
      <c r="F55" s="2">
        <v>5.14</v>
      </c>
      <c r="I55" s="2" t="s">
        <v>19</v>
      </c>
      <c r="J55" s="2" t="s">
        <v>7</v>
      </c>
      <c r="K55" s="2">
        <v>9.33</v>
      </c>
      <c r="L55" s="2">
        <f t="shared" si="3"/>
        <v>1</v>
      </c>
      <c r="M55" s="2">
        <v>6.88</v>
      </c>
      <c r="N55" s="2">
        <v>4.71</v>
      </c>
      <c r="Q55" s="2" t="s">
        <v>19</v>
      </c>
      <c r="R55" s="2" t="s">
        <v>7</v>
      </c>
      <c r="S55" s="2">
        <v>8.7200000000000006</v>
      </c>
      <c r="T55" s="2">
        <f t="shared" si="4"/>
        <v>1</v>
      </c>
      <c r="U55" s="2">
        <v>8.39</v>
      </c>
      <c r="V55" s="2">
        <v>1.24</v>
      </c>
      <c r="X55" s="1" t="s">
        <v>68</v>
      </c>
      <c r="Y55" s="1" t="s">
        <v>5</v>
      </c>
      <c r="Z55" s="1" t="s">
        <v>77</v>
      </c>
      <c r="AA55" s="1" t="s">
        <v>9</v>
      </c>
      <c r="AB55" s="1" t="s">
        <v>54</v>
      </c>
      <c r="AC55" s="1">
        <v>3.694</v>
      </c>
      <c r="AD55" s="1">
        <v>335818.181818182</v>
      </c>
      <c r="AE55" s="1">
        <v>27.7535687453043</v>
      </c>
      <c r="AG55" s="1" t="s">
        <v>60</v>
      </c>
      <c r="AH55" s="1" t="s">
        <v>59</v>
      </c>
      <c r="AI55" s="1" t="s">
        <v>20</v>
      </c>
      <c r="AJ55" s="1" t="s">
        <v>54</v>
      </c>
      <c r="AK55" s="1">
        <v>5</v>
      </c>
      <c r="AL55" s="1">
        <v>14.6055597295267</v>
      </c>
      <c r="AM55" s="43"/>
      <c r="AN55" s="43"/>
      <c r="AP55" s="1" t="s">
        <v>55</v>
      </c>
      <c r="AQ55" s="1" t="s">
        <v>51</v>
      </c>
      <c r="AR55" s="1" t="s">
        <v>20</v>
      </c>
      <c r="AS55" s="1" t="s">
        <v>54</v>
      </c>
      <c r="AT55" s="1">
        <v>5</v>
      </c>
      <c r="AU55" s="1">
        <v>48.024042073628898</v>
      </c>
      <c r="AV55" s="46"/>
      <c r="AW55" s="43"/>
    </row>
    <row r="56" spans="1:49" x14ac:dyDescent="0.25">
      <c r="A56" s="2" t="s">
        <v>19</v>
      </c>
      <c r="B56" s="2" t="s">
        <v>8</v>
      </c>
      <c r="C56" s="2">
        <v>85.23</v>
      </c>
      <c r="D56" s="2">
        <f t="shared" si="5"/>
        <v>1</v>
      </c>
      <c r="E56" s="2">
        <v>89.05</v>
      </c>
      <c r="F56" s="2">
        <v>18.54</v>
      </c>
      <c r="I56" s="2" t="s">
        <v>19</v>
      </c>
      <c r="J56" s="2" t="s">
        <v>8</v>
      </c>
      <c r="K56" s="2">
        <v>73.099999999999994</v>
      </c>
      <c r="L56" s="2">
        <f t="shared" si="3"/>
        <v>1</v>
      </c>
      <c r="M56" s="2">
        <v>73.87</v>
      </c>
      <c r="N56" s="2">
        <v>11.51</v>
      </c>
      <c r="Q56" s="2" t="s">
        <v>19</v>
      </c>
      <c r="R56" s="2" t="s">
        <v>8</v>
      </c>
      <c r="S56" s="2">
        <v>95.16</v>
      </c>
      <c r="T56" s="2">
        <f t="shared" si="4"/>
        <v>1</v>
      </c>
      <c r="U56" s="2">
        <v>96.15</v>
      </c>
      <c r="V56" s="2">
        <v>13.06</v>
      </c>
      <c r="X56" s="1" t="s">
        <v>68</v>
      </c>
      <c r="Y56" s="1" t="s">
        <v>5</v>
      </c>
      <c r="Z56" s="1" t="s">
        <v>77</v>
      </c>
      <c r="AA56" s="1" t="s">
        <v>9</v>
      </c>
      <c r="AB56" s="1" t="s">
        <v>70</v>
      </c>
      <c r="AC56" s="1">
        <v>2.6819999999999999</v>
      </c>
      <c r="AD56" s="1">
        <v>243818.181818182</v>
      </c>
      <c r="AE56" s="1">
        <v>20.150262960180299</v>
      </c>
      <c r="AG56" s="1" t="s">
        <v>60</v>
      </c>
      <c r="AH56" s="1" t="s">
        <v>59</v>
      </c>
      <c r="AI56" s="1" t="s">
        <v>20</v>
      </c>
      <c r="AJ56" s="1" t="s">
        <v>54</v>
      </c>
      <c r="AK56" s="1">
        <v>6</v>
      </c>
      <c r="AL56" s="1">
        <v>10.7438016528926</v>
      </c>
      <c r="AM56" s="43"/>
      <c r="AN56" s="43"/>
      <c r="AP56" s="1" t="s">
        <v>55</v>
      </c>
      <c r="AQ56" s="1" t="s">
        <v>51</v>
      </c>
      <c r="AR56" s="1" t="s">
        <v>20</v>
      </c>
      <c r="AS56" s="1" t="s">
        <v>54</v>
      </c>
      <c r="AT56" s="1">
        <v>6</v>
      </c>
      <c r="AU56" s="1">
        <v>33.313298271976002</v>
      </c>
      <c r="AV56" s="46"/>
      <c r="AW56" s="43"/>
    </row>
    <row r="57" spans="1:49" x14ac:dyDescent="0.25">
      <c r="A57" s="2" t="s">
        <v>19</v>
      </c>
      <c r="B57" s="2" t="s">
        <v>9</v>
      </c>
      <c r="C57" s="2">
        <v>18.16</v>
      </c>
      <c r="D57" s="2">
        <f t="shared" si="5"/>
        <v>1</v>
      </c>
      <c r="E57" s="2">
        <v>10.9</v>
      </c>
      <c r="F57" s="2">
        <v>12.94</v>
      </c>
      <c r="I57" s="2" t="s">
        <v>19</v>
      </c>
      <c r="J57" s="2" t="s">
        <v>9</v>
      </c>
      <c r="K57" s="2">
        <v>13.77</v>
      </c>
      <c r="L57" s="2">
        <f t="shared" si="3"/>
        <v>1</v>
      </c>
      <c r="M57" s="2">
        <v>15.82</v>
      </c>
      <c r="N57" s="2">
        <v>4.03</v>
      </c>
      <c r="Q57" s="2" t="s">
        <v>19</v>
      </c>
      <c r="R57" s="2" t="s">
        <v>9</v>
      </c>
      <c r="S57" s="2">
        <v>15.47</v>
      </c>
      <c r="T57" s="2">
        <f t="shared" si="4"/>
        <v>1</v>
      </c>
      <c r="U57" s="2">
        <v>16.87</v>
      </c>
      <c r="V57" s="2">
        <v>4.18</v>
      </c>
      <c r="X57" s="1" t="s">
        <v>68</v>
      </c>
      <c r="Y57" s="1" t="s">
        <v>5</v>
      </c>
      <c r="Z57" s="1" t="s">
        <v>77</v>
      </c>
      <c r="AA57" s="1" t="s">
        <v>9</v>
      </c>
      <c r="AB57" s="1" t="s">
        <v>71</v>
      </c>
      <c r="AC57" s="1">
        <v>2.7629999999999999</v>
      </c>
      <c r="AD57" s="1">
        <v>251181.818181818</v>
      </c>
      <c r="AE57" s="1">
        <v>20.7588279489106</v>
      </c>
      <c r="AG57" s="1" t="s">
        <v>60</v>
      </c>
      <c r="AH57" s="1" t="s">
        <v>59</v>
      </c>
      <c r="AI57" s="1" t="s">
        <v>21</v>
      </c>
      <c r="AJ57" s="1" t="s">
        <v>52</v>
      </c>
      <c r="AK57" s="1">
        <v>1</v>
      </c>
      <c r="AL57" s="1">
        <v>10.8715251690458</v>
      </c>
      <c r="AM57" s="43"/>
      <c r="AN57" s="43"/>
      <c r="AP57" s="1" t="s">
        <v>55</v>
      </c>
      <c r="AQ57" s="1" t="s">
        <v>51</v>
      </c>
      <c r="AR57" s="1" t="s">
        <v>21</v>
      </c>
      <c r="AS57" s="1" t="s">
        <v>52</v>
      </c>
      <c r="AT57" s="1">
        <v>1</v>
      </c>
      <c r="AU57" s="1">
        <v>27.039819684447799</v>
      </c>
      <c r="AV57" s="46"/>
      <c r="AW57" s="43"/>
    </row>
    <row r="58" spans="1:49" x14ac:dyDescent="0.25">
      <c r="A58" s="2" t="s">
        <v>19</v>
      </c>
      <c r="B58" s="2" t="s">
        <v>10</v>
      </c>
      <c r="C58" s="2">
        <v>60.81</v>
      </c>
      <c r="D58" s="2">
        <f t="shared" si="5"/>
        <v>1</v>
      </c>
      <c r="E58" s="2">
        <v>61.4</v>
      </c>
      <c r="F58" s="2">
        <v>36.31</v>
      </c>
      <c r="I58" s="2" t="s">
        <v>19</v>
      </c>
      <c r="J58" s="2" t="s">
        <v>10</v>
      </c>
      <c r="K58" s="2">
        <v>30.62</v>
      </c>
      <c r="L58" s="2">
        <f t="shared" si="3"/>
        <v>0</v>
      </c>
      <c r="M58" s="2">
        <v>36.450000000000003</v>
      </c>
      <c r="N58" s="2">
        <v>14.46</v>
      </c>
      <c r="Q58" s="2" t="s">
        <v>19</v>
      </c>
      <c r="R58" s="2" t="s">
        <v>10</v>
      </c>
      <c r="S58" s="2">
        <v>33.270000000000003</v>
      </c>
      <c r="T58" s="2">
        <f t="shared" si="4"/>
        <v>1</v>
      </c>
      <c r="U58" s="2">
        <v>33.619999999999997</v>
      </c>
      <c r="V58" s="2">
        <v>7.45</v>
      </c>
      <c r="AD58" s="36" t="s">
        <v>63</v>
      </c>
      <c r="AE58" s="36">
        <f>AVERAGE(AE33:AE57)</f>
        <v>36.487453042824932</v>
      </c>
      <c r="AG58" s="1" t="s">
        <v>60</v>
      </c>
      <c r="AH58" s="1" t="s">
        <v>59</v>
      </c>
      <c r="AI58" s="1" t="s">
        <v>21</v>
      </c>
      <c r="AJ58" s="1" t="s">
        <v>52</v>
      </c>
      <c r="AK58" s="1">
        <v>2</v>
      </c>
      <c r="AL58" s="1">
        <v>10.8264462809917</v>
      </c>
      <c r="AM58" s="43"/>
      <c r="AN58" s="43"/>
      <c r="AP58" s="1" t="s">
        <v>55</v>
      </c>
      <c r="AQ58" s="1" t="s">
        <v>51</v>
      </c>
      <c r="AR58" s="1" t="s">
        <v>21</v>
      </c>
      <c r="AS58" s="1" t="s">
        <v>52</v>
      </c>
      <c r="AT58" s="1">
        <v>2</v>
      </c>
      <c r="AU58" s="1">
        <v>31.419984973704</v>
      </c>
      <c r="AV58" s="46"/>
      <c r="AW58" s="43"/>
    </row>
    <row r="59" spans="1:49" x14ac:dyDescent="0.25">
      <c r="A59" s="2" t="s">
        <v>19</v>
      </c>
      <c r="B59" s="2" t="s">
        <v>11</v>
      </c>
      <c r="C59" s="2">
        <v>112.25</v>
      </c>
      <c r="D59" s="2">
        <f t="shared" si="5"/>
        <v>0</v>
      </c>
      <c r="E59" s="2">
        <v>106.71</v>
      </c>
      <c r="F59" s="2">
        <v>65.489999999999995</v>
      </c>
      <c r="I59" s="2" t="s">
        <v>19</v>
      </c>
      <c r="J59" s="2" t="s">
        <v>11</v>
      </c>
      <c r="K59" s="2">
        <v>69.400000000000006</v>
      </c>
      <c r="L59" s="2">
        <f t="shared" si="3"/>
        <v>0</v>
      </c>
      <c r="M59" s="2">
        <v>72.84</v>
      </c>
      <c r="N59" s="2">
        <v>10.63</v>
      </c>
      <c r="Q59" s="2" t="s">
        <v>19</v>
      </c>
      <c r="R59" s="2" t="s">
        <v>11</v>
      </c>
      <c r="S59" s="2">
        <v>39.950000000000003</v>
      </c>
      <c r="T59" s="2">
        <f t="shared" si="4"/>
        <v>1</v>
      </c>
      <c r="U59" s="2">
        <v>39.590000000000003</v>
      </c>
      <c r="V59" s="2">
        <v>5.71</v>
      </c>
      <c r="AD59" s="36" t="s">
        <v>64</v>
      </c>
      <c r="AE59" s="36">
        <f>_xlfn.STDEV.S(AE33:AE57)</f>
        <v>19.294234764920606</v>
      </c>
      <c r="AG59" s="1" t="s">
        <v>60</v>
      </c>
      <c r="AH59" s="1" t="s">
        <v>59</v>
      </c>
      <c r="AI59" s="1" t="s">
        <v>21</v>
      </c>
      <c r="AJ59" s="1" t="s">
        <v>52</v>
      </c>
      <c r="AK59" s="1">
        <v>3</v>
      </c>
      <c r="AL59" s="1">
        <v>9.7145003756573995</v>
      </c>
      <c r="AM59" s="43"/>
      <c r="AN59" s="43"/>
      <c r="AP59" s="1" t="s">
        <v>55</v>
      </c>
      <c r="AQ59" s="1" t="s">
        <v>51</v>
      </c>
      <c r="AR59" s="1" t="s">
        <v>21</v>
      </c>
      <c r="AS59" s="1" t="s">
        <v>52</v>
      </c>
      <c r="AT59" s="1">
        <v>3</v>
      </c>
      <c r="AU59" s="1">
        <v>34.6731780616078</v>
      </c>
      <c r="AV59" s="46"/>
      <c r="AW59" s="43"/>
    </row>
    <row r="60" spans="1:49" x14ac:dyDescent="0.25">
      <c r="AG60" s="1" t="s">
        <v>60</v>
      </c>
      <c r="AH60" s="1" t="s">
        <v>59</v>
      </c>
      <c r="AI60" s="1" t="s">
        <v>21</v>
      </c>
      <c r="AJ60" s="1" t="s">
        <v>52</v>
      </c>
      <c r="AK60" s="1">
        <v>4</v>
      </c>
      <c r="AL60" s="1">
        <v>8.2268970698722796</v>
      </c>
      <c r="AM60" s="43"/>
      <c r="AN60" s="43"/>
      <c r="AP60" s="1" t="s">
        <v>55</v>
      </c>
      <c r="AQ60" s="1" t="s">
        <v>51</v>
      </c>
      <c r="AR60" s="1" t="s">
        <v>21</v>
      </c>
      <c r="AS60" s="1" t="s">
        <v>52</v>
      </c>
      <c r="AT60" s="1">
        <v>4</v>
      </c>
      <c r="AU60" s="1">
        <v>32.419233658903103</v>
      </c>
      <c r="AV60" s="46"/>
      <c r="AW60" s="43"/>
    </row>
    <row r="61" spans="1:49" x14ac:dyDescent="0.25">
      <c r="X61" s="44" t="s">
        <v>10</v>
      </c>
      <c r="Y61" s="44"/>
      <c r="Z61" s="44"/>
      <c r="AA61" s="44"/>
      <c r="AB61" s="44"/>
      <c r="AC61" s="44"/>
      <c r="AD61" s="44"/>
      <c r="AE61" s="44"/>
      <c r="AG61" s="1" t="s">
        <v>60</v>
      </c>
      <c r="AH61" s="1" t="s">
        <v>59</v>
      </c>
      <c r="AI61" s="1" t="s">
        <v>21</v>
      </c>
      <c r="AJ61" s="1" t="s">
        <v>52</v>
      </c>
      <c r="AK61" s="1">
        <v>5</v>
      </c>
      <c r="AL61" s="1">
        <v>8.8655146506386195</v>
      </c>
      <c r="AM61" s="43"/>
      <c r="AN61" s="43"/>
      <c r="AP61" s="1" t="s">
        <v>55</v>
      </c>
      <c r="AQ61" s="1" t="s">
        <v>51</v>
      </c>
      <c r="AR61" s="1" t="s">
        <v>21</v>
      </c>
      <c r="AS61" s="1" t="s">
        <v>52</v>
      </c>
      <c r="AT61" s="1">
        <v>5</v>
      </c>
      <c r="AU61" s="1">
        <v>50.375657400450798</v>
      </c>
      <c r="AV61" s="46"/>
      <c r="AW61" s="43"/>
    </row>
    <row r="62" spans="1:49" x14ac:dyDescent="0.25">
      <c r="X62" s="35" t="s">
        <v>65</v>
      </c>
      <c r="Y62" s="35" t="s">
        <v>0</v>
      </c>
      <c r="Z62" s="35" t="s">
        <v>46</v>
      </c>
      <c r="AA62" s="35" t="s">
        <v>1</v>
      </c>
      <c r="AB62" s="35" t="s">
        <v>47</v>
      </c>
      <c r="AC62" s="35" t="s">
        <v>66</v>
      </c>
      <c r="AD62" s="35" t="s">
        <v>67</v>
      </c>
      <c r="AE62" s="35" t="s">
        <v>49</v>
      </c>
      <c r="AG62" s="1" t="s">
        <v>60</v>
      </c>
      <c r="AH62" s="1" t="s">
        <v>59</v>
      </c>
      <c r="AI62" s="1" t="s">
        <v>21</v>
      </c>
      <c r="AJ62" s="1" t="s">
        <v>52</v>
      </c>
      <c r="AK62" s="1">
        <v>6</v>
      </c>
      <c r="AL62" s="1">
        <v>12.3441021788129</v>
      </c>
      <c r="AM62" s="43"/>
      <c r="AN62" s="43"/>
      <c r="AP62" s="1" t="s">
        <v>55</v>
      </c>
      <c r="AQ62" s="1" t="s">
        <v>51</v>
      </c>
      <c r="AR62" s="1" t="s">
        <v>21</v>
      </c>
      <c r="AS62" s="1" t="s">
        <v>52</v>
      </c>
      <c r="AT62" s="1">
        <v>6</v>
      </c>
      <c r="AU62" s="1">
        <v>48.865514650638602</v>
      </c>
      <c r="AV62" s="46"/>
      <c r="AW62" s="43"/>
    </row>
    <row r="63" spans="1:49" x14ac:dyDescent="0.25">
      <c r="A63" s="50" t="s">
        <v>24</v>
      </c>
      <c r="B63" s="50"/>
      <c r="C63" s="50"/>
      <c r="D63" s="50"/>
      <c r="E63" s="50"/>
      <c r="F63" s="50"/>
      <c r="I63" s="50" t="s">
        <v>25</v>
      </c>
      <c r="J63" s="50"/>
      <c r="K63" s="50"/>
      <c r="L63" s="50"/>
      <c r="M63" s="50"/>
      <c r="N63" s="50"/>
      <c r="Q63" s="50" t="s">
        <v>26</v>
      </c>
      <c r="R63" s="50"/>
      <c r="S63" s="50"/>
      <c r="T63" s="50"/>
      <c r="U63" s="50"/>
      <c r="V63" s="50"/>
      <c r="X63" s="35" t="s">
        <v>68</v>
      </c>
      <c r="Y63" s="35" t="s">
        <v>5</v>
      </c>
      <c r="Z63" s="35" t="s">
        <v>69</v>
      </c>
      <c r="AA63" s="35" t="s">
        <v>10</v>
      </c>
      <c r="AB63" s="35" t="s">
        <v>52</v>
      </c>
      <c r="AC63" s="35">
        <v>5.7839999999999998</v>
      </c>
      <c r="AD63" s="35">
        <v>525818.181818182</v>
      </c>
      <c r="AE63" s="35">
        <v>43.456048084147298</v>
      </c>
      <c r="AG63" s="1" t="s">
        <v>60</v>
      </c>
      <c r="AH63" s="1" t="s">
        <v>59</v>
      </c>
      <c r="AI63" s="1" t="s">
        <v>21</v>
      </c>
      <c r="AJ63" s="1" t="s">
        <v>53</v>
      </c>
      <c r="AK63" s="1">
        <v>1</v>
      </c>
      <c r="AL63" s="1">
        <v>12.6371149511645</v>
      </c>
      <c r="AM63" s="43"/>
      <c r="AN63" s="43"/>
      <c r="AP63" s="1" t="s">
        <v>55</v>
      </c>
      <c r="AQ63" s="1" t="s">
        <v>51</v>
      </c>
      <c r="AR63" s="1" t="s">
        <v>21</v>
      </c>
      <c r="AS63" s="1" t="s">
        <v>53</v>
      </c>
      <c r="AT63" s="1">
        <v>1</v>
      </c>
      <c r="AU63" s="1">
        <v>34.665664913598803</v>
      </c>
      <c r="AV63" s="46"/>
      <c r="AW63" s="43"/>
    </row>
    <row r="64" spans="1:49" ht="15.75" thickBot="1" x14ac:dyDescent="0.3">
      <c r="A64" s="12" t="s">
        <v>0</v>
      </c>
      <c r="B64" s="12" t="s">
        <v>1</v>
      </c>
      <c r="C64" s="12" t="s">
        <v>2</v>
      </c>
      <c r="D64" s="12"/>
      <c r="E64" s="12" t="s">
        <v>3</v>
      </c>
      <c r="F64" s="12" t="s">
        <v>4</v>
      </c>
      <c r="I64" s="12" t="s">
        <v>0</v>
      </c>
      <c r="J64" s="12" t="s">
        <v>1</v>
      </c>
      <c r="K64" s="12" t="s">
        <v>2</v>
      </c>
      <c r="L64" s="12"/>
      <c r="M64" s="12" t="s">
        <v>3</v>
      </c>
      <c r="N64" s="12" t="s">
        <v>4</v>
      </c>
      <c r="Q64" s="12" t="s">
        <v>0</v>
      </c>
      <c r="R64" s="12" t="s">
        <v>1</v>
      </c>
      <c r="S64" s="12" t="s">
        <v>2</v>
      </c>
      <c r="T64" s="12"/>
      <c r="U64" s="12" t="s">
        <v>3</v>
      </c>
      <c r="V64" s="12" t="s">
        <v>4</v>
      </c>
      <c r="W64"/>
      <c r="X64" s="35" t="s">
        <v>68</v>
      </c>
      <c r="Y64" s="35" t="s">
        <v>5</v>
      </c>
      <c r="Z64" s="35" t="s">
        <v>69</v>
      </c>
      <c r="AA64" s="35" t="s">
        <v>10</v>
      </c>
      <c r="AB64" s="35" t="s">
        <v>53</v>
      </c>
      <c r="AC64" s="35">
        <v>5.8090000000000002</v>
      </c>
      <c r="AD64" s="35">
        <v>528090.90909090894</v>
      </c>
      <c r="AE64" s="35">
        <v>43.643876784372701</v>
      </c>
      <c r="AG64" s="1" t="s">
        <v>60</v>
      </c>
      <c r="AH64" s="1" t="s">
        <v>59</v>
      </c>
      <c r="AI64" s="1" t="s">
        <v>21</v>
      </c>
      <c r="AJ64" s="1" t="s">
        <v>53</v>
      </c>
      <c r="AK64" s="1">
        <v>2</v>
      </c>
      <c r="AL64" s="1">
        <v>12.8324567993989</v>
      </c>
      <c r="AM64" s="43"/>
      <c r="AN64" s="43"/>
      <c r="AP64" s="1" t="s">
        <v>55</v>
      </c>
      <c r="AQ64" s="1" t="s">
        <v>51</v>
      </c>
      <c r="AR64" s="1" t="s">
        <v>21</v>
      </c>
      <c r="AS64" s="1" t="s">
        <v>53</v>
      </c>
      <c r="AT64" s="1">
        <v>2</v>
      </c>
      <c r="AU64" s="1">
        <v>46.438767843726502</v>
      </c>
      <c r="AV64" s="46"/>
      <c r="AW64" s="43"/>
    </row>
    <row r="65" spans="1:49" x14ac:dyDescent="0.25">
      <c r="A65" s="14" t="s">
        <v>5</v>
      </c>
      <c r="B65" s="15" t="s">
        <v>6</v>
      </c>
      <c r="C65" s="15">
        <v>73.77</v>
      </c>
      <c r="D65" s="15"/>
      <c r="E65" s="15">
        <v>67.040000000000006</v>
      </c>
      <c r="F65" s="24">
        <v>35.799999999999997</v>
      </c>
      <c r="I65" s="14" t="s">
        <v>5</v>
      </c>
      <c r="J65" s="15" t="s">
        <v>6</v>
      </c>
      <c r="K65" s="15">
        <v>78.459999999999994</v>
      </c>
      <c r="L65" s="15"/>
      <c r="M65" s="15">
        <v>67.19</v>
      </c>
      <c r="N65" s="24">
        <v>17.239999999999998</v>
      </c>
      <c r="Q65" s="14" t="s">
        <v>5</v>
      </c>
      <c r="R65" s="15" t="s">
        <v>6</v>
      </c>
      <c r="S65" s="15">
        <v>208.08</v>
      </c>
      <c r="T65" s="15"/>
      <c r="U65" s="15">
        <v>252.13</v>
      </c>
      <c r="V65" s="24">
        <v>114.55</v>
      </c>
      <c r="W65"/>
      <c r="X65" s="35" t="s">
        <v>68</v>
      </c>
      <c r="Y65" s="35" t="s">
        <v>5</v>
      </c>
      <c r="Z65" s="35" t="s">
        <v>69</v>
      </c>
      <c r="AA65" s="35" t="s">
        <v>10</v>
      </c>
      <c r="AB65" s="35" t="s">
        <v>54</v>
      </c>
      <c r="AC65" s="35">
        <v>10.667999999999999</v>
      </c>
      <c r="AD65" s="35">
        <v>969818.181818182</v>
      </c>
      <c r="AE65" s="35">
        <v>80.150262960180299</v>
      </c>
      <c r="AG65" s="1" t="s">
        <v>60</v>
      </c>
      <c r="AH65" s="1" t="s">
        <v>59</v>
      </c>
      <c r="AI65" s="1" t="s">
        <v>21</v>
      </c>
      <c r="AJ65" s="1" t="s">
        <v>53</v>
      </c>
      <c r="AK65" s="1">
        <v>3</v>
      </c>
      <c r="AL65" s="1">
        <v>10.4057099924869</v>
      </c>
      <c r="AM65" s="43"/>
      <c r="AN65" s="43"/>
      <c r="AP65" s="1" t="s">
        <v>55</v>
      </c>
      <c r="AQ65" s="1" t="s">
        <v>51</v>
      </c>
      <c r="AR65" s="1" t="s">
        <v>21</v>
      </c>
      <c r="AS65" s="1" t="s">
        <v>53</v>
      </c>
      <c r="AT65" s="1">
        <v>3</v>
      </c>
      <c r="AU65" s="1">
        <v>53.921863260706203</v>
      </c>
      <c r="AV65" s="46"/>
      <c r="AW65" s="43"/>
    </row>
    <row r="66" spans="1:49" x14ac:dyDescent="0.25">
      <c r="A66" s="16" t="s">
        <v>5</v>
      </c>
      <c r="B66" s="1" t="s">
        <v>7</v>
      </c>
      <c r="C66" s="1">
        <v>23.56</v>
      </c>
      <c r="D66" s="1"/>
      <c r="E66" s="1">
        <v>22.12</v>
      </c>
      <c r="F66" s="25">
        <v>12.88</v>
      </c>
      <c r="I66" s="16" t="s">
        <v>5</v>
      </c>
      <c r="J66" s="1" t="s">
        <v>7</v>
      </c>
      <c r="K66" s="1">
        <v>22.43</v>
      </c>
      <c r="L66" s="1"/>
      <c r="M66" s="1">
        <v>20.68</v>
      </c>
      <c r="N66" s="25">
        <v>3.17</v>
      </c>
      <c r="Q66" s="16" t="s">
        <v>5</v>
      </c>
      <c r="R66" s="1" t="s">
        <v>7</v>
      </c>
      <c r="S66" s="1">
        <v>67.94</v>
      </c>
      <c r="T66" s="1"/>
      <c r="U66" s="1">
        <v>71.72</v>
      </c>
      <c r="V66" s="25">
        <v>27.06</v>
      </c>
      <c r="W66"/>
      <c r="X66" s="35" t="s">
        <v>68</v>
      </c>
      <c r="Y66" s="35" t="s">
        <v>5</v>
      </c>
      <c r="Z66" s="35" t="s">
        <v>69</v>
      </c>
      <c r="AA66" s="35" t="s">
        <v>10</v>
      </c>
      <c r="AB66" s="35" t="s">
        <v>70</v>
      </c>
      <c r="AC66" s="35">
        <v>9.41</v>
      </c>
      <c r="AD66" s="35">
        <v>855454.54545454599</v>
      </c>
      <c r="AE66" s="35">
        <v>70.698722764838493</v>
      </c>
      <c r="AG66" s="1" t="s">
        <v>60</v>
      </c>
      <c r="AH66" s="1" t="s">
        <v>59</v>
      </c>
      <c r="AI66" s="1" t="s">
        <v>21</v>
      </c>
      <c r="AJ66" s="1" t="s">
        <v>53</v>
      </c>
      <c r="AK66" s="1">
        <v>4</v>
      </c>
      <c r="AL66" s="1">
        <v>11.758076634109701</v>
      </c>
      <c r="AM66" s="43"/>
      <c r="AN66" s="43"/>
      <c r="AP66" s="1" t="s">
        <v>55</v>
      </c>
      <c r="AQ66" s="1" t="s">
        <v>51</v>
      </c>
      <c r="AR66" s="1" t="s">
        <v>21</v>
      </c>
      <c r="AS66" s="1" t="s">
        <v>53</v>
      </c>
      <c r="AT66" s="1">
        <v>4</v>
      </c>
      <c r="AU66" s="1">
        <v>87.167543200601003</v>
      </c>
      <c r="AV66" s="46"/>
      <c r="AW66" s="43"/>
    </row>
    <row r="67" spans="1:49" x14ac:dyDescent="0.25">
      <c r="A67" s="16" t="s">
        <v>5</v>
      </c>
      <c r="B67" s="1" t="s">
        <v>8</v>
      </c>
      <c r="C67" s="1">
        <v>84.61</v>
      </c>
      <c r="D67" s="1"/>
      <c r="E67" s="1">
        <v>87.62</v>
      </c>
      <c r="F67" s="25">
        <v>13.04</v>
      </c>
      <c r="I67" s="16" t="s">
        <v>5</v>
      </c>
      <c r="J67" s="1" t="s">
        <v>8</v>
      </c>
      <c r="K67" s="1">
        <v>82.61</v>
      </c>
      <c r="L67" s="1"/>
      <c r="M67" s="1">
        <v>80.010000000000005</v>
      </c>
      <c r="N67" s="25">
        <v>11.88</v>
      </c>
      <c r="Q67" s="16" t="s">
        <v>5</v>
      </c>
      <c r="R67" s="1" t="s">
        <v>8</v>
      </c>
      <c r="S67" s="1">
        <v>280.52</v>
      </c>
      <c r="T67" s="1"/>
      <c r="U67" s="1">
        <v>286.24</v>
      </c>
      <c r="V67" s="25">
        <v>47.2</v>
      </c>
      <c r="W67"/>
      <c r="X67" s="35" t="s">
        <v>68</v>
      </c>
      <c r="Y67" s="35" t="s">
        <v>5</v>
      </c>
      <c r="Z67" s="35" t="s">
        <v>69</v>
      </c>
      <c r="AA67" s="35" t="s">
        <v>10</v>
      </c>
      <c r="AB67" s="35" t="s">
        <v>71</v>
      </c>
      <c r="AC67" s="35">
        <v>10.535</v>
      </c>
      <c r="AD67" s="35">
        <v>957727.27272727306</v>
      </c>
      <c r="AE67" s="35">
        <v>79.151014274981193</v>
      </c>
      <c r="AG67" s="1" t="s">
        <v>60</v>
      </c>
      <c r="AH67" s="1" t="s">
        <v>59</v>
      </c>
      <c r="AI67" s="1" t="s">
        <v>21</v>
      </c>
      <c r="AJ67" s="1" t="s">
        <v>53</v>
      </c>
      <c r="AK67" s="1">
        <v>5</v>
      </c>
      <c r="AL67" s="1">
        <v>12.787377911344899</v>
      </c>
      <c r="AM67" s="43"/>
      <c r="AN67" s="43"/>
      <c r="AP67" s="1" t="s">
        <v>55</v>
      </c>
      <c r="AQ67" s="1" t="s">
        <v>51</v>
      </c>
      <c r="AR67" s="1" t="s">
        <v>21</v>
      </c>
      <c r="AS67" s="1" t="s">
        <v>53</v>
      </c>
      <c r="AT67" s="1">
        <v>5</v>
      </c>
      <c r="AU67" s="1">
        <v>99.541697971450006</v>
      </c>
      <c r="AV67" s="46"/>
      <c r="AW67" s="43"/>
    </row>
    <row r="68" spans="1:49" x14ac:dyDescent="0.25">
      <c r="A68" s="16" t="s">
        <v>5</v>
      </c>
      <c r="B68" s="1" t="s">
        <v>9</v>
      </c>
      <c r="C68" s="1">
        <v>41.42</v>
      </c>
      <c r="D68" s="1"/>
      <c r="E68" s="1">
        <v>43.58</v>
      </c>
      <c r="F68" s="25">
        <v>22.83</v>
      </c>
      <c r="I68" s="16" t="s">
        <v>5</v>
      </c>
      <c r="J68" s="1" t="s">
        <v>9</v>
      </c>
      <c r="K68" s="1">
        <v>25.65</v>
      </c>
      <c r="L68" s="1"/>
      <c r="M68" s="1">
        <v>21.37</v>
      </c>
      <c r="N68" s="25">
        <v>7.65</v>
      </c>
      <c r="Q68" s="16" t="s">
        <v>5</v>
      </c>
      <c r="R68" s="1" t="s">
        <v>9</v>
      </c>
      <c r="S68" s="1">
        <v>75.27</v>
      </c>
      <c r="T68" s="1"/>
      <c r="U68" s="1">
        <v>63.09</v>
      </c>
      <c r="V68" s="25">
        <v>39.96</v>
      </c>
      <c r="W68"/>
      <c r="X68" s="35" t="s">
        <v>68</v>
      </c>
      <c r="Y68" s="35" t="s">
        <v>5</v>
      </c>
      <c r="Z68" s="35" t="s">
        <v>72</v>
      </c>
      <c r="AA68" s="35" t="s">
        <v>10</v>
      </c>
      <c r="AB68" s="35" t="s">
        <v>52</v>
      </c>
      <c r="AC68" s="35">
        <v>2.2469999999999999</v>
      </c>
      <c r="AD68" s="35">
        <v>204272.727272727</v>
      </c>
      <c r="AE68" s="35">
        <v>16.8820435762585</v>
      </c>
      <c r="AG68" s="1" t="s">
        <v>60</v>
      </c>
      <c r="AH68" s="1" t="s">
        <v>59</v>
      </c>
      <c r="AI68" s="1" t="s">
        <v>21</v>
      </c>
      <c r="AJ68" s="1" t="s">
        <v>53</v>
      </c>
      <c r="AK68" s="1">
        <v>6</v>
      </c>
      <c r="AL68" s="1">
        <v>10.0976709241172</v>
      </c>
      <c r="AM68" s="43"/>
      <c r="AN68" s="43"/>
      <c r="AP68" s="1" t="s">
        <v>55</v>
      </c>
      <c r="AQ68" s="1" t="s">
        <v>51</v>
      </c>
      <c r="AR68" s="1" t="s">
        <v>21</v>
      </c>
      <c r="AS68" s="1" t="s">
        <v>53</v>
      </c>
      <c r="AT68" s="1">
        <v>6</v>
      </c>
      <c r="AU68" s="1">
        <v>88.602554470323099</v>
      </c>
      <c r="AV68" s="46"/>
      <c r="AW68" s="43"/>
    </row>
    <row r="69" spans="1:49" x14ac:dyDescent="0.25">
      <c r="A69" s="16" t="s">
        <v>5</v>
      </c>
      <c r="B69" s="1" t="s">
        <v>10</v>
      </c>
      <c r="C69" s="1">
        <v>42.95</v>
      </c>
      <c r="D69" s="1"/>
      <c r="E69" s="1">
        <v>48.08</v>
      </c>
      <c r="F69" s="25">
        <v>18.489999999999998</v>
      </c>
      <c r="I69" s="16" t="s">
        <v>5</v>
      </c>
      <c r="J69" s="1" t="s">
        <v>10</v>
      </c>
      <c r="K69" s="1">
        <v>52.32</v>
      </c>
      <c r="L69" s="1"/>
      <c r="M69" s="1">
        <v>55.48</v>
      </c>
      <c r="N69" s="25">
        <v>13.23</v>
      </c>
      <c r="Q69" s="16" t="s">
        <v>5</v>
      </c>
      <c r="R69" s="1" t="s">
        <v>10</v>
      </c>
      <c r="S69" s="1">
        <v>88.06</v>
      </c>
      <c r="T69" s="1"/>
      <c r="U69" s="1">
        <v>94.51</v>
      </c>
      <c r="V69" s="25">
        <v>41.74</v>
      </c>
      <c r="W69"/>
      <c r="X69" s="35" t="s">
        <v>68</v>
      </c>
      <c r="Y69" s="35" t="s">
        <v>5</v>
      </c>
      <c r="Z69" s="35" t="s">
        <v>72</v>
      </c>
      <c r="AA69" s="35" t="s">
        <v>10</v>
      </c>
      <c r="AB69" s="35" t="s">
        <v>53</v>
      </c>
      <c r="AC69" s="35">
        <v>4.992</v>
      </c>
      <c r="AD69" s="35">
        <v>453818.181818182</v>
      </c>
      <c r="AE69" s="35">
        <v>37.505634861006797</v>
      </c>
      <c r="AG69" s="1" t="s">
        <v>60</v>
      </c>
      <c r="AH69" s="1" t="s">
        <v>59</v>
      </c>
      <c r="AI69" s="1" t="s">
        <v>21</v>
      </c>
      <c r="AJ69" s="1" t="s">
        <v>54</v>
      </c>
      <c r="AK69" s="1">
        <v>1</v>
      </c>
      <c r="AL69" s="1">
        <v>29.9624342599549</v>
      </c>
      <c r="AM69" s="43"/>
      <c r="AN69" s="43"/>
      <c r="AP69" s="1" t="s">
        <v>55</v>
      </c>
      <c r="AQ69" s="1" t="s">
        <v>51</v>
      </c>
      <c r="AR69" s="1" t="s">
        <v>21</v>
      </c>
      <c r="AS69" s="1" t="s">
        <v>54</v>
      </c>
      <c r="AT69" s="1">
        <v>1</v>
      </c>
      <c r="AU69" s="1">
        <v>77.588279489105901</v>
      </c>
      <c r="AV69" s="46"/>
      <c r="AW69" s="43"/>
    </row>
    <row r="70" spans="1:49" ht="15.75" thickBot="1" x14ac:dyDescent="0.3">
      <c r="A70" s="17" t="s">
        <v>5</v>
      </c>
      <c r="B70" s="18" t="s">
        <v>11</v>
      </c>
      <c r="C70" s="18">
        <v>67.069999999999993</v>
      </c>
      <c r="D70" s="18"/>
      <c r="E70" s="18">
        <v>56.93</v>
      </c>
      <c r="F70" s="26">
        <v>21.75</v>
      </c>
      <c r="I70" s="17" t="s">
        <v>5</v>
      </c>
      <c r="J70" s="18" t="s">
        <v>11</v>
      </c>
      <c r="K70" s="18">
        <v>67.77</v>
      </c>
      <c r="L70" s="18"/>
      <c r="M70" s="18">
        <v>61.13</v>
      </c>
      <c r="N70" s="26">
        <v>16.3</v>
      </c>
      <c r="Q70" s="17" t="s">
        <v>5</v>
      </c>
      <c r="R70" s="18" t="s">
        <v>11</v>
      </c>
      <c r="S70" s="18">
        <v>196.73</v>
      </c>
      <c r="T70" s="18"/>
      <c r="U70" s="18">
        <v>203.84</v>
      </c>
      <c r="V70" s="26">
        <v>101.82</v>
      </c>
      <c r="W70"/>
      <c r="X70" s="35" t="s">
        <v>68</v>
      </c>
      <c r="Y70" s="35" t="s">
        <v>5</v>
      </c>
      <c r="Z70" s="35" t="s">
        <v>72</v>
      </c>
      <c r="AA70" s="35" t="s">
        <v>10</v>
      </c>
      <c r="AB70" s="35" t="s">
        <v>54</v>
      </c>
      <c r="AC70" s="35">
        <v>5.1639999999999997</v>
      </c>
      <c r="AD70" s="35">
        <v>469454.545454545</v>
      </c>
      <c r="AE70" s="35">
        <v>38.797896318557498</v>
      </c>
      <c r="AG70" s="1" t="s">
        <v>60</v>
      </c>
      <c r="AH70" s="1" t="s">
        <v>59</v>
      </c>
      <c r="AI70" s="1" t="s">
        <v>21</v>
      </c>
      <c r="AJ70" s="1" t="s">
        <v>54</v>
      </c>
      <c r="AK70" s="1">
        <v>2</v>
      </c>
      <c r="AL70" s="1">
        <v>32.058602554470298</v>
      </c>
      <c r="AM70" s="43"/>
      <c r="AN70" s="43"/>
      <c r="AP70" s="1" t="s">
        <v>55</v>
      </c>
      <c r="AQ70" s="1" t="s">
        <v>51</v>
      </c>
      <c r="AR70" s="1" t="s">
        <v>21</v>
      </c>
      <c r="AS70" s="1" t="s">
        <v>54</v>
      </c>
      <c r="AT70" s="1">
        <v>2</v>
      </c>
      <c r="AU70" s="1">
        <v>74.853493613824199</v>
      </c>
      <c r="AV70" s="46"/>
      <c r="AW70" s="43"/>
    </row>
    <row r="71" spans="1:49" ht="15.75" thickBot="1" x14ac:dyDescent="0.3">
      <c r="A71" s="37"/>
      <c r="B71" s="38"/>
      <c r="C71" s="38"/>
      <c r="D71" s="38"/>
      <c r="E71" s="38"/>
      <c r="F71" s="39"/>
      <c r="I71" s="37"/>
      <c r="J71" s="38"/>
      <c r="K71" s="38"/>
      <c r="L71" s="38"/>
      <c r="M71" s="38"/>
      <c r="N71" s="39"/>
      <c r="Q71" s="37"/>
      <c r="R71" s="38"/>
      <c r="S71" s="38"/>
      <c r="T71" s="38"/>
      <c r="U71" s="38"/>
      <c r="V71" s="39"/>
      <c r="W71"/>
      <c r="X71" s="35" t="s">
        <v>68</v>
      </c>
      <c r="Y71" s="35" t="s">
        <v>5</v>
      </c>
      <c r="Z71" s="35" t="s">
        <v>72</v>
      </c>
      <c r="AA71" s="35" t="s">
        <v>10</v>
      </c>
      <c r="AB71" s="35" t="s">
        <v>70</v>
      </c>
      <c r="AC71" s="35">
        <v>3.5819999999999999</v>
      </c>
      <c r="AD71" s="35">
        <v>325636.363636364</v>
      </c>
      <c r="AE71" s="35">
        <v>26.9120961682945</v>
      </c>
      <c r="AG71" s="1" t="s">
        <v>60</v>
      </c>
      <c r="AH71" s="1" t="s">
        <v>59</v>
      </c>
      <c r="AI71" s="1" t="s">
        <v>21</v>
      </c>
      <c r="AJ71" s="1" t="s">
        <v>54</v>
      </c>
      <c r="AK71" s="1">
        <v>3</v>
      </c>
      <c r="AL71" s="1">
        <v>32.126220886551501</v>
      </c>
      <c r="AM71" s="43"/>
      <c r="AN71" s="43"/>
      <c r="AP71" s="1" t="s">
        <v>55</v>
      </c>
      <c r="AQ71" s="1" t="s">
        <v>51</v>
      </c>
      <c r="AR71" s="1" t="s">
        <v>21</v>
      </c>
      <c r="AS71" s="1" t="s">
        <v>54</v>
      </c>
      <c r="AT71" s="1">
        <v>3</v>
      </c>
      <c r="AU71" s="1">
        <v>128.73027798647601</v>
      </c>
      <c r="AV71" s="46"/>
      <c r="AW71" s="43"/>
    </row>
    <row r="72" spans="1:49" ht="15.75" thickBot="1" x14ac:dyDescent="0.3">
      <c r="A72" s="13" t="s">
        <v>23</v>
      </c>
      <c r="B72" s="13" t="s">
        <v>6</v>
      </c>
      <c r="C72" s="13">
        <v>43.87</v>
      </c>
      <c r="D72" s="40">
        <f t="shared" ref="D72:D77" si="6">(C72/C65)*100</f>
        <v>59.468618679680084</v>
      </c>
      <c r="E72" s="13">
        <v>37.479999999999997</v>
      </c>
      <c r="F72" s="13">
        <v>25.2</v>
      </c>
      <c r="I72" s="13" t="s">
        <v>27</v>
      </c>
      <c r="J72" s="13" t="s">
        <v>6</v>
      </c>
      <c r="K72" s="13">
        <v>71.27</v>
      </c>
      <c r="L72" s="33">
        <f>(K65-K72)/K72</f>
        <v>0.10088396239652025</v>
      </c>
      <c r="M72" s="13">
        <v>52.82</v>
      </c>
      <c r="N72" s="13">
        <v>28.23</v>
      </c>
      <c r="Q72" s="13" t="s">
        <v>28</v>
      </c>
      <c r="R72" s="13" t="s">
        <v>6</v>
      </c>
      <c r="S72" s="13">
        <v>11.81</v>
      </c>
      <c r="T72" s="40">
        <f>(S65-S72)/S72</f>
        <v>16.618966977138019</v>
      </c>
      <c r="U72" s="13">
        <v>12.13</v>
      </c>
      <c r="V72" s="13">
        <v>2.29</v>
      </c>
      <c r="W72"/>
      <c r="X72" s="35" t="s">
        <v>68</v>
      </c>
      <c r="Y72" s="35" t="s">
        <v>5</v>
      </c>
      <c r="Z72" s="35" t="s">
        <v>72</v>
      </c>
      <c r="AA72" s="35" t="s">
        <v>10</v>
      </c>
      <c r="AB72" s="35" t="s">
        <v>71</v>
      </c>
      <c r="AC72" s="35">
        <v>4.2320000000000002</v>
      </c>
      <c r="AD72" s="35">
        <v>384727.272727273</v>
      </c>
      <c r="AE72" s="35">
        <v>31.795642374154799</v>
      </c>
      <c r="AG72" s="1" t="s">
        <v>60</v>
      </c>
      <c r="AH72" s="1" t="s">
        <v>59</v>
      </c>
      <c r="AI72" s="1" t="s">
        <v>21</v>
      </c>
      <c r="AJ72" s="1" t="s">
        <v>54</v>
      </c>
      <c r="AK72" s="1">
        <v>4</v>
      </c>
      <c r="AL72" s="1">
        <v>19.984973703982</v>
      </c>
      <c r="AM72" s="43"/>
      <c r="AN72" s="43"/>
      <c r="AP72" s="1" t="s">
        <v>55</v>
      </c>
      <c r="AQ72" s="1" t="s">
        <v>51</v>
      </c>
      <c r="AR72" s="1" t="s">
        <v>21</v>
      </c>
      <c r="AS72" s="1" t="s">
        <v>54</v>
      </c>
      <c r="AT72" s="1">
        <v>4</v>
      </c>
      <c r="AU72" s="1">
        <v>116.048084147258</v>
      </c>
      <c r="AV72" s="46"/>
      <c r="AW72" s="43"/>
    </row>
    <row r="73" spans="1:49" ht="15.75" thickBot="1" x14ac:dyDescent="0.3">
      <c r="A73" s="1" t="s">
        <v>23</v>
      </c>
      <c r="B73" s="1" t="s">
        <v>7</v>
      </c>
      <c r="C73" s="1">
        <v>4.2699999999999996</v>
      </c>
      <c r="D73" s="40">
        <f t="shared" si="6"/>
        <v>18.123938879456706</v>
      </c>
      <c r="E73" s="1">
        <v>3.71</v>
      </c>
      <c r="F73" s="1">
        <v>1.78</v>
      </c>
      <c r="I73" s="1" t="s">
        <v>27</v>
      </c>
      <c r="J73" s="1" t="s">
        <v>7</v>
      </c>
      <c r="K73" s="1">
        <v>27.24</v>
      </c>
      <c r="L73" s="33">
        <f t="shared" ref="L73:L77" si="7">(K66-K73)/K73</f>
        <v>-0.17657856093979438</v>
      </c>
      <c r="M73" s="1">
        <v>30.46</v>
      </c>
      <c r="N73" s="1">
        <v>13.45</v>
      </c>
      <c r="Q73" s="1" t="s">
        <v>28</v>
      </c>
      <c r="R73" s="1" t="s">
        <v>7</v>
      </c>
      <c r="S73" s="1">
        <v>1.31</v>
      </c>
      <c r="T73" s="40">
        <f t="shared" ref="T73:T77" si="8">(S66-S73)/S73</f>
        <v>50.862595419847324</v>
      </c>
      <c r="U73" s="1">
        <v>1.4</v>
      </c>
      <c r="V73" s="1">
        <v>1.02</v>
      </c>
      <c r="W73"/>
      <c r="X73" s="35" t="s">
        <v>68</v>
      </c>
      <c r="Y73" s="35" t="s">
        <v>5</v>
      </c>
      <c r="Z73" s="35" t="s">
        <v>73</v>
      </c>
      <c r="AA73" s="35" t="s">
        <v>10</v>
      </c>
      <c r="AB73" s="35" t="s">
        <v>52</v>
      </c>
      <c r="AC73" s="35">
        <v>14.849</v>
      </c>
      <c r="AD73" s="35">
        <v>1349909.0909090899</v>
      </c>
      <c r="AE73" s="35">
        <v>111.56273478587499</v>
      </c>
      <c r="AG73" s="1" t="s">
        <v>60</v>
      </c>
      <c r="AH73" s="1" t="s">
        <v>59</v>
      </c>
      <c r="AI73" s="1" t="s">
        <v>21</v>
      </c>
      <c r="AJ73" s="1" t="s">
        <v>54</v>
      </c>
      <c r="AK73" s="1">
        <v>5</v>
      </c>
      <c r="AL73" s="1">
        <v>14.004507888805399</v>
      </c>
      <c r="AM73" s="43"/>
      <c r="AN73" s="43"/>
      <c r="AP73" s="1" t="s">
        <v>55</v>
      </c>
      <c r="AQ73" s="1" t="s">
        <v>51</v>
      </c>
      <c r="AR73" s="1" t="s">
        <v>21</v>
      </c>
      <c r="AS73" s="1" t="s">
        <v>54</v>
      </c>
      <c r="AT73" s="1">
        <v>5</v>
      </c>
      <c r="AU73" s="1">
        <v>52.013523666416198</v>
      </c>
      <c r="AV73" s="46"/>
      <c r="AW73" s="43"/>
    </row>
    <row r="74" spans="1:49" ht="15.75" thickBot="1" x14ac:dyDescent="0.3">
      <c r="A74" s="1" t="s">
        <v>23</v>
      </c>
      <c r="B74" s="1" t="s">
        <v>8</v>
      </c>
      <c r="C74" s="1">
        <v>86.28</v>
      </c>
      <c r="D74" s="40">
        <f t="shared" si="6"/>
        <v>101.97376196667061</v>
      </c>
      <c r="E74" s="1">
        <v>88.02</v>
      </c>
      <c r="F74" s="1">
        <v>31.06</v>
      </c>
      <c r="I74" s="1" t="s">
        <v>27</v>
      </c>
      <c r="J74" s="1" t="s">
        <v>8</v>
      </c>
      <c r="K74" s="1">
        <v>135.29</v>
      </c>
      <c r="L74" s="33">
        <f t="shared" si="7"/>
        <v>-0.38938576391455387</v>
      </c>
      <c r="M74" s="1">
        <v>150.08000000000001</v>
      </c>
      <c r="N74" s="1">
        <v>33.29</v>
      </c>
      <c r="Q74" s="1" t="s">
        <v>28</v>
      </c>
      <c r="R74" s="1" t="s">
        <v>8</v>
      </c>
      <c r="S74" s="1">
        <v>11.4</v>
      </c>
      <c r="T74" s="40">
        <f t="shared" si="8"/>
        <v>23.607017543859648</v>
      </c>
      <c r="U74" s="1">
        <v>8.16</v>
      </c>
      <c r="V74" s="1">
        <v>9.26</v>
      </c>
      <c r="W74"/>
      <c r="X74" s="35" t="s">
        <v>68</v>
      </c>
      <c r="Y74" s="35" t="s">
        <v>5</v>
      </c>
      <c r="Z74" s="35" t="s">
        <v>73</v>
      </c>
      <c r="AA74" s="35" t="s">
        <v>10</v>
      </c>
      <c r="AB74" s="35" t="s">
        <v>53</v>
      </c>
      <c r="AC74" s="35">
        <v>10.47</v>
      </c>
      <c r="AD74" s="35">
        <v>951818.181818182</v>
      </c>
      <c r="AE74" s="35">
        <v>78.662659654395199</v>
      </c>
      <c r="AG74" s="1" t="s">
        <v>60</v>
      </c>
      <c r="AH74" s="1" t="s">
        <v>59</v>
      </c>
      <c r="AI74" s="1" t="s">
        <v>21</v>
      </c>
      <c r="AJ74" s="1" t="s">
        <v>54</v>
      </c>
      <c r="AK74" s="1">
        <v>6</v>
      </c>
      <c r="AL74" s="1">
        <v>8.7227648384673202</v>
      </c>
      <c r="AM74" s="43"/>
      <c r="AN74" s="43"/>
      <c r="AP74" s="1" t="s">
        <v>55</v>
      </c>
      <c r="AQ74" s="1" t="s">
        <v>51</v>
      </c>
      <c r="AR74" s="1" t="s">
        <v>21</v>
      </c>
      <c r="AS74" s="1" t="s">
        <v>54</v>
      </c>
      <c r="AT74" s="1">
        <v>6</v>
      </c>
      <c r="AU74" s="1">
        <v>55.138993238166798</v>
      </c>
      <c r="AV74" s="47"/>
      <c r="AW74" s="43"/>
    </row>
    <row r="75" spans="1:49" ht="15.75" thickBot="1" x14ac:dyDescent="0.3">
      <c r="A75" s="1" t="s">
        <v>23</v>
      </c>
      <c r="B75" s="1" t="s">
        <v>9</v>
      </c>
      <c r="C75" s="1">
        <v>7.64</v>
      </c>
      <c r="D75" s="40">
        <f t="shared" si="6"/>
        <v>18.445195557701592</v>
      </c>
      <c r="E75" s="1">
        <v>5.25</v>
      </c>
      <c r="F75" s="1">
        <v>4.9400000000000004</v>
      </c>
      <c r="I75" s="1" t="s">
        <v>27</v>
      </c>
      <c r="J75" s="1" t="s">
        <v>9</v>
      </c>
      <c r="K75" s="1">
        <v>30.59</v>
      </c>
      <c r="L75" s="33">
        <f t="shared" si="7"/>
        <v>-0.16149068322981372</v>
      </c>
      <c r="M75" s="1">
        <v>34.61</v>
      </c>
      <c r="N75" s="1">
        <v>15.43</v>
      </c>
      <c r="Q75" s="1" t="s">
        <v>28</v>
      </c>
      <c r="R75" s="1" t="s">
        <v>9</v>
      </c>
      <c r="S75" s="1">
        <v>1.74</v>
      </c>
      <c r="T75" s="40">
        <f t="shared" si="8"/>
        <v>42.258620689655174</v>
      </c>
      <c r="U75" s="1">
        <v>0.62</v>
      </c>
      <c r="V75" s="1">
        <v>2.61</v>
      </c>
      <c r="W75"/>
      <c r="X75" s="35" t="s">
        <v>68</v>
      </c>
      <c r="Y75" s="35" t="s">
        <v>5</v>
      </c>
      <c r="Z75" s="35" t="s">
        <v>73</v>
      </c>
      <c r="AA75" s="35" t="s">
        <v>10</v>
      </c>
      <c r="AB75" s="35" t="s">
        <v>54</v>
      </c>
      <c r="AC75" s="35">
        <v>9.3249999999999993</v>
      </c>
      <c r="AD75" s="35">
        <v>847727.27272727306</v>
      </c>
      <c r="AE75" s="35">
        <v>70.0601051840721</v>
      </c>
      <c r="AG75" s="1" t="s">
        <v>56</v>
      </c>
      <c r="AH75" s="1" t="s">
        <v>59</v>
      </c>
      <c r="AI75" s="1" t="s">
        <v>20</v>
      </c>
      <c r="AJ75" s="1" t="s">
        <v>52</v>
      </c>
      <c r="AK75" s="1">
        <v>1</v>
      </c>
      <c r="AL75" s="1">
        <v>7.3854244928625103</v>
      </c>
      <c r="AM75" s="43">
        <f>AVERAGE(AL75:AL110)</f>
        <v>7.6957592453460233</v>
      </c>
      <c r="AN75" s="43">
        <f>_xlfn.STDEV.S(AL75:AL110)</f>
        <v>3.2055066984035832</v>
      </c>
      <c r="AP75" s="1" t="s">
        <v>56</v>
      </c>
      <c r="AQ75" s="1" t="s">
        <v>51</v>
      </c>
      <c r="AR75" s="1" t="s">
        <v>20</v>
      </c>
      <c r="AS75" s="1" t="s">
        <v>52</v>
      </c>
      <c r="AT75" s="1">
        <v>1</v>
      </c>
      <c r="AU75" s="1">
        <v>61.4575507137491</v>
      </c>
      <c r="AV75" s="43">
        <f>AVERAGE(AU75:AU110)</f>
        <v>46.260747975624</v>
      </c>
      <c r="AW75" s="43">
        <f>_xlfn.STDEV.S(AU75:AU110)</f>
        <v>15.985327435235908</v>
      </c>
    </row>
    <row r="76" spans="1:49" ht="15.75" thickBot="1" x14ac:dyDescent="0.3">
      <c r="A76" s="1" t="s">
        <v>23</v>
      </c>
      <c r="B76" s="1" t="s">
        <v>10</v>
      </c>
      <c r="C76" s="1">
        <v>16.850000000000001</v>
      </c>
      <c r="D76" s="40">
        <f t="shared" si="6"/>
        <v>39.231664726426082</v>
      </c>
      <c r="E76" s="1">
        <v>11.52</v>
      </c>
      <c r="F76" s="1">
        <v>11.36</v>
      </c>
      <c r="I76" s="1" t="s">
        <v>27</v>
      </c>
      <c r="J76" s="1" t="s">
        <v>10</v>
      </c>
      <c r="K76" s="1">
        <v>20.76</v>
      </c>
      <c r="L76" s="33">
        <f t="shared" si="7"/>
        <v>1.5202312138728322</v>
      </c>
      <c r="M76" s="1">
        <v>19.5</v>
      </c>
      <c r="N76" s="1">
        <v>3.63</v>
      </c>
      <c r="Q76" s="1" t="s">
        <v>28</v>
      </c>
      <c r="R76" s="1" t="s">
        <v>10</v>
      </c>
      <c r="S76" s="1">
        <v>3.41</v>
      </c>
      <c r="T76" s="40">
        <f t="shared" si="8"/>
        <v>24.824046920821115</v>
      </c>
      <c r="U76" s="1">
        <v>3.62</v>
      </c>
      <c r="V76" s="1">
        <v>1.72</v>
      </c>
      <c r="W76"/>
      <c r="X76" s="35" t="s">
        <v>68</v>
      </c>
      <c r="Y76" s="35" t="s">
        <v>5</v>
      </c>
      <c r="Z76" s="35" t="s">
        <v>73</v>
      </c>
      <c r="AA76" s="35" t="s">
        <v>10</v>
      </c>
      <c r="AB76" s="35" t="s">
        <v>70</v>
      </c>
      <c r="AC76" s="35">
        <v>8.9870000000000001</v>
      </c>
      <c r="AD76" s="35">
        <v>817000</v>
      </c>
      <c r="AE76" s="35">
        <v>67.520661157024804</v>
      </c>
      <c r="AG76" s="1" t="s">
        <v>56</v>
      </c>
      <c r="AH76" s="1" t="s">
        <v>59</v>
      </c>
      <c r="AI76" s="1" t="s">
        <v>20</v>
      </c>
      <c r="AJ76" s="1" t="s">
        <v>52</v>
      </c>
      <c r="AK76" s="1">
        <v>2</v>
      </c>
      <c r="AL76" s="1">
        <v>6.0631104432757299</v>
      </c>
      <c r="AM76" s="43"/>
      <c r="AN76" s="43"/>
      <c r="AP76" s="1" t="s">
        <v>56</v>
      </c>
      <c r="AQ76" s="1" t="s">
        <v>51</v>
      </c>
      <c r="AR76" s="1" t="s">
        <v>20</v>
      </c>
      <c r="AS76" s="1" t="s">
        <v>52</v>
      </c>
      <c r="AT76" s="1">
        <v>2</v>
      </c>
      <c r="AU76" s="1">
        <v>60.939143501126999</v>
      </c>
      <c r="AV76" s="43"/>
      <c r="AW76" s="43"/>
    </row>
    <row r="77" spans="1:49" x14ac:dyDescent="0.25">
      <c r="A77" s="1" t="s">
        <v>23</v>
      </c>
      <c r="B77" s="1" t="s">
        <v>11</v>
      </c>
      <c r="C77" s="1">
        <v>25.65</v>
      </c>
      <c r="D77" s="40">
        <f t="shared" si="6"/>
        <v>38.243626062322953</v>
      </c>
      <c r="E77" s="1">
        <v>27.65</v>
      </c>
      <c r="F77" s="1">
        <v>5.29</v>
      </c>
      <c r="I77" s="1" t="s">
        <v>27</v>
      </c>
      <c r="J77" s="1" t="s">
        <v>11</v>
      </c>
      <c r="K77" s="1">
        <v>53.6</v>
      </c>
      <c r="L77" s="33">
        <f t="shared" si="7"/>
        <v>0.26436567164179092</v>
      </c>
      <c r="M77" s="1">
        <v>51.76</v>
      </c>
      <c r="N77" s="1">
        <v>14.76</v>
      </c>
      <c r="Q77" s="1" t="s">
        <v>28</v>
      </c>
      <c r="R77" s="1" t="s">
        <v>11</v>
      </c>
      <c r="S77" s="1">
        <v>17.46</v>
      </c>
      <c r="T77" s="40">
        <f t="shared" si="8"/>
        <v>10.267468499427261</v>
      </c>
      <c r="U77" s="1">
        <v>20.190000000000001</v>
      </c>
      <c r="V77" s="1">
        <v>7.84</v>
      </c>
      <c r="X77" s="35" t="s">
        <v>68</v>
      </c>
      <c r="Y77" s="35" t="s">
        <v>5</v>
      </c>
      <c r="Z77" s="35" t="s">
        <v>73</v>
      </c>
      <c r="AA77" s="35" t="s">
        <v>10</v>
      </c>
      <c r="AB77" s="35" t="s">
        <v>71</v>
      </c>
      <c r="AC77" s="35">
        <v>8.702</v>
      </c>
      <c r="AD77" s="35">
        <v>791090.90909090894</v>
      </c>
      <c r="AE77" s="35">
        <v>65.379413974455304</v>
      </c>
      <c r="AG77" s="1" t="s">
        <v>56</v>
      </c>
      <c r="AH77" s="1" t="s">
        <v>59</v>
      </c>
      <c r="AI77" s="1" t="s">
        <v>20</v>
      </c>
      <c r="AJ77" s="1" t="s">
        <v>52</v>
      </c>
      <c r="AK77" s="1">
        <v>3</v>
      </c>
      <c r="AL77" s="1">
        <v>7.1675432006010498</v>
      </c>
      <c r="AM77" s="43"/>
      <c r="AN77" s="43"/>
      <c r="AP77" s="1" t="s">
        <v>56</v>
      </c>
      <c r="AQ77" s="1" t="s">
        <v>51</v>
      </c>
      <c r="AR77" s="1" t="s">
        <v>20</v>
      </c>
      <c r="AS77" s="1" t="s">
        <v>52</v>
      </c>
      <c r="AT77" s="1">
        <v>3</v>
      </c>
      <c r="AU77" s="1">
        <v>33.193087903831703</v>
      </c>
      <c r="AV77" s="43"/>
      <c r="AW77" s="43"/>
    </row>
    <row r="78" spans="1:49" x14ac:dyDescent="0.25">
      <c r="D78" s="41">
        <f>AVERAGE(D72:D77)</f>
        <v>45.914467645376334</v>
      </c>
      <c r="L78" s="34">
        <f>AVERAGE(L72:L77)</f>
        <v>0.19300430663783022</v>
      </c>
      <c r="T78" s="41">
        <f>AVERAGE(T72:T77)</f>
        <v>28.073119341791422</v>
      </c>
      <c r="X78" s="1" t="s">
        <v>68</v>
      </c>
      <c r="Y78" s="1" t="s">
        <v>5</v>
      </c>
      <c r="Z78" s="1" t="s">
        <v>76</v>
      </c>
      <c r="AA78" s="1" t="s">
        <v>10</v>
      </c>
      <c r="AB78" s="1" t="s">
        <v>52</v>
      </c>
      <c r="AC78" s="1">
        <v>6.5209999999999999</v>
      </c>
      <c r="AD78" s="1">
        <v>592818.181818182</v>
      </c>
      <c r="AE78" s="1">
        <v>48.993238166791897</v>
      </c>
      <c r="AG78" s="1" t="s">
        <v>56</v>
      </c>
      <c r="AH78" s="1" t="s">
        <v>59</v>
      </c>
      <c r="AI78" s="1" t="s">
        <v>20</v>
      </c>
      <c r="AJ78" s="1" t="s">
        <v>52</v>
      </c>
      <c r="AK78" s="1">
        <v>4</v>
      </c>
      <c r="AL78" s="1">
        <v>8.2719759579263705</v>
      </c>
      <c r="AM78" s="43"/>
      <c r="AN78" s="43"/>
      <c r="AP78" s="1" t="s">
        <v>56</v>
      </c>
      <c r="AQ78" s="1" t="s">
        <v>51</v>
      </c>
      <c r="AR78" s="1" t="s">
        <v>20</v>
      </c>
      <c r="AS78" s="1" t="s">
        <v>52</v>
      </c>
      <c r="AT78" s="1">
        <v>4</v>
      </c>
      <c r="AU78" s="1">
        <v>44.327573253193101</v>
      </c>
      <c r="AV78" s="43"/>
      <c r="AW78" s="43"/>
    </row>
    <row r="79" spans="1:49" x14ac:dyDescent="0.25">
      <c r="X79" s="1" t="s">
        <v>68</v>
      </c>
      <c r="Y79" s="1" t="s">
        <v>5</v>
      </c>
      <c r="Z79" s="1" t="s">
        <v>76</v>
      </c>
      <c r="AA79" s="1" t="s">
        <v>10</v>
      </c>
      <c r="AB79" s="1" t="s">
        <v>53</v>
      </c>
      <c r="AC79" s="1">
        <v>6.4</v>
      </c>
      <c r="AD79" s="1">
        <v>581818.181818182</v>
      </c>
      <c r="AE79" s="1">
        <v>48.084147257700998</v>
      </c>
      <c r="AG79" s="1" t="s">
        <v>56</v>
      </c>
      <c r="AH79" s="1" t="s">
        <v>59</v>
      </c>
      <c r="AI79" s="1" t="s">
        <v>20</v>
      </c>
      <c r="AJ79" s="1" t="s">
        <v>52</v>
      </c>
      <c r="AK79" s="1">
        <v>5</v>
      </c>
      <c r="AL79" s="1">
        <v>4.5379413974455298</v>
      </c>
      <c r="AM79" s="43"/>
      <c r="AN79" s="43"/>
      <c r="AP79" s="1" t="s">
        <v>56</v>
      </c>
      <c r="AQ79" s="1" t="s">
        <v>51</v>
      </c>
      <c r="AR79" s="1" t="s">
        <v>20</v>
      </c>
      <c r="AS79" s="1" t="s">
        <v>52</v>
      </c>
      <c r="AT79" s="1">
        <v>5</v>
      </c>
      <c r="AU79" s="1">
        <v>27.024793388429799</v>
      </c>
      <c r="AV79" s="43"/>
      <c r="AW79" s="43"/>
    </row>
    <row r="80" spans="1:49" x14ac:dyDescent="0.25">
      <c r="X80" s="1" t="s">
        <v>68</v>
      </c>
      <c r="Y80" s="1" t="s">
        <v>5</v>
      </c>
      <c r="Z80" s="1" t="s">
        <v>76</v>
      </c>
      <c r="AA80" s="1" t="s">
        <v>10</v>
      </c>
      <c r="AB80" s="1" t="s">
        <v>54</v>
      </c>
      <c r="AC80" s="1">
        <v>9.0779999999999994</v>
      </c>
      <c r="AD80" s="1">
        <v>825272.72727272694</v>
      </c>
      <c r="AE80" s="1">
        <v>68.204357625845205</v>
      </c>
      <c r="AG80" s="1" t="s">
        <v>56</v>
      </c>
      <c r="AH80" s="1" t="s">
        <v>59</v>
      </c>
      <c r="AI80" s="1" t="s">
        <v>20</v>
      </c>
      <c r="AJ80" s="1" t="s">
        <v>52</v>
      </c>
      <c r="AK80" s="1">
        <v>6</v>
      </c>
      <c r="AL80" s="1">
        <v>5.6724267468069103</v>
      </c>
      <c r="AM80" s="43"/>
      <c r="AN80" s="43"/>
      <c r="AP80" s="1" t="s">
        <v>56</v>
      </c>
      <c r="AQ80" s="1" t="s">
        <v>51</v>
      </c>
      <c r="AR80" s="1" t="s">
        <v>20</v>
      </c>
      <c r="AS80" s="1" t="s">
        <v>52</v>
      </c>
      <c r="AT80" s="1">
        <v>6</v>
      </c>
      <c r="AU80" s="1">
        <v>31.435011269722001</v>
      </c>
      <c r="AV80" s="43"/>
      <c r="AW80" s="43"/>
    </row>
    <row r="81" spans="24:49" x14ac:dyDescent="0.25">
      <c r="X81" s="1" t="s">
        <v>68</v>
      </c>
      <c r="Y81" s="1" t="s">
        <v>5</v>
      </c>
      <c r="Z81" s="1" t="s">
        <v>76</v>
      </c>
      <c r="AA81" s="1" t="s">
        <v>10</v>
      </c>
      <c r="AB81" s="1" t="s">
        <v>70</v>
      </c>
      <c r="AC81" s="1">
        <v>3.1120000000000001</v>
      </c>
      <c r="AD81" s="1">
        <v>282909.090909091</v>
      </c>
      <c r="AE81" s="1">
        <v>23.380916604057099</v>
      </c>
      <c r="AG81" s="1" t="s">
        <v>56</v>
      </c>
      <c r="AH81" s="1" t="s">
        <v>59</v>
      </c>
      <c r="AI81" s="1" t="s">
        <v>20</v>
      </c>
      <c r="AJ81" s="1" t="s">
        <v>53</v>
      </c>
      <c r="AK81" s="1">
        <v>1</v>
      </c>
      <c r="AL81" s="1">
        <v>9.1585274229902307</v>
      </c>
      <c r="AM81" s="43"/>
      <c r="AN81" s="43"/>
      <c r="AP81" s="1" t="s">
        <v>56</v>
      </c>
      <c r="AQ81" s="1" t="s">
        <v>51</v>
      </c>
      <c r="AR81" s="1" t="s">
        <v>20</v>
      </c>
      <c r="AS81" s="1" t="s">
        <v>53</v>
      </c>
      <c r="AT81" s="1">
        <v>1</v>
      </c>
      <c r="AU81" s="1">
        <v>60.180315552216399</v>
      </c>
      <c r="AV81" s="43"/>
      <c r="AW81" s="43"/>
    </row>
    <row r="82" spans="24:49" x14ac:dyDescent="0.25">
      <c r="X82" s="1" t="s">
        <v>68</v>
      </c>
      <c r="Y82" s="1" t="s">
        <v>5</v>
      </c>
      <c r="Z82" s="1" t="s">
        <v>76</v>
      </c>
      <c r="AA82" s="1" t="s">
        <v>10</v>
      </c>
      <c r="AB82" s="1" t="s">
        <v>71</v>
      </c>
      <c r="AC82" s="1">
        <v>3.472</v>
      </c>
      <c r="AD82" s="1">
        <v>315636.363636364</v>
      </c>
      <c r="AE82" s="1">
        <v>26.0856498873028</v>
      </c>
      <c r="AG82" s="1" t="s">
        <v>56</v>
      </c>
      <c r="AH82" s="1" t="s">
        <v>59</v>
      </c>
      <c r="AI82" s="1" t="s">
        <v>20</v>
      </c>
      <c r="AJ82" s="1" t="s">
        <v>53</v>
      </c>
      <c r="AK82" s="1">
        <v>2</v>
      </c>
      <c r="AL82" s="1">
        <v>6.3786626596543901</v>
      </c>
      <c r="AM82" s="43"/>
      <c r="AN82" s="43"/>
      <c r="AP82" s="1" t="s">
        <v>56</v>
      </c>
      <c r="AQ82" s="1" t="s">
        <v>51</v>
      </c>
      <c r="AR82" s="1" t="s">
        <v>20</v>
      </c>
      <c r="AS82" s="1" t="s">
        <v>53</v>
      </c>
      <c r="AT82" s="1">
        <v>2</v>
      </c>
      <c r="AU82" s="1">
        <v>54.6280991735537</v>
      </c>
      <c r="AV82" s="43"/>
      <c r="AW82" s="43"/>
    </row>
    <row r="83" spans="24:49" x14ac:dyDescent="0.25">
      <c r="X83" s="1" t="s">
        <v>68</v>
      </c>
      <c r="Y83" s="1" t="s">
        <v>5</v>
      </c>
      <c r="Z83" s="1" t="s">
        <v>77</v>
      </c>
      <c r="AA83" s="1" t="s">
        <v>10</v>
      </c>
      <c r="AB83" s="1" t="s">
        <v>52</v>
      </c>
      <c r="AC83" s="1">
        <v>4.6950000000000003</v>
      </c>
      <c r="AD83" s="1">
        <v>426818.181818182</v>
      </c>
      <c r="AE83" s="1">
        <v>35.274229902329097</v>
      </c>
      <c r="AG83" s="1" t="s">
        <v>56</v>
      </c>
      <c r="AH83" s="1" t="s">
        <v>59</v>
      </c>
      <c r="AI83" s="1" t="s">
        <v>20</v>
      </c>
      <c r="AJ83" s="1" t="s">
        <v>53</v>
      </c>
      <c r="AK83" s="1">
        <v>3</v>
      </c>
      <c r="AL83" s="1">
        <v>2.50939143501127</v>
      </c>
      <c r="AM83" s="43"/>
      <c r="AN83" s="43"/>
      <c r="AP83" s="1" t="s">
        <v>56</v>
      </c>
      <c r="AQ83" s="1" t="s">
        <v>51</v>
      </c>
      <c r="AR83" s="1" t="s">
        <v>20</v>
      </c>
      <c r="AS83" s="1" t="s">
        <v>53</v>
      </c>
      <c r="AT83" s="1">
        <v>3</v>
      </c>
      <c r="AU83" s="1">
        <v>44.147257700976702</v>
      </c>
      <c r="AV83" s="43"/>
      <c r="AW83" s="43"/>
    </row>
    <row r="84" spans="24:49" x14ac:dyDescent="0.25">
      <c r="X84" s="1" t="s">
        <v>68</v>
      </c>
      <c r="Y84" s="1" t="s">
        <v>5</v>
      </c>
      <c r="Z84" s="1" t="s">
        <v>77</v>
      </c>
      <c r="AA84" s="1" t="s">
        <v>10</v>
      </c>
      <c r="AB84" s="1" t="s">
        <v>53</v>
      </c>
      <c r="AC84" s="1">
        <v>7.3849999999999998</v>
      </c>
      <c r="AD84" s="1">
        <v>671363.636363636</v>
      </c>
      <c r="AE84" s="1">
        <v>55.484598046581503</v>
      </c>
      <c r="AG84" s="1" t="s">
        <v>56</v>
      </c>
      <c r="AH84" s="1" t="s">
        <v>59</v>
      </c>
      <c r="AI84" s="1" t="s">
        <v>20</v>
      </c>
      <c r="AJ84" s="1" t="s">
        <v>53</v>
      </c>
      <c r="AK84" s="1">
        <v>4</v>
      </c>
      <c r="AL84" s="1">
        <v>4.4477836213373401</v>
      </c>
      <c r="AM84" s="43"/>
      <c r="AN84" s="43"/>
      <c r="AP84" s="1" t="s">
        <v>56</v>
      </c>
      <c r="AQ84" s="1" t="s">
        <v>51</v>
      </c>
      <c r="AR84" s="1" t="s">
        <v>20</v>
      </c>
      <c r="AS84" s="1" t="s">
        <v>53</v>
      </c>
      <c r="AT84" s="1">
        <v>4</v>
      </c>
      <c r="AU84" s="1">
        <v>40.383170548459802</v>
      </c>
      <c r="AV84" s="43"/>
      <c r="AW84" s="43"/>
    </row>
    <row r="85" spans="24:49" x14ac:dyDescent="0.25">
      <c r="X85" s="1" t="s">
        <v>68</v>
      </c>
      <c r="Y85" s="1" t="s">
        <v>5</v>
      </c>
      <c r="Z85" s="1" t="s">
        <v>77</v>
      </c>
      <c r="AA85" s="1" t="s">
        <v>10</v>
      </c>
      <c r="AB85" s="1" t="s">
        <v>54</v>
      </c>
      <c r="AC85" s="1">
        <v>8.9600000000000009</v>
      </c>
      <c r="AD85" s="1">
        <v>814545.45454545505</v>
      </c>
      <c r="AE85" s="1">
        <v>67.317806160781402</v>
      </c>
      <c r="AG85" s="1" t="s">
        <v>56</v>
      </c>
      <c r="AH85" s="1" t="s">
        <v>59</v>
      </c>
      <c r="AI85" s="1" t="s">
        <v>20</v>
      </c>
      <c r="AJ85" s="1" t="s">
        <v>53</v>
      </c>
      <c r="AK85" s="1">
        <v>5</v>
      </c>
      <c r="AL85" s="1">
        <v>3.9519158527423</v>
      </c>
      <c r="AM85" s="43"/>
      <c r="AN85" s="43"/>
      <c r="AP85" s="1" t="s">
        <v>56</v>
      </c>
      <c r="AQ85" s="1" t="s">
        <v>51</v>
      </c>
      <c r="AR85" s="1" t="s">
        <v>20</v>
      </c>
      <c r="AS85" s="1" t="s">
        <v>53</v>
      </c>
      <c r="AT85" s="1">
        <v>5</v>
      </c>
      <c r="AU85" s="1">
        <v>37.227648384673202</v>
      </c>
      <c r="AV85" s="43"/>
      <c r="AW85" s="43"/>
    </row>
    <row r="86" spans="24:49" x14ac:dyDescent="0.25">
      <c r="X86" s="1" t="s">
        <v>68</v>
      </c>
      <c r="Y86" s="1" t="s">
        <v>5</v>
      </c>
      <c r="Z86" s="1" t="s">
        <v>77</v>
      </c>
      <c r="AA86" s="1" t="s">
        <v>10</v>
      </c>
      <c r="AB86" s="1" t="s">
        <v>70</v>
      </c>
      <c r="AC86" s="1">
        <v>8.1319999999999997</v>
      </c>
      <c r="AD86" s="1">
        <v>739272.72727272694</v>
      </c>
      <c r="AE86" s="1">
        <v>61.096919609316302</v>
      </c>
      <c r="AG86" s="1" t="s">
        <v>56</v>
      </c>
      <c r="AH86" s="1" t="s">
        <v>59</v>
      </c>
      <c r="AI86" s="1" t="s">
        <v>20</v>
      </c>
      <c r="AJ86" s="1" t="s">
        <v>53</v>
      </c>
      <c r="AK86" s="1">
        <v>6</v>
      </c>
      <c r="AL86" s="1">
        <v>6.5890308039068399</v>
      </c>
      <c r="AM86" s="43"/>
      <c r="AN86" s="43"/>
      <c r="AP86" s="1" t="s">
        <v>56</v>
      </c>
      <c r="AQ86" s="1" t="s">
        <v>51</v>
      </c>
      <c r="AR86" s="1" t="s">
        <v>20</v>
      </c>
      <c r="AS86" s="1" t="s">
        <v>53</v>
      </c>
      <c r="AT86" s="1">
        <v>6</v>
      </c>
      <c r="AU86" s="1">
        <v>32.772351615326798</v>
      </c>
      <c r="AV86" s="43"/>
      <c r="AW86" s="43"/>
    </row>
    <row r="87" spans="24:49" x14ac:dyDescent="0.25">
      <c r="X87" s="1" t="s">
        <v>68</v>
      </c>
      <c r="Y87" s="1" t="s">
        <v>5</v>
      </c>
      <c r="Z87" s="1" t="s">
        <v>77</v>
      </c>
      <c r="AA87" s="1" t="s">
        <v>10</v>
      </c>
      <c r="AB87" s="1" t="s">
        <v>71</v>
      </c>
      <c r="AC87" s="1">
        <v>5.6459999999999999</v>
      </c>
      <c r="AD87" s="1">
        <v>513272.727272727</v>
      </c>
      <c r="AE87" s="1">
        <v>42.419233658903103</v>
      </c>
      <c r="AG87" s="1" t="s">
        <v>56</v>
      </c>
      <c r="AH87" s="1" t="s">
        <v>59</v>
      </c>
      <c r="AI87" s="1" t="s">
        <v>20</v>
      </c>
      <c r="AJ87" s="1" t="s">
        <v>54</v>
      </c>
      <c r="AK87" s="1">
        <v>1</v>
      </c>
      <c r="AL87" s="1">
        <v>5.7099924868519896</v>
      </c>
      <c r="AM87" s="43"/>
      <c r="AN87" s="43"/>
      <c r="AP87" s="1" t="s">
        <v>56</v>
      </c>
      <c r="AQ87" s="1" t="s">
        <v>51</v>
      </c>
      <c r="AR87" s="1" t="s">
        <v>20</v>
      </c>
      <c r="AS87" s="1" t="s">
        <v>54</v>
      </c>
      <c r="AT87" s="1">
        <v>1</v>
      </c>
      <c r="AU87" s="1">
        <v>51.675432006010503</v>
      </c>
      <c r="AV87" s="43"/>
      <c r="AW87" s="43"/>
    </row>
    <row r="88" spans="24:49" x14ac:dyDescent="0.25">
      <c r="AD88" s="36" t="s">
        <v>63</v>
      </c>
      <c r="AE88" s="36">
        <f>AVERAGE(AE63:AE87)</f>
        <v>53.540796393688964</v>
      </c>
      <c r="AG88" s="1" t="s">
        <v>56</v>
      </c>
      <c r="AH88" s="1" t="s">
        <v>59</v>
      </c>
      <c r="AI88" s="1" t="s">
        <v>20</v>
      </c>
      <c r="AJ88" s="1" t="s">
        <v>54</v>
      </c>
      <c r="AK88" s="1">
        <v>2</v>
      </c>
      <c r="AL88" s="1">
        <v>9.4515401953418507</v>
      </c>
      <c r="AM88" s="43"/>
      <c r="AN88" s="43"/>
      <c r="AP88" s="1" t="s">
        <v>56</v>
      </c>
      <c r="AQ88" s="1" t="s">
        <v>51</v>
      </c>
      <c r="AR88" s="1" t="s">
        <v>20</v>
      </c>
      <c r="AS88" s="1" t="s">
        <v>54</v>
      </c>
      <c r="AT88" s="1">
        <v>2</v>
      </c>
      <c r="AU88" s="1">
        <v>50.8189331329827</v>
      </c>
      <c r="AV88" s="43"/>
      <c r="AW88" s="43"/>
    </row>
    <row r="89" spans="24:49" x14ac:dyDescent="0.25">
      <c r="AD89" s="36" t="s">
        <v>64</v>
      </c>
      <c r="AE89" s="36">
        <f>_xlfn.STDEV.S(AE63:AE87)</f>
        <v>22.454881390579065</v>
      </c>
      <c r="AG89" s="1" t="s">
        <v>56</v>
      </c>
      <c r="AH89" s="1" t="s">
        <v>59</v>
      </c>
      <c r="AI89" s="1" t="s">
        <v>20</v>
      </c>
      <c r="AJ89" s="1" t="s">
        <v>54</v>
      </c>
      <c r="AK89" s="1">
        <v>3</v>
      </c>
      <c r="AL89" s="1">
        <v>13.4109691960932</v>
      </c>
      <c r="AM89" s="43"/>
      <c r="AN89" s="43"/>
      <c r="AP89" s="1" t="s">
        <v>56</v>
      </c>
      <c r="AQ89" s="1" t="s">
        <v>51</v>
      </c>
      <c r="AR89" s="1" t="s">
        <v>20</v>
      </c>
      <c r="AS89" s="1" t="s">
        <v>54</v>
      </c>
      <c r="AT89" s="1">
        <v>3</v>
      </c>
      <c r="AU89" s="1">
        <v>65.770097670924102</v>
      </c>
      <c r="AV89" s="43"/>
      <c r="AW89" s="43"/>
    </row>
    <row r="90" spans="24:49" x14ac:dyDescent="0.25">
      <c r="AG90" s="1" t="s">
        <v>56</v>
      </c>
      <c r="AH90" s="1" t="s">
        <v>59</v>
      </c>
      <c r="AI90" s="1" t="s">
        <v>20</v>
      </c>
      <c r="AJ90" s="1" t="s">
        <v>54</v>
      </c>
      <c r="AK90" s="1">
        <v>4</v>
      </c>
      <c r="AL90" s="1">
        <v>12.862509391434999</v>
      </c>
      <c r="AM90" s="43"/>
      <c r="AN90" s="43"/>
      <c r="AP90" s="1" t="s">
        <v>56</v>
      </c>
      <c r="AQ90" s="1" t="s">
        <v>51</v>
      </c>
      <c r="AR90" s="1" t="s">
        <v>20</v>
      </c>
      <c r="AS90" s="1" t="s">
        <v>54</v>
      </c>
      <c r="AT90" s="1">
        <v>4</v>
      </c>
      <c r="AU90" s="1">
        <v>114.462809917355</v>
      </c>
      <c r="AV90" s="43"/>
      <c r="AW90" s="43"/>
    </row>
    <row r="91" spans="24:49" x14ac:dyDescent="0.25">
      <c r="X91" s="44" t="s">
        <v>11</v>
      </c>
      <c r="Y91" s="44"/>
      <c r="Z91" s="44"/>
      <c r="AA91" s="44"/>
      <c r="AB91" s="44"/>
      <c r="AC91" s="44"/>
      <c r="AD91" s="44"/>
      <c r="AE91" s="44"/>
      <c r="AG91" s="1" t="s">
        <v>56</v>
      </c>
      <c r="AH91" s="1" t="s">
        <v>59</v>
      </c>
      <c r="AI91" s="1" t="s">
        <v>20</v>
      </c>
      <c r="AJ91" s="1" t="s">
        <v>54</v>
      </c>
      <c r="AK91" s="1">
        <v>5</v>
      </c>
      <c r="AL91" s="1">
        <v>7.6108189331329799</v>
      </c>
      <c r="AM91" s="43"/>
      <c r="AN91" s="43"/>
      <c r="AP91" s="1" t="s">
        <v>56</v>
      </c>
      <c r="AQ91" s="1" t="s">
        <v>51</v>
      </c>
      <c r="AR91" s="1" t="s">
        <v>20</v>
      </c>
      <c r="AS91" s="1" t="s">
        <v>54</v>
      </c>
      <c r="AT91" s="1">
        <v>5</v>
      </c>
      <c r="AU91" s="1">
        <v>44.079639368895599</v>
      </c>
      <c r="AV91" s="43"/>
      <c r="AW91" s="43"/>
    </row>
    <row r="92" spans="24:49" x14ac:dyDescent="0.25">
      <c r="X92" s="35" t="s">
        <v>65</v>
      </c>
      <c r="Y92" s="35" t="s">
        <v>0</v>
      </c>
      <c r="Z92" s="35" t="s">
        <v>46</v>
      </c>
      <c r="AA92" s="35" t="s">
        <v>1</v>
      </c>
      <c r="AB92" s="35" t="s">
        <v>47</v>
      </c>
      <c r="AC92" s="35" t="s">
        <v>66</v>
      </c>
      <c r="AD92" s="35" t="s">
        <v>67</v>
      </c>
      <c r="AE92" s="35" t="s">
        <v>49</v>
      </c>
      <c r="AG92" s="1" t="s">
        <v>56</v>
      </c>
      <c r="AH92" s="1" t="s">
        <v>59</v>
      </c>
      <c r="AI92" s="1" t="s">
        <v>20</v>
      </c>
      <c r="AJ92" s="1" t="s">
        <v>54</v>
      </c>
      <c r="AK92" s="1">
        <v>6</v>
      </c>
      <c r="AL92" s="1">
        <v>11.2321562734786</v>
      </c>
      <c r="AM92" s="43"/>
      <c r="AN92" s="43"/>
      <c r="AP92" s="1" t="s">
        <v>56</v>
      </c>
      <c r="AQ92" s="1" t="s">
        <v>51</v>
      </c>
      <c r="AR92" s="1" t="s">
        <v>20</v>
      </c>
      <c r="AS92" s="1" t="s">
        <v>54</v>
      </c>
      <c r="AT92" s="1">
        <v>6</v>
      </c>
      <c r="AU92" s="1">
        <v>45.289256198347097</v>
      </c>
      <c r="AV92" s="43"/>
      <c r="AW92" s="43"/>
    </row>
    <row r="93" spans="24:49" x14ac:dyDescent="0.25">
      <c r="X93" s="35" t="s">
        <v>68</v>
      </c>
      <c r="Y93" s="35" t="s">
        <v>5</v>
      </c>
      <c r="Z93" s="35" t="s">
        <v>69</v>
      </c>
      <c r="AA93" s="35" t="s">
        <v>11</v>
      </c>
      <c r="AB93" s="35" t="s">
        <v>52</v>
      </c>
      <c r="AC93" s="35">
        <v>8.9909999999999997</v>
      </c>
      <c r="AD93" s="35">
        <v>817363.636363636</v>
      </c>
      <c r="AE93" s="35">
        <v>67.550713749060904</v>
      </c>
      <c r="AG93" s="1" t="s">
        <v>56</v>
      </c>
      <c r="AH93" s="1" t="s">
        <v>59</v>
      </c>
      <c r="AI93" s="1" t="s">
        <v>21</v>
      </c>
      <c r="AJ93" s="1" t="s">
        <v>52</v>
      </c>
      <c r="AK93" s="1">
        <v>1</v>
      </c>
      <c r="AL93" s="1">
        <v>14.7182569496619</v>
      </c>
      <c r="AM93" s="43"/>
      <c r="AN93" s="43"/>
      <c r="AP93" s="1" t="s">
        <v>56</v>
      </c>
      <c r="AQ93" s="1" t="s">
        <v>51</v>
      </c>
      <c r="AR93" s="1" t="s">
        <v>21</v>
      </c>
      <c r="AS93" s="1" t="s">
        <v>52</v>
      </c>
      <c r="AT93" s="1">
        <v>1</v>
      </c>
      <c r="AU93" s="1">
        <v>51.232156273478601</v>
      </c>
      <c r="AV93" s="43"/>
      <c r="AW93" s="43"/>
    </row>
    <row r="94" spans="24:49" x14ac:dyDescent="0.25">
      <c r="X94" s="35" t="s">
        <v>68</v>
      </c>
      <c r="Y94" s="35" t="s">
        <v>5</v>
      </c>
      <c r="Z94" s="35" t="s">
        <v>69</v>
      </c>
      <c r="AA94" s="35" t="s">
        <v>11</v>
      </c>
      <c r="AB94" s="35" t="s">
        <v>53</v>
      </c>
      <c r="AC94" s="35">
        <v>9.7569999999999997</v>
      </c>
      <c r="AD94" s="35">
        <v>887000</v>
      </c>
      <c r="AE94" s="35">
        <v>73.305785123966899</v>
      </c>
      <c r="AG94" s="1" t="s">
        <v>56</v>
      </c>
      <c r="AH94" s="1" t="s">
        <v>59</v>
      </c>
      <c r="AI94" s="1" t="s">
        <v>21</v>
      </c>
      <c r="AJ94" s="1" t="s">
        <v>52</v>
      </c>
      <c r="AK94" s="1">
        <v>2</v>
      </c>
      <c r="AL94" s="1">
        <v>5.7325319308790403</v>
      </c>
      <c r="AM94" s="43"/>
      <c r="AN94" s="43"/>
      <c r="AP94" s="1" t="s">
        <v>56</v>
      </c>
      <c r="AQ94" s="1" t="s">
        <v>51</v>
      </c>
      <c r="AR94" s="1" t="s">
        <v>21</v>
      </c>
      <c r="AS94" s="1" t="s">
        <v>52</v>
      </c>
      <c r="AT94" s="1">
        <v>2</v>
      </c>
      <c r="AU94" s="1">
        <v>29.474079639368899</v>
      </c>
      <c r="AV94" s="43"/>
      <c r="AW94" s="43"/>
    </row>
    <row r="95" spans="24:49" x14ac:dyDescent="0.25">
      <c r="X95" s="35" t="s">
        <v>68</v>
      </c>
      <c r="Y95" s="35" t="s">
        <v>5</v>
      </c>
      <c r="Z95" s="35" t="s">
        <v>69</v>
      </c>
      <c r="AA95" s="35" t="s">
        <v>11</v>
      </c>
      <c r="AB95" s="35" t="s">
        <v>54</v>
      </c>
      <c r="AC95" s="35">
        <v>8.6660000000000004</v>
      </c>
      <c r="AD95" s="35">
        <v>787818.181818182</v>
      </c>
      <c r="AE95" s="35">
        <v>65.108940646130705</v>
      </c>
      <c r="AG95" s="1" t="s">
        <v>56</v>
      </c>
      <c r="AH95" s="1" t="s">
        <v>59</v>
      </c>
      <c r="AI95" s="1" t="s">
        <v>21</v>
      </c>
      <c r="AJ95" s="1" t="s">
        <v>52</v>
      </c>
      <c r="AK95" s="1">
        <v>3</v>
      </c>
      <c r="AL95" s="1">
        <v>2.6220886551465101</v>
      </c>
      <c r="AM95" s="43"/>
      <c r="AN95" s="43"/>
      <c r="AP95" s="1" t="s">
        <v>56</v>
      </c>
      <c r="AQ95" s="1" t="s">
        <v>51</v>
      </c>
      <c r="AR95" s="1" t="s">
        <v>21</v>
      </c>
      <c r="AS95" s="1" t="s">
        <v>52</v>
      </c>
      <c r="AT95" s="1">
        <v>3</v>
      </c>
      <c r="AU95" s="1">
        <v>39.3313298271976</v>
      </c>
      <c r="AV95" s="43"/>
      <c r="AW95" s="43"/>
    </row>
    <row r="96" spans="24:49" x14ac:dyDescent="0.25">
      <c r="X96" s="35" t="s">
        <v>68</v>
      </c>
      <c r="Y96" s="35" t="s">
        <v>5</v>
      </c>
      <c r="Z96" s="35" t="s">
        <v>69</v>
      </c>
      <c r="AA96" s="35" t="s">
        <v>11</v>
      </c>
      <c r="AB96" s="35" t="s">
        <v>70</v>
      </c>
      <c r="AC96" s="35">
        <v>9.4860000000000007</v>
      </c>
      <c r="AD96" s="35">
        <v>862363.636363636</v>
      </c>
      <c r="AE96" s="35">
        <v>71.269722013523705</v>
      </c>
      <c r="AG96" s="1" t="s">
        <v>56</v>
      </c>
      <c r="AH96" s="1" t="s">
        <v>59</v>
      </c>
      <c r="AI96" s="1" t="s">
        <v>21</v>
      </c>
      <c r="AJ96" s="1" t="s">
        <v>52</v>
      </c>
      <c r="AK96" s="1">
        <v>4</v>
      </c>
      <c r="AL96" s="1">
        <v>2.2915101427498099</v>
      </c>
      <c r="AM96" s="43"/>
      <c r="AN96" s="43"/>
      <c r="AP96" s="1" t="s">
        <v>56</v>
      </c>
      <c r="AQ96" s="1" t="s">
        <v>51</v>
      </c>
      <c r="AR96" s="1" t="s">
        <v>21</v>
      </c>
      <c r="AS96" s="1" t="s">
        <v>52</v>
      </c>
      <c r="AT96" s="1">
        <v>4</v>
      </c>
      <c r="AU96" s="1">
        <v>39.782118707738498</v>
      </c>
      <c r="AV96" s="43"/>
      <c r="AW96" s="43"/>
    </row>
    <row r="97" spans="24:49" x14ac:dyDescent="0.25">
      <c r="X97" s="35" t="s">
        <v>68</v>
      </c>
      <c r="Y97" s="35" t="s">
        <v>5</v>
      </c>
      <c r="Z97" s="35" t="s">
        <v>69</v>
      </c>
      <c r="AA97" s="35" t="s">
        <v>11</v>
      </c>
      <c r="AB97" s="35" t="s">
        <v>71</v>
      </c>
      <c r="AC97" s="35">
        <v>11.269</v>
      </c>
      <c r="AD97" s="35">
        <v>1024454.54545455</v>
      </c>
      <c r="AE97" s="35">
        <v>84.665664913598803</v>
      </c>
      <c r="AG97" s="1" t="s">
        <v>56</v>
      </c>
      <c r="AH97" s="1" t="s">
        <v>59</v>
      </c>
      <c r="AI97" s="1" t="s">
        <v>21</v>
      </c>
      <c r="AJ97" s="1" t="s">
        <v>52</v>
      </c>
      <c r="AK97" s="1">
        <v>5</v>
      </c>
      <c r="AL97" s="1">
        <v>5.2592036063110399</v>
      </c>
      <c r="AM97" s="43"/>
      <c r="AN97" s="43"/>
      <c r="AP97" s="1" t="s">
        <v>56</v>
      </c>
      <c r="AQ97" s="1" t="s">
        <v>51</v>
      </c>
      <c r="AR97" s="1" t="s">
        <v>21</v>
      </c>
      <c r="AS97" s="1" t="s">
        <v>52</v>
      </c>
      <c r="AT97" s="1">
        <v>5</v>
      </c>
      <c r="AU97" s="1">
        <v>68.858001502629605</v>
      </c>
      <c r="AV97" s="43"/>
      <c r="AW97" s="43"/>
    </row>
    <row r="98" spans="24:49" x14ac:dyDescent="0.25">
      <c r="X98" s="35" t="s">
        <v>68</v>
      </c>
      <c r="Y98" s="35" t="s">
        <v>5</v>
      </c>
      <c r="Z98" s="35" t="s">
        <v>72</v>
      </c>
      <c r="AA98" s="35" t="s">
        <v>11</v>
      </c>
      <c r="AB98" s="35" t="s">
        <v>52</v>
      </c>
      <c r="AC98" s="35">
        <v>5.1740000000000004</v>
      </c>
      <c r="AD98" s="35">
        <v>470363.636363636</v>
      </c>
      <c r="AE98" s="35">
        <v>38.873027798647598</v>
      </c>
      <c r="AG98" s="1" t="s">
        <v>56</v>
      </c>
      <c r="AH98" s="1" t="s">
        <v>59</v>
      </c>
      <c r="AI98" s="1" t="s">
        <v>21</v>
      </c>
      <c r="AJ98" s="1" t="s">
        <v>52</v>
      </c>
      <c r="AK98" s="1">
        <v>6</v>
      </c>
      <c r="AL98" s="1">
        <v>7.7235161532682204</v>
      </c>
      <c r="AM98" s="43"/>
      <c r="AN98" s="43"/>
      <c r="AP98" s="1" t="s">
        <v>56</v>
      </c>
      <c r="AQ98" s="1" t="s">
        <v>51</v>
      </c>
      <c r="AR98" s="1" t="s">
        <v>21</v>
      </c>
      <c r="AS98" s="1" t="s">
        <v>52</v>
      </c>
      <c r="AT98" s="1">
        <v>6</v>
      </c>
      <c r="AU98" s="1">
        <v>40.443275732531902</v>
      </c>
      <c r="AV98" s="43"/>
      <c r="AW98" s="43"/>
    </row>
    <row r="99" spans="24:49" x14ac:dyDescent="0.25">
      <c r="X99" s="35" t="s">
        <v>68</v>
      </c>
      <c r="Y99" s="35" t="s">
        <v>5</v>
      </c>
      <c r="Z99" s="35" t="s">
        <v>72</v>
      </c>
      <c r="AA99" s="35" t="s">
        <v>11</v>
      </c>
      <c r="AB99" s="35" t="s">
        <v>53</v>
      </c>
      <c r="AC99" s="35">
        <v>5.5609999999999999</v>
      </c>
      <c r="AD99" s="35">
        <v>505545.454545455</v>
      </c>
      <c r="AE99" s="35">
        <v>41.780616078136703</v>
      </c>
      <c r="AG99" s="1" t="s">
        <v>56</v>
      </c>
      <c r="AH99" s="1" t="s">
        <v>59</v>
      </c>
      <c r="AI99" s="1" t="s">
        <v>21</v>
      </c>
      <c r="AJ99" s="1" t="s">
        <v>53</v>
      </c>
      <c r="AK99" s="1">
        <v>1</v>
      </c>
      <c r="AL99" s="1">
        <v>12.8324567993989</v>
      </c>
      <c r="AM99" s="43"/>
      <c r="AN99" s="43"/>
      <c r="AP99" s="1" t="s">
        <v>56</v>
      </c>
      <c r="AQ99" s="1" t="s">
        <v>51</v>
      </c>
      <c r="AR99" s="1" t="s">
        <v>21</v>
      </c>
      <c r="AS99" s="1" t="s">
        <v>53</v>
      </c>
      <c r="AT99" s="1">
        <v>1</v>
      </c>
      <c r="AU99" s="1">
        <v>49.293764087152503</v>
      </c>
      <c r="AV99" s="43"/>
      <c r="AW99" s="43"/>
    </row>
    <row r="100" spans="24:49" x14ac:dyDescent="0.25">
      <c r="X100" s="35" t="s">
        <v>68</v>
      </c>
      <c r="Y100" s="35" t="s">
        <v>5</v>
      </c>
      <c r="Z100" s="35" t="s">
        <v>72</v>
      </c>
      <c r="AA100" s="35" t="s">
        <v>11</v>
      </c>
      <c r="AB100" s="35" t="s">
        <v>54</v>
      </c>
      <c r="AC100" s="35">
        <v>5.1829999999999998</v>
      </c>
      <c r="AD100" s="35">
        <v>471181.818181818</v>
      </c>
      <c r="AE100" s="35">
        <v>38.940646130728801</v>
      </c>
      <c r="AG100" s="1" t="s">
        <v>56</v>
      </c>
      <c r="AH100" s="1" t="s">
        <v>59</v>
      </c>
      <c r="AI100" s="1" t="s">
        <v>21</v>
      </c>
      <c r="AJ100" s="1" t="s">
        <v>53</v>
      </c>
      <c r="AK100" s="1">
        <v>2</v>
      </c>
      <c r="AL100" s="1">
        <v>12.118707738542501</v>
      </c>
      <c r="AM100" s="43"/>
      <c r="AN100" s="43"/>
      <c r="AP100" s="1" t="s">
        <v>56</v>
      </c>
      <c r="AQ100" s="1" t="s">
        <v>51</v>
      </c>
      <c r="AR100" s="1" t="s">
        <v>21</v>
      </c>
      <c r="AS100" s="1" t="s">
        <v>53</v>
      </c>
      <c r="AT100" s="1">
        <v>2</v>
      </c>
      <c r="AU100" s="1">
        <v>44.290007513147998</v>
      </c>
      <c r="AV100" s="43"/>
      <c r="AW100" s="43"/>
    </row>
    <row r="101" spans="24:49" x14ac:dyDescent="0.25">
      <c r="X101" s="35" t="s">
        <v>68</v>
      </c>
      <c r="Y101" s="35" t="s">
        <v>5</v>
      </c>
      <c r="Z101" s="35" t="s">
        <v>72</v>
      </c>
      <c r="AA101" s="35" t="s">
        <v>11</v>
      </c>
      <c r="AB101" s="35" t="s">
        <v>70</v>
      </c>
      <c r="AC101" s="35">
        <v>6.944</v>
      </c>
      <c r="AD101" s="35">
        <v>631272.72727272694</v>
      </c>
      <c r="AE101" s="35">
        <v>52.1712997746056</v>
      </c>
      <c r="AG101" s="1" t="s">
        <v>56</v>
      </c>
      <c r="AH101" s="1" t="s">
        <v>59</v>
      </c>
      <c r="AI101" s="1" t="s">
        <v>21</v>
      </c>
      <c r="AJ101" s="1" t="s">
        <v>53</v>
      </c>
      <c r="AK101" s="1">
        <v>3</v>
      </c>
      <c r="AL101" s="1">
        <v>10.946656649135999</v>
      </c>
      <c r="AM101" s="43"/>
      <c r="AN101" s="43"/>
      <c r="AP101" s="1" t="s">
        <v>56</v>
      </c>
      <c r="AQ101" s="1" t="s">
        <v>51</v>
      </c>
      <c r="AR101" s="1" t="s">
        <v>21</v>
      </c>
      <c r="AS101" s="1" t="s">
        <v>53</v>
      </c>
      <c r="AT101" s="1">
        <v>3</v>
      </c>
      <c r="AU101" s="1">
        <v>40.766341096919597</v>
      </c>
      <c r="AV101" s="43"/>
      <c r="AW101" s="43"/>
    </row>
    <row r="102" spans="24:49" x14ac:dyDescent="0.25">
      <c r="X102" s="35" t="s">
        <v>68</v>
      </c>
      <c r="Y102" s="35" t="s">
        <v>5</v>
      </c>
      <c r="Z102" s="35" t="s">
        <v>72</v>
      </c>
      <c r="AA102" s="35" t="s">
        <v>11</v>
      </c>
      <c r="AB102" s="35" t="s">
        <v>71</v>
      </c>
      <c r="AC102" s="35">
        <v>5.7489999999999997</v>
      </c>
      <c r="AD102" s="35">
        <v>522636.363636364</v>
      </c>
      <c r="AE102" s="35">
        <v>43.193087903831703</v>
      </c>
      <c r="AG102" s="1" t="s">
        <v>56</v>
      </c>
      <c r="AH102" s="1" t="s">
        <v>59</v>
      </c>
      <c r="AI102" s="1" t="s">
        <v>21</v>
      </c>
      <c r="AJ102" s="1" t="s">
        <v>53</v>
      </c>
      <c r="AK102" s="1">
        <v>4</v>
      </c>
      <c r="AL102" s="1">
        <v>5.8527422990232898</v>
      </c>
      <c r="AM102" s="43"/>
      <c r="AN102" s="43"/>
      <c r="AP102" s="1" t="s">
        <v>56</v>
      </c>
      <c r="AQ102" s="1" t="s">
        <v>51</v>
      </c>
      <c r="AR102" s="1" t="s">
        <v>21</v>
      </c>
      <c r="AS102" s="1" t="s">
        <v>53</v>
      </c>
      <c r="AT102" s="1">
        <v>4</v>
      </c>
      <c r="AU102" s="1">
        <v>41.810668670172802</v>
      </c>
      <c r="AV102" s="43"/>
      <c r="AW102" s="43"/>
    </row>
    <row r="103" spans="24:49" x14ac:dyDescent="0.25">
      <c r="X103" s="35" t="s">
        <v>68</v>
      </c>
      <c r="Y103" s="35" t="s">
        <v>5</v>
      </c>
      <c r="Z103" s="35" t="s">
        <v>73</v>
      </c>
      <c r="AA103" s="35" t="s">
        <v>11</v>
      </c>
      <c r="AB103" s="35" t="s">
        <v>52</v>
      </c>
      <c r="AC103" s="35">
        <v>14.811999999999999</v>
      </c>
      <c r="AD103" s="35">
        <v>1346545.4545454499</v>
      </c>
      <c r="AE103" s="35">
        <v>111.284748309542</v>
      </c>
      <c r="AG103" s="1" t="s">
        <v>56</v>
      </c>
      <c r="AH103" s="1" t="s">
        <v>59</v>
      </c>
      <c r="AI103" s="1" t="s">
        <v>21</v>
      </c>
      <c r="AJ103" s="1" t="s">
        <v>53</v>
      </c>
      <c r="AK103" s="1">
        <v>5</v>
      </c>
      <c r="AL103" s="1">
        <v>6.46130728775357</v>
      </c>
      <c r="AM103" s="43"/>
      <c r="AN103" s="43"/>
      <c r="AP103" s="1" t="s">
        <v>56</v>
      </c>
      <c r="AQ103" s="1" t="s">
        <v>51</v>
      </c>
      <c r="AR103" s="1" t="s">
        <v>21</v>
      </c>
      <c r="AS103" s="1" t="s">
        <v>53</v>
      </c>
      <c r="AT103" s="1">
        <v>5</v>
      </c>
      <c r="AU103" s="1">
        <v>34.455296769346397</v>
      </c>
      <c r="AV103" s="43"/>
      <c r="AW103" s="43"/>
    </row>
    <row r="104" spans="24:49" x14ac:dyDescent="0.25">
      <c r="X104" s="35" t="s">
        <v>68</v>
      </c>
      <c r="Y104" s="35" t="s">
        <v>5</v>
      </c>
      <c r="Z104" s="35" t="s">
        <v>73</v>
      </c>
      <c r="AA104" s="35" t="s">
        <v>11</v>
      </c>
      <c r="AB104" s="35" t="s">
        <v>53</v>
      </c>
      <c r="AC104" s="35">
        <v>9.8610000000000007</v>
      </c>
      <c r="AD104" s="35">
        <v>896454.54545454599</v>
      </c>
      <c r="AE104" s="35">
        <v>74.087152516904595</v>
      </c>
      <c r="AG104" s="1" t="s">
        <v>56</v>
      </c>
      <c r="AH104" s="1" t="s">
        <v>59</v>
      </c>
      <c r="AI104" s="1" t="s">
        <v>21</v>
      </c>
      <c r="AJ104" s="1" t="s">
        <v>53</v>
      </c>
      <c r="AK104" s="1">
        <v>6</v>
      </c>
      <c r="AL104" s="1">
        <v>7.9639368895567202</v>
      </c>
      <c r="AM104" s="43"/>
      <c r="AN104" s="43"/>
      <c r="AP104" s="1" t="s">
        <v>56</v>
      </c>
      <c r="AQ104" s="1" t="s">
        <v>51</v>
      </c>
      <c r="AR104" s="1" t="s">
        <v>21</v>
      </c>
      <c r="AS104" s="1" t="s">
        <v>53</v>
      </c>
      <c r="AT104" s="1">
        <v>6</v>
      </c>
      <c r="AU104" s="1">
        <v>43.989481592787399</v>
      </c>
      <c r="AV104" s="43"/>
      <c r="AW104" s="43"/>
    </row>
    <row r="105" spans="24:49" x14ac:dyDescent="0.25">
      <c r="X105" s="35" t="s">
        <v>68</v>
      </c>
      <c r="Y105" s="35" t="s">
        <v>5</v>
      </c>
      <c r="Z105" s="35" t="s">
        <v>73</v>
      </c>
      <c r="AA105" s="35" t="s">
        <v>11</v>
      </c>
      <c r="AB105" s="35" t="s">
        <v>54</v>
      </c>
      <c r="AC105" s="35">
        <v>10.462</v>
      </c>
      <c r="AD105" s="35">
        <v>951090.90909090894</v>
      </c>
      <c r="AE105" s="35">
        <v>78.602554470323099</v>
      </c>
      <c r="AG105" s="1" t="s">
        <v>56</v>
      </c>
      <c r="AH105" s="1" t="s">
        <v>59</v>
      </c>
      <c r="AI105" s="1" t="s">
        <v>21</v>
      </c>
      <c r="AJ105" s="1" t="s">
        <v>54</v>
      </c>
      <c r="AK105" s="1">
        <v>1</v>
      </c>
      <c r="AL105" s="1">
        <v>10.7813673929376</v>
      </c>
      <c r="AM105" s="43"/>
      <c r="AN105" s="43"/>
      <c r="AP105" s="1" t="s">
        <v>56</v>
      </c>
      <c r="AQ105" s="1" t="s">
        <v>51</v>
      </c>
      <c r="AR105" s="1" t="s">
        <v>21</v>
      </c>
      <c r="AS105" s="1" t="s">
        <v>54</v>
      </c>
      <c r="AT105" s="1">
        <v>1</v>
      </c>
      <c r="AU105" s="1">
        <v>57.325319308790398</v>
      </c>
      <c r="AV105" s="43"/>
      <c r="AW105" s="43"/>
    </row>
    <row r="106" spans="24:49" x14ac:dyDescent="0.25">
      <c r="X106" s="35" t="s">
        <v>68</v>
      </c>
      <c r="Y106" s="35" t="s">
        <v>5</v>
      </c>
      <c r="Z106" s="35" t="s">
        <v>73</v>
      </c>
      <c r="AA106" s="35" t="s">
        <v>11</v>
      </c>
      <c r="AB106" s="35" t="s">
        <v>70</v>
      </c>
      <c r="AC106" s="35">
        <v>16.559000000000001</v>
      </c>
      <c r="AD106" s="35">
        <v>1505363.63636364</v>
      </c>
      <c r="AE106" s="35">
        <v>124.410217881292</v>
      </c>
      <c r="AG106" s="1" t="s">
        <v>56</v>
      </c>
      <c r="AH106" s="1" t="s">
        <v>59</v>
      </c>
      <c r="AI106" s="1" t="s">
        <v>21</v>
      </c>
      <c r="AJ106" s="1" t="s">
        <v>54</v>
      </c>
      <c r="AK106" s="1">
        <v>2</v>
      </c>
      <c r="AL106" s="1">
        <v>7.7084898572501901</v>
      </c>
      <c r="AM106" s="43"/>
      <c r="AN106" s="43"/>
      <c r="AP106" s="1" t="s">
        <v>56</v>
      </c>
      <c r="AQ106" s="1" t="s">
        <v>51</v>
      </c>
      <c r="AR106" s="1" t="s">
        <v>21</v>
      </c>
      <c r="AS106" s="1" t="s">
        <v>54</v>
      </c>
      <c r="AT106" s="1">
        <v>2</v>
      </c>
      <c r="AU106" s="1">
        <v>46.851990984222397</v>
      </c>
      <c r="AV106" s="43"/>
      <c r="AW106" s="43"/>
    </row>
    <row r="107" spans="24:49" x14ac:dyDescent="0.25">
      <c r="X107" s="35" t="s">
        <v>68</v>
      </c>
      <c r="Y107" s="35" t="s">
        <v>5</v>
      </c>
      <c r="Z107" s="35" t="s">
        <v>73</v>
      </c>
      <c r="AA107" s="35" t="s">
        <v>11</v>
      </c>
      <c r="AB107" s="35" t="s">
        <v>71</v>
      </c>
      <c r="AC107" s="35">
        <v>21.209</v>
      </c>
      <c r="AD107" s="35">
        <v>1928090.9090909101</v>
      </c>
      <c r="AE107" s="35">
        <v>159.346356123216</v>
      </c>
      <c r="AG107" s="1" t="s">
        <v>56</v>
      </c>
      <c r="AH107" s="1" t="s">
        <v>59</v>
      </c>
      <c r="AI107" s="1" t="s">
        <v>21</v>
      </c>
      <c r="AJ107" s="1" t="s">
        <v>54</v>
      </c>
      <c r="AK107" s="1">
        <v>3</v>
      </c>
      <c r="AL107" s="1">
        <v>11.712997746055599</v>
      </c>
      <c r="AM107" s="43"/>
      <c r="AN107" s="43"/>
      <c r="AP107" s="1" t="s">
        <v>56</v>
      </c>
      <c r="AQ107" s="1" t="s">
        <v>51</v>
      </c>
      <c r="AR107" s="1" t="s">
        <v>21</v>
      </c>
      <c r="AS107" s="1" t="s">
        <v>54</v>
      </c>
      <c r="AT107" s="1">
        <v>3</v>
      </c>
      <c r="AU107" s="1">
        <v>29.541697971449999</v>
      </c>
      <c r="AV107" s="43"/>
      <c r="AW107" s="43"/>
    </row>
    <row r="108" spans="24:49" x14ac:dyDescent="0.25">
      <c r="X108" s="1" t="s">
        <v>68</v>
      </c>
      <c r="Y108" s="1" t="s">
        <v>5</v>
      </c>
      <c r="Z108" s="1" t="s">
        <v>76</v>
      </c>
      <c r="AA108" s="1" t="s">
        <v>11</v>
      </c>
      <c r="AB108" s="1" t="s">
        <v>53</v>
      </c>
      <c r="AC108" s="1">
        <v>7.577</v>
      </c>
      <c r="AD108" s="1">
        <v>688818.181818182</v>
      </c>
      <c r="AE108" s="1">
        <v>56.927122464312603</v>
      </c>
      <c r="AG108" s="1" t="s">
        <v>56</v>
      </c>
      <c r="AH108" s="1" t="s">
        <v>59</v>
      </c>
      <c r="AI108" s="1" t="s">
        <v>21</v>
      </c>
      <c r="AJ108" s="1" t="s">
        <v>54</v>
      </c>
      <c r="AK108" s="1">
        <v>4</v>
      </c>
      <c r="AL108" s="1">
        <v>7.4906085649887304</v>
      </c>
      <c r="AM108" s="43"/>
      <c r="AN108" s="43"/>
      <c r="AP108" s="1" t="s">
        <v>56</v>
      </c>
      <c r="AQ108" s="1" t="s">
        <v>51</v>
      </c>
      <c r="AR108" s="1" t="s">
        <v>21</v>
      </c>
      <c r="AS108" s="1" t="s">
        <v>54</v>
      </c>
      <c r="AT108" s="1">
        <v>4</v>
      </c>
      <c r="AU108" s="1">
        <v>29.9699474079639</v>
      </c>
      <c r="AV108" s="43"/>
      <c r="AW108" s="43"/>
    </row>
    <row r="109" spans="24:49" x14ac:dyDescent="0.25">
      <c r="X109" s="1" t="s">
        <v>68</v>
      </c>
      <c r="Y109" s="1" t="s">
        <v>5</v>
      </c>
      <c r="Z109" s="1" t="s">
        <v>76</v>
      </c>
      <c r="AA109" s="1" t="s">
        <v>11</v>
      </c>
      <c r="AB109" s="1" t="s">
        <v>54</v>
      </c>
      <c r="AC109" s="1">
        <v>13.677</v>
      </c>
      <c r="AD109" s="1">
        <v>1243363.63636364</v>
      </c>
      <c r="AE109" s="1">
        <v>102.757325319309</v>
      </c>
      <c r="AG109" s="1" t="s">
        <v>56</v>
      </c>
      <c r="AH109" s="1" t="s">
        <v>59</v>
      </c>
      <c r="AI109" s="1" t="s">
        <v>21</v>
      </c>
      <c r="AJ109" s="1" t="s">
        <v>54</v>
      </c>
      <c r="AK109" s="1">
        <v>5</v>
      </c>
      <c r="AL109" s="1">
        <v>6.9346356123215598</v>
      </c>
      <c r="AM109" s="43"/>
      <c r="AN109" s="43"/>
      <c r="AP109" s="1" t="s">
        <v>56</v>
      </c>
      <c r="AQ109" s="1" t="s">
        <v>51</v>
      </c>
      <c r="AR109" s="1" t="s">
        <v>21</v>
      </c>
      <c r="AS109" s="1" t="s">
        <v>54</v>
      </c>
      <c r="AT109" s="1">
        <v>5</v>
      </c>
      <c r="AU109" s="1">
        <v>30.157776108189299</v>
      </c>
      <c r="AV109" s="43"/>
      <c r="AW109" s="43"/>
    </row>
    <row r="110" spans="24:49" x14ac:dyDescent="0.25">
      <c r="X110" s="1" t="s">
        <v>68</v>
      </c>
      <c r="Y110" s="1" t="s">
        <v>5</v>
      </c>
      <c r="Z110" s="1" t="s">
        <v>76</v>
      </c>
      <c r="AA110" s="1" t="s">
        <v>11</v>
      </c>
      <c r="AB110" s="1" t="s">
        <v>70</v>
      </c>
      <c r="AC110" s="1">
        <v>9.6159999999999997</v>
      </c>
      <c r="AD110" s="1">
        <v>874181.818181818</v>
      </c>
      <c r="AE110" s="1">
        <v>72.246431254695693</v>
      </c>
      <c r="AG110" s="1" t="s">
        <v>56</v>
      </c>
      <c r="AH110" s="1" t="s">
        <v>59</v>
      </c>
      <c r="AI110" s="1" t="s">
        <v>21</v>
      </c>
      <c r="AJ110" s="1" t="s">
        <v>54</v>
      </c>
      <c r="AK110" s="1">
        <v>6</v>
      </c>
      <c r="AL110" s="1">
        <v>5.4845980465815201</v>
      </c>
      <c r="AM110" s="43"/>
      <c r="AN110" s="43"/>
      <c r="AP110" s="1" t="s">
        <v>56</v>
      </c>
      <c r="AQ110" s="1" t="s">
        <v>51</v>
      </c>
      <c r="AR110" s="1" t="s">
        <v>21</v>
      </c>
      <c r="AS110" s="1" t="s">
        <v>54</v>
      </c>
      <c r="AT110" s="1">
        <v>6</v>
      </c>
      <c r="AU110" s="1">
        <v>48.001502629601802</v>
      </c>
      <c r="AV110" s="43"/>
      <c r="AW110" s="43"/>
    </row>
    <row r="111" spans="24:49" x14ac:dyDescent="0.25">
      <c r="X111" s="1" t="s">
        <v>68</v>
      </c>
      <c r="Y111" s="1" t="s">
        <v>5</v>
      </c>
      <c r="Z111" s="1" t="s">
        <v>76</v>
      </c>
      <c r="AA111" s="1" t="s">
        <v>11</v>
      </c>
      <c r="AB111" s="1" t="s">
        <v>71</v>
      </c>
      <c r="AC111" s="1">
        <v>6.4859999999999998</v>
      </c>
      <c r="AD111" s="1">
        <v>589636.363636364</v>
      </c>
      <c r="AE111" s="1">
        <v>48.730277986476302</v>
      </c>
      <c r="AL111" s="4" t="s">
        <v>63</v>
      </c>
      <c r="AM111" s="4">
        <f>AVERAGE(AL3:AL110)</f>
        <v>10.805924256337475</v>
      </c>
      <c r="AN111" s="4"/>
      <c r="AU111" s="3" t="s">
        <v>63</v>
      </c>
      <c r="AV111" s="4">
        <f>AVERAGE(AU3:AU110)</f>
        <v>37.594192614853775</v>
      </c>
      <c r="AW111" s="4"/>
    </row>
    <row r="112" spans="24:49" x14ac:dyDescent="0.25">
      <c r="X112" s="1" t="s">
        <v>68</v>
      </c>
      <c r="Y112" s="1" t="s">
        <v>5</v>
      </c>
      <c r="Z112" s="1" t="s">
        <v>77</v>
      </c>
      <c r="AA112" s="1" t="s">
        <v>11</v>
      </c>
      <c r="AB112" s="1" t="s">
        <v>52</v>
      </c>
      <c r="AC112" s="1">
        <v>8.1370000000000005</v>
      </c>
      <c r="AD112" s="1">
        <v>739727.27272727306</v>
      </c>
      <c r="AE112" s="1">
        <v>61.134485349361398</v>
      </c>
      <c r="AL112" s="4" t="s">
        <v>64</v>
      </c>
      <c r="AM112" s="4">
        <f>_xlfn.STDEV.S(AL3:AL110)</f>
        <v>5.6581020210901398</v>
      </c>
      <c r="AN112" s="4"/>
      <c r="AU112" s="3" t="s">
        <v>64</v>
      </c>
      <c r="AV112" s="4">
        <f>_xlfn.STDEV.S(AU3:AU110)</f>
        <v>27.071637323774169</v>
      </c>
      <c r="AW112" s="4"/>
    </row>
    <row r="113" spans="24:31" x14ac:dyDescent="0.25">
      <c r="X113" s="1" t="s">
        <v>68</v>
      </c>
      <c r="Y113" s="1" t="s">
        <v>5</v>
      </c>
      <c r="Z113" s="1" t="s">
        <v>77</v>
      </c>
      <c r="AA113" s="1" t="s">
        <v>11</v>
      </c>
      <c r="AB113" s="1" t="s">
        <v>53</v>
      </c>
      <c r="AC113" s="1">
        <v>7.7130000000000001</v>
      </c>
      <c r="AD113" s="1">
        <v>701181.818181818</v>
      </c>
      <c r="AE113" s="1">
        <v>57.948910593538699</v>
      </c>
    </row>
    <row r="114" spans="24:31" x14ac:dyDescent="0.25">
      <c r="X114" s="1" t="s">
        <v>68</v>
      </c>
      <c r="Y114" s="1" t="s">
        <v>5</v>
      </c>
      <c r="Z114" s="1" t="s">
        <v>77</v>
      </c>
      <c r="AA114" s="1" t="s">
        <v>11</v>
      </c>
      <c r="AB114" s="1" t="s">
        <v>54</v>
      </c>
      <c r="AC114" s="1">
        <v>6.7370000000000001</v>
      </c>
      <c r="AD114" s="1">
        <v>612454.54545454599</v>
      </c>
      <c r="AE114" s="1">
        <v>50.616078136739297</v>
      </c>
    </row>
    <row r="115" spans="24:31" x14ac:dyDescent="0.25">
      <c r="X115" s="1" t="s">
        <v>68</v>
      </c>
      <c r="Y115" s="1" t="s">
        <v>5</v>
      </c>
      <c r="Z115" s="1" t="s">
        <v>77</v>
      </c>
      <c r="AA115" s="1" t="s">
        <v>11</v>
      </c>
      <c r="AB115" s="1" t="s">
        <v>70</v>
      </c>
      <c r="AC115" s="1">
        <v>10.506</v>
      </c>
      <c r="AD115" s="1">
        <v>955090.90909090894</v>
      </c>
      <c r="AE115" s="1">
        <v>78.933132982719798</v>
      </c>
    </row>
    <row r="116" spans="24:31" x14ac:dyDescent="0.25">
      <c r="X116" s="1" t="s">
        <v>68</v>
      </c>
      <c r="Y116" s="1" t="s">
        <v>5</v>
      </c>
      <c r="Z116" s="1" t="s">
        <v>77</v>
      </c>
      <c r="AA116" s="1" t="s">
        <v>11</v>
      </c>
      <c r="AB116" s="1" t="s">
        <v>71</v>
      </c>
      <c r="AC116" s="1">
        <v>12.005000000000001</v>
      </c>
      <c r="AD116" s="1">
        <v>1091363.63636364</v>
      </c>
      <c r="AE116" s="1">
        <v>90.195341848234406</v>
      </c>
    </row>
    <row r="117" spans="24:31" x14ac:dyDescent="0.25">
      <c r="AD117" s="36" t="s">
        <v>63</v>
      </c>
      <c r="AE117" s="36">
        <f>AVERAGE(AE92:AE116)</f>
        <v>72.669984973704018</v>
      </c>
    </row>
    <row r="118" spans="24:31" x14ac:dyDescent="0.25">
      <c r="AD118" s="36" t="s">
        <v>64</v>
      </c>
      <c r="AE118" s="36">
        <f>_xlfn.STDEV.S(AE92:AE116)</f>
        <v>29.027586666466021</v>
      </c>
    </row>
    <row r="120" spans="24:31" x14ac:dyDescent="0.25">
      <c r="X120" s="44" t="s">
        <v>6</v>
      </c>
      <c r="Y120" s="44"/>
      <c r="Z120" s="44"/>
      <c r="AA120" s="44"/>
      <c r="AB120" s="44"/>
      <c r="AC120" s="44"/>
      <c r="AD120" s="44"/>
      <c r="AE120" s="44"/>
    </row>
    <row r="121" spans="24:31" x14ac:dyDescent="0.25">
      <c r="X121" s="35" t="s">
        <v>65</v>
      </c>
      <c r="Y121" s="35" t="s">
        <v>0</v>
      </c>
      <c r="Z121" s="35" t="s">
        <v>46</v>
      </c>
      <c r="AA121" s="35" t="s">
        <v>1</v>
      </c>
      <c r="AB121" s="35" t="s">
        <v>47</v>
      </c>
      <c r="AC121" s="35" t="s">
        <v>66</v>
      </c>
      <c r="AD121" s="35" t="s">
        <v>67</v>
      </c>
      <c r="AE121" s="35" t="s">
        <v>49</v>
      </c>
    </row>
    <row r="122" spans="24:31" x14ac:dyDescent="0.25">
      <c r="X122" s="35" t="s">
        <v>68</v>
      </c>
      <c r="Y122" s="35" t="s">
        <v>5</v>
      </c>
      <c r="Z122" s="35" t="s">
        <v>69</v>
      </c>
      <c r="AA122" s="35" t="s">
        <v>6</v>
      </c>
      <c r="AB122" s="35" t="s">
        <v>52</v>
      </c>
      <c r="AC122" s="35">
        <v>8.7530000000000001</v>
      </c>
      <c r="AD122" s="35">
        <v>795727.27272727306</v>
      </c>
      <c r="AE122" s="35">
        <v>65.762584522915105</v>
      </c>
    </row>
    <row r="123" spans="24:31" x14ac:dyDescent="0.25">
      <c r="X123" s="35" t="s">
        <v>68</v>
      </c>
      <c r="Y123" s="35" t="s">
        <v>5</v>
      </c>
      <c r="Z123" s="35" t="s">
        <v>69</v>
      </c>
      <c r="AA123" s="35" t="s">
        <v>6</v>
      </c>
      <c r="AB123" s="35" t="s">
        <v>53</v>
      </c>
      <c r="AC123" s="35">
        <v>11.798999999999999</v>
      </c>
      <c r="AD123" s="35">
        <v>1072636.36363636</v>
      </c>
      <c r="AE123" s="35">
        <v>88.647633358377107</v>
      </c>
    </row>
    <row r="124" spans="24:31" x14ac:dyDescent="0.25">
      <c r="X124" s="35" t="s">
        <v>68</v>
      </c>
      <c r="Y124" s="35" t="s">
        <v>5</v>
      </c>
      <c r="Z124" s="35" t="s">
        <v>69</v>
      </c>
      <c r="AA124" s="35" t="s">
        <v>6</v>
      </c>
      <c r="AB124" s="35" t="s">
        <v>54</v>
      </c>
      <c r="AC124" s="35">
        <v>9.7850000000000001</v>
      </c>
      <c r="AD124" s="35">
        <v>889545.45454545505</v>
      </c>
      <c r="AE124" s="35">
        <v>73.516153268219398</v>
      </c>
    </row>
    <row r="125" spans="24:31" x14ac:dyDescent="0.25">
      <c r="X125" s="35" t="s">
        <v>68</v>
      </c>
      <c r="Y125" s="35" t="s">
        <v>5</v>
      </c>
      <c r="Z125" s="35" t="s">
        <v>69</v>
      </c>
      <c r="AA125" s="35" t="s">
        <v>6</v>
      </c>
      <c r="AB125" s="35" t="s">
        <v>70</v>
      </c>
      <c r="AC125" s="35">
        <v>11.614000000000001</v>
      </c>
      <c r="AD125" s="35">
        <v>1055818.18181818</v>
      </c>
      <c r="AE125" s="35">
        <v>87.257700976709202</v>
      </c>
    </row>
    <row r="126" spans="24:31" x14ac:dyDescent="0.25">
      <c r="X126" s="35" t="s">
        <v>68</v>
      </c>
      <c r="Y126" s="35" t="s">
        <v>5</v>
      </c>
      <c r="Z126" s="35" t="s">
        <v>69</v>
      </c>
      <c r="AA126" s="35" t="s">
        <v>6</v>
      </c>
      <c r="AB126" s="35" t="s">
        <v>71</v>
      </c>
      <c r="AC126" s="35">
        <v>10.801</v>
      </c>
      <c r="AD126" s="35">
        <v>981909.09090909106</v>
      </c>
      <c r="AE126" s="35">
        <v>81.149511645379405</v>
      </c>
    </row>
    <row r="127" spans="24:31" x14ac:dyDescent="0.25">
      <c r="X127" s="35" t="s">
        <v>68</v>
      </c>
      <c r="Y127" s="35" t="s">
        <v>5</v>
      </c>
      <c r="Z127" s="35" t="s">
        <v>72</v>
      </c>
      <c r="AA127" s="35" t="s">
        <v>6</v>
      </c>
      <c r="AB127" s="35" t="s">
        <v>52</v>
      </c>
      <c r="AC127" s="35">
        <v>5.2969999999999997</v>
      </c>
      <c r="AD127" s="35">
        <v>481545.454545455</v>
      </c>
      <c r="AE127" s="35">
        <v>39.797145003756597</v>
      </c>
    </row>
    <row r="128" spans="24:31" x14ac:dyDescent="0.25">
      <c r="X128" s="35" t="s">
        <v>68</v>
      </c>
      <c r="Y128" s="35" t="s">
        <v>5</v>
      </c>
      <c r="Z128" s="35" t="s">
        <v>72</v>
      </c>
      <c r="AA128" s="35" t="s">
        <v>6</v>
      </c>
      <c r="AB128" s="35" t="s">
        <v>53</v>
      </c>
      <c r="AC128" s="35">
        <v>7.3979999999999997</v>
      </c>
      <c r="AD128" s="35">
        <v>672545.45454545505</v>
      </c>
      <c r="AE128" s="35">
        <v>55.582268970698699</v>
      </c>
    </row>
    <row r="129" spans="24:31" x14ac:dyDescent="0.25">
      <c r="X129" s="35" t="s">
        <v>68</v>
      </c>
      <c r="Y129" s="35" t="s">
        <v>5</v>
      </c>
      <c r="Z129" s="35" t="s">
        <v>72</v>
      </c>
      <c r="AA129" s="35" t="s">
        <v>6</v>
      </c>
      <c r="AB129" s="35" t="s">
        <v>54</v>
      </c>
      <c r="AC129" s="35">
        <v>4.1639999999999997</v>
      </c>
      <c r="AD129" s="35">
        <v>378545.454545455</v>
      </c>
      <c r="AE129" s="35">
        <v>31.284748309541701</v>
      </c>
    </row>
    <row r="130" spans="24:31" x14ac:dyDescent="0.25">
      <c r="X130" s="35" t="s">
        <v>68</v>
      </c>
      <c r="Y130" s="35" t="s">
        <v>5</v>
      </c>
      <c r="Z130" s="35" t="s">
        <v>72</v>
      </c>
      <c r="AA130" s="35" t="s">
        <v>6</v>
      </c>
      <c r="AB130" s="35" t="s">
        <v>70</v>
      </c>
      <c r="AC130" s="35">
        <v>4.7850000000000001</v>
      </c>
      <c r="AD130" s="35">
        <v>435000</v>
      </c>
      <c r="AE130" s="35">
        <v>35.950413223140501</v>
      </c>
    </row>
    <row r="131" spans="24:31" x14ac:dyDescent="0.25">
      <c r="X131" s="35" t="s">
        <v>68</v>
      </c>
      <c r="Y131" s="35" t="s">
        <v>5</v>
      </c>
      <c r="Z131" s="35" t="s">
        <v>72</v>
      </c>
      <c r="AA131" s="35" t="s">
        <v>6</v>
      </c>
      <c r="AB131" s="35" t="s">
        <v>71</v>
      </c>
      <c r="AC131" s="35">
        <v>8.8030000000000008</v>
      </c>
      <c r="AD131" s="35">
        <v>800272.72727272694</v>
      </c>
      <c r="AE131" s="35">
        <v>66.138241923365896</v>
      </c>
    </row>
    <row r="132" spans="24:31" x14ac:dyDescent="0.25">
      <c r="X132" s="35" t="s">
        <v>68</v>
      </c>
      <c r="Y132" s="35" t="s">
        <v>5</v>
      </c>
      <c r="Z132" s="35" t="s">
        <v>73</v>
      </c>
      <c r="AA132" s="35" t="s">
        <v>6</v>
      </c>
      <c r="AB132" s="35" t="s">
        <v>52</v>
      </c>
      <c r="AC132" s="35">
        <v>24.143999999999998</v>
      </c>
      <c r="AD132" s="35">
        <v>2194909.0909090899</v>
      </c>
      <c r="AE132" s="35">
        <v>181.39744552967699</v>
      </c>
    </row>
    <row r="133" spans="24:31" x14ac:dyDescent="0.25">
      <c r="X133" s="35" t="s">
        <v>68</v>
      </c>
      <c r="Y133" s="35" t="s">
        <v>5</v>
      </c>
      <c r="Z133" s="35" t="s">
        <v>73</v>
      </c>
      <c r="AA133" s="35" t="s">
        <v>6</v>
      </c>
      <c r="AB133" s="35" t="s">
        <v>53</v>
      </c>
      <c r="AC133" s="35">
        <v>21.863</v>
      </c>
      <c r="AD133" s="35">
        <v>1987545.4545454499</v>
      </c>
      <c r="AE133" s="35">
        <v>164.25995492111201</v>
      </c>
    </row>
    <row r="134" spans="24:31" x14ac:dyDescent="0.25">
      <c r="X134" s="35" t="s">
        <v>68</v>
      </c>
      <c r="Y134" s="35" t="s">
        <v>5</v>
      </c>
      <c r="Z134" s="35" t="s">
        <v>73</v>
      </c>
      <c r="AA134" s="35" t="s">
        <v>6</v>
      </c>
      <c r="AB134" s="35" t="s">
        <v>54</v>
      </c>
      <c r="AC134" s="35">
        <v>17.847000000000001</v>
      </c>
      <c r="AD134" s="35">
        <v>1622454.5454545501</v>
      </c>
      <c r="AE134" s="35">
        <v>134.08715251690501</v>
      </c>
    </row>
    <row r="135" spans="24:31" x14ac:dyDescent="0.25">
      <c r="X135" s="35" t="s">
        <v>68</v>
      </c>
      <c r="Y135" s="35" t="s">
        <v>5</v>
      </c>
      <c r="Z135" s="35" t="s">
        <v>73</v>
      </c>
      <c r="AA135" s="35" t="s">
        <v>6</v>
      </c>
      <c r="AB135" s="35" t="s">
        <v>70</v>
      </c>
      <c r="AC135" s="35">
        <v>17.75</v>
      </c>
      <c r="AD135" s="35">
        <v>1613636.36363636</v>
      </c>
      <c r="AE135" s="35">
        <v>133.35837716002999</v>
      </c>
    </row>
    <row r="136" spans="24:31" x14ac:dyDescent="0.25">
      <c r="X136" s="35" t="s">
        <v>68</v>
      </c>
      <c r="Y136" s="35" t="s">
        <v>5</v>
      </c>
      <c r="Z136" s="35" t="s">
        <v>73</v>
      </c>
      <c r="AA136" s="35" t="s">
        <v>6</v>
      </c>
      <c r="AB136" s="35" t="s">
        <v>71</v>
      </c>
      <c r="AC136" s="35">
        <v>8.7729999999999997</v>
      </c>
      <c r="AD136" s="35">
        <v>797545.45454545505</v>
      </c>
      <c r="AE136" s="35">
        <v>65.912847483095405</v>
      </c>
    </row>
    <row r="137" spans="24:31" x14ac:dyDescent="0.25">
      <c r="X137" s="1" t="s">
        <v>68</v>
      </c>
      <c r="Y137" s="1" t="s">
        <v>5</v>
      </c>
      <c r="Z137" s="1" t="s">
        <v>76</v>
      </c>
      <c r="AA137" s="1" t="s">
        <v>6</v>
      </c>
      <c r="AB137" s="1" t="s">
        <v>52</v>
      </c>
      <c r="AC137" s="1">
        <v>9.8919999999999995</v>
      </c>
      <c r="AD137" s="1">
        <v>899272.72727272694</v>
      </c>
      <c r="AE137" s="1">
        <v>74.320060105184098</v>
      </c>
    </row>
    <row r="138" spans="24:31" x14ac:dyDescent="0.25">
      <c r="X138" s="1" t="s">
        <v>68</v>
      </c>
      <c r="Y138" s="1" t="s">
        <v>5</v>
      </c>
      <c r="Z138" s="1" t="s">
        <v>76</v>
      </c>
      <c r="AA138" s="1" t="s">
        <v>6</v>
      </c>
      <c r="AB138" s="1" t="s">
        <v>53</v>
      </c>
      <c r="AC138" s="1">
        <v>8.923</v>
      </c>
      <c r="AD138" s="1">
        <v>811181.818181818</v>
      </c>
      <c r="AE138" s="1">
        <v>67.039819684447806</v>
      </c>
    </row>
    <row r="139" spans="24:31" x14ac:dyDescent="0.25">
      <c r="X139" s="1" t="s">
        <v>68</v>
      </c>
      <c r="Y139" s="1" t="s">
        <v>5</v>
      </c>
      <c r="Z139" s="1" t="s">
        <v>76</v>
      </c>
      <c r="AA139" s="1" t="s">
        <v>6</v>
      </c>
      <c r="AB139" s="1" t="s">
        <v>54</v>
      </c>
      <c r="AC139" s="1">
        <v>17.795000000000002</v>
      </c>
      <c r="AD139" s="1">
        <v>1617727.2727272699</v>
      </c>
      <c r="AE139" s="1">
        <v>133.696468820436</v>
      </c>
    </row>
    <row r="140" spans="24:31" x14ac:dyDescent="0.25">
      <c r="X140" s="1" t="s">
        <v>68</v>
      </c>
      <c r="Y140" s="1" t="s">
        <v>5</v>
      </c>
      <c r="Z140" s="1" t="s">
        <v>76</v>
      </c>
      <c r="AA140" s="1" t="s">
        <v>6</v>
      </c>
      <c r="AB140" s="1" t="s">
        <v>70</v>
      </c>
      <c r="AC140" s="1">
        <v>5.6159999999999997</v>
      </c>
      <c r="AD140" s="1">
        <v>510545.454545455</v>
      </c>
      <c r="AE140" s="1">
        <v>42.193839218632597</v>
      </c>
    </row>
    <row r="141" spans="24:31" x14ac:dyDescent="0.25">
      <c r="X141" s="1" t="s">
        <v>68</v>
      </c>
      <c r="Y141" s="1" t="s">
        <v>5</v>
      </c>
      <c r="Z141" s="1" t="s">
        <v>76</v>
      </c>
      <c r="AA141" s="1" t="s">
        <v>6</v>
      </c>
      <c r="AB141" s="1" t="s">
        <v>71</v>
      </c>
      <c r="AC141" s="1">
        <v>6.8680000000000003</v>
      </c>
      <c r="AD141" s="1">
        <v>624363.636363636</v>
      </c>
      <c r="AE141" s="1">
        <v>51.600300525920403</v>
      </c>
    </row>
    <row r="142" spans="24:31" x14ac:dyDescent="0.25">
      <c r="X142" s="1" t="s">
        <v>68</v>
      </c>
      <c r="Y142" s="1" t="s">
        <v>5</v>
      </c>
      <c r="Z142" s="1" t="s">
        <v>77</v>
      </c>
      <c r="AA142" s="1" t="s">
        <v>6</v>
      </c>
      <c r="AB142" s="1" t="s">
        <v>52</v>
      </c>
      <c r="AC142" s="1">
        <v>8.9429999999999996</v>
      </c>
      <c r="AD142" s="1">
        <v>813000</v>
      </c>
      <c r="AE142" s="1">
        <v>67.190082644628106</v>
      </c>
    </row>
    <row r="143" spans="24:31" x14ac:dyDescent="0.25">
      <c r="X143" s="1" t="s">
        <v>68</v>
      </c>
      <c r="Y143" s="1" t="s">
        <v>5</v>
      </c>
      <c r="Z143" s="1" t="s">
        <v>77</v>
      </c>
      <c r="AA143" s="1" t="s">
        <v>6</v>
      </c>
      <c r="AB143" s="1" t="s">
        <v>53</v>
      </c>
      <c r="AC143" s="1">
        <v>8.7270000000000003</v>
      </c>
      <c r="AD143" s="1">
        <v>793363.636363636</v>
      </c>
      <c r="AE143" s="1">
        <v>65.567242674680699</v>
      </c>
    </row>
    <row r="144" spans="24:31" x14ac:dyDescent="0.25">
      <c r="X144" s="1" t="s">
        <v>68</v>
      </c>
      <c r="Y144" s="1" t="s">
        <v>5</v>
      </c>
      <c r="Z144" s="1" t="s">
        <v>77</v>
      </c>
      <c r="AA144" s="1" t="s">
        <v>6</v>
      </c>
      <c r="AB144" s="1" t="s">
        <v>54</v>
      </c>
      <c r="AC144" s="1">
        <v>11.942</v>
      </c>
      <c r="AD144" s="1">
        <v>1085636.36363636</v>
      </c>
      <c r="AE144" s="1">
        <v>89.722013523666405</v>
      </c>
    </row>
    <row r="145" spans="24:31" x14ac:dyDescent="0.25">
      <c r="X145" s="1" t="s">
        <v>68</v>
      </c>
      <c r="Y145" s="1" t="s">
        <v>5</v>
      </c>
      <c r="Z145" s="1" t="s">
        <v>77</v>
      </c>
      <c r="AA145" s="1" t="s">
        <v>6</v>
      </c>
      <c r="AB145" s="1" t="s">
        <v>70</v>
      </c>
      <c r="AC145" s="1">
        <v>13.766</v>
      </c>
      <c r="AD145" s="1">
        <v>1251454.5454545501</v>
      </c>
      <c r="AE145" s="1">
        <v>103.425995492111</v>
      </c>
    </row>
    <row r="146" spans="24:31" x14ac:dyDescent="0.25">
      <c r="X146" s="1" t="s">
        <v>68</v>
      </c>
      <c r="Y146" s="1" t="s">
        <v>5</v>
      </c>
      <c r="Z146" s="1" t="s">
        <v>77</v>
      </c>
      <c r="AA146" s="1" t="s">
        <v>6</v>
      </c>
      <c r="AB146" s="1" t="s">
        <v>71</v>
      </c>
      <c r="AC146" s="1">
        <v>8.8339999999999996</v>
      </c>
      <c r="AD146" s="1">
        <v>803090.90909090894</v>
      </c>
      <c r="AE146" s="1">
        <v>66.371149511645399</v>
      </c>
    </row>
    <row r="147" spans="24:31" x14ac:dyDescent="0.25">
      <c r="AD147" s="36" t="s">
        <v>63</v>
      </c>
      <c r="AE147" s="36">
        <f>AVERAGE(AE122:AE146)</f>
        <v>82.609166040570997</v>
      </c>
    </row>
    <row r="148" spans="24:31" x14ac:dyDescent="0.25">
      <c r="AD148" s="36" t="s">
        <v>64</v>
      </c>
      <c r="AE148" s="36">
        <f>_xlfn.STDEV.S(AE122:AE146)</f>
        <v>39.154877141540872</v>
      </c>
    </row>
    <row r="150" spans="24:31" x14ac:dyDescent="0.25">
      <c r="X150" s="44" t="s">
        <v>8</v>
      </c>
      <c r="Y150" s="44"/>
      <c r="Z150" s="44"/>
      <c r="AA150" s="44"/>
      <c r="AB150" s="44"/>
      <c r="AC150" s="44"/>
      <c r="AD150" s="44"/>
      <c r="AE150" s="44"/>
    </row>
    <row r="151" spans="24:31" x14ac:dyDescent="0.25">
      <c r="X151" s="35" t="s">
        <v>65</v>
      </c>
      <c r="Y151" s="35" t="s">
        <v>0</v>
      </c>
      <c r="Z151" s="35" t="s">
        <v>46</v>
      </c>
      <c r="AA151" s="35" t="s">
        <v>1</v>
      </c>
      <c r="AB151" s="35" t="s">
        <v>47</v>
      </c>
      <c r="AC151" s="35" t="s">
        <v>66</v>
      </c>
      <c r="AD151" s="35" t="s">
        <v>67</v>
      </c>
      <c r="AE151" s="35" t="s">
        <v>49</v>
      </c>
    </row>
    <row r="152" spans="24:31" x14ac:dyDescent="0.25">
      <c r="X152" s="35" t="s">
        <v>68</v>
      </c>
      <c r="Y152" s="35" t="s">
        <v>5</v>
      </c>
      <c r="Z152" s="35" t="s">
        <v>69</v>
      </c>
      <c r="AA152" s="35" t="s">
        <v>8</v>
      </c>
      <c r="AB152" s="35" t="s">
        <v>52</v>
      </c>
      <c r="AC152" s="35">
        <v>12.266</v>
      </c>
      <c r="AD152" s="35">
        <v>1115090.9090909101</v>
      </c>
      <c r="AE152" s="35">
        <v>92.156273478587494</v>
      </c>
    </row>
    <row r="153" spans="24:31" x14ac:dyDescent="0.25">
      <c r="X153" s="35" t="s">
        <v>68</v>
      </c>
      <c r="Y153" s="35" t="s">
        <v>5</v>
      </c>
      <c r="Z153" s="35" t="s">
        <v>69</v>
      </c>
      <c r="AA153" s="35" t="s">
        <v>8</v>
      </c>
      <c r="AB153" s="35" t="s">
        <v>53</v>
      </c>
      <c r="AC153" s="35">
        <v>16.321000000000002</v>
      </c>
      <c r="AD153" s="35">
        <v>1483727.2727272699</v>
      </c>
      <c r="AE153" s="35">
        <v>122.622088655147</v>
      </c>
    </row>
    <row r="154" spans="24:31" x14ac:dyDescent="0.25">
      <c r="X154" s="35" t="s">
        <v>68</v>
      </c>
      <c r="Y154" s="35" t="s">
        <v>5</v>
      </c>
      <c r="Z154" s="35" t="s">
        <v>69</v>
      </c>
      <c r="AA154" s="35" t="s">
        <v>8</v>
      </c>
      <c r="AB154" s="35" t="s">
        <v>54</v>
      </c>
      <c r="AC154" s="35">
        <v>15.717000000000001</v>
      </c>
      <c r="AD154" s="35">
        <v>1428818.18181818</v>
      </c>
      <c r="AE154" s="35">
        <v>118.08414725770101</v>
      </c>
    </row>
    <row r="155" spans="24:31" x14ac:dyDescent="0.25">
      <c r="X155" s="35" t="s">
        <v>68</v>
      </c>
      <c r="Y155" s="35" t="s">
        <v>5</v>
      </c>
      <c r="Z155" s="35" t="s">
        <v>69</v>
      </c>
      <c r="AA155" s="35" t="s">
        <v>8</v>
      </c>
      <c r="AB155" s="35" t="s">
        <v>70</v>
      </c>
      <c r="AC155" s="35">
        <v>11.693</v>
      </c>
      <c r="AD155" s="35">
        <v>1063000</v>
      </c>
      <c r="AE155" s="35">
        <v>87.851239669421503</v>
      </c>
    </row>
    <row r="156" spans="24:31" x14ac:dyDescent="0.25">
      <c r="X156" s="35" t="s">
        <v>68</v>
      </c>
      <c r="Y156" s="35" t="s">
        <v>5</v>
      </c>
      <c r="Z156" s="35" t="s">
        <v>69</v>
      </c>
      <c r="AA156" s="35" t="s">
        <v>8</v>
      </c>
      <c r="AB156" s="35" t="s">
        <v>71</v>
      </c>
      <c r="AC156" s="35">
        <v>13.435</v>
      </c>
      <c r="AD156" s="35">
        <v>1221363.63636364</v>
      </c>
      <c r="AE156" s="35">
        <v>100.93914350112701</v>
      </c>
    </row>
    <row r="157" spans="24:31" x14ac:dyDescent="0.25">
      <c r="X157" s="35" t="s">
        <v>68</v>
      </c>
      <c r="Y157" s="35" t="s">
        <v>5</v>
      </c>
      <c r="Z157" s="35" t="s">
        <v>72</v>
      </c>
      <c r="AA157" s="35" t="s">
        <v>8</v>
      </c>
      <c r="AB157" s="35" t="s">
        <v>52</v>
      </c>
      <c r="AC157" s="35">
        <v>12.817</v>
      </c>
      <c r="AD157" s="35">
        <v>1165181.81818182</v>
      </c>
      <c r="AE157" s="35">
        <v>96.296018031555207</v>
      </c>
    </row>
    <row r="158" spans="24:31" x14ac:dyDescent="0.25">
      <c r="X158" s="35" t="s">
        <v>68</v>
      </c>
      <c r="Y158" s="35" t="s">
        <v>5</v>
      </c>
      <c r="Z158" s="35" t="s">
        <v>72</v>
      </c>
      <c r="AA158" s="35" t="s">
        <v>8</v>
      </c>
      <c r="AB158" s="35" t="s">
        <v>53</v>
      </c>
      <c r="AC158" s="35">
        <v>8.1300000000000008</v>
      </c>
      <c r="AD158" s="35">
        <v>739090.90909090894</v>
      </c>
      <c r="AE158" s="35">
        <v>61.081893313298302</v>
      </c>
    </row>
    <row r="159" spans="24:31" x14ac:dyDescent="0.25">
      <c r="X159" s="35" t="s">
        <v>68</v>
      </c>
      <c r="Y159" s="35" t="s">
        <v>5</v>
      </c>
      <c r="Z159" s="35" t="s">
        <v>72</v>
      </c>
      <c r="AA159" s="35" t="s">
        <v>8</v>
      </c>
      <c r="AB159" s="35" t="s">
        <v>54</v>
      </c>
      <c r="AC159" s="35">
        <v>14.041</v>
      </c>
      <c r="AD159" s="35">
        <v>1276454.5454545501</v>
      </c>
      <c r="AE159" s="35">
        <v>105.492111194591</v>
      </c>
    </row>
    <row r="160" spans="24:31" x14ac:dyDescent="0.25">
      <c r="X160" s="35" t="s">
        <v>68</v>
      </c>
      <c r="Y160" s="35" t="s">
        <v>5</v>
      </c>
      <c r="Z160" s="35" t="s">
        <v>72</v>
      </c>
      <c r="AA160" s="35" t="s">
        <v>8</v>
      </c>
      <c r="AB160" s="35" t="s">
        <v>70</v>
      </c>
      <c r="AC160" s="35">
        <v>10.824999999999999</v>
      </c>
      <c r="AD160" s="35">
        <v>984090.90909090894</v>
      </c>
      <c r="AE160" s="35">
        <v>81.329827197595804</v>
      </c>
    </row>
    <row r="161" spans="24:31" x14ac:dyDescent="0.25">
      <c r="X161" s="35" t="s">
        <v>68</v>
      </c>
      <c r="Y161" s="35" t="s">
        <v>5</v>
      </c>
      <c r="Z161" s="35" t="s">
        <v>72</v>
      </c>
      <c r="AA161" s="35" t="s">
        <v>8</v>
      </c>
      <c r="AB161" s="35" t="s">
        <v>71</v>
      </c>
      <c r="AC161" s="35">
        <v>8.0530000000000008</v>
      </c>
      <c r="AD161" s="35">
        <v>732090.90909090894</v>
      </c>
      <c r="AE161" s="35">
        <v>60.503380916604101</v>
      </c>
    </row>
    <row r="162" spans="24:31" x14ac:dyDescent="0.25">
      <c r="X162" s="35" t="s">
        <v>68</v>
      </c>
      <c r="Y162" s="35" t="s">
        <v>5</v>
      </c>
      <c r="Z162" s="35" t="s">
        <v>73</v>
      </c>
      <c r="AA162" s="35" t="s">
        <v>8</v>
      </c>
      <c r="AB162" s="35" t="s">
        <v>52</v>
      </c>
      <c r="AC162" s="35">
        <v>14.09</v>
      </c>
      <c r="AD162" s="35">
        <v>1280909.0909090899</v>
      </c>
      <c r="AE162" s="35">
        <v>105.860255447032</v>
      </c>
    </row>
    <row r="163" spans="24:31" x14ac:dyDescent="0.25">
      <c r="X163" s="35" t="s">
        <v>68</v>
      </c>
      <c r="Y163" s="35" t="s">
        <v>5</v>
      </c>
      <c r="Z163" s="35" t="s">
        <v>73</v>
      </c>
      <c r="AA163" s="35" t="s">
        <v>8</v>
      </c>
      <c r="AB163" s="35" t="s">
        <v>53</v>
      </c>
      <c r="AC163" s="35">
        <v>15.01</v>
      </c>
      <c r="AD163" s="35">
        <v>1364545.4545454499</v>
      </c>
      <c r="AE163" s="35">
        <v>112.772351615327</v>
      </c>
    </row>
    <row r="164" spans="24:31" x14ac:dyDescent="0.25">
      <c r="X164" s="35" t="s">
        <v>68</v>
      </c>
      <c r="Y164" s="35" t="s">
        <v>5</v>
      </c>
      <c r="Z164" s="35" t="s">
        <v>73</v>
      </c>
      <c r="AA164" s="35" t="s">
        <v>8</v>
      </c>
      <c r="AB164" s="35" t="s">
        <v>54</v>
      </c>
      <c r="AC164" s="35">
        <v>16.367000000000001</v>
      </c>
      <c r="AD164" s="35">
        <v>1487909.0909090899</v>
      </c>
      <c r="AE164" s="35">
        <v>122.96769346356101</v>
      </c>
    </row>
    <row r="165" spans="24:31" x14ac:dyDescent="0.25">
      <c r="X165" s="35" t="s">
        <v>68</v>
      </c>
      <c r="Y165" s="35" t="s">
        <v>5</v>
      </c>
      <c r="Z165" s="35" t="s">
        <v>73</v>
      </c>
      <c r="AA165" s="35" t="s">
        <v>8</v>
      </c>
      <c r="AB165" s="35" t="s">
        <v>70</v>
      </c>
      <c r="AC165" s="35">
        <v>14.081</v>
      </c>
      <c r="AD165" s="35">
        <v>1280090.9090909101</v>
      </c>
      <c r="AE165" s="35">
        <v>105.79263711495101</v>
      </c>
    </row>
    <row r="166" spans="24:31" x14ac:dyDescent="0.25">
      <c r="X166" s="35" t="s">
        <v>68</v>
      </c>
      <c r="Y166" s="35" t="s">
        <v>5</v>
      </c>
      <c r="Z166" s="35" t="s">
        <v>73</v>
      </c>
      <c r="AA166" s="35" t="s">
        <v>8</v>
      </c>
      <c r="AB166" s="35" t="s">
        <v>71</v>
      </c>
      <c r="AC166" s="35">
        <v>12.852</v>
      </c>
      <c r="AD166" s="35">
        <v>1168363.63636364</v>
      </c>
      <c r="AE166" s="35">
        <v>96.558978211870794</v>
      </c>
    </row>
    <row r="167" spans="24:31" x14ac:dyDescent="0.25">
      <c r="X167" s="1" t="s">
        <v>68</v>
      </c>
      <c r="Y167" s="1" t="s">
        <v>5</v>
      </c>
      <c r="Z167" s="1" t="s">
        <v>76</v>
      </c>
      <c r="AA167" s="1" t="s">
        <v>8</v>
      </c>
      <c r="AB167" s="1" t="s">
        <v>52</v>
      </c>
      <c r="AC167" s="1">
        <v>8.9260000000000002</v>
      </c>
      <c r="AD167" s="1">
        <v>811454.54545454599</v>
      </c>
      <c r="AE167" s="1">
        <v>67.062359128474796</v>
      </c>
    </row>
    <row r="168" spans="24:31" x14ac:dyDescent="0.25">
      <c r="X168" s="1" t="s">
        <v>68</v>
      </c>
      <c r="Y168" s="1" t="s">
        <v>5</v>
      </c>
      <c r="Z168" s="1" t="s">
        <v>76</v>
      </c>
      <c r="AA168" s="1" t="s">
        <v>8</v>
      </c>
      <c r="AB168" s="1" t="s">
        <v>53</v>
      </c>
      <c r="AC168" s="1">
        <v>10.068</v>
      </c>
      <c r="AD168" s="1">
        <v>915272.72727272694</v>
      </c>
      <c r="AE168" s="1">
        <v>75.642374154770806</v>
      </c>
    </row>
    <row r="169" spans="24:31" x14ac:dyDescent="0.25">
      <c r="X169" s="1" t="s">
        <v>68</v>
      </c>
      <c r="Y169" s="1" t="s">
        <v>5</v>
      </c>
      <c r="Z169" s="1" t="s">
        <v>76</v>
      </c>
      <c r="AA169" s="1" t="s">
        <v>8</v>
      </c>
      <c r="AB169" s="1" t="s">
        <v>54</v>
      </c>
      <c r="AC169" s="1">
        <v>13.069000000000001</v>
      </c>
      <c r="AD169" s="1">
        <v>1188090.9090909101</v>
      </c>
      <c r="AE169" s="1">
        <v>98.189331329827198</v>
      </c>
    </row>
    <row r="170" spans="24:31" x14ac:dyDescent="0.25">
      <c r="X170" s="1" t="s">
        <v>68</v>
      </c>
      <c r="Y170" s="1" t="s">
        <v>5</v>
      </c>
      <c r="Z170" s="1" t="s">
        <v>76</v>
      </c>
      <c r="AA170" s="1" t="s">
        <v>8</v>
      </c>
      <c r="AB170" s="1" t="s">
        <v>70</v>
      </c>
      <c r="AC170" s="1">
        <v>12.585000000000001</v>
      </c>
      <c r="AD170" s="1">
        <v>1144090.9090909101</v>
      </c>
      <c r="AE170" s="1">
        <v>94.5529676934636</v>
      </c>
    </row>
    <row r="171" spans="24:31" x14ac:dyDescent="0.25">
      <c r="X171" s="1" t="s">
        <v>68</v>
      </c>
      <c r="Y171" s="1" t="s">
        <v>5</v>
      </c>
      <c r="Z171" s="1" t="s">
        <v>76</v>
      </c>
      <c r="AA171" s="1" t="s">
        <v>8</v>
      </c>
      <c r="AB171" s="1" t="s">
        <v>71</v>
      </c>
      <c r="AC171" s="1">
        <v>11.662000000000001</v>
      </c>
      <c r="AD171" s="1">
        <v>1060181.81818182</v>
      </c>
      <c r="AE171" s="1">
        <v>87.618332081142</v>
      </c>
    </row>
    <row r="172" spans="24:31" x14ac:dyDescent="0.25">
      <c r="X172" s="1" t="s">
        <v>68</v>
      </c>
      <c r="Y172" s="1" t="s">
        <v>5</v>
      </c>
      <c r="Z172" s="1" t="s">
        <v>77</v>
      </c>
      <c r="AA172" s="1" t="s">
        <v>8</v>
      </c>
      <c r="AB172" s="1" t="s">
        <v>52</v>
      </c>
      <c r="AC172" s="1">
        <v>10.648999999999999</v>
      </c>
      <c r="AD172" s="1">
        <v>968090.90909090894</v>
      </c>
      <c r="AE172" s="1">
        <v>80.007513148008996</v>
      </c>
    </row>
    <row r="173" spans="24:31" x14ac:dyDescent="0.25">
      <c r="X173" s="1" t="s">
        <v>68</v>
      </c>
      <c r="Y173" s="1" t="s">
        <v>5</v>
      </c>
      <c r="Z173" s="1" t="s">
        <v>77</v>
      </c>
      <c r="AA173" s="1" t="s">
        <v>8</v>
      </c>
      <c r="AB173" s="1" t="s">
        <v>53</v>
      </c>
      <c r="AC173" s="1">
        <v>10.683</v>
      </c>
      <c r="AD173" s="1">
        <v>971181.818181818</v>
      </c>
      <c r="AE173" s="1">
        <v>80.262960180315602</v>
      </c>
    </row>
    <row r="174" spans="24:31" x14ac:dyDescent="0.25">
      <c r="X174" s="1" t="s">
        <v>68</v>
      </c>
      <c r="Y174" s="1" t="s">
        <v>5</v>
      </c>
      <c r="Z174" s="1" t="s">
        <v>77</v>
      </c>
      <c r="AA174" s="1" t="s">
        <v>8</v>
      </c>
      <c r="AB174" s="1" t="s">
        <v>54</v>
      </c>
      <c r="AC174" s="1">
        <v>13.678000000000001</v>
      </c>
      <c r="AD174" s="1">
        <v>1243454.5454545501</v>
      </c>
      <c r="AE174" s="1">
        <v>102.764838467318</v>
      </c>
    </row>
    <row r="175" spans="24:31" x14ac:dyDescent="0.25">
      <c r="X175" s="1" t="s">
        <v>68</v>
      </c>
      <c r="Y175" s="1" t="s">
        <v>5</v>
      </c>
      <c r="Z175" s="1" t="s">
        <v>77</v>
      </c>
      <c r="AA175" s="1" t="s">
        <v>8</v>
      </c>
      <c r="AB175" s="1" t="s">
        <v>70</v>
      </c>
      <c r="AC175" s="1">
        <v>9.4600000000000009</v>
      </c>
      <c r="AD175" s="1">
        <v>860000</v>
      </c>
      <c r="AE175" s="1">
        <v>71.074380165289298</v>
      </c>
    </row>
    <row r="176" spans="24:31" x14ac:dyDescent="0.25">
      <c r="X176" s="1" t="s">
        <v>68</v>
      </c>
      <c r="Y176" s="1" t="s">
        <v>5</v>
      </c>
      <c r="Z176" s="1" t="s">
        <v>77</v>
      </c>
      <c r="AA176" s="1" t="s">
        <v>8</v>
      </c>
      <c r="AB176" s="1" t="s">
        <v>71</v>
      </c>
      <c r="AC176" s="1">
        <v>10.509</v>
      </c>
      <c r="AD176" s="1">
        <v>955363.636363636</v>
      </c>
      <c r="AE176" s="1">
        <v>78.955672426746801</v>
      </c>
    </row>
    <row r="177" spans="30:31" x14ac:dyDescent="0.25">
      <c r="AD177" s="53" t="s">
        <v>63</v>
      </c>
      <c r="AE177" s="53">
        <f>AVERAGE(AE152:AE176)</f>
        <v>92.257550713749097</v>
      </c>
    </row>
    <row r="178" spans="30:31" x14ac:dyDescent="0.25">
      <c r="AD178" s="36" t="s">
        <v>64</v>
      </c>
      <c r="AE178" s="36">
        <f>_xlfn.STDEV.S(AE152:AE176)</f>
        <v>17.944924801785799</v>
      </c>
    </row>
  </sheetData>
  <mergeCells count="26">
    <mergeCell ref="A1:F1"/>
    <mergeCell ref="I1:N1"/>
    <mergeCell ref="A63:F63"/>
    <mergeCell ref="I63:N63"/>
    <mergeCell ref="Q63:V63"/>
    <mergeCell ref="Q1:V1"/>
    <mergeCell ref="AG1:AN1"/>
    <mergeCell ref="AP1:AW1"/>
    <mergeCell ref="AM3:AM38"/>
    <mergeCell ref="AM39:AM74"/>
    <mergeCell ref="X1:AE1"/>
    <mergeCell ref="X31:AE31"/>
    <mergeCell ref="X61:AE61"/>
    <mergeCell ref="X91:AE91"/>
    <mergeCell ref="AW3:AW38"/>
    <mergeCell ref="AW39:AW74"/>
    <mergeCell ref="AW75:AW110"/>
    <mergeCell ref="X120:AE120"/>
    <mergeCell ref="X150:AE150"/>
    <mergeCell ref="AN3:AN38"/>
    <mergeCell ref="AN39:AN74"/>
    <mergeCell ref="AN75:AN110"/>
    <mergeCell ref="AM75:AM110"/>
    <mergeCell ref="AV3:AV38"/>
    <mergeCell ref="AV39:AV74"/>
    <mergeCell ref="AV75:AV110"/>
  </mergeCells>
  <conditionalFormatting sqref="C3:D9 K3:L9 S3:T9 C65:D71 K65:L71 S65:T71">
    <cfRule type="cellIs" dxfId="1" priority="23" operator="between">
      <formula>6</formula>
      <formula>25</formula>
    </cfRule>
    <cfRule type="cellIs" dxfId="0" priority="24" operator="between">
      <formula>8.3</formula>
      <formula>18.3</formula>
    </cfRule>
  </conditionalFormatting>
  <conditionalFormatting sqref="D10:D15 L10:L15 T10:T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15">
    <cfRule type="colorScale" priority="22">
      <colorScale>
        <cfvo type="min"/>
        <cfvo type="max"/>
        <color rgb="FFFCFCFF"/>
        <color rgb="FFF8696B"/>
      </colorScale>
    </cfRule>
  </conditionalFormatting>
  <conditionalFormatting sqref="D72:D77 T72:T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77">
    <cfRule type="colorScale" priority="16">
      <colorScale>
        <cfvo type="min"/>
        <cfvo type="max"/>
        <color rgb="FFFCFCFF"/>
        <color rgb="FFF8696B"/>
      </colorScale>
    </cfRule>
  </conditionalFormatting>
  <conditionalFormatting sqref="L10:L15">
    <cfRule type="colorScale" priority="5">
      <colorScale>
        <cfvo type="min"/>
        <cfvo type="max"/>
        <color rgb="FFFCFCFF"/>
        <color rgb="FFF8696B"/>
      </colorScale>
    </cfRule>
  </conditionalFormatting>
  <conditionalFormatting sqref="L72:L77">
    <cfRule type="colorScale" priority="11">
      <colorScale>
        <cfvo type="min"/>
        <cfvo type="max"/>
        <color rgb="FFFCFCFF"/>
        <color rgb="FFF8696B"/>
      </colorScale>
    </cfRule>
  </conditionalFormatting>
  <conditionalFormatting sqref="T10:T15">
    <cfRule type="colorScale" priority="4">
      <colorScale>
        <cfvo type="min"/>
        <cfvo type="max"/>
        <color rgb="FFFCFCFF"/>
        <color rgb="FFF8696B"/>
      </colorScale>
    </cfRule>
  </conditionalFormatting>
  <conditionalFormatting sqref="T72:T7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H28"/>
  <sheetViews>
    <sheetView zoomScale="85" zoomScaleNormal="85" workbookViewId="0">
      <selection activeCell="D39" sqref="D39"/>
    </sheetView>
  </sheetViews>
  <sheetFormatPr defaultRowHeight="15" x14ac:dyDescent="0.25"/>
  <cols>
    <col min="1" max="1" width="24" style="3" customWidth="1"/>
    <col min="2" max="3" width="9.140625" style="3"/>
    <col min="4" max="4" width="10.7109375" style="3" bestFit="1" customWidth="1"/>
    <col min="5" max="6" width="14" style="3" customWidth="1"/>
    <col min="7" max="8" width="16.7109375" style="3" customWidth="1"/>
    <col min="9" max="16384" width="9.140625" style="3"/>
  </cols>
  <sheetData>
    <row r="3" spans="2:8" x14ac:dyDescent="0.25">
      <c r="E3" s="52" t="s">
        <v>33</v>
      </c>
      <c r="F3" s="52"/>
      <c r="G3" s="52" t="s">
        <v>34</v>
      </c>
      <c r="H3" s="52"/>
    </row>
    <row r="4" spans="2:8" x14ac:dyDescent="0.25">
      <c r="E4" s="3" t="s">
        <v>32</v>
      </c>
      <c r="F4" s="3" t="s">
        <v>4</v>
      </c>
      <c r="G4" s="3" t="s">
        <v>32</v>
      </c>
      <c r="H4" s="3" t="s">
        <v>4</v>
      </c>
    </row>
    <row r="5" spans="2:8" x14ac:dyDescent="0.25">
      <c r="B5" s="3" t="s">
        <v>29</v>
      </c>
      <c r="C5" s="3" t="s">
        <v>30</v>
      </c>
      <c r="D5" s="3" t="s">
        <v>31</v>
      </c>
      <c r="E5" s="19">
        <v>149</v>
      </c>
      <c r="F5" s="19">
        <v>68</v>
      </c>
      <c r="G5" s="19">
        <v>149</v>
      </c>
      <c r="H5" s="19">
        <v>68</v>
      </c>
    </row>
    <row r="6" spans="2:8" x14ac:dyDescent="0.25">
      <c r="B6" s="3">
        <v>1.2</v>
      </c>
      <c r="C6" s="3">
        <v>6.0000000000000001E-3</v>
      </c>
      <c r="D6" s="3">
        <f>C6*B6</f>
        <v>7.1999999999999998E-3</v>
      </c>
      <c r="E6" s="20">
        <f>$D$6*E5</f>
        <v>1.0728</v>
      </c>
      <c r="F6" s="20">
        <f>$D$6*F5</f>
        <v>0.48959999999999998</v>
      </c>
      <c r="G6" s="20">
        <f>E6*7.84</f>
        <v>8.4107520000000005</v>
      </c>
      <c r="H6" s="20">
        <f>F6*7.84</f>
        <v>3.8384639999999997</v>
      </c>
    </row>
    <row r="7" spans="2:8" x14ac:dyDescent="0.25">
      <c r="B7" s="3">
        <v>1.2</v>
      </c>
      <c r="C7" s="3">
        <v>1.2999999999999999E-2</v>
      </c>
      <c r="D7" s="3">
        <f>C7*B7</f>
        <v>1.5599999999999999E-2</v>
      </c>
      <c r="E7" s="20">
        <f>$D$7*E5</f>
        <v>2.3243999999999998</v>
      </c>
      <c r="F7" s="20">
        <f>$D$7*F5</f>
        <v>1.0608</v>
      </c>
      <c r="G7" s="20">
        <f>E7*7.84</f>
        <v>18.223295999999998</v>
      </c>
      <c r="H7" s="20">
        <f>F7*7.84</f>
        <v>8.3166719999999987</v>
      </c>
    </row>
    <row r="11" spans="2:8" x14ac:dyDescent="0.25">
      <c r="E11" s="52" t="s">
        <v>35</v>
      </c>
      <c r="F11" s="52"/>
      <c r="G11" s="52" t="s">
        <v>36</v>
      </c>
      <c r="H11" s="52"/>
    </row>
    <row r="12" spans="2:8" x14ac:dyDescent="0.25">
      <c r="E12" s="3" t="s">
        <v>32</v>
      </c>
      <c r="F12" s="3" t="s">
        <v>4</v>
      </c>
      <c r="G12" s="3" t="s">
        <v>32</v>
      </c>
      <c r="H12" s="3" t="s">
        <v>4</v>
      </c>
    </row>
    <row r="13" spans="2:8" x14ac:dyDescent="0.25">
      <c r="B13" s="3" t="s">
        <v>29</v>
      </c>
      <c r="C13" s="3" t="s">
        <v>30</v>
      </c>
      <c r="D13" s="3" t="s">
        <v>31</v>
      </c>
      <c r="E13" s="19">
        <v>33</v>
      </c>
      <c r="F13" s="19">
        <v>8</v>
      </c>
      <c r="G13" s="19">
        <v>33</v>
      </c>
      <c r="H13" s="19">
        <v>8</v>
      </c>
    </row>
    <row r="14" spans="2:8" x14ac:dyDescent="0.25">
      <c r="B14" s="3">
        <v>1.2</v>
      </c>
      <c r="C14" s="3">
        <v>6.0000000000000001E-3</v>
      </c>
      <c r="D14" s="3">
        <f>C14*B14</f>
        <v>7.1999999999999998E-3</v>
      </c>
      <c r="E14" s="20">
        <f>$D$6*E13</f>
        <v>0.23760000000000001</v>
      </c>
      <c r="F14" s="20">
        <f>$D$6*F13</f>
        <v>5.7599999999999998E-2</v>
      </c>
      <c r="G14" s="20">
        <f>E14*7.84</f>
        <v>1.862784</v>
      </c>
      <c r="H14" s="20">
        <f>F14*7.84</f>
        <v>0.45158399999999999</v>
      </c>
    </row>
    <row r="15" spans="2:8" x14ac:dyDescent="0.25">
      <c r="B15" s="3">
        <v>1.2</v>
      </c>
      <c r="C15" s="3">
        <v>1.2999999999999999E-2</v>
      </c>
      <c r="D15" s="3">
        <f>C15*B15</f>
        <v>1.5599999999999999E-2</v>
      </c>
      <c r="E15" s="20">
        <f>$D$7*E13</f>
        <v>0.51479999999999992</v>
      </c>
      <c r="F15" s="20">
        <f>$D$7*F13</f>
        <v>0.12479999999999999</v>
      </c>
      <c r="G15" s="20">
        <f>E15*7.84</f>
        <v>4.0360319999999996</v>
      </c>
      <c r="H15" s="20">
        <f>F15*7.84</f>
        <v>0.97843199999999997</v>
      </c>
    </row>
    <row r="16" spans="2:8" x14ac:dyDescent="0.25">
      <c r="E16" s="20"/>
      <c r="F16" s="20"/>
      <c r="G16" s="20"/>
      <c r="H16" s="20"/>
    </row>
    <row r="19" spans="1:8" x14ac:dyDescent="0.25">
      <c r="B19" s="52" t="s">
        <v>43</v>
      </c>
      <c r="C19" s="52"/>
      <c r="D19" s="52"/>
      <c r="E19" s="52"/>
      <c r="F19" s="52"/>
      <c r="G19" s="52"/>
      <c r="H19" s="52"/>
    </row>
    <row r="20" spans="1:8" x14ac:dyDescent="0.25">
      <c r="B20" s="52" t="s">
        <v>37</v>
      </c>
      <c r="C20" s="52"/>
      <c r="D20" s="3" t="s">
        <v>38</v>
      </c>
      <c r="E20" s="3" t="s">
        <v>39</v>
      </c>
      <c r="F20" s="3" t="s">
        <v>40</v>
      </c>
      <c r="G20" s="3" t="s">
        <v>42</v>
      </c>
      <c r="H20" s="3" t="s">
        <v>41</v>
      </c>
    </row>
    <row r="21" spans="1:8" x14ac:dyDescent="0.25">
      <c r="B21" s="3">
        <v>72</v>
      </c>
      <c r="C21" s="3">
        <v>146</v>
      </c>
      <c r="D21" s="3">
        <v>191</v>
      </c>
      <c r="E21" s="3">
        <v>187</v>
      </c>
      <c r="F21" s="3">
        <v>127</v>
      </c>
      <c r="G21" s="3">
        <v>84</v>
      </c>
      <c r="H21" s="3">
        <v>142</v>
      </c>
    </row>
    <row r="22" spans="1:8" x14ac:dyDescent="0.25">
      <c r="B22" s="3">
        <v>82</v>
      </c>
      <c r="C22" s="3">
        <v>159</v>
      </c>
      <c r="D22" s="3">
        <v>258</v>
      </c>
      <c r="E22" s="3">
        <v>196</v>
      </c>
      <c r="F22" s="3">
        <v>171</v>
      </c>
      <c r="G22" s="3">
        <v>152</v>
      </c>
      <c r="H22" s="3">
        <v>197</v>
      </c>
    </row>
    <row r="23" spans="1:8" x14ac:dyDescent="0.25">
      <c r="B23" s="3">
        <v>88</v>
      </c>
      <c r="C23" s="3">
        <v>184</v>
      </c>
      <c r="D23" s="3">
        <v>226</v>
      </c>
      <c r="E23" s="3">
        <v>210</v>
      </c>
      <c r="F23" s="3">
        <v>123</v>
      </c>
      <c r="G23" s="3">
        <v>89</v>
      </c>
      <c r="H23" s="3">
        <v>136</v>
      </c>
    </row>
    <row r="24" spans="1:8" x14ac:dyDescent="0.25">
      <c r="A24" s="3" t="s">
        <v>2</v>
      </c>
      <c r="B24" s="51">
        <f>AVERAGE(B21:C23)</f>
        <v>121.83333333333333</v>
      </c>
      <c r="C24" s="51"/>
      <c r="D24" s="4">
        <f>AVERAGE(D21:D23)</f>
        <v>225</v>
      </c>
      <c r="E24" s="4">
        <f t="shared" ref="E24:H24" si="0">AVERAGE(E21:E23)</f>
        <v>197.66666666666666</v>
      </c>
      <c r="F24" s="4">
        <f t="shared" si="0"/>
        <v>140.33333333333334</v>
      </c>
      <c r="G24" s="4">
        <f t="shared" si="0"/>
        <v>108.33333333333333</v>
      </c>
      <c r="H24" s="4">
        <f t="shared" si="0"/>
        <v>158.33333333333334</v>
      </c>
    </row>
    <row r="25" spans="1:8" x14ac:dyDescent="0.25">
      <c r="A25" s="3" t="s">
        <v>4</v>
      </c>
      <c r="B25" s="51">
        <f>_xlfn.STDEV.S(B21:C23)</f>
        <v>46.999645388733157</v>
      </c>
      <c r="C25" s="51"/>
      <c r="D25" s="4">
        <f>_xlfn.STDEV.S(D21:D23)</f>
        <v>33.511192160232078</v>
      </c>
      <c r="E25" s="4">
        <f t="shared" ref="E25:H25" si="1">_xlfn.STDEV.S(E21:E23)</f>
        <v>11.590225767142472</v>
      </c>
      <c r="F25" s="4">
        <f t="shared" si="1"/>
        <v>26.633312473917549</v>
      </c>
      <c r="G25" s="4">
        <f t="shared" si="1"/>
        <v>37.898988552906424</v>
      </c>
      <c r="H25" s="4">
        <f t="shared" si="1"/>
        <v>33.620430296671337</v>
      </c>
    </row>
    <row r="26" spans="1:8" x14ac:dyDescent="0.25">
      <c r="B26" s="51"/>
      <c r="C26" s="51"/>
      <c r="D26" s="4"/>
      <c r="E26" s="4"/>
      <c r="F26" s="4"/>
      <c r="G26" s="4"/>
      <c r="H26" s="4"/>
    </row>
    <row r="27" spans="1:8" x14ac:dyDescent="0.25">
      <c r="B27" s="51"/>
      <c r="C27" s="51"/>
      <c r="D27" s="4"/>
      <c r="E27" s="4"/>
      <c r="F27" s="4"/>
      <c r="G27" s="4"/>
      <c r="H27" s="4"/>
    </row>
    <row r="28" spans="1:8" x14ac:dyDescent="0.25">
      <c r="B28" s="51"/>
      <c r="C28" s="52"/>
      <c r="D28" s="4"/>
      <c r="E28" s="4"/>
      <c r="F28" s="4"/>
      <c r="G28" s="4"/>
      <c r="H28" s="4"/>
    </row>
  </sheetData>
  <mergeCells count="11">
    <mergeCell ref="B26:C26"/>
    <mergeCell ref="B27:C27"/>
    <mergeCell ref="B28:C28"/>
    <mergeCell ref="E3:F3"/>
    <mergeCell ref="G3:H3"/>
    <mergeCell ref="E11:F11"/>
    <mergeCell ref="G11:H11"/>
    <mergeCell ref="B20:C20"/>
    <mergeCell ref="B24:C24"/>
    <mergeCell ref="B25:C25"/>
    <mergeCell ref="B19:H19"/>
  </mergeCells>
  <conditionalFormatting sqref="B29: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Shedding Descriptive statistics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 (Staff)</cp:lastModifiedBy>
  <cp:lastPrinted>2024-04-17T13:00:50Z</cp:lastPrinted>
  <dcterms:created xsi:type="dcterms:W3CDTF">2024-04-17T10:17:49Z</dcterms:created>
  <dcterms:modified xsi:type="dcterms:W3CDTF">2024-04-25T10:35:33Z</dcterms:modified>
</cp:coreProperties>
</file>