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mail-my.sharepoint.com/personal/vgalais001_dundee_ac_uk/Documents/Desktop/R Projects/MsC_Shedding_project/Results/Statistics/"/>
    </mc:Choice>
  </mc:AlternateContent>
  <xr:revisionPtr revIDLastSave="0" documentId="13_ncr:40009_{916474A6-9A2F-44BD-A429-F034D62F17B8}" xr6:coauthVersionLast="47" xr6:coauthVersionMax="47" xr10:uidLastSave="{00000000-0000-0000-0000-000000000000}"/>
  <bookViews>
    <workbookView xWindow="-28920" yWindow="-120" windowWidth="29040" windowHeight="17640"/>
  </bookViews>
  <sheets>
    <sheet name="Shedding Descriptive statistic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Z55" i="1" l="1"/>
  <c r="Z54" i="1"/>
  <c r="Y56" i="1"/>
  <c r="T54" i="1"/>
  <c r="T59" i="1"/>
  <c r="T58" i="1"/>
  <c r="T57" i="1"/>
  <c r="T56" i="1"/>
  <c r="T55" i="1"/>
  <c r="L59" i="1"/>
  <c r="L58" i="1"/>
  <c r="L57" i="1"/>
  <c r="L56" i="1"/>
  <c r="L55" i="1"/>
  <c r="L54" i="1"/>
  <c r="D55" i="1"/>
  <c r="D56" i="1"/>
  <c r="D57" i="1"/>
  <c r="D58" i="1"/>
  <c r="D59" i="1"/>
  <c r="D54" i="1"/>
  <c r="L11" i="1"/>
  <c r="T15" i="1"/>
  <c r="T14" i="1"/>
  <c r="T13" i="1"/>
  <c r="T12" i="1"/>
  <c r="T16" i="1" s="1"/>
  <c r="T11" i="1"/>
  <c r="T10" i="1"/>
  <c r="L15" i="1"/>
  <c r="L14" i="1"/>
  <c r="L13" i="1"/>
  <c r="L12" i="1"/>
  <c r="L16" i="1" s="1"/>
  <c r="L10" i="1"/>
  <c r="D15" i="1"/>
  <c r="D14" i="1"/>
  <c r="D13" i="1"/>
  <c r="D12" i="1"/>
  <c r="D11" i="1"/>
  <c r="D10" i="1"/>
  <c r="E24" i="2"/>
  <c r="F24" i="2"/>
  <c r="G24" i="2"/>
  <c r="H24" i="2"/>
  <c r="E25" i="2"/>
  <c r="F25" i="2"/>
  <c r="G25" i="2"/>
  <c r="H25" i="2"/>
  <c r="D24" i="2"/>
  <c r="D25" i="2"/>
  <c r="B25" i="2"/>
  <c r="B24" i="2"/>
  <c r="F15" i="2"/>
  <c r="H15" i="2" s="1"/>
  <c r="E15" i="2"/>
  <c r="G15" i="2" s="1"/>
  <c r="D15" i="2"/>
  <c r="D14" i="2"/>
  <c r="D7" i="2"/>
  <c r="F7" i="2" s="1"/>
  <c r="H7" i="2" s="1"/>
  <c r="D6" i="2"/>
  <c r="F14" i="2" s="1"/>
  <c r="H14" i="2" s="1"/>
  <c r="D16" i="1" l="1"/>
  <c r="E6" i="2"/>
  <c r="G6" i="2" s="1"/>
  <c r="F6" i="2"/>
  <c r="H6" i="2" s="1"/>
  <c r="E14" i="2"/>
  <c r="G14" i="2" s="1"/>
  <c r="E7" i="2"/>
  <c r="G7" i="2" s="1"/>
</calcChain>
</file>

<file path=xl/sharedStrings.xml><?xml version="1.0" encoding="utf-8"?>
<sst xmlns="http://schemas.openxmlformats.org/spreadsheetml/2006/main" count="459" uniqueCount="44">
  <si>
    <t>Wash</t>
  </si>
  <si>
    <t>Weight</t>
  </si>
  <si>
    <t>Average</t>
  </si>
  <si>
    <t>Median</t>
  </si>
  <si>
    <t>SD</t>
  </si>
  <si>
    <t>W000</t>
  </si>
  <si>
    <t>1000g</t>
  </si>
  <si>
    <t>100g</t>
  </si>
  <si>
    <t>2000g</t>
  </si>
  <si>
    <t>200g</t>
  </si>
  <si>
    <t>400g</t>
  </si>
  <si>
    <t>800g</t>
  </si>
  <si>
    <t>W001</t>
  </si>
  <si>
    <t>W003</t>
  </si>
  <si>
    <t>W005</t>
  </si>
  <si>
    <t>W007</t>
  </si>
  <si>
    <t>W009</t>
  </si>
  <si>
    <t>W011</t>
  </si>
  <si>
    <t>W013</t>
  </si>
  <si>
    <t>W015</t>
  </si>
  <si>
    <t>G1</t>
  </si>
  <si>
    <t>G2</t>
  </si>
  <si>
    <t>G3</t>
  </si>
  <si>
    <t>W051</t>
  </si>
  <si>
    <t>G4</t>
  </si>
  <si>
    <t>G5</t>
  </si>
  <si>
    <t>G6</t>
  </si>
  <si>
    <t>W041</t>
  </si>
  <si>
    <t>W025</t>
  </si>
  <si>
    <t>length</t>
  </si>
  <si>
    <t>diameter</t>
  </si>
  <si>
    <t>surface</t>
  </si>
  <si>
    <t xml:space="preserve">average </t>
  </si>
  <si>
    <t>Sheridan et al. (cm2)</t>
  </si>
  <si>
    <t>Sheridan et al. (7.84cm2)</t>
  </si>
  <si>
    <t>Lau et al. (cm2)</t>
  </si>
  <si>
    <t>Lau et al. (7.84cm2)</t>
  </si>
  <si>
    <t>aerie</t>
  </si>
  <si>
    <t>Pink rose</t>
  </si>
  <si>
    <t>US Polo Assn</t>
  </si>
  <si>
    <t>Quiksilver</t>
  </si>
  <si>
    <t>Cupio</t>
  </si>
  <si>
    <t>Como</t>
  </si>
  <si>
    <t>Stokan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</si>
</sst>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gray0625"/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2" fontId="0" fillId="33" borderId="0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76"/>
  <sheetViews>
    <sheetView tabSelected="1" topLeftCell="A26" workbookViewId="0">
      <selection activeCell="AD56" sqref="AD56"/>
    </sheetView>
  </sheetViews>
  <sheetFormatPr defaultRowHeight="15" x14ac:dyDescent="0.25"/>
  <cols>
    <col min="1" max="6" width="9.140625" style="3"/>
    <col min="7" max="7" width="2.5703125" style="3" customWidth="1"/>
    <col min="8" max="8" width="2.28515625" style="3" customWidth="1"/>
    <col min="9" max="14" width="9.140625" style="3"/>
    <col min="15" max="15" width="2.5703125" style="3" customWidth="1"/>
    <col min="16" max="16" width="2.42578125" style="3" customWidth="1"/>
    <col min="17" max="16384" width="9.140625" style="3"/>
  </cols>
  <sheetData>
    <row r="1" spans="1:25" x14ac:dyDescent="0.25">
      <c r="A1" s="2" t="s">
        <v>20</v>
      </c>
      <c r="B1" s="2"/>
      <c r="C1" s="2"/>
      <c r="D1" s="2"/>
      <c r="E1" s="2"/>
      <c r="F1" s="2"/>
      <c r="G1" s="5"/>
      <c r="H1" s="5"/>
      <c r="I1" s="2" t="s">
        <v>21</v>
      </c>
      <c r="J1" s="2"/>
      <c r="K1" s="2"/>
      <c r="L1" s="2"/>
      <c r="M1" s="2"/>
      <c r="N1" s="2"/>
      <c r="O1" s="5"/>
      <c r="P1" s="5"/>
      <c r="Q1" s="2" t="s">
        <v>22</v>
      </c>
      <c r="R1" s="2"/>
      <c r="S1" s="2"/>
      <c r="T1" s="2"/>
      <c r="U1" s="2"/>
      <c r="V1" s="2"/>
    </row>
    <row r="2" spans="1:25" ht="15.75" thickBot="1" x14ac:dyDescent="0.3">
      <c r="A2" s="8" t="s">
        <v>0</v>
      </c>
      <c r="B2" s="8" t="s">
        <v>1</v>
      </c>
      <c r="C2" s="8" t="s">
        <v>2</v>
      </c>
      <c r="D2" s="8"/>
      <c r="E2" s="8" t="s">
        <v>3</v>
      </c>
      <c r="F2" s="8" t="s">
        <v>4</v>
      </c>
      <c r="G2" s="5"/>
      <c r="H2" s="5"/>
      <c r="I2" s="8" t="s">
        <v>0</v>
      </c>
      <c r="J2" s="8" t="s">
        <v>1</v>
      </c>
      <c r="K2" s="8" t="s">
        <v>2</v>
      </c>
      <c r="L2" s="8"/>
      <c r="M2" s="8" t="s">
        <v>3</v>
      </c>
      <c r="N2" s="8" t="s">
        <v>4</v>
      </c>
      <c r="O2" s="5"/>
      <c r="P2" s="5"/>
      <c r="Q2" s="8" t="s">
        <v>0</v>
      </c>
      <c r="R2" s="8" t="s">
        <v>1</v>
      </c>
      <c r="S2" s="8" t="s">
        <v>2</v>
      </c>
      <c r="T2" s="8"/>
      <c r="U2" s="8" t="s">
        <v>3</v>
      </c>
      <c r="V2" s="8" t="s">
        <v>4</v>
      </c>
    </row>
    <row r="3" spans="1:25" x14ac:dyDescent="0.25">
      <c r="A3" s="10" t="s">
        <v>5</v>
      </c>
      <c r="B3" s="11" t="s">
        <v>6</v>
      </c>
      <c r="C3" s="11">
        <v>79.27</v>
      </c>
      <c r="D3" s="36"/>
      <c r="E3" s="11">
        <v>81.150000000000006</v>
      </c>
      <c r="F3" s="25">
        <v>9.6300000000000008</v>
      </c>
      <c r="G3" s="5"/>
      <c r="H3" s="5"/>
      <c r="I3" s="10" t="s">
        <v>5</v>
      </c>
      <c r="J3" s="11" t="s">
        <v>6</v>
      </c>
      <c r="K3" s="11">
        <v>45.75</v>
      </c>
      <c r="L3" s="36"/>
      <c r="M3" s="11">
        <v>39.799999999999997</v>
      </c>
      <c r="N3" s="25">
        <v>14.6</v>
      </c>
      <c r="O3" s="5"/>
      <c r="P3" s="5"/>
      <c r="Q3" s="10" t="s">
        <v>5</v>
      </c>
      <c r="R3" s="11" t="s">
        <v>6</v>
      </c>
      <c r="S3" s="11">
        <v>135.80000000000001</v>
      </c>
      <c r="T3" s="36"/>
      <c r="U3" s="11">
        <v>134.09</v>
      </c>
      <c r="V3" s="25">
        <v>44.11</v>
      </c>
    </row>
    <row r="4" spans="1:25" x14ac:dyDescent="0.25">
      <c r="A4" s="12" t="s">
        <v>5</v>
      </c>
      <c r="B4" s="4" t="s">
        <v>7</v>
      </c>
      <c r="C4" s="4">
        <v>32.06</v>
      </c>
      <c r="D4" s="37"/>
      <c r="E4" s="4">
        <v>31.74</v>
      </c>
      <c r="F4" s="26">
        <v>10.58</v>
      </c>
      <c r="G4" s="5"/>
      <c r="H4" s="5"/>
      <c r="I4" s="12" t="s">
        <v>5</v>
      </c>
      <c r="J4" s="4" t="s">
        <v>7</v>
      </c>
      <c r="K4" s="4">
        <v>10.73</v>
      </c>
      <c r="L4" s="37"/>
      <c r="M4" s="4">
        <v>10.8</v>
      </c>
      <c r="N4" s="26">
        <v>2.2599999999999998</v>
      </c>
      <c r="O4" s="5"/>
      <c r="P4" s="5"/>
      <c r="Q4" s="12" t="s">
        <v>5</v>
      </c>
      <c r="R4" s="4" t="s">
        <v>7</v>
      </c>
      <c r="S4" s="4">
        <v>34.26</v>
      </c>
      <c r="T4" s="37"/>
      <c r="U4" s="4">
        <v>32.89</v>
      </c>
      <c r="V4" s="26">
        <v>9.7799999999999994</v>
      </c>
    </row>
    <row r="5" spans="1:25" x14ac:dyDescent="0.25">
      <c r="A5" s="12" t="s">
        <v>5</v>
      </c>
      <c r="B5" s="4" t="s">
        <v>8</v>
      </c>
      <c r="C5" s="4">
        <v>104.33</v>
      </c>
      <c r="D5" s="37"/>
      <c r="E5" s="4">
        <v>100.94</v>
      </c>
      <c r="F5" s="26">
        <v>15.45</v>
      </c>
      <c r="G5" s="5"/>
      <c r="H5" s="5"/>
      <c r="I5" s="12" t="s">
        <v>5</v>
      </c>
      <c r="J5" s="4" t="s">
        <v>8</v>
      </c>
      <c r="K5" s="4">
        <v>80.94</v>
      </c>
      <c r="L5" s="37"/>
      <c r="M5" s="4">
        <v>81.33</v>
      </c>
      <c r="N5" s="26">
        <v>20.309999999999999</v>
      </c>
      <c r="O5" s="5"/>
      <c r="P5" s="5"/>
      <c r="Q5" s="12" t="s">
        <v>5</v>
      </c>
      <c r="R5" s="4" t="s">
        <v>8</v>
      </c>
      <c r="S5" s="4">
        <v>108.79</v>
      </c>
      <c r="T5" s="37"/>
      <c r="U5" s="4">
        <v>105.86</v>
      </c>
      <c r="V5" s="26">
        <v>9.8000000000000007</v>
      </c>
    </row>
    <row r="6" spans="1:25" x14ac:dyDescent="0.25">
      <c r="A6" s="12" t="s">
        <v>5</v>
      </c>
      <c r="B6" s="4" t="s">
        <v>9</v>
      </c>
      <c r="C6" s="4">
        <v>50.93</v>
      </c>
      <c r="D6" s="37"/>
      <c r="E6" s="4">
        <v>56.42</v>
      </c>
      <c r="F6" s="26">
        <v>17.07</v>
      </c>
      <c r="G6" s="5"/>
      <c r="H6" s="5"/>
      <c r="I6" s="12" t="s">
        <v>5</v>
      </c>
      <c r="J6" s="4" t="s">
        <v>9</v>
      </c>
      <c r="K6" s="4">
        <v>15.38</v>
      </c>
      <c r="L6" s="37"/>
      <c r="M6" s="4">
        <v>16.46</v>
      </c>
      <c r="N6" s="26">
        <v>4.2</v>
      </c>
      <c r="O6" s="5"/>
      <c r="P6" s="5"/>
      <c r="Q6" s="12" t="s">
        <v>5</v>
      </c>
      <c r="R6" s="4" t="s">
        <v>9</v>
      </c>
      <c r="S6" s="4">
        <v>49.06</v>
      </c>
      <c r="T6" s="37"/>
      <c r="U6" s="4">
        <v>41.11</v>
      </c>
      <c r="V6" s="26">
        <v>12.34</v>
      </c>
    </row>
    <row r="7" spans="1:25" x14ac:dyDescent="0.25">
      <c r="A7" s="12" t="s">
        <v>5</v>
      </c>
      <c r="B7" s="4" t="s">
        <v>10</v>
      </c>
      <c r="C7" s="4">
        <v>63.42</v>
      </c>
      <c r="D7" s="37"/>
      <c r="E7" s="4">
        <v>70.7</v>
      </c>
      <c r="F7" s="26">
        <v>18.510000000000002</v>
      </c>
      <c r="G7" s="5"/>
      <c r="H7" s="5"/>
      <c r="I7" s="12" t="s">
        <v>5</v>
      </c>
      <c r="J7" s="4" t="s">
        <v>10</v>
      </c>
      <c r="K7" s="4">
        <v>30.38</v>
      </c>
      <c r="L7" s="37"/>
      <c r="M7" s="4">
        <v>31.8</v>
      </c>
      <c r="N7" s="26">
        <v>8.91</v>
      </c>
      <c r="O7" s="5"/>
      <c r="P7" s="5"/>
      <c r="Q7" s="12" t="s">
        <v>5</v>
      </c>
      <c r="R7" s="4" t="s">
        <v>10</v>
      </c>
      <c r="S7" s="4">
        <v>78.64</v>
      </c>
      <c r="T7" s="37"/>
      <c r="U7" s="4">
        <v>70.06</v>
      </c>
      <c r="V7" s="26">
        <v>19.09</v>
      </c>
    </row>
    <row r="8" spans="1:25" ht="15.75" thickBot="1" x14ac:dyDescent="0.3">
      <c r="A8" s="13" t="s">
        <v>5</v>
      </c>
      <c r="B8" s="14" t="s">
        <v>11</v>
      </c>
      <c r="C8" s="14">
        <v>72.38</v>
      </c>
      <c r="D8" s="38"/>
      <c r="E8" s="14">
        <v>71.27</v>
      </c>
      <c r="F8" s="27">
        <v>7.57</v>
      </c>
      <c r="G8" s="5"/>
      <c r="H8" s="5"/>
      <c r="I8" s="13" t="s">
        <v>5</v>
      </c>
      <c r="J8" s="14" t="s">
        <v>11</v>
      </c>
      <c r="K8" s="14">
        <v>42.99</v>
      </c>
      <c r="L8" s="38"/>
      <c r="M8" s="14">
        <v>41.78</v>
      </c>
      <c r="N8" s="27">
        <v>5.46</v>
      </c>
      <c r="O8" s="5"/>
      <c r="P8" s="5"/>
      <c r="Q8" s="13" t="s">
        <v>5</v>
      </c>
      <c r="R8" s="14" t="s">
        <v>11</v>
      </c>
      <c r="S8" s="14">
        <v>109.55</v>
      </c>
      <c r="T8" s="38"/>
      <c r="U8" s="14">
        <v>111.28</v>
      </c>
      <c r="V8" s="27">
        <v>35.07</v>
      </c>
    </row>
    <row r="9" spans="1:25" ht="15.75" thickBot="1" x14ac:dyDescent="0.3">
      <c r="A9" s="33"/>
      <c r="B9" s="34"/>
      <c r="C9" s="34"/>
      <c r="D9" s="34"/>
      <c r="E9" s="34"/>
      <c r="F9" s="35"/>
      <c r="G9" s="5"/>
      <c r="H9" s="5"/>
      <c r="I9" s="33"/>
      <c r="J9" s="34"/>
      <c r="K9" s="34"/>
      <c r="L9" s="34"/>
      <c r="M9" s="34"/>
      <c r="N9" s="35"/>
      <c r="O9" s="5"/>
      <c r="P9" s="5"/>
      <c r="Q9" s="33"/>
      <c r="R9" s="34"/>
      <c r="S9" s="34"/>
      <c r="T9" s="34"/>
      <c r="U9" s="34"/>
      <c r="V9" s="35"/>
    </row>
    <row r="10" spans="1:25" x14ac:dyDescent="0.25">
      <c r="A10" s="10" t="s">
        <v>12</v>
      </c>
      <c r="B10" s="11" t="s">
        <v>6</v>
      </c>
      <c r="C10" s="11">
        <v>289.82</v>
      </c>
      <c r="D10" s="39">
        <f>(C10-C3)/C3</f>
        <v>2.6561120222025991</v>
      </c>
      <c r="E10" s="11">
        <v>310.45</v>
      </c>
      <c r="F10" s="25">
        <v>53.86</v>
      </c>
      <c r="G10" s="5"/>
      <c r="H10" s="5"/>
      <c r="I10" s="10" t="s">
        <v>12</v>
      </c>
      <c r="J10" s="11" t="s">
        <v>6</v>
      </c>
      <c r="K10" s="11">
        <v>225.91</v>
      </c>
      <c r="L10" s="39">
        <f>(K10-K3)/K3</f>
        <v>3.9379234972677595</v>
      </c>
      <c r="M10" s="11">
        <v>209.72</v>
      </c>
      <c r="N10" s="25">
        <v>57.29</v>
      </c>
      <c r="O10" s="5"/>
      <c r="P10" s="5"/>
      <c r="Q10" s="10" t="s">
        <v>12</v>
      </c>
      <c r="R10" s="11" t="s">
        <v>6</v>
      </c>
      <c r="S10" s="11">
        <v>282.33</v>
      </c>
      <c r="T10" s="39">
        <f>(S10-S3)/S3</f>
        <v>1.0790132547864504</v>
      </c>
      <c r="U10" s="11">
        <v>296.27999999999997</v>
      </c>
      <c r="V10" s="25">
        <v>41.71</v>
      </c>
      <c r="Y10" s="7"/>
    </row>
    <row r="11" spans="1:25" x14ac:dyDescent="0.25">
      <c r="A11" s="12" t="s">
        <v>12</v>
      </c>
      <c r="B11" s="4" t="s">
        <v>7</v>
      </c>
      <c r="C11" s="4">
        <v>69.44</v>
      </c>
      <c r="D11" s="6">
        <f>(C11-C4)/C4</f>
        <v>1.1659388646288207</v>
      </c>
      <c r="E11" s="4">
        <v>69.790000000000006</v>
      </c>
      <c r="F11" s="26">
        <v>14.44</v>
      </c>
      <c r="G11" s="5"/>
      <c r="H11" s="5"/>
      <c r="I11" s="12" t="s">
        <v>12</v>
      </c>
      <c r="J11" s="4" t="s">
        <v>7</v>
      </c>
      <c r="K11" s="4">
        <v>107.19</v>
      </c>
      <c r="L11" s="6">
        <f>(K11-K4)/K4</f>
        <v>8.989748369058713</v>
      </c>
      <c r="M11" s="4">
        <v>110.85</v>
      </c>
      <c r="N11" s="26">
        <v>15.16</v>
      </c>
      <c r="O11" s="5"/>
      <c r="P11" s="5"/>
      <c r="Q11" s="12" t="s">
        <v>12</v>
      </c>
      <c r="R11" s="4" t="s">
        <v>7</v>
      </c>
      <c r="S11" s="4">
        <v>89.16</v>
      </c>
      <c r="T11" s="6">
        <f>(S11-S4)/S4</f>
        <v>1.6024518388791593</v>
      </c>
      <c r="U11" s="4">
        <v>87.7</v>
      </c>
      <c r="V11" s="26">
        <v>8.58</v>
      </c>
    </row>
    <row r="12" spans="1:25" x14ac:dyDescent="0.25">
      <c r="A12" s="12" t="s">
        <v>12</v>
      </c>
      <c r="B12" s="4" t="s">
        <v>8</v>
      </c>
      <c r="C12" s="4">
        <v>388.43</v>
      </c>
      <c r="D12" s="6">
        <f>(C12-C5)/C5</f>
        <v>2.7230901945749069</v>
      </c>
      <c r="E12" s="4">
        <v>372.5</v>
      </c>
      <c r="F12" s="26">
        <v>40.29</v>
      </c>
      <c r="G12" s="5"/>
      <c r="H12" s="5"/>
      <c r="I12" s="12" t="s">
        <v>12</v>
      </c>
      <c r="J12" s="4" t="s">
        <v>8</v>
      </c>
      <c r="K12" s="4">
        <v>312.88</v>
      </c>
      <c r="L12" s="6">
        <f>(K12-K5)/K5</f>
        <v>2.8655794415616507</v>
      </c>
      <c r="M12" s="4">
        <v>308.97000000000003</v>
      </c>
      <c r="N12" s="26">
        <v>18.100000000000001</v>
      </c>
      <c r="O12" s="5"/>
      <c r="P12" s="5"/>
      <c r="Q12" s="12" t="s">
        <v>12</v>
      </c>
      <c r="R12" s="4" t="s">
        <v>8</v>
      </c>
      <c r="S12" s="4">
        <v>340.69</v>
      </c>
      <c r="T12" s="6">
        <f>(S12-S5)/S5</f>
        <v>2.1316297453810091</v>
      </c>
      <c r="U12" s="4">
        <v>355</v>
      </c>
      <c r="V12" s="26">
        <v>39.65</v>
      </c>
    </row>
    <row r="13" spans="1:25" x14ac:dyDescent="0.25">
      <c r="A13" s="12" t="s">
        <v>12</v>
      </c>
      <c r="B13" s="4" t="s">
        <v>9</v>
      </c>
      <c r="C13" s="4">
        <v>109.08</v>
      </c>
      <c r="D13" s="6">
        <f>(C13-C6)/C6</f>
        <v>1.1417632043981936</v>
      </c>
      <c r="E13" s="4">
        <v>107.93</v>
      </c>
      <c r="F13" s="26">
        <v>6.4</v>
      </c>
      <c r="G13" s="5"/>
      <c r="H13" s="5"/>
      <c r="I13" s="12" t="s">
        <v>12</v>
      </c>
      <c r="J13" s="4" t="s">
        <v>9</v>
      </c>
      <c r="K13" s="4">
        <v>120.24</v>
      </c>
      <c r="L13" s="6">
        <f>(K13-K6)/K6</f>
        <v>6.8179453836150845</v>
      </c>
      <c r="M13" s="4">
        <v>118.31</v>
      </c>
      <c r="N13" s="26">
        <v>12.36</v>
      </c>
      <c r="O13" s="5"/>
      <c r="P13" s="5"/>
      <c r="Q13" s="12" t="s">
        <v>12</v>
      </c>
      <c r="R13" s="4" t="s">
        <v>9</v>
      </c>
      <c r="S13" s="4">
        <v>118.3</v>
      </c>
      <c r="T13" s="6">
        <f>(S13-S6)/S6</f>
        <v>1.4113330615572766</v>
      </c>
      <c r="U13" s="4">
        <v>121.16</v>
      </c>
      <c r="V13" s="26">
        <v>19.77</v>
      </c>
    </row>
    <row r="14" spans="1:25" x14ac:dyDescent="0.25">
      <c r="A14" s="12" t="s">
        <v>12</v>
      </c>
      <c r="B14" s="4" t="s">
        <v>10</v>
      </c>
      <c r="C14" s="4">
        <v>207.48</v>
      </c>
      <c r="D14" s="6">
        <f>(C14-C7)/C7</f>
        <v>2.2715231788079469</v>
      </c>
      <c r="E14" s="4">
        <v>203.61</v>
      </c>
      <c r="F14" s="26">
        <v>53.65</v>
      </c>
      <c r="G14" s="5"/>
      <c r="H14" s="5"/>
      <c r="I14" s="12" t="s">
        <v>12</v>
      </c>
      <c r="J14" s="4" t="s">
        <v>10</v>
      </c>
      <c r="K14" s="4">
        <v>173.87</v>
      </c>
      <c r="L14" s="6">
        <f>(K14-K7)/K7</f>
        <v>4.7231731402238317</v>
      </c>
      <c r="M14" s="4">
        <v>181.56</v>
      </c>
      <c r="N14" s="26">
        <v>24.64</v>
      </c>
      <c r="O14" s="5"/>
      <c r="P14" s="5"/>
      <c r="Q14" s="12" t="s">
        <v>12</v>
      </c>
      <c r="R14" s="4" t="s">
        <v>10</v>
      </c>
      <c r="S14" s="4">
        <v>199.39</v>
      </c>
      <c r="T14" s="6">
        <f>(S14-S7)/S7</f>
        <v>1.5354781281790435</v>
      </c>
      <c r="U14" s="4">
        <v>180.43</v>
      </c>
      <c r="V14" s="26">
        <v>35.96</v>
      </c>
    </row>
    <row r="15" spans="1:25" ht="15.75" thickBot="1" x14ac:dyDescent="0.3">
      <c r="A15" s="13" t="s">
        <v>12</v>
      </c>
      <c r="B15" s="14" t="s">
        <v>11</v>
      </c>
      <c r="C15" s="14">
        <v>231.63</v>
      </c>
      <c r="D15" s="40">
        <f>(C15-C8)/C8</f>
        <v>2.2001934235976792</v>
      </c>
      <c r="E15" s="14">
        <v>230</v>
      </c>
      <c r="F15" s="27">
        <v>39.85</v>
      </c>
      <c r="G15" s="5"/>
      <c r="H15" s="5"/>
      <c r="I15" s="13" t="s">
        <v>12</v>
      </c>
      <c r="J15" s="14" t="s">
        <v>11</v>
      </c>
      <c r="K15" s="14">
        <v>217.16</v>
      </c>
      <c r="L15" s="40">
        <f>(K15-K8)/K8</f>
        <v>4.0514073040241909</v>
      </c>
      <c r="M15" s="14">
        <v>226.33</v>
      </c>
      <c r="N15" s="27">
        <v>39.119999999999997</v>
      </c>
      <c r="O15" s="5"/>
      <c r="P15" s="5"/>
      <c r="Q15" s="13" t="s">
        <v>12</v>
      </c>
      <c r="R15" s="14" t="s">
        <v>11</v>
      </c>
      <c r="S15" s="14">
        <v>180.71</v>
      </c>
      <c r="T15" s="40">
        <f>(S15-S8)/S8</f>
        <v>0.64956640803286181</v>
      </c>
      <c r="U15" s="14">
        <v>174.09</v>
      </c>
      <c r="V15" s="27">
        <v>28.96</v>
      </c>
    </row>
    <row r="16" spans="1:25" x14ac:dyDescent="0.25">
      <c r="A16" s="9"/>
      <c r="B16" s="9"/>
      <c r="C16" s="9"/>
      <c r="D16" s="41">
        <f>AVERAGE(D10:D15)</f>
        <v>2.0264368147016909</v>
      </c>
      <c r="E16" s="9"/>
      <c r="F16" s="9"/>
      <c r="G16" s="5"/>
      <c r="H16" s="5"/>
      <c r="I16" s="9"/>
      <c r="J16" s="9"/>
      <c r="K16" s="9"/>
      <c r="L16" s="41">
        <f>AVERAGE(L10:L15)</f>
        <v>5.2309628559585386</v>
      </c>
      <c r="M16" s="9"/>
      <c r="N16" s="9"/>
      <c r="O16" s="5"/>
      <c r="P16" s="5"/>
      <c r="Q16" s="9"/>
      <c r="R16" s="9"/>
      <c r="S16" s="9"/>
      <c r="T16" s="41">
        <f>AVERAGE(T10:T15)</f>
        <v>1.4015787394693</v>
      </c>
      <c r="U16" s="9"/>
      <c r="V16" s="9"/>
    </row>
    <row r="17" spans="1:22" x14ac:dyDescent="0.25">
      <c r="A17" s="4" t="s">
        <v>13</v>
      </c>
      <c r="B17" s="4" t="s">
        <v>6</v>
      </c>
      <c r="C17" s="4">
        <v>96.95</v>
      </c>
      <c r="D17" s="4"/>
      <c r="E17" s="4">
        <v>85.76</v>
      </c>
      <c r="F17" s="4">
        <v>33.17</v>
      </c>
      <c r="G17" s="5"/>
      <c r="H17" s="5"/>
      <c r="I17" s="4" t="s">
        <v>13</v>
      </c>
      <c r="J17" s="4" t="s">
        <v>6</v>
      </c>
      <c r="K17" s="4">
        <v>197.34</v>
      </c>
      <c r="L17" s="4"/>
      <c r="M17" s="4">
        <v>178.08</v>
      </c>
      <c r="N17" s="4">
        <v>47.76</v>
      </c>
      <c r="O17" s="5"/>
      <c r="P17" s="5"/>
      <c r="Q17" s="4" t="s">
        <v>13</v>
      </c>
      <c r="R17" s="4" t="s">
        <v>6</v>
      </c>
      <c r="S17" s="4">
        <v>212</v>
      </c>
      <c r="T17" s="4"/>
      <c r="U17" s="4">
        <v>211.13</v>
      </c>
      <c r="V17" s="4">
        <v>30.39</v>
      </c>
    </row>
    <row r="18" spans="1:22" x14ac:dyDescent="0.25">
      <c r="A18" s="4" t="s">
        <v>13</v>
      </c>
      <c r="B18" s="4" t="s">
        <v>7</v>
      </c>
      <c r="C18" s="4">
        <v>21.89</v>
      </c>
      <c r="D18" s="4"/>
      <c r="E18" s="4">
        <v>19.690000000000001</v>
      </c>
      <c r="F18" s="4">
        <v>9.58</v>
      </c>
      <c r="G18" s="5"/>
      <c r="H18" s="5"/>
      <c r="I18" s="4" t="s">
        <v>13</v>
      </c>
      <c r="J18" s="4" t="s">
        <v>7</v>
      </c>
      <c r="K18" s="4">
        <v>52.22</v>
      </c>
      <c r="L18" s="4"/>
      <c r="M18" s="4">
        <v>54.18</v>
      </c>
      <c r="N18" s="4">
        <v>5.83</v>
      </c>
      <c r="O18" s="5"/>
      <c r="P18" s="5"/>
      <c r="Q18" s="4" t="s">
        <v>13</v>
      </c>
      <c r="R18" s="4" t="s">
        <v>7</v>
      </c>
      <c r="S18" s="4">
        <v>106.74</v>
      </c>
      <c r="T18" s="4"/>
      <c r="U18" s="4">
        <v>105.73</v>
      </c>
      <c r="V18" s="4">
        <v>15.93</v>
      </c>
    </row>
    <row r="19" spans="1:22" x14ac:dyDescent="0.25">
      <c r="A19" s="4" t="s">
        <v>13</v>
      </c>
      <c r="B19" s="4" t="s">
        <v>8</v>
      </c>
      <c r="C19" s="4">
        <v>157.76</v>
      </c>
      <c r="D19" s="4"/>
      <c r="E19" s="4">
        <v>146.54</v>
      </c>
      <c r="F19" s="4">
        <v>39.47</v>
      </c>
      <c r="G19" s="5"/>
      <c r="H19" s="5"/>
      <c r="I19" s="4" t="s">
        <v>13</v>
      </c>
      <c r="J19" s="4" t="s">
        <v>8</v>
      </c>
      <c r="K19" s="4">
        <v>263.13</v>
      </c>
      <c r="L19" s="4"/>
      <c r="M19" s="4">
        <v>260.63</v>
      </c>
      <c r="N19" s="4">
        <v>47.39</v>
      </c>
      <c r="O19" s="5"/>
      <c r="P19" s="5"/>
      <c r="Q19" s="4" t="s">
        <v>13</v>
      </c>
      <c r="R19" s="4" t="s">
        <v>8</v>
      </c>
      <c r="S19" s="4">
        <v>286.3</v>
      </c>
      <c r="T19" s="4"/>
      <c r="U19" s="4">
        <v>303.23</v>
      </c>
      <c r="V19" s="4">
        <v>52.25</v>
      </c>
    </row>
    <row r="20" spans="1:22" x14ac:dyDescent="0.25">
      <c r="A20" s="4" t="s">
        <v>13</v>
      </c>
      <c r="B20" s="4" t="s">
        <v>9</v>
      </c>
      <c r="C20" s="4">
        <v>40.17</v>
      </c>
      <c r="D20" s="4"/>
      <c r="E20" s="4">
        <v>37.43</v>
      </c>
      <c r="F20" s="4">
        <v>12.63</v>
      </c>
      <c r="G20" s="5"/>
      <c r="H20" s="5"/>
      <c r="I20" s="4" t="s">
        <v>13</v>
      </c>
      <c r="J20" s="4" t="s">
        <v>9</v>
      </c>
      <c r="K20" s="4">
        <v>58.6</v>
      </c>
      <c r="L20" s="4"/>
      <c r="M20" s="4">
        <v>62.26</v>
      </c>
      <c r="N20" s="4">
        <v>16.100000000000001</v>
      </c>
      <c r="O20" s="5"/>
      <c r="P20" s="5"/>
      <c r="Q20" s="4" t="s">
        <v>13</v>
      </c>
      <c r="R20" s="4" t="s">
        <v>9</v>
      </c>
      <c r="S20" s="4">
        <v>144.54</v>
      </c>
      <c r="T20" s="4"/>
      <c r="U20" s="4">
        <v>128.62</v>
      </c>
      <c r="V20" s="4">
        <v>58.9</v>
      </c>
    </row>
    <row r="21" spans="1:22" x14ac:dyDescent="0.25">
      <c r="A21" s="4" t="s">
        <v>13</v>
      </c>
      <c r="B21" s="4" t="s">
        <v>10</v>
      </c>
      <c r="C21" s="4">
        <v>46.03</v>
      </c>
      <c r="D21" s="4"/>
      <c r="E21" s="4">
        <v>50.67</v>
      </c>
      <c r="F21" s="4">
        <v>8.25</v>
      </c>
      <c r="G21" s="5"/>
      <c r="H21" s="5"/>
      <c r="I21" s="4" t="s">
        <v>13</v>
      </c>
      <c r="J21" s="4" t="s">
        <v>10</v>
      </c>
      <c r="K21" s="4">
        <v>98.18</v>
      </c>
      <c r="L21" s="4"/>
      <c r="M21" s="4">
        <v>103.64</v>
      </c>
      <c r="N21" s="4">
        <v>28.96</v>
      </c>
      <c r="O21" s="5"/>
      <c r="P21" s="5"/>
      <c r="Q21" s="4" t="s">
        <v>13</v>
      </c>
      <c r="R21" s="4" t="s">
        <v>10</v>
      </c>
      <c r="S21" s="4">
        <v>136.91999999999999</v>
      </c>
      <c r="T21" s="4"/>
      <c r="U21" s="4">
        <v>149.07</v>
      </c>
      <c r="V21" s="4">
        <v>24</v>
      </c>
    </row>
    <row r="22" spans="1:22" x14ac:dyDescent="0.25">
      <c r="A22" s="4" t="s">
        <v>13</v>
      </c>
      <c r="B22" s="4" t="s">
        <v>11</v>
      </c>
      <c r="C22" s="4">
        <v>71.86</v>
      </c>
      <c r="D22" s="4"/>
      <c r="E22" s="4">
        <v>81.56</v>
      </c>
      <c r="F22" s="4">
        <v>21.6</v>
      </c>
      <c r="G22" s="5"/>
      <c r="H22" s="5"/>
      <c r="I22" s="4" t="s">
        <v>13</v>
      </c>
      <c r="J22" s="4" t="s">
        <v>11</v>
      </c>
      <c r="K22" s="4">
        <v>202.11</v>
      </c>
      <c r="L22" s="4"/>
      <c r="M22" s="4">
        <v>187.63</v>
      </c>
      <c r="N22" s="4">
        <v>28.9</v>
      </c>
      <c r="O22" s="5"/>
      <c r="P22" s="5"/>
      <c r="Q22" s="4" t="s">
        <v>13</v>
      </c>
      <c r="R22" s="4" t="s">
        <v>11</v>
      </c>
      <c r="S22" s="4">
        <v>217.78</v>
      </c>
      <c r="T22" s="4"/>
      <c r="U22" s="4">
        <v>224.67</v>
      </c>
      <c r="V22" s="4">
        <v>24.76</v>
      </c>
    </row>
    <row r="23" spans="1:22" x14ac:dyDescent="0.25">
      <c r="A23" s="4" t="s">
        <v>14</v>
      </c>
      <c r="B23" s="4" t="s">
        <v>6</v>
      </c>
      <c r="C23" s="4">
        <v>114.96</v>
      </c>
      <c r="D23" s="4"/>
      <c r="E23" s="4">
        <v>110.25</v>
      </c>
      <c r="F23" s="4">
        <v>18.47</v>
      </c>
      <c r="G23" s="5"/>
      <c r="H23" s="5"/>
      <c r="I23" s="4" t="s">
        <v>14</v>
      </c>
      <c r="J23" s="4" t="s">
        <v>6</v>
      </c>
      <c r="K23" s="4">
        <v>124.7</v>
      </c>
      <c r="L23" s="4"/>
      <c r="M23" s="4">
        <v>131.84</v>
      </c>
      <c r="N23" s="4">
        <v>27.1</v>
      </c>
      <c r="O23" s="5"/>
      <c r="P23" s="5"/>
      <c r="Q23" s="4" t="s">
        <v>14</v>
      </c>
      <c r="R23" s="4" t="s">
        <v>6</v>
      </c>
      <c r="S23" s="4">
        <v>112.59</v>
      </c>
      <c r="T23" s="4"/>
      <c r="U23" s="4">
        <v>115.03</v>
      </c>
      <c r="V23" s="4">
        <v>46.5</v>
      </c>
    </row>
    <row r="24" spans="1:22" x14ac:dyDescent="0.25">
      <c r="A24" s="4" t="s">
        <v>14</v>
      </c>
      <c r="B24" s="4" t="s">
        <v>7</v>
      </c>
      <c r="C24" s="4">
        <v>34.6</v>
      </c>
      <c r="D24" s="4"/>
      <c r="E24" s="4">
        <v>33.72</v>
      </c>
      <c r="F24" s="4">
        <v>15.24</v>
      </c>
      <c r="G24" s="5"/>
      <c r="H24" s="5"/>
      <c r="I24" s="4" t="s">
        <v>14</v>
      </c>
      <c r="J24" s="4" t="s">
        <v>7</v>
      </c>
      <c r="K24" s="4">
        <v>16.37</v>
      </c>
      <c r="L24" s="4"/>
      <c r="M24" s="4">
        <v>16.12</v>
      </c>
      <c r="N24" s="4">
        <v>2.14</v>
      </c>
      <c r="O24" s="5"/>
      <c r="P24" s="5"/>
      <c r="Q24" s="4" t="s">
        <v>14</v>
      </c>
      <c r="R24" s="4" t="s">
        <v>7</v>
      </c>
      <c r="S24" s="4">
        <v>22.39</v>
      </c>
      <c r="T24" s="4"/>
      <c r="U24" s="4">
        <v>22.79</v>
      </c>
      <c r="V24" s="4">
        <v>9.58</v>
      </c>
    </row>
    <row r="25" spans="1:22" x14ac:dyDescent="0.25">
      <c r="A25" s="4" t="s">
        <v>14</v>
      </c>
      <c r="B25" s="4" t="s">
        <v>8</v>
      </c>
      <c r="C25" s="4">
        <v>153.19</v>
      </c>
      <c r="D25" s="4"/>
      <c r="E25" s="4">
        <v>152.28</v>
      </c>
      <c r="F25" s="4">
        <v>37.76</v>
      </c>
      <c r="G25" s="5"/>
      <c r="H25" s="5"/>
      <c r="I25" s="4" t="s">
        <v>14</v>
      </c>
      <c r="J25" s="4" t="s">
        <v>8</v>
      </c>
      <c r="K25" s="4">
        <v>219.41</v>
      </c>
      <c r="L25" s="4"/>
      <c r="M25" s="4">
        <v>208.57</v>
      </c>
      <c r="N25" s="4">
        <v>44.69</v>
      </c>
      <c r="O25" s="5"/>
      <c r="P25" s="5"/>
      <c r="Q25" s="4" t="s">
        <v>14</v>
      </c>
      <c r="R25" s="4" t="s">
        <v>8</v>
      </c>
      <c r="S25" s="4">
        <v>191.94</v>
      </c>
      <c r="T25" s="4"/>
      <c r="U25" s="4">
        <v>178.36</v>
      </c>
      <c r="V25" s="4">
        <v>24.22</v>
      </c>
    </row>
    <row r="26" spans="1:22" x14ac:dyDescent="0.25">
      <c r="A26" s="4" t="s">
        <v>14</v>
      </c>
      <c r="B26" s="4" t="s">
        <v>9</v>
      </c>
      <c r="C26" s="4">
        <v>30.26</v>
      </c>
      <c r="D26" s="4"/>
      <c r="E26" s="4">
        <v>30.95</v>
      </c>
      <c r="F26" s="4">
        <v>6.03</v>
      </c>
      <c r="G26" s="5"/>
      <c r="H26" s="5"/>
      <c r="I26" s="4" t="s">
        <v>14</v>
      </c>
      <c r="J26" s="4" t="s">
        <v>9</v>
      </c>
      <c r="K26" s="4">
        <v>28.53</v>
      </c>
      <c r="L26" s="4"/>
      <c r="M26" s="4">
        <v>27.42</v>
      </c>
      <c r="N26" s="4">
        <v>5.95</v>
      </c>
      <c r="O26" s="5"/>
      <c r="P26" s="5"/>
      <c r="Q26" s="4" t="s">
        <v>14</v>
      </c>
      <c r="R26" s="4" t="s">
        <v>9</v>
      </c>
      <c r="S26" s="4">
        <v>31.12</v>
      </c>
      <c r="T26" s="4"/>
      <c r="U26" s="4">
        <v>30.42</v>
      </c>
      <c r="V26" s="4">
        <v>4.6399999999999997</v>
      </c>
    </row>
    <row r="27" spans="1:22" x14ac:dyDescent="0.25">
      <c r="A27" s="4" t="s">
        <v>14</v>
      </c>
      <c r="B27" s="4" t="s">
        <v>10</v>
      </c>
      <c r="C27" s="4">
        <v>61.31</v>
      </c>
      <c r="D27" s="4"/>
      <c r="E27" s="4">
        <v>36.93</v>
      </c>
      <c r="F27" s="4">
        <v>39.130000000000003</v>
      </c>
      <c r="G27" s="5"/>
      <c r="H27" s="5"/>
      <c r="I27" s="4" t="s">
        <v>14</v>
      </c>
      <c r="J27" s="4" t="s">
        <v>10</v>
      </c>
      <c r="K27" s="4">
        <v>79.400000000000006</v>
      </c>
      <c r="L27" s="4"/>
      <c r="M27" s="4">
        <v>75.150000000000006</v>
      </c>
      <c r="N27" s="4">
        <v>19.82</v>
      </c>
      <c r="O27" s="5"/>
      <c r="P27" s="5"/>
      <c r="Q27" s="4" t="s">
        <v>14</v>
      </c>
      <c r="R27" s="4" t="s">
        <v>10</v>
      </c>
      <c r="S27" s="4">
        <v>56.42</v>
      </c>
      <c r="T27" s="4"/>
      <c r="U27" s="4">
        <v>51.62</v>
      </c>
      <c r="V27" s="4">
        <v>16.36</v>
      </c>
    </row>
    <row r="28" spans="1:22" x14ac:dyDescent="0.25">
      <c r="A28" s="4" t="s">
        <v>14</v>
      </c>
      <c r="B28" s="4" t="s">
        <v>11</v>
      </c>
      <c r="C28" s="4">
        <v>96.54</v>
      </c>
      <c r="D28" s="4"/>
      <c r="E28" s="4">
        <v>102.8</v>
      </c>
      <c r="F28" s="4">
        <v>24.02</v>
      </c>
      <c r="G28" s="5"/>
      <c r="H28" s="5"/>
      <c r="I28" s="4" t="s">
        <v>14</v>
      </c>
      <c r="J28" s="4" t="s">
        <v>11</v>
      </c>
      <c r="K28" s="4">
        <v>117.01</v>
      </c>
      <c r="L28" s="4"/>
      <c r="M28" s="4">
        <v>120.68</v>
      </c>
      <c r="N28" s="4">
        <v>25.6</v>
      </c>
      <c r="O28" s="5"/>
      <c r="P28" s="5"/>
      <c r="Q28" s="4" t="s">
        <v>14</v>
      </c>
      <c r="R28" s="4" t="s">
        <v>11</v>
      </c>
      <c r="S28" s="4">
        <v>83.51</v>
      </c>
      <c r="T28" s="4"/>
      <c r="U28" s="4">
        <v>79.17</v>
      </c>
      <c r="V28" s="4">
        <v>22.34</v>
      </c>
    </row>
    <row r="29" spans="1:22" x14ac:dyDescent="0.25">
      <c r="A29" s="4" t="s">
        <v>15</v>
      </c>
      <c r="B29" s="4" t="s">
        <v>6</v>
      </c>
      <c r="C29" s="4">
        <v>52.48</v>
      </c>
      <c r="D29" s="4"/>
      <c r="E29" s="4">
        <v>55.48</v>
      </c>
      <c r="F29" s="4">
        <v>6.89</v>
      </c>
      <c r="G29" s="5"/>
      <c r="H29" s="5"/>
      <c r="I29" s="4" t="s">
        <v>15</v>
      </c>
      <c r="J29" s="4" t="s">
        <v>6</v>
      </c>
      <c r="K29" s="4">
        <v>111.44</v>
      </c>
      <c r="L29" s="4"/>
      <c r="M29" s="4">
        <v>115.24</v>
      </c>
      <c r="N29" s="4">
        <v>17.14</v>
      </c>
      <c r="O29" s="5"/>
      <c r="P29" s="5"/>
      <c r="Q29" s="4" t="s">
        <v>15</v>
      </c>
      <c r="R29" s="4" t="s">
        <v>6</v>
      </c>
      <c r="S29" s="4">
        <v>138.59</v>
      </c>
      <c r="T29" s="4"/>
      <c r="U29" s="4">
        <v>136.01</v>
      </c>
      <c r="V29" s="4">
        <v>17.12</v>
      </c>
    </row>
    <row r="30" spans="1:22" x14ac:dyDescent="0.25">
      <c r="A30" s="4" t="s">
        <v>15</v>
      </c>
      <c r="B30" s="4" t="s">
        <v>7</v>
      </c>
      <c r="C30" s="4">
        <v>7.97</v>
      </c>
      <c r="D30" s="4"/>
      <c r="E30" s="4">
        <v>7.46</v>
      </c>
      <c r="F30" s="4">
        <v>1.28</v>
      </c>
      <c r="G30" s="5"/>
      <c r="H30" s="5"/>
      <c r="I30" s="4" t="s">
        <v>15</v>
      </c>
      <c r="J30" s="4" t="s">
        <v>7</v>
      </c>
      <c r="K30" s="4">
        <v>6.36</v>
      </c>
      <c r="L30" s="4"/>
      <c r="M30" s="4">
        <v>5.54</v>
      </c>
      <c r="N30" s="4">
        <v>2.0299999999999998</v>
      </c>
      <c r="O30" s="5"/>
      <c r="P30" s="5"/>
      <c r="Q30" s="4" t="s">
        <v>15</v>
      </c>
      <c r="R30" s="4" t="s">
        <v>7</v>
      </c>
      <c r="S30" s="4">
        <v>48.92</v>
      </c>
      <c r="T30" s="4"/>
      <c r="U30" s="4">
        <v>43.88</v>
      </c>
      <c r="V30" s="4">
        <v>12.87</v>
      </c>
    </row>
    <row r="31" spans="1:22" x14ac:dyDescent="0.25">
      <c r="A31" s="4" t="s">
        <v>15</v>
      </c>
      <c r="B31" s="4" t="s">
        <v>8</v>
      </c>
      <c r="C31" s="4">
        <v>87.36</v>
      </c>
      <c r="D31" s="4"/>
      <c r="E31" s="4">
        <v>83.54</v>
      </c>
      <c r="F31" s="4">
        <v>19.170000000000002</v>
      </c>
      <c r="G31" s="5"/>
      <c r="H31" s="5"/>
      <c r="I31" s="4" t="s">
        <v>15</v>
      </c>
      <c r="J31" s="4" t="s">
        <v>8</v>
      </c>
      <c r="K31" s="4">
        <v>157.25</v>
      </c>
      <c r="L31" s="4"/>
      <c r="M31" s="4">
        <v>161.36000000000001</v>
      </c>
      <c r="N31" s="4">
        <v>21.38</v>
      </c>
      <c r="O31" s="5"/>
      <c r="P31" s="5"/>
      <c r="Q31" s="4" t="s">
        <v>15</v>
      </c>
      <c r="R31" s="4" t="s">
        <v>8</v>
      </c>
      <c r="S31" s="4">
        <v>212.18</v>
      </c>
      <c r="T31" s="4"/>
      <c r="U31" s="4">
        <v>196.49</v>
      </c>
      <c r="V31" s="4">
        <v>36.450000000000003</v>
      </c>
    </row>
    <row r="32" spans="1:22" x14ac:dyDescent="0.25">
      <c r="A32" s="4" t="s">
        <v>15</v>
      </c>
      <c r="B32" s="4" t="s">
        <v>9</v>
      </c>
      <c r="C32" s="4">
        <v>9.2200000000000006</v>
      </c>
      <c r="D32" s="4"/>
      <c r="E32" s="4">
        <v>9.43</v>
      </c>
      <c r="F32" s="4">
        <v>0.97</v>
      </c>
      <c r="G32" s="5"/>
      <c r="H32" s="5"/>
      <c r="I32" s="4" t="s">
        <v>15</v>
      </c>
      <c r="J32" s="4" t="s">
        <v>9</v>
      </c>
      <c r="K32" s="4">
        <v>13.76</v>
      </c>
      <c r="L32" s="4"/>
      <c r="M32" s="4">
        <v>13.9</v>
      </c>
      <c r="N32" s="4">
        <v>1.01</v>
      </c>
      <c r="O32" s="5"/>
      <c r="P32" s="5"/>
      <c r="Q32" s="4" t="s">
        <v>15</v>
      </c>
      <c r="R32" s="4" t="s">
        <v>9</v>
      </c>
      <c r="S32" s="4">
        <v>84.45</v>
      </c>
      <c r="T32" s="4"/>
      <c r="U32" s="4">
        <v>80.650000000000006</v>
      </c>
      <c r="V32" s="4">
        <v>10.79</v>
      </c>
    </row>
    <row r="33" spans="1:22" x14ac:dyDescent="0.25">
      <c r="A33" s="4" t="s">
        <v>15</v>
      </c>
      <c r="B33" s="4" t="s">
        <v>10</v>
      </c>
      <c r="C33" s="4">
        <v>16.29</v>
      </c>
      <c r="D33" s="4"/>
      <c r="E33" s="4">
        <v>15.97</v>
      </c>
      <c r="F33" s="4">
        <v>6.67</v>
      </c>
      <c r="G33" s="5"/>
      <c r="H33" s="5"/>
      <c r="I33" s="4" t="s">
        <v>15</v>
      </c>
      <c r="J33" s="4" t="s">
        <v>10</v>
      </c>
      <c r="K33" s="4">
        <v>30.79</v>
      </c>
      <c r="L33" s="4"/>
      <c r="M33" s="4">
        <v>35.450000000000003</v>
      </c>
      <c r="N33" s="4">
        <v>8.93</v>
      </c>
      <c r="O33" s="5"/>
      <c r="P33" s="5"/>
      <c r="Q33" s="4" t="s">
        <v>15</v>
      </c>
      <c r="R33" s="4" t="s">
        <v>10</v>
      </c>
      <c r="S33" s="4">
        <v>118.67</v>
      </c>
      <c r="T33" s="4"/>
      <c r="U33" s="4">
        <v>126.14</v>
      </c>
      <c r="V33" s="4">
        <v>16.37</v>
      </c>
    </row>
    <row r="34" spans="1:22" x14ac:dyDescent="0.25">
      <c r="A34" s="4" t="s">
        <v>15</v>
      </c>
      <c r="B34" s="4" t="s">
        <v>11</v>
      </c>
      <c r="C34" s="4">
        <v>33.4</v>
      </c>
      <c r="D34" s="4"/>
      <c r="E34" s="4">
        <v>30.56</v>
      </c>
      <c r="F34" s="4">
        <v>11.77</v>
      </c>
      <c r="G34" s="5"/>
      <c r="H34" s="5"/>
      <c r="I34" s="4" t="s">
        <v>15</v>
      </c>
      <c r="J34" s="4" t="s">
        <v>11</v>
      </c>
      <c r="K34" s="4">
        <v>32.49</v>
      </c>
      <c r="L34" s="4"/>
      <c r="M34" s="4">
        <v>29.2</v>
      </c>
      <c r="N34" s="4">
        <v>9.35</v>
      </c>
      <c r="O34" s="5"/>
      <c r="P34" s="5"/>
      <c r="Q34" s="4" t="s">
        <v>15</v>
      </c>
      <c r="R34" s="4" t="s">
        <v>11</v>
      </c>
      <c r="S34" s="4">
        <v>133.59</v>
      </c>
      <c r="T34" s="4"/>
      <c r="U34" s="4">
        <v>150.41</v>
      </c>
      <c r="V34" s="4">
        <v>32.78</v>
      </c>
    </row>
    <row r="35" spans="1:22" x14ac:dyDescent="0.25">
      <c r="A35" s="4" t="s">
        <v>16</v>
      </c>
      <c r="B35" s="4" t="s">
        <v>6</v>
      </c>
      <c r="C35" s="4">
        <v>86.22</v>
      </c>
      <c r="D35" s="4"/>
      <c r="E35" s="4">
        <v>75.84</v>
      </c>
      <c r="F35" s="4">
        <v>25.45</v>
      </c>
      <c r="G35" s="5"/>
      <c r="H35" s="5"/>
      <c r="I35" s="4" t="s">
        <v>16</v>
      </c>
      <c r="J35" s="4" t="s">
        <v>6</v>
      </c>
      <c r="K35" s="4">
        <v>69.86</v>
      </c>
      <c r="L35" s="4"/>
      <c r="M35" s="4">
        <v>68.52</v>
      </c>
      <c r="N35" s="4">
        <v>14.62</v>
      </c>
      <c r="O35" s="5"/>
      <c r="P35" s="5"/>
      <c r="Q35" s="4" t="s">
        <v>16</v>
      </c>
      <c r="R35" s="4" t="s">
        <v>6</v>
      </c>
      <c r="S35" s="4">
        <v>76.19</v>
      </c>
      <c r="T35" s="4"/>
      <c r="U35" s="4">
        <v>73.55</v>
      </c>
      <c r="V35" s="4">
        <v>15.29</v>
      </c>
    </row>
    <row r="36" spans="1:22" x14ac:dyDescent="0.25">
      <c r="A36" s="4" t="s">
        <v>16</v>
      </c>
      <c r="B36" s="4" t="s">
        <v>7</v>
      </c>
      <c r="C36" s="4">
        <v>36.1</v>
      </c>
      <c r="D36" s="4"/>
      <c r="E36" s="4">
        <v>21.12</v>
      </c>
      <c r="F36" s="4">
        <v>30.86</v>
      </c>
      <c r="G36" s="5"/>
      <c r="H36" s="5"/>
      <c r="I36" s="4" t="s">
        <v>16</v>
      </c>
      <c r="J36" s="4" t="s">
        <v>7</v>
      </c>
      <c r="K36" s="4">
        <v>9.07</v>
      </c>
      <c r="L36" s="4"/>
      <c r="M36" s="4">
        <v>9.41</v>
      </c>
      <c r="N36" s="4">
        <v>2.34</v>
      </c>
      <c r="O36" s="5"/>
      <c r="P36" s="5"/>
      <c r="Q36" s="4" t="s">
        <v>16</v>
      </c>
      <c r="R36" s="4" t="s">
        <v>7</v>
      </c>
      <c r="S36" s="4">
        <v>17.53</v>
      </c>
      <c r="T36" s="4"/>
      <c r="U36" s="4">
        <v>16.239999999999998</v>
      </c>
      <c r="V36" s="4">
        <v>3.23</v>
      </c>
    </row>
    <row r="37" spans="1:22" x14ac:dyDescent="0.25">
      <c r="A37" s="4" t="s">
        <v>16</v>
      </c>
      <c r="B37" s="4" t="s">
        <v>8</v>
      </c>
      <c r="C37" s="4">
        <v>136.94999999999999</v>
      </c>
      <c r="D37" s="4"/>
      <c r="E37" s="4">
        <v>137.77000000000001</v>
      </c>
      <c r="F37" s="4">
        <v>26.58</v>
      </c>
      <c r="G37" s="5"/>
      <c r="H37" s="5"/>
      <c r="I37" s="4" t="s">
        <v>16</v>
      </c>
      <c r="J37" s="4" t="s">
        <v>8</v>
      </c>
      <c r="K37" s="4">
        <v>92.87</v>
      </c>
      <c r="L37" s="4"/>
      <c r="M37" s="4">
        <v>95.97</v>
      </c>
      <c r="N37" s="4">
        <v>14.54</v>
      </c>
      <c r="O37" s="5"/>
      <c r="P37" s="5"/>
      <c r="Q37" s="4" t="s">
        <v>16</v>
      </c>
      <c r="R37" s="4" t="s">
        <v>8</v>
      </c>
      <c r="S37" s="4">
        <v>188.04</v>
      </c>
      <c r="T37" s="4"/>
      <c r="U37" s="4">
        <v>200.49</v>
      </c>
      <c r="V37" s="4">
        <v>58.5</v>
      </c>
    </row>
    <row r="38" spans="1:22" x14ac:dyDescent="0.25">
      <c r="A38" s="4" t="s">
        <v>16</v>
      </c>
      <c r="B38" s="4" t="s">
        <v>9</v>
      </c>
      <c r="C38" s="4">
        <v>46.89</v>
      </c>
      <c r="D38" s="4"/>
      <c r="E38" s="4">
        <v>50.76</v>
      </c>
      <c r="F38" s="4">
        <v>16.57</v>
      </c>
      <c r="G38" s="5"/>
      <c r="H38" s="5"/>
      <c r="I38" s="4" t="s">
        <v>16</v>
      </c>
      <c r="J38" s="4" t="s">
        <v>9</v>
      </c>
      <c r="K38" s="4">
        <v>18.62</v>
      </c>
      <c r="L38" s="4"/>
      <c r="M38" s="4">
        <v>17.16</v>
      </c>
      <c r="N38" s="4">
        <v>9.23</v>
      </c>
      <c r="O38" s="5"/>
      <c r="P38" s="5"/>
      <c r="Q38" s="4" t="s">
        <v>16</v>
      </c>
      <c r="R38" s="4" t="s">
        <v>9</v>
      </c>
      <c r="S38" s="4">
        <v>22.65</v>
      </c>
      <c r="T38" s="4"/>
      <c r="U38" s="4">
        <v>17.78</v>
      </c>
      <c r="V38" s="4">
        <v>11.51</v>
      </c>
    </row>
    <row r="39" spans="1:22" x14ac:dyDescent="0.25">
      <c r="A39" s="4" t="s">
        <v>16</v>
      </c>
      <c r="B39" s="4" t="s">
        <v>10</v>
      </c>
      <c r="C39" s="4">
        <v>66.44</v>
      </c>
      <c r="D39" s="4"/>
      <c r="E39" s="4">
        <v>62.51</v>
      </c>
      <c r="F39" s="4">
        <v>14.42</v>
      </c>
      <c r="G39" s="5"/>
      <c r="H39" s="5"/>
      <c r="I39" s="4" t="s">
        <v>16</v>
      </c>
      <c r="J39" s="4" t="s">
        <v>10</v>
      </c>
      <c r="K39" s="4">
        <v>33.86</v>
      </c>
      <c r="L39" s="4"/>
      <c r="M39" s="4">
        <v>37.799999999999997</v>
      </c>
      <c r="N39" s="4">
        <v>7.41</v>
      </c>
      <c r="O39" s="5"/>
      <c r="P39" s="5"/>
      <c r="Q39" s="4" t="s">
        <v>16</v>
      </c>
      <c r="R39" s="4" t="s">
        <v>10</v>
      </c>
      <c r="S39" s="4">
        <v>47.53</v>
      </c>
      <c r="T39" s="4"/>
      <c r="U39" s="4">
        <v>45</v>
      </c>
      <c r="V39" s="4">
        <v>15.53</v>
      </c>
    </row>
    <row r="40" spans="1:22" x14ac:dyDescent="0.25">
      <c r="A40" s="4" t="s">
        <v>16</v>
      </c>
      <c r="B40" s="4" t="s">
        <v>11</v>
      </c>
      <c r="C40" s="4">
        <v>90.29</v>
      </c>
      <c r="D40" s="4"/>
      <c r="E40" s="4">
        <v>106</v>
      </c>
      <c r="F40" s="4">
        <v>32.380000000000003</v>
      </c>
      <c r="G40" s="5"/>
      <c r="H40" s="5"/>
      <c r="I40" s="4" t="s">
        <v>16</v>
      </c>
      <c r="J40" s="4" t="s">
        <v>11</v>
      </c>
      <c r="K40" s="4">
        <v>53.37</v>
      </c>
      <c r="L40" s="4"/>
      <c r="M40" s="4">
        <v>53.02</v>
      </c>
      <c r="N40" s="4">
        <v>16.82</v>
      </c>
      <c r="O40" s="5"/>
      <c r="P40" s="5"/>
      <c r="Q40" s="4" t="s">
        <v>16</v>
      </c>
      <c r="R40" s="4" t="s">
        <v>11</v>
      </c>
      <c r="S40" s="4">
        <v>79.239999999999995</v>
      </c>
      <c r="T40" s="4"/>
      <c r="U40" s="4">
        <v>74.540000000000006</v>
      </c>
      <c r="V40" s="4">
        <v>20.36</v>
      </c>
    </row>
    <row r="41" spans="1:22" x14ac:dyDescent="0.25">
      <c r="A41" s="4" t="s">
        <v>17</v>
      </c>
      <c r="B41" s="4" t="s">
        <v>6</v>
      </c>
      <c r="C41" s="4">
        <v>75.66</v>
      </c>
      <c r="D41" s="4"/>
      <c r="E41" s="4">
        <v>67.930000000000007</v>
      </c>
      <c r="F41" s="4">
        <v>27.02</v>
      </c>
      <c r="G41" s="5"/>
      <c r="H41" s="5"/>
      <c r="I41" s="4" t="s">
        <v>17</v>
      </c>
      <c r="J41" s="4" t="s">
        <v>6</v>
      </c>
      <c r="K41" s="4">
        <v>109.71</v>
      </c>
      <c r="L41" s="4"/>
      <c r="M41" s="4">
        <v>100.29</v>
      </c>
      <c r="N41" s="4">
        <v>39.090000000000003</v>
      </c>
      <c r="O41" s="5"/>
      <c r="P41" s="5"/>
      <c r="Q41" s="4" t="s">
        <v>17</v>
      </c>
      <c r="R41" s="4" t="s">
        <v>6</v>
      </c>
      <c r="S41" s="4">
        <v>68.52</v>
      </c>
      <c r="T41" s="4"/>
      <c r="U41" s="4">
        <v>71.53</v>
      </c>
      <c r="V41" s="4">
        <v>15.58</v>
      </c>
    </row>
    <row r="42" spans="1:22" x14ac:dyDescent="0.25">
      <c r="A42" s="4" t="s">
        <v>17</v>
      </c>
      <c r="B42" s="4" t="s">
        <v>7</v>
      </c>
      <c r="C42" s="4">
        <v>11.16</v>
      </c>
      <c r="D42" s="4"/>
      <c r="E42" s="4">
        <v>10.93</v>
      </c>
      <c r="F42" s="4">
        <v>2.21</v>
      </c>
      <c r="G42" s="5"/>
      <c r="H42" s="5"/>
      <c r="I42" s="4" t="s">
        <v>17</v>
      </c>
      <c r="J42" s="4" t="s">
        <v>7</v>
      </c>
      <c r="K42" s="4">
        <v>22.68</v>
      </c>
      <c r="L42" s="4"/>
      <c r="M42" s="4">
        <v>21.79</v>
      </c>
      <c r="N42" s="4">
        <v>9.0299999999999994</v>
      </c>
      <c r="O42" s="5"/>
      <c r="P42" s="5"/>
      <c r="Q42" s="4" t="s">
        <v>17</v>
      </c>
      <c r="R42" s="4" t="s">
        <v>7</v>
      </c>
      <c r="S42" s="4">
        <v>22.55</v>
      </c>
      <c r="T42" s="4"/>
      <c r="U42" s="4">
        <v>23.19</v>
      </c>
      <c r="V42" s="4">
        <v>3.54</v>
      </c>
    </row>
    <row r="43" spans="1:22" x14ac:dyDescent="0.25">
      <c r="A43" s="4" t="s">
        <v>17</v>
      </c>
      <c r="B43" s="4" t="s">
        <v>8</v>
      </c>
      <c r="C43" s="4">
        <v>165.09</v>
      </c>
      <c r="D43" s="4"/>
      <c r="E43" s="4">
        <v>143.69999999999999</v>
      </c>
      <c r="F43" s="4">
        <v>49.99</v>
      </c>
      <c r="G43" s="5"/>
      <c r="H43" s="5"/>
      <c r="I43" s="4" t="s">
        <v>17</v>
      </c>
      <c r="J43" s="4" t="s">
        <v>8</v>
      </c>
      <c r="K43" s="4">
        <v>157.01</v>
      </c>
      <c r="L43" s="4"/>
      <c r="M43" s="4">
        <v>149.01</v>
      </c>
      <c r="N43" s="4">
        <v>33.630000000000003</v>
      </c>
      <c r="O43" s="5"/>
      <c r="P43" s="5"/>
      <c r="Q43" s="4" t="s">
        <v>17</v>
      </c>
      <c r="R43" s="4" t="s">
        <v>8</v>
      </c>
      <c r="S43" s="4">
        <v>138.12</v>
      </c>
      <c r="T43" s="4"/>
      <c r="U43" s="4">
        <v>139.97999999999999</v>
      </c>
      <c r="V43" s="4">
        <v>18.53</v>
      </c>
    </row>
    <row r="44" spans="1:22" x14ac:dyDescent="0.25">
      <c r="A44" s="4" t="s">
        <v>17</v>
      </c>
      <c r="B44" s="4" t="s">
        <v>9</v>
      </c>
      <c r="C44" s="4">
        <v>14.67</v>
      </c>
      <c r="D44" s="4"/>
      <c r="E44" s="4">
        <v>14.18</v>
      </c>
      <c r="F44" s="4">
        <v>6.46</v>
      </c>
      <c r="G44" s="5"/>
      <c r="H44" s="5"/>
      <c r="I44" s="4" t="s">
        <v>17</v>
      </c>
      <c r="J44" s="4" t="s">
        <v>9</v>
      </c>
      <c r="K44" s="4">
        <v>35.65</v>
      </c>
      <c r="L44" s="4"/>
      <c r="M44" s="4">
        <v>28.74</v>
      </c>
      <c r="N44" s="4">
        <v>15.46</v>
      </c>
      <c r="O44" s="5"/>
      <c r="P44" s="5"/>
      <c r="Q44" s="4" t="s">
        <v>17</v>
      </c>
      <c r="R44" s="4" t="s">
        <v>9</v>
      </c>
      <c r="S44" s="4">
        <v>49.92</v>
      </c>
      <c r="T44" s="4"/>
      <c r="U44" s="4">
        <v>48.6</v>
      </c>
      <c r="V44" s="4">
        <v>6.03</v>
      </c>
    </row>
    <row r="45" spans="1:22" x14ac:dyDescent="0.25">
      <c r="A45" s="4" t="s">
        <v>17</v>
      </c>
      <c r="B45" s="4" t="s">
        <v>10</v>
      </c>
      <c r="C45" s="4">
        <v>20.51</v>
      </c>
      <c r="D45" s="4"/>
      <c r="E45" s="4">
        <v>21.92</v>
      </c>
      <c r="F45" s="4">
        <v>4.3</v>
      </c>
      <c r="G45" s="5"/>
      <c r="H45" s="5"/>
      <c r="I45" s="4" t="s">
        <v>17</v>
      </c>
      <c r="J45" s="4" t="s">
        <v>10</v>
      </c>
      <c r="K45" s="4">
        <v>64.16</v>
      </c>
      <c r="L45" s="4"/>
      <c r="M45" s="4">
        <v>64.400000000000006</v>
      </c>
      <c r="N45" s="4">
        <v>4.87</v>
      </c>
      <c r="O45" s="5"/>
      <c r="P45" s="5"/>
      <c r="Q45" s="4" t="s">
        <v>17</v>
      </c>
      <c r="R45" s="4" t="s">
        <v>10</v>
      </c>
      <c r="S45" s="4">
        <v>52.25</v>
      </c>
      <c r="T45" s="4"/>
      <c r="U45" s="4">
        <v>48.87</v>
      </c>
      <c r="V45" s="4">
        <v>16.760000000000002</v>
      </c>
    </row>
    <row r="46" spans="1:22" x14ac:dyDescent="0.25">
      <c r="A46" s="4" t="s">
        <v>17</v>
      </c>
      <c r="B46" s="4" t="s">
        <v>11</v>
      </c>
      <c r="C46" s="4">
        <v>47.49</v>
      </c>
      <c r="D46" s="4"/>
      <c r="E46" s="4">
        <v>46.82</v>
      </c>
      <c r="F46" s="4">
        <v>19.690000000000001</v>
      </c>
      <c r="G46" s="5"/>
      <c r="H46" s="5"/>
      <c r="I46" s="4" t="s">
        <v>17</v>
      </c>
      <c r="J46" s="4" t="s">
        <v>11</v>
      </c>
      <c r="K46" s="4">
        <v>65.47</v>
      </c>
      <c r="L46" s="4"/>
      <c r="M46" s="4">
        <v>65.16</v>
      </c>
      <c r="N46" s="4">
        <v>15.95</v>
      </c>
      <c r="O46" s="5"/>
      <c r="P46" s="5"/>
      <c r="Q46" s="4" t="s">
        <v>17</v>
      </c>
      <c r="R46" s="4" t="s">
        <v>11</v>
      </c>
      <c r="S46" s="4">
        <v>61.7</v>
      </c>
      <c r="T46" s="4"/>
      <c r="U46" s="4">
        <v>57.62</v>
      </c>
      <c r="V46" s="4">
        <v>6.67</v>
      </c>
    </row>
    <row r="47" spans="1:22" x14ac:dyDescent="0.25">
      <c r="A47" s="4" t="s">
        <v>18</v>
      </c>
      <c r="B47" s="4" t="s">
        <v>6</v>
      </c>
      <c r="C47" s="4">
        <v>24</v>
      </c>
      <c r="D47" s="4"/>
      <c r="E47" s="4">
        <v>23.62</v>
      </c>
      <c r="F47" s="4">
        <v>4.9400000000000004</v>
      </c>
      <c r="G47" s="5"/>
      <c r="H47" s="5"/>
      <c r="I47" s="4" t="s">
        <v>18</v>
      </c>
      <c r="J47" s="4" t="s">
        <v>6</v>
      </c>
      <c r="K47" s="4">
        <v>152.75</v>
      </c>
      <c r="L47" s="4"/>
      <c r="M47" s="4">
        <v>150.34</v>
      </c>
      <c r="N47" s="4">
        <v>22.5</v>
      </c>
      <c r="O47" s="5"/>
      <c r="P47" s="5"/>
      <c r="Q47" s="4" t="s">
        <v>18</v>
      </c>
      <c r="R47" s="4" t="s">
        <v>6</v>
      </c>
      <c r="S47" s="4">
        <v>57.24</v>
      </c>
      <c r="T47" s="4"/>
      <c r="U47" s="4">
        <v>59.06</v>
      </c>
      <c r="V47" s="4">
        <v>11.86</v>
      </c>
    </row>
    <row r="48" spans="1:22" x14ac:dyDescent="0.25">
      <c r="A48" s="4" t="s">
        <v>18</v>
      </c>
      <c r="B48" s="4" t="s">
        <v>7</v>
      </c>
      <c r="C48" s="4">
        <v>2.16</v>
      </c>
      <c r="D48" s="4"/>
      <c r="E48" s="4">
        <v>2.2799999999999998</v>
      </c>
      <c r="F48" s="4">
        <v>0.67</v>
      </c>
      <c r="G48" s="5"/>
      <c r="H48" s="5"/>
      <c r="I48" s="4" t="s">
        <v>18</v>
      </c>
      <c r="J48" s="4" t="s">
        <v>7</v>
      </c>
      <c r="K48" s="4">
        <v>50.48</v>
      </c>
      <c r="L48" s="4"/>
      <c r="M48" s="4">
        <v>52.53</v>
      </c>
      <c r="N48" s="4">
        <v>7.52</v>
      </c>
      <c r="O48" s="5"/>
      <c r="P48" s="5"/>
      <c r="Q48" s="4" t="s">
        <v>18</v>
      </c>
      <c r="R48" s="4" t="s">
        <v>7</v>
      </c>
      <c r="S48" s="4">
        <v>12.19</v>
      </c>
      <c r="T48" s="4"/>
      <c r="U48" s="4">
        <v>12.58</v>
      </c>
      <c r="V48" s="4">
        <v>1.87</v>
      </c>
    </row>
    <row r="49" spans="1:26" x14ac:dyDescent="0.25">
      <c r="A49" s="4" t="s">
        <v>18</v>
      </c>
      <c r="B49" s="4" t="s">
        <v>8</v>
      </c>
      <c r="C49" s="4">
        <v>60.6</v>
      </c>
      <c r="D49" s="4"/>
      <c r="E49" s="4">
        <v>56.09</v>
      </c>
      <c r="F49" s="4">
        <v>14.5</v>
      </c>
      <c r="G49" s="5"/>
      <c r="H49" s="5"/>
      <c r="I49" s="4" t="s">
        <v>18</v>
      </c>
      <c r="J49" s="4" t="s">
        <v>8</v>
      </c>
      <c r="K49" s="4">
        <v>194.46</v>
      </c>
      <c r="L49" s="4"/>
      <c r="M49" s="4">
        <v>190.23</v>
      </c>
      <c r="N49" s="4">
        <v>24.92</v>
      </c>
      <c r="O49" s="5"/>
      <c r="P49" s="5"/>
      <c r="Q49" s="4" t="s">
        <v>18</v>
      </c>
      <c r="R49" s="4" t="s">
        <v>8</v>
      </c>
      <c r="S49" s="4">
        <v>96.67</v>
      </c>
      <c r="T49" s="4"/>
      <c r="U49" s="4">
        <v>96.72</v>
      </c>
      <c r="V49" s="4">
        <v>14.37</v>
      </c>
    </row>
    <row r="50" spans="1:26" x14ac:dyDescent="0.25">
      <c r="A50" s="4" t="s">
        <v>18</v>
      </c>
      <c r="B50" s="4" t="s">
        <v>9</v>
      </c>
      <c r="C50" s="4">
        <v>5.0199999999999996</v>
      </c>
      <c r="D50" s="4"/>
      <c r="E50" s="4">
        <v>4.18</v>
      </c>
      <c r="F50" s="4">
        <v>1.86</v>
      </c>
      <c r="G50" s="5"/>
      <c r="H50" s="5"/>
      <c r="I50" s="4" t="s">
        <v>18</v>
      </c>
      <c r="J50" s="4" t="s">
        <v>9</v>
      </c>
      <c r="K50" s="4">
        <v>82.53</v>
      </c>
      <c r="L50" s="4"/>
      <c r="M50" s="4">
        <v>80.89</v>
      </c>
      <c r="N50" s="4">
        <v>10.42</v>
      </c>
      <c r="O50" s="5"/>
      <c r="P50" s="5"/>
      <c r="Q50" s="4" t="s">
        <v>18</v>
      </c>
      <c r="R50" s="4" t="s">
        <v>9</v>
      </c>
      <c r="S50" s="4">
        <v>15.41</v>
      </c>
      <c r="T50" s="4"/>
      <c r="U50" s="4">
        <v>13.62</v>
      </c>
      <c r="V50" s="4">
        <v>8.59</v>
      </c>
    </row>
    <row r="51" spans="1:26" x14ac:dyDescent="0.25">
      <c r="A51" s="4" t="s">
        <v>18</v>
      </c>
      <c r="B51" s="4" t="s">
        <v>10</v>
      </c>
      <c r="C51" s="4">
        <v>12.89</v>
      </c>
      <c r="D51" s="4"/>
      <c r="E51" s="4">
        <v>13.05</v>
      </c>
      <c r="F51" s="4">
        <v>3.23</v>
      </c>
      <c r="G51" s="5"/>
      <c r="H51" s="5"/>
      <c r="I51" s="4" t="s">
        <v>18</v>
      </c>
      <c r="J51" s="4" t="s">
        <v>10</v>
      </c>
      <c r="K51" s="4">
        <v>108.29</v>
      </c>
      <c r="L51" s="4"/>
      <c r="M51" s="4">
        <v>95.54</v>
      </c>
      <c r="N51" s="4">
        <v>32.6</v>
      </c>
      <c r="O51" s="5"/>
      <c r="P51" s="5"/>
      <c r="Q51" s="4" t="s">
        <v>18</v>
      </c>
      <c r="R51" s="4" t="s">
        <v>10</v>
      </c>
      <c r="S51" s="4">
        <v>31.46</v>
      </c>
      <c r="T51" s="4"/>
      <c r="U51" s="4">
        <v>33.979999999999997</v>
      </c>
      <c r="V51" s="4">
        <v>7.28</v>
      </c>
    </row>
    <row r="52" spans="1:26" x14ac:dyDescent="0.25">
      <c r="A52" s="4" t="s">
        <v>18</v>
      </c>
      <c r="B52" s="4" t="s">
        <v>11</v>
      </c>
      <c r="C52" s="4">
        <v>19.91</v>
      </c>
      <c r="D52" s="4"/>
      <c r="E52" s="4">
        <v>18.64</v>
      </c>
      <c r="F52" s="4">
        <v>5.32</v>
      </c>
      <c r="G52" s="5"/>
      <c r="H52" s="5"/>
      <c r="I52" s="4" t="s">
        <v>18</v>
      </c>
      <c r="J52" s="4" t="s">
        <v>11</v>
      </c>
      <c r="K52" s="4">
        <v>143.71</v>
      </c>
      <c r="L52" s="4"/>
      <c r="M52" s="4">
        <v>139.94</v>
      </c>
      <c r="N52" s="4">
        <v>32.369999999999997</v>
      </c>
      <c r="O52" s="5"/>
      <c r="P52" s="5"/>
      <c r="Q52" s="4" t="s">
        <v>18</v>
      </c>
      <c r="R52" s="4" t="s">
        <v>11</v>
      </c>
      <c r="S52" s="4">
        <v>52.84</v>
      </c>
      <c r="T52" s="4"/>
      <c r="U52" s="4">
        <v>53.91</v>
      </c>
      <c r="V52" s="4">
        <v>18.41</v>
      </c>
    </row>
    <row r="53" spans="1:26" x14ac:dyDescent="0.25">
      <c r="A53" s="4"/>
      <c r="B53" s="4"/>
      <c r="C53" s="4"/>
      <c r="D53" s="4"/>
      <c r="E53" s="4"/>
      <c r="F53" s="4"/>
      <c r="G53" s="5"/>
      <c r="H53" s="5"/>
      <c r="I53" s="4"/>
      <c r="J53" s="4"/>
      <c r="K53" s="4"/>
      <c r="L53" s="4"/>
      <c r="M53" s="4"/>
      <c r="N53" s="4"/>
      <c r="O53" s="5"/>
      <c r="P53" s="5"/>
      <c r="Q53" s="4"/>
      <c r="R53" s="4"/>
      <c r="S53" s="4"/>
      <c r="T53" s="4"/>
      <c r="U53" s="4"/>
      <c r="V53" s="4"/>
    </row>
    <row r="54" spans="1:26" x14ac:dyDescent="0.25">
      <c r="A54" s="4" t="s">
        <v>19</v>
      </c>
      <c r="B54" s="4" t="s">
        <v>6</v>
      </c>
      <c r="C54" s="4">
        <v>99.99</v>
      </c>
      <c r="D54" s="4">
        <f>IF(C54&lt;C3, 1,0)</f>
        <v>0</v>
      </c>
      <c r="E54" s="4">
        <v>57.3</v>
      </c>
      <c r="F54" s="4">
        <v>80.98</v>
      </c>
      <c r="G54" s="5"/>
      <c r="H54" s="5"/>
      <c r="I54" s="4" t="s">
        <v>19</v>
      </c>
      <c r="J54" s="4" t="s">
        <v>6</v>
      </c>
      <c r="K54" s="4">
        <v>70.099999999999994</v>
      </c>
      <c r="L54" s="4">
        <f>IF(K54&lt;K3, 1,0)</f>
        <v>0</v>
      </c>
      <c r="M54" s="4">
        <v>74.459999999999994</v>
      </c>
      <c r="N54" s="4">
        <v>9.86</v>
      </c>
      <c r="O54" s="5"/>
      <c r="P54" s="5"/>
      <c r="Q54" s="4" t="s">
        <v>19</v>
      </c>
      <c r="R54" s="4" t="s">
        <v>6</v>
      </c>
      <c r="S54" s="4">
        <v>60.25</v>
      </c>
      <c r="T54" s="4">
        <f>IF(S54&lt;S3, 1,0)</f>
        <v>1</v>
      </c>
      <c r="U54" s="4">
        <v>59.11</v>
      </c>
      <c r="V54" s="4">
        <v>17.43</v>
      </c>
      <c r="X54" s="3">
        <v>1</v>
      </c>
      <c r="Y54" s="3">
        <v>13</v>
      </c>
      <c r="Z54" s="3">
        <f>Y54/Y56</f>
        <v>0.72222222222222221</v>
      </c>
    </row>
    <row r="55" spans="1:26" x14ac:dyDescent="0.25">
      <c r="A55" s="4" t="s">
        <v>19</v>
      </c>
      <c r="B55" s="4" t="s">
        <v>7</v>
      </c>
      <c r="C55" s="4">
        <v>17.7</v>
      </c>
      <c r="D55" s="4">
        <f>IF(C55&lt;C4, 1,0)</f>
        <v>1</v>
      </c>
      <c r="E55" s="4">
        <v>18.77</v>
      </c>
      <c r="F55" s="4">
        <v>5.14</v>
      </c>
      <c r="G55" s="5"/>
      <c r="H55" s="5"/>
      <c r="I55" s="4" t="s">
        <v>19</v>
      </c>
      <c r="J55" s="4" t="s">
        <v>7</v>
      </c>
      <c r="K55" s="4">
        <v>9.33</v>
      </c>
      <c r="L55" s="4">
        <f>IF(K55&lt;K4, 1,0)</f>
        <v>1</v>
      </c>
      <c r="M55" s="4">
        <v>6.88</v>
      </c>
      <c r="N55" s="4">
        <v>4.71</v>
      </c>
      <c r="O55" s="5"/>
      <c r="P55" s="5"/>
      <c r="Q55" s="4" t="s">
        <v>19</v>
      </c>
      <c r="R55" s="4" t="s">
        <v>7</v>
      </c>
      <c r="S55" s="4">
        <v>8.7200000000000006</v>
      </c>
      <c r="T55" s="4">
        <f>IF(S55&lt;S4, 1,0)</f>
        <v>1</v>
      </c>
      <c r="U55" s="4">
        <v>8.39</v>
      </c>
      <c r="V55" s="4">
        <v>1.24</v>
      </c>
      <c r="X55" s="3">
        <v>0</v>
      </c>
      <c r="Y55" s="3">
        <v>5</v>
      </c>
      <c r="Z55" s="3">
        <f>Y55/Y56</f>
        <v>0.27777777777777779</v>
      </c>
    </row>
    <row r="56" spans="1:26" x14ac:dyDescent="0.25">
      <c r="A56" s="4" t="s">
        <v>19</v>
      </c>
      <c r="B56" s="4" t="s">
        <v>8</v>
      </c>
      <c r="C56" s="4">
        <v>85.23</v>
      </c>
      <c r="D56" s="4">
        <f>IF(C56&lt;C5, 1,0)</f>
        <v>1</v>
      </c>
      <c r="E56" s="4">
        <v>89.05</v>
      </c>
      <c r="F56" s="4">
        <v>18.54</v>
      </c>
      <c r="G56" s="5"/>
      <c r="H56" s="5"/>
      <c r="I56" s="4" t="s">
        <v>19</v>
      </c>
      <c r="J56" s="4" t="s">
        <v>8</v>
      </c>
      <c r="K56" s="4">
        <v>73.099999999999994</v>
      </c>
      <c r="L56" s="4">
        <f>IF(K56&lt;K5, 1,0)</f>
        <v>1</v>
      </c>
      <c r="M56" s="4">
        <v>73.87</v>
      </c>
      <c r="N56" s="4">
        <v>11.51</v>
      </c>
      <c r="O56" s="5"/>
      <c r="P56" s="5"/>
      <c r="Q56" s="4" t="s">
        <v>19</v>
      </c>
      <c r="R56" s="4" t="s">
        <v>8</v>
      </c>
      <c r="S56" s="4">
        <v>95.16</v>
      </c>
      <c r="T56" s="4">
        <f>IF(S56&lt;S5, 1,0)</f>
        <v>1</v>
      </c>
      <c r="U56" s="4">
        <v>96.15</v>
      </c>
      <c r="V56" s="4">
        <v>13.06</v>
      </c>
      <c r="Y56" s="3">
        <f>SUM(Y54:Y55)</f>
        <v>18</v>
      </c>
    </row>
    <row r="57" spans="1:26" x14ac:dyDescent="0.25">
      <c r="A57" s="4" t="s">
        <v>19</v>
      </c>
      <c r="B57" s="4" t="s">
        <v>9</v>
      </c>
      <c r="C57" s="4">
        <v>18.16</v>
      </c>
      <c r="D57" s="4">
        <f>IF(C57&lt;C6, 1,0)</f>
        <v>1</v>
      </c>
      <c r="E57" s="4">
        <v>10.9</v>
      </c>
      <c r="F57" s="4">
        <v>12.94</v>
      </c>
      <c r="G57" s="5"/>
      <c r="H57" s="5"/>
      <c r="I57" s="4" t="s">
        <v>19</v>
      </c>
      <c r="J57" s="4" t="s">
        <v>9</v>
      </c>
      <c r="K57" s="4">
        <v>13.77</v>
      </c>
      <c r="L57" s="4">
        <f>IF(K57&lt;K6, 1,0)</f>
        <v>1</v>
      </c>
      <c r="M57" s="4">
        <v>15.82</v>
      </c>
      <c r="N57" s="4">
        <v>4.03</v>
      </c>
      <c r="O57" s="5"/>
      <c r="P57" s="5"/>
      <c r="Q57" s="4" t="s">
        <v>19</v>
      </c>
      <c r="R57" s="4" t="s">
        <v>9</v>
      </c>
      <c r="S57" s="4">
        <v>15.47</v>
      </c>
      <c r="T57" s="4">
        <f>IF(S57&lt;S6, 1,0)</f>
        <v>1</v>
      </c>
      <c r="U57" s="4">
        <v>16.87</v>
      </c>
      <c r="V57" s="4">
        <v>4.18</v>
      </c>
    </row>
    <row r="58" spans="1:26" x14ac:dyDescent="0.25">
      <c r="A58" s="4" t="s">
        <v>19</v>
      </c>
      <c r="B58" s="4" t="s">
        <v>10</v>
      </c>
      <c r="C58" s="4">
        <v>60.81</v>
      </c>
      <c r="D58" s="4">
        <f>IF(C58&lt;C7, 1,0)</f>
        <v>1</v>
      </c>
      <c r="E58" s="4">
        <v>61.4</v>
      </c>
      <c r="F58" s="4">
        <v>36.31</v>
      </c>
      <c r="G58" s="5"/>
      <c r="H58" s="5"/>
      <c r="I58" s="4" t="s">
        <v>19</v>
      </c>
      <c r="J58" s="4" t="s">
        <v>10</v>
      </c>
      <c r="K58" s="4">
        <v>30.62</v>
      </c>
      <c r="L58" s="4">
        <f>IF(K58&lt;K7, 1,0)</f>
        <v>0</v>
      </c>
      <c r="M58" s="4">
        <v>36.450000000000003</v>
      </c>
      <c r="N58" s="4">
        <v>14.46</v>
      </c>
      <c r="O58" s="5"/>
      <c r="P58" s="5"/>
      <c r="Q58" s="4" t="s">
        <v>19</v>
      </c>
      <c r="R58" s="4" t="s">
        <v>10</v>
      </c>
      <c r="S58" s="4">
        <v>33.270000000000003</v>
      </c>
      <c r="T58" s="4">
        <f>IF(S58&lt;S7, 1,0)</f>
        <v>1</v>
      </c>
      <c r="U58" s="4">
        <v>33.619999999999997</v>
      </c>
      <c r="V58" s="4">
        <v>7.45</v>
      </c>
    </row>
    <row r="59" spans="1:26" x14ac:dyDescent="0.25">
      <c r="A59" s="4" t="s">
        <v>19</v>
      </c>
      <c r="B59" s="4" t="s">
        <v>11</v>
      </c>
      <c r="C59" s="4">
        <v>112.25</v>
      </c>
      <c r="D59" s="4">
        <f>IF(C59&lt;C8, 1,0)</f>
        <v>0</v>
      </c>
      <c r="E59" s="4">
        <v>106.71</v>
      </c>
      <c r="F59" s="4">
        <v>65.489999999999995</v>
      </c>
      <c r="G59" s="5"/>
      <c r="H59" s="5"/>
      <c r="I59" s="4" t="s">
        <v>19</v>
      </c>
      <c r="J59" s="4" t="s">
        <v>11</v>
      </c>
      <c r="K59" s="4">
        <v>69.400000000000006</v>
      </c>
      <c r="L59" s="4">
        <f>IF(K59&lt;K8, 1,0)</f>
        <v>0</v>
      </c>
      <c r="M59" s="4">
        <v>72.84</v>
      </c>
      <c r="N59" s="4">
        <v>10.63</v>
      </c>
      <c r="O59" s="5"/>
      <c r="P59" s="5"/>
      <c r="Q59" s="4" t="s">
        <v>19</v>
      </c>
      <c r="R59" s="4" t="s">
        <v>11</v>
      </c>
      <c r="S59" s="4">
        <v>39.950000000000003</v>
      </c>
      <c r="T59" s="4">
        <f>IF(S59&lt;S8, 1,0)</f>
        <v>1</v>
      </c>
      <c r="U59" s="4">
        <v>39.590000000000003</v>
      </c>
      <c r="V59" s="4">
        <v>5.71</v>
      </c>
    </row>
    <row r="60" spans="1:2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3" spans="1:26" x14ac:dyDescent="0.25">
      <c r="A63" s="2" t="s">
        <v>24</v>
      </c>
      <c r="B63" s="2"/>
      <c r="C63" s="2"/>
      <c r="D63" s="2"/>
      <c r="E63" s="2"/>
      <c r="F63" s="2"/>
      <c r="I63" s="2" t="s">
        <v>25</v>
      </c>
      <c r="J63" s="2"/>
      <c r="K63" s="2"/>
      <c r="L63" s="2"/>
      <c r="M63" s="2"/>
      <c r="N63" s="2"/>
      <c r="Q63" s="2" t="s">
        <v>26</v>
      </c>
      <c r="R63" s="2"/>
      <c r="S63" s="2"/>
      <c r="T63" s="2"/>
      <c r="U63" s="2"/>
      <c r="V63" s="2"/>
    </row>
    <row r="64" spans="1:26" ht="15.75" thickBot="1" x14ac:dyDescent="0.3">
      <c r="A64" s="15" t="s">
        <v>0</v>
      </c>
      <c r="B64" s="15" t="s">
        <v>1</v>
      </c>
      <c r="C64" s="15" t="s">
        <v>2</v>
      </c>
      <c r="D64" s="15"/>
      <c r="E64" s="15" t="s">
        <v>3</v>
      </c>
      <c r="F64" s="15" t="s">
        <v>4</v>
      </c>
      <c r="I64" s="15" t="s">
        <v>0</v>
      </c>
      <c r="J64" s="15" t="s">
        <v>1</v>
      </c>
      <c r="K64" s="15" t="s">
        <v>2</v>
      </c>
      <c r="L64" s="15"/>
      <c r="M64" s="15" t="s">
        <v>3</v>
      </c>
      <c r="N64" s="15" t="s">
        <v>4</v>
      </c>
      <c r="Q64" s="15" t="s">
        <v>0</v>
      </c>
      <c r="R64" s="15" t="s">
        <v>1</v>
      </c>
      <c r="S64" s="15" t="s">
        <v>2</v>
      </c>
      <c r="T64" s="15"/>
      <c r="U64" s="15" t="s">
        <v>3</v>
      </c>
      <c r="V64" s="15" t="s">
        <v>4</v>
      </c>
    </row>
    <row r="65" spans="1:22" x14ac:dyDescent="0.25">
      <c r="A65" s="17" t="s">
        <v>5</v>
      </c>
      <c r="B65" s="18" t="s">
        <v>6</v>
      </c>
      <c r="C65" s="18">
        <v>73.77</v>
      </c>
      <c r="D65" s="18"/>
      <c r="E65" s="18">
        <v>67.040000000000006</v>
      </c>
      <c r="F65" s="28">
        <v>35.799999999999997</v>
      </c>
      <c r="I65" s="17" t="s">
        <v>5</v>
      </c>
      <c r="J65" s="18" t="s">
        <v>6</v>
      </c>
      <c r="K65" s="18">
        <v>78.459999999999994</v>
      </c>
      <c r="L65" s="18"/>
      <c r="M65" s="18">
        <v>67.19</v>
      </c>
      <c r="N65" s="28">
        <v>17.239999999999998</v>
      </c>
      <c r="Q65" s="17" t="s">
        <v>5</v>
      </c>
      <c r="R65" s="18" t="s">
        <v>6</v>
      </c>
      <c r="S65" s="18">
        <v>208.08</v>
      </c>
      <c r="T65" s="18"/>
      <c r="U65" s="18">
        <v>252.13</v>
      </c>
      <c r="V65" s="28">
        <v>114.55</v>
      </c>
    </row>
    <row r="66" spans="1:22" x14ac:dyDescent="0.25">
      <c r="A66" s="19" t="s">
        <v>5</v>
      </c>
      <c r="B66" s="1" t="s">
        <v>7</v>
      </c>
      <c r="C66" s="1">
        <v>23.56</v>
      </c>
      <c r="D66" s="1"/>
      <c r="E66" s="1">
        <v>22.12</v>
      </c>
      <c r="F66" s="29">
        <v>12.88</v>
      </c>
      <c r="I66" s="19" t="s">
        <v>5</v>
      </c>
      <c r="J66" s="1" t="s">
        <v>7</v>
      </c>
      <c r="K66" s="1">
        <v>22.43</v>
      </c>
      <c r="L66" s="1"/>
      <c r="M66" s="1">
        <v>20.68</v>
      </c>
      <c r="N66" s="29">
        <v>3.17</v>
      </c>
      <c r="Q66" s="19" t="s">
        <v>5</v>
      </c>
      <c r="R66" s="1" t="s">
        <v>7</v>
      </c>
      <c r="S66" s="1">
        <v>67.94</v>
      </c>
      <c r="T66" s="1"/>
      <c r="U66" s="1">
        <v>71.72</v>
      </c>
      <c r="V66" s="29">
        <v>27.06</v>
      </c>
    </row>
    <row r="67" spans="1:22" x14ac:dyDescent="0.25">
      <c r="A67" s="19" t="s">
        <v>5</v>
      </c>
      <c r="B67" s="1" t="s">
        <v>8</v>
      </c>
      <c r="C67" s="1">
        <v>84.61</v>
      </c>
      <c r="D67" s="1"/>
      <c r="E67" s="1">
        <v>87.62</v>
      </c>
      <c r="F67" s="29">
        <v>13.04</v>
      </c>
      <c r="I67" s="19" t="s">
        <v>5</v>
      </c>
      <c r="J67" s="1" t="s">
        <v>8</v>
      </c>
      <c r="K67" s="1">
        <v>82.61</v>
      </c>
      <c r="L67" s="1"/>
      <c r="M67" s="1">
        <v>80.010000000000005</v>
      </c>
      <c r="N67" s="29">
        <v>11.88</v>
      </c>
      <c r="Q67" s="19" t="s">
        <v>5</v>
      </c>
      <c r="R67" s="1" t="s">
        <v>8</v>
      </c>
      <c r="S67" s="1">
        <v>280.52</v>
      </c>
      <c r="T67" s="1"/>
      <c r="U67" s="1">
        <v>286.24</v>
      </c>
      <c r="V67" s="29">
        <v>47.2</v>
      </c>
    </row>
    <row r="68" spans="1:22" x14ac:dyDescent="0.25">
      <c r="A68" s="19" t="s">
        <v>5</v>
      </c>
      <c r="B68" s="1" t="s">
        <v>9</v>
      </c>
      <c r="C68" s="1">
        <v>41.42</v>
      </c>
      <c r="D68" s="1"/>
      <c r="E68" s="1">
        <v>43.58</v>
      </c>
      <c r="F68" s="29">
        <v>22.83</v>
      </c>
      <c r="I68" s="19" t="s">
        <v>5</v>
      </c>
      <c r="J68" s="1" t="s">
        <v>9</v>
      </c>
      <c r="K68" s="1">
        <v>25.65</v>
      </c>
      <c r="L68" s="1"/>
      <c r="M68" s="1">
        <v>21.37</v>
      </c>
      <c r="N68" s="29">
        <v>7.65</v>
      </c>
      <c r="Q68" s="19" t="s">
        <v>5</v>
      </c>
      <c r="R68" s="1" t="s">
        <v>9</v>
      </c>
      <c r="S68" s="1">
        <v>75.27</v>
      </c>
      <c r="T68" s="1"/>
      <c r="U68" s="1">
        <v>63.09</v>
      </c>
      <c r="V68" s="29">
        <v>39.96</v>
      </c>
    </row>
    <row r="69" spans="1:22" x14ac:dyDescent="0.25">
      <c r="A69" s="19" t="s">
        <v>5</v>
      </c>
      <c r="B69" s="1" t="s">
        <v>10</v>
      </c>
      <c r="C69" s="1">
        <v>42.95</v>
      </c>
      <c r="D69" s="1"/>
      <c r="E69" s="1">
        <v>48.08</v>
      </c>
      <c r="F69" s="29">
        <v>18.489999999999998</v>
      </c>
      <c r="I69" s="19" t="s">
        <v>5</v>
      </c>
      <c r="J69" s="1" t="s">
        <v>10</v>
      </c>
      <c r="K69" s="1">
        <v>52.32</v>
      </c>
      <c r="L69" s="1"/>
      <c r="M69" s="1">
        <v>55.48</v>
      </c>
      <c r="N69" s="29">
        <v>13.23</v>
      </c>
      <c r="Q69" s="19" t="s">
        <v>5</v>
      </c>
      <c r="R69" s="1" t="s">
        <v>10</v>
      </c>
      <c r="S69" s="1">
        <v>88.06</v>
      </c>
      <c r="T69" s="1"/>
      <c r="U69" s="1">
        <v>94.51</v>
      </c>
      <c r="V69" s="29">
        <v>41.74</v>
      </c>
    </row>
    <row r="70" spans="1:22" ht="15.75" thickBot="1" x14ac:dyDescent="0.3">
      <c r="A70" s="20" t="s">
        <v>5</v>
      </c>
      <c r="B70" s="21" t="s">
        <v>11</v>
      </c>
      <c r="C70" s="21">
        <v>67.069999999999993</v>
      </c>
      <c r="D70" s="21"/>
      <c r="E70" s="21">
        <v>56.93</v>
      </c>
      <c r="F70" s="30">
        <v>21.75</v>
      </c>
      <c r="I70" s="20" t="s">
        <v>5</v>
      </c>
      <c r="J70" s="21" t="s">
        <v>11</v>
      </c>
      <c r="K70" s="21">
        <v>67.77</v>
      </c>
      <c r="L70" s="21"/>
      <c r="M70" s="21">
        <v>61.13</v>
      </c>
      <c r="N70" s="30">
        <v>16.3</v>
      </c>
      <c r="Q70" s="20" t="s">
        <v>5</v>
      </c>
      <c r="R70" s="21" t="s">
        <v>11</v>
      </c>
      <c r="S70" s="21">
        <v>196.73</v>
      </c>
      <c r="T70" s="21"/>
      <c r="U70" s="21">
        <v>203.84</v>
      </c>
      <c r="V70" s="30">
        <v>101.82</v>
      </c>
    </row>
    <row r="71" spans="1:22" x14ac:dyDescent="0.25">
      <c r="A71" s="16" t="s">
        <v>23</v>
      </c>
      <c r="B71" s="16" t="s">
        <v>6</v>
      </c>
      <c r="C71" s="16">
        <v>43.87</v>
      </c>
      <c r="D71" s="16"/>
      <c r="E71" s="16">
        <v>37.479999999999997</v>
      </c>
      <c r="F71" s="16">
        <v>25.2</v>
      </c>
      <c r="I71" s="16" t="s">
        <v>27</v>
      </c>
      <c r="J71" s="16" t="s">
        <v>6</v>
      </c>
      <c r="K71" s="16">
        <v>71.27</v>
      </c>
      <c r="L71" s="16"/>
      <c r="M71" s="16">
        <v>52.82</v>
      </c>
      <c r="N71" s="16">
        <v>28.23</v>
      </c>
      <c r="Q71" s="16" t="s">
        <v>28</v>
      </c>
      <c r="R71" s="16" t="s">
        <v>6</v>
      </c>
      <c r="S71" s="16">
        <v>11.81</v>
      </c>
      <c r="T71" s="16"/>
      <c r="U71" s="16">
        <v>12.13</v>
      </c>
      <c r="V71" s="16">
        <v>2.29</v>
      </c>
    </row>
    <row r="72" spans="1:22" x14ac:dyDescent="0.25">
      <c r="A72" s="1" t="s">
        <v>23</v>
      </c>
      <c r="B72" s="1" t="s">
        <v>7</v>
      </c>
      <c r="C72" s="1">
        <v>4.2699999999999996</v>
      </c>
      <c r="D72" s="1"/>
      <c r="E72" s="1">
        <v>3.71</v>
      </c>
      <c r="F72" s="1">
        <v>1.78</v>
      </c>
      <c r="I72" s="1" t="s">
        <v>27</v>
      </c>
      <c r="J72" s="1" t="s">
        <v>7</v>
      </c>
      <c r="K72" s="1">
        <v>27.24</v>
      </c>
      <c r="L72" s="1"/>
      <c r="M72" s="1">
        <v>30.46</v>
      </c>
      <c r="N72" s="1">
        <v>13.45</v>
      </c>
      <c r="Q72" s="1" t="s">
        <v>28</v>
      </c>
      <c r="R72" s="1" t="s">
        <v>7</v>
      </c>
      <c r="S72" s="1">
        <v>1.31</v>
      </c>
      <c r="T72" s="1"/>
      <c r="U72" s="1">
        <v>1.4</v>
      </c>
      <c r="V72" s="1">
        <v>1.02</v>
      </c>
    </row>
    <row r="73" spans="1:22" x14ac:dyDescent="0.25">
      <c r="A73" s="1" t="s">
        <v>23</v>
      </c>
      <c r="B73" s="1" t="s">
        <v>8</v>
      </c>
      <c r="C73" s="1">
        <v>86.28</v>
      </c>
      <c r="D73" s="1"/>
      <c r="E73" s="1">
        <v>88.02</v>
      </c>
      <c r="F73" s="1">
        <v>31.06</v>
      </c>
      <c r="I73" s="1" t="s">
        <v>27</v>
      </c>
      <c r="J73" s="1" t="s">
        <v>8</v>
      </c>
      <c r="K73" s="1">
        <v>135.29</v>
      </c>
      <c r="L73" s="1"/>
      <c r="M73" s="1">
        <v>150.08000000000001</v>
      </c>
      <c r="N73" s="1">
        <v>33.29</v>
      </c>
      <c r="Q73" s="1" t="s">
        <v>28</v>
      </c>
      <c r="R73" s="1" t="s">
        <v>8</v>
      </c>
      <c r="S73" s="1">
        <v>11.4</v>
      </c>
      <c r="T73" s="1"/>
      <c r="U73" s="1">
        <v>8.16</v>
      </c>
      <c r="V73" s="1">
        <v>9.26</v>
      </c>
    </row>
    <row r="74" spans="1:22" x14ac:dyDescent="0.25">
      <c r="A74" s="1" t="s">
        <v>23</v>
      </c>
      <c r="B74" s="1" t="s">
        <v>9</v>
      </c>
      <c r="C74" s="1">
        <v>7.64</v>
      </c>
      <c r="D74" s="1"/>
      <c r="E74" s="1">
        <v>5.25</v>
      </c>
      <c r="F74" s="1">
        <v>4.9400000000000004</v>
      </c>
      <c r="I74" s="1" t="s">
        <v>27</v>
      </c>
      <c r="J74" s="1" t="s">
        <v>9</v>
      </c>
      <c r="K74" s="1">
        <v>30.59</v>
      </c>
      <c r="L74" s="1"/>
      <c r="M74" s="1">
        <v>34.61</v>
      </c>
      <c r="N74" s="1">
        <v>15.43</v>
      </c>
      <c r="Q74" s="1" t="s">
        <v>28</v>
      </c>
      <c r="R74" s="1" t="s">
        <v>9</v>
      </c>
      <c r="S74" s="1">
        <v>1.74</v>
      </c>
      <c r="T74" s="1"/>
      <c r="U74" s="1">
        <v>0.62</v>
      </c>
      <c r="V74" s="1">
        <v>2.61</v>
      </c>
    </row>
    <row r="75" spans="1:22" x14ac:dyDescent="0.25">
      <c r="A75" s="1" t="s">
        <v>23</v>
      </c>
      <c r="B75" s="1" t="s">
        <v>10</v>
      </c>
      <c r="C75" s="1">
        <v>16.850000000000001</v>
      </c>
      <c r="D75" s="1"/>
      <c r="E75" s="1">
        <v>11.52</v>
      </c>
      <c r="F75" s="1">
        <v>11.36</v>
      </c>
      <c r="I75" s="1" t="s">
        <v>27</v>
      </c>
      <c r="J75" s="1" t="s">
        <v>10</v>
      </c>
      <c r="K75" s="1">
        <v>20.76</v>
      </c>
      <c r="L75" s="1"/>
      <c r="M75" s="1">
        <v>19.5</v>
      </c>
      <c r="N75" s="1">
        <v>3.63</v>
      </c>
      <c r="Q75" s="1" t="s">
        <v>28</v>
      </c>
      <c r="R75" s="1" t="s">
        <v>10</v>
      </c>
      <c r="S75" s="1">
        <v>3.41</v>
      </c>
      <c r="T75" s="1"/>
      <c r="U75" s="1">
        <v>3.62</v>
      </c>
      <c r="V75" s="1">
        <v>1.72</v>
      </c>
    </row>
    <row r="76" spans="1:22" x14ac:dyDescent="0.25">
      <c r="A76" s="1" t="s">
        <v>23</v>
      </c>
      <c r="B76" s="1" t="s">
        <v>11</v>
      </c>
      <c r="C76" s="1">
        <v>25.65</v>
      </c>
      <c r="D76" s="1"/>
      <c r="E76" s="1">
        <v>27.65</v>
      </c>
      <c r="F76" s="1">
        <v>5.29</v>
      </c>
      <c r="I76" s="1" t="s">
        <v>27</v>
      </c>
      <c r="J76" s="1" t="s">
        <v>11</v>
      </c>
      <c r="K76" s="1">
        <v>53.6</v>
      </c>
      <c r="L76" s="1"/>
      <c r="M76" s="1">
        <v>51.76</v>
      </c>
      <c r="N76" s="1">
        <v>14.76</v>
      </c>
      <c r="Q76" s="1" t="s">
        <v>28</v>
      </c>
      <c r="R76" s="1" t="s">
        <v>11</v>
      </c>
      <c r="S76" s="1">
        <v>17.46</v>
      </c>
      <c r="T76" s="1"/>
      <c r="U76" s="1">
        <v>20.190000000000001</v>
      </c>
      <c r="V76" s="1">
        <v>7.84</v>
      </c>
    </row>
  </sheetData>
  <mergeCells count="6">
    <mergeCell ref="A1:F1"/>
    <mergeCell ref="I1:N1"/>
    <mergeCell ref="A63:F63"/>
    <mergeCell ref="I63:N63"/>
    <mergeCell ref="Q63:V63"/>
    <mergeCell ref="Q1:V1"/>
  </mergeCells>
  <conditionalFormatting sqref="C3:D9 K3:L9 S3:T9 C65:D70 K65:L70 S65:T70">
    <cfRule type="cellIs" dxfId="3" priority="4" operator="between">
      <formula>6</formula>
      <formula>25</formula>
    </cfRule>
    <cfRule type="cellIs" dxfId="2" priority="5" operator="between">
      <formula>8.3</formula>
      <formula>18.3</formula>
    </cfRule>
  </conditionalFormatting>
  <conditionalFormatting sqref="D10:D15">
    <cfRule type="colorScale" priority="3">
      <colorScale>
        <cfvo type="min"/>
        <cfvo type="max"/>
        <color rgb="FFFCFCFF"/>
        <color rgb="FFF8696B"/>
      </colorScale>
    </cfRule>
  </conditionalFormatting>
  <conditionalFormatting sqref="L10:L15">
    <cfRule type="colorScale" priority="2">
      <colorScale>
        <cfvo type="min"/>
        <cfvo type="max"/>
        <color rgb="FFFCFCFF"/>
        <color rgb="FFF8696B"/>
      </colorScale>
    </cfRule>
  </conditionalFormatting>
  <conditionalFormatting sqref="T10:T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28"/>
  <sheetViews>
    <sheetView zoomScale="85" zoomScaleNormal="85" workbookViewId="0">
      <selection activeCell="D39" sqref="D39"/>
    </sheetView>
  </sheetViews>
  <sheetFormatPr defaultRowHeight="15" x14ac:dyDescent="0.25"/>
  <cols>
    <col min="1" max="1" width="24" style="3" customWidth="1"/>
    <col min="2" max="3" width="9.140625" style="3"/>
    <col min="4" max="4" width="10.7109375" style="3" bestFit="1" customWidth="1"/>
    <col min="5" max="6" width="14" style="3" customWidth="1"/>
    <col min="7" max="8" width="16.7109375" style="3" customWidth="1"/>
    <col min="9" max="16384" width="9.140625" style="3"/>
  </cols>
  <sheetData>
    <row r="2" spans="2:8" s="5" customFormat="1" x14ac:dyDescent="0.25"/>
    <row r="3" spans="2:8" s="5" customFormat="1" x14ac:dyDescent="0.25">
      <c r="E3" s="22" t="s">
        <v>33</v>
      </c>
      <c r="F3" s="22"/>
      <c r="G3" s="22" t="s">
        <v>34</v>
      </c>
      <c r="H3" s="22"/>
    </row>
    <row r="4" spans="2:8" s="5" customFormat="1" x14ac:dyDescent="0.25">
      <c r="E4" s="5" t="s">
        <v>32</v>
      </c>
      <c r="F4" s="5" t="s">
        <v>4</v>
      </c>
      <c r="G4" s="5" t="s">
        <v>32</v>
      </c>
      <c r="H4" s="5" t="s">
        <v>4</v>
      </c>
    </row>
    <row r="5" spans="2:8" s="5" customFormat="1" x14ac:dyDescent="0.25">
      <c r="B5" s="3" t="s">
        <v>29</v>
      </c>
      <c r="C5" s="3" t="s">
        <v>30</v>
      </c>
      <c r="D5" s="3" t="s">
        <v>31</v>
      </c>
      <c r="E5" s="23">
        <v>149</v>
      </c>
      <c r="F5" s="23">
        <v>68</v>
      </c>
      <c r="G5" s="23">
        <v>149</v>
      </c>
      <c r="H5" s="23">
        <v>68</v>
      </c>
    </row>
    <row r="6" spans="2:8" s="5" customFormat="1" x14ac:dyDescent="0.25">
      <c r="B6" s="5">
        <v>1.2</v>
      </c>
      <c r="C6" s="5">
        <v>6.0000000000000001E-3</v>
      </c>
      <c r="D6" s="5">
        <f>C6*B6</f>
        <v>7.1999999999999998E-3</v>
      </c>
      <c r="E6" s="24">
        <f>$D$6*E5</f>
        <v>1.0728</v>
      </c>
      <c r="F6" s="24">
        <f>$D$6*F5</f>
        <v>0.48959999999999998</v>
      </c>
      <c r="G6" s="24">
        <f>E6*7.84</f>
        <v>8.4107520000000005</v>
      </c>
      <c r="H6" s="24">
        <f>F6*7.84</f>
        <v>3.8384639999999997</v>
      </c>
    </row>
    <row r="7" spans="2:8" s="5" customFormat="1" x14ac:dyDescent="0.25">
      <c r="B7" s="5">
        <v>1.2</v>
      </c>
      <c r="C7" s="5">
        <v>1.2999999999999999E-2</v>
      </c>
      <c r="D7" s="5">
        <f>C7*B7</f>
        <v>1.5599999999999999E-2</v>
      </c>
      <c r="E7" s="24">
        <f>$D$7*E5</f>
        <v>2.3243999999999998</v>
      </c>
      <c r="F7" s="24">
        <f>$D$7*F5</f>
        <v>1.0608</v>
      </c>
      <c r="G7" s="24">
        <f>E7*7.84</f>
        <v>18.223295999999998</v>
      </c>
      <c r="H7" s="24">
        <f>F7*7.84</f>
        <v>8.3166719999999987</v>
      </c>
    </row>
    <row r="8" spans="2:8" s="5" customFormat="1" x14ac:dyDescent="0.25"/>
    <row r="9" spans="2:8" s="5" customFormat="1" x14ac:dyDescent="0.25"/>
    <row r="10" spans="2:8" s="5" customFormat="1" x14ac:dyDescent="0.25"/>
    <row r="11" spans="2:8" s="5" customFormat="1" x14ac:dyDescent="0.25">
      <c r="E11" s="22" t="s">
        <v>35</v>
      </c>
      <c r="F11" s="22"/>
      <c r="G11" s="22" t="s">
        <v>36</v>
      </c>
      <c r="H11" s="22"/>
    </row>
    <row r="12" spans="2:8" x14ac:dyDescent="0.25">
      <c r="B12" s="5"/>
      <c r="C12" s="5"/>
      <c r="D12" s="5"/>
      <c r="E12" s="5" t="s">
        <v>32</v>
      </c>
      <c r="F12" s="5" t="s">
        <v>4</v>
      </c>
      <c r="G12" s="5" t="s">
        <v>32</v>
      </c>
      <c r="H12" s="5" t="s">
        <v>4</v>
      </c>
    </row>
    <row r="13" spans="2:8" x14ac:dyDescent="0.25">
      <c r="B13" s="3" t="s">
        <v>29</v>
      </c>
      <c r="C13" s="3" t="s">
        <v>30</v>
      </c>
      <c r="D13" s="3" t="s">
        <v>31</v>
      </c>
      <c r="E13" s="23">
        <v>33</v>
      </c>
      <c r="F13" s="23">
        <v>8</v>
      </c>
      <c r="G13" s="23">
        <v>33</v>
      </c>
      <c r="H13" s="23">
        <v>8</v>
      </c>
    </row>
    <row r="14" spans="2:8" x14ac:dyDescent="0.25">
      <c r="B14" s="5">
        <v>1.2</v>
      </c>
      <c r="C14" s="5">
        <v>6.0000000000000001E-3</v>
      </c>
      <c r="D14" s="5">
        <f>C14*B14</f>
        <v>7.1999999999999998E-3</v>
      </c>
      <c r="E14" s="24">
        <f>$D$6*E13</f>
        <v>0.23760000000000001</v>
      </c>
      <c r="F14" s="24">
        <f>$D$6*F13</f>
        <v>5.7599999999999998E-2</v>
      </c>
      <c r="G14" s="24">
        <f>E14*7.84</f>
        <v>1.862784</v>
      </c>
      <c r="H14" s="24">
        <f>F14*7.84</f>
        <v>0.45158399999999999</v>
      </c>
    </row>
    <row r="15" spans="2:8" x14ac:dyDescent="0.25">
      <c r="B15" s="5">
        <v>1.2</v>
      </c>
      <c r="C15" s="5">
        <v>1.2999999999999999E-2</v>
      </c>
      <c r="D15" s="5">
        <f>C15*B15</f>
        <v>1.5599999999999999E-2</v>
      </c>
      <c r="E15" s="24">
        <f>$D$7*E13</f>
        <v>0.51479999999999992</v>
      </c>
      <c r="F15" s="24">
        <f>$D$7*F13</f>
        <v>0.12479999999999999</v>
      </c>
      <c r="G15" s="24">
        <f>E15*7.84</f>
        <v>4.0360319999999996</v>
      </c>
      <c r="H15" s="24">
        <f>F15*7.84</f>
        <v>0.97843199999999997</v>
      </c>
    </row>
    <row r="16" spans="2:8" x14ac:dyDescent="0.25">
      <c r="B16" s="5"/>
      <c r="C16" s="5"/>
      <c r="D16" s="5"/>
      <c r="E16" s="24"/>
      <c r="F16" s="24"/>
      <c r="G16" s="24"/>
      <c r="H16" s="24"/>
    </row>
    <row r="19" spans="1:8" x14ac:dyDescent="0.25">
      <c r="B19" s="31" t="s">
        <v>43</v>
      </c>
      <c r="C19" s="31"/>
      <c r="D19" s="31"/>
      <c r="E19" s="31"/>
      <c r="F19" s="31"/>
      <c r="G19" s="31"/>
      <c r="H19" s="31"/>
    </row>
    <row r="20" spans="1:8" x14ac:dyDescent="0.25">
      <c r="B20" s="31" t="s">
        <v>37</v>
      </c>
      <c r="C20" s="31"/>
      <c r="D20" s="3" t="s">
        <v>38</v>
      </c>
      <c r="E20" s="3" t="s">
        <v>39</v>
      </c>
      <c r="F20" s="3" t="s">
        <v>40</v>
      </c>
      <c r="G20" s="3" t="s">
        <v>42</v>
      </c>
      <c r="H20" s="3" t="s">
        <v>41</v>
      </c>
    </row>
    <row r="21" spans="1:8" x14ac:dyDescent="0.25">
      <c r="B21" s="3">
        <v>72</v>
      </c>
      <c r="C21" s="3">
        <v>146</v>
      </c>
      <c r="D21" s="3">
        <v>191</v>
      </c>
      <c r="E21" s="3">
        <v>187</v>
      </c>
      <c r="F21" s="3">
        <v>127</v>
      </c>
      <c r="G21" s="3">
        <v>84</v>
      </c>
      <c r="H21" s="3">
        <v>142</v>
      </c>
    </row>
    <row r="22" spans="1:8" x14ac:dyDescent="0.25">
      <c r="B22" s="3">
        <v>82</v>
      </c>
      <c r="C22" s="3">
        <v>159</v>
      </c>
      <c r="D22" s="3">
        <v>258</v>
      </c>
      <c r="E22" s="3">
        <v>196</v>
      </c>
      <c r="F22" s="3">
        <v>171</v>
      </c>
      <c r="G22" s="3">
        <v>152</v>
      </c>
      <c r="H22" s="3">
        <v>197</v>
      </c>
    </row>
    <row r="23" spans="1:8" x14ac:dyDescent="0.25">
      <c r="B23" s="3">
        <v>88</v>
      </c>
      <c r="C23" s="3">
        <v>184</v>
      </c>
      <c r="D23" s="3">
        <v>226</v>
      </c>
      <c r="E23" s="3">
        <v>210</v>
      </c>
      <c r="F23" s="3">
        <v>123</v>
      </c>
      <c r="G23" s="3">
        <v>89</v>
      </c>
      <c r="H23" s="3">
        <v>136</v>
      </c>
    </row>
    <row r="24" spans="1:8" x14ac:dyDescent="0.25">
      <c r="A24" s="3" t="s">
        <v>2</v>
      </c>
      <c r="B24" s="32">
        <f>AVERAGE(B21:C23)</f>
        <v>121.83333333333333</v>
      </c>
      <c r="C24" s="32"/>
      <c r="D24" s="7">
        <f>AVERAGE(D21:D23)</f>
        <v>225</v>
      </c>
      <c r="E24" s="7">
        <f t="shared" ref="E24:H24" si="0">AVERAGE(E21:E23)</f>
        <v>197.66666666666666</v>
      </c>
      <c r="F24" s="7">
        <f t="shared" si="0"/>
        <v>140.33333333333334</v>
      </c>
      <c r="G24" s="7">
        <f t="shared" si="0"/>
        <v>108.33333333333333</v>
      </c>
      <c r="H24" s="7">
        <f t="shared" si="0"/>
        <v>158.33333333333334</v>
      </c>
    </row>
    <row r="25" spans="1:8" x14ac:dyDescent="0.25">
      <c r="A25" s="3" t="s">
        <v>4</v>
      </c>
      <c r="B25" s="32">
        <f>_xlfn.STDEV.S(B21:C23)</f>
        <v>46.999645388733157</v>
      </c>
      <c r="C25" s="32"/>
      <c r="D25" s="7">
        <f>_xlfn.STDEV.S(D21:D23)</f>
        <v>33.511192160232078</v>
      </c>
      <c r="E25" s="7">
        <f t="shared" ref="E25:H25" si="1">_xlfn.STDEV.S(E21:E23)</f>
        <v>11.590225767142472</v>
      </c>
      <c r="F25" s="7">
        <f t="shared" si="1"/>
        <v>26.633312473917549</v>
      </c>
      <c r="G25" s="7">
        <f t="shared" si="1"/>
        <v>37.898988552906424</v>
      </c>
      <c r="H25" s="7">
        <f t="shared" si="1"/>
        <v>33.620430296671337</v>
      </c>
    </row>
    <row r="26" spans="1:8" x14ac:dyDescent="0.25">
      <c r="B26" s="32"/>
      <c r="C26" s="32"/>
      <c r="D26" s="7"/>
      <c r="E26" s="7"/>
      <c r="F26" s="7"/>
      <c r="G26" s="7"/>
      <c r="H26" s="7"/>
    </row>
    <row r="27" spans="1:8" x14ac:dyDescent="0.25">
      <c r="B27" s="32"/>
      <c r="C27" s="32"/>
      <c r="D27" s="7"/>
      <c r="E27" s="7"/>
      <c r="F27" s="7"/>
      <c r="G27" s="7"/>
      <c r="H27" s="7"/>
    </row>
    <row r="28" spans="1:8" x14ac:dyDescent="0.25">
      <c r="B28" s="32"/>
      <c r="C28" s="31"/>
      <c r="D28" s="7"/>
      <c r="E28" s="7"/>
      <c r="F28" s="7"/>
      <c r="G28" s="7"/>
      <c r="H28" s="7"/>
    </row>
  </sheetData>
  <mergeCells count="11">
    <mergeCell ref="B26:C26"/>
    <mergeCell ref="B27:C27"/>
    <mergeCell ref="B28:C28"/>
    <mergeCell ref="E3:F3"/>
    <mergeCell ref="G3:H3"/>
    <mergeCell ref="E11:F11"/>
    <mergeCell ref="G11:H11"/>
    <mergeCell ref="B20:C20"/>
    <mergeCell ref="B24:C24"/>
    <mergeCell ref="B25:C25"/>
    <mergeCell ref="B19:H19"/>
  </mergeCells>
  <conditionalFormatting sqref="B29: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7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Shedding Descriptive statistics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Virginie Galais (Staff)</cp:lastModifiedBy>
  <cp:lastPrinted>2024-04-17T13:00:50Z</cp:lastPrinted>
  <dcterms:created xsi:type="dcterms:W3CDTF">2024-04-17T10:17:49Z</dcterms:created>
  <dcterms:modified xsi:type="dcterms:W3CDTF">2024-04-17T14:31:01Z</dcterms:modified>
</cp:coreProperties>
</file>