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5804\PhD R code\Scopus-Web-Of-Science-Merger_Thesis_VG\Results\"/>
    </mc:Choice>
  </mc:AlternateContent>
  <xr:revisionPtr revIDLastSave="0" documentId="13_ncr:1_{3422612F-DCD2-4E22-9047-29CB56616FAA}" xr6:coauthVersionLast="46" xr6:coauthVersionMax="46" xr10:uidLastSave="{00000000-0000-0000-0000-000000000000}"/>
  <bookViews>
    <workbookView xWindow="7335" yWindow="3450" windowWidth="21600" windowHeight="11385" xr2:uid="{00000000-000D-0000-FFFF-FFFF00000000}"/>
  </bookViews>
  <sheets>
    <sheet name="Result_Document type_ScopW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Q5" i="1"/>
  <c r="J3" i="1"/>
  <c r="J4" i="1"/>
  <c r="J9" i="1"/>
  <c r="J10" i="1"/>
  <c r="J11" i="1"/>
  <c r="J12" i="1"/>
  <c r="Q11" i="1"/>
  <c r="Q10" i="1"/>
  <c r="Q8" i="1"/>
  <c r="Q4" i="1"/>
  <c r="Q3" i="1"/>
  <c r="Q2" i="1"/>
  <c r="N12" i="1"/>
  <c r="N11" i="1"/>
  <c r="N10" i="1"/>
  <c r="N9" i="1"/>
  <c r="N8" i="1"/>
  <c r="N7" i="1"/>
  <c r="N6" i="1"/>
  <c r="N5" i="1"/>
  <c r="N3" i="1"/>
  <c r="N2" i="1"/>
  <c r="K11" i="1"/>
  <c r="K10" i="1"/>
  <c r="K8" i="1"/>
  <c r="K6" i="1"/>
  <c r="K5" i="1"/>
  <c r="K4" i="1"/>
  <c r="K3" i="1"/>
  <c r="K2" i="1"/>
  <c r="H12" i="1"/>
  <c r="H11" i="1"/>
  <c r="H10" i="1"/>
  <c r="H9" i="1"/>
  <c r="H8" i="1"/>
  <c r="J8" i="1" s="1"/>
  <c r="H7" i="1"/>
  <c r="J7" i="1" s="1"/>
  <c r="H6" i="1"/>
  <c r="J6" i="1" s="1"/>
  <c r="H5" i="1"/>
  <c r="J5" i="1" s="1"/>
  <c r="H4" i="1"/>
  <c r="H3" i="1"/>
  <c r="H2" i="1"/>
  <c r="J2" i="1" s="1"/>
  <c r="O11" i="1" l="1"/>
  <c r="P11" i="1" s="1"/>
  <c r="L3" i="1"/>
  <c r="M3" i="1" s="1"/>
  <c r="H1" i="1"/>
  <c r="K1" i="1"/>
  <c r="Q1" i="1"/>
  <c r="R5" i="1" s="1"/>
  <c r="S5" i="1" s="1"/>
  <c r="N1" i="1"/>
  <c r="L4" i="1" l="1"/>
  <c r="M4" i="1" s="1"/>
  <c r="L8" i="1"/>
  <c r="M8" i="1" s="1"/>
  <c r="L5" i="1"/>
  <c r="M5" i="1" s="1"/>
  <c r="L10" i="1"/>
  <c r="M10" i="1" s="1"/>
  <c r="O6" i="1"/>
  <c r="P6" i="1" s="1"/>
  <c r="O7" i="1"/>
  <c r="P7" i="1" s="1"/>
  <c r="O2" i="1"/>
  <c r="P2" i="1" s="1"/>
  <c r="O12" i="1"/>
  <c r="P12" i="1" s="1"/>
  <c r="L2" i="1"/>
  <c r="M2" i="1" s="1"/>
  <c r="O10" i="1"/>
  <c r="P10" i="1" s="1"/>
  <c r="L6" i="1"/>
  <c r="M6" i="1" s="1"/>
  <c r="O9" i="1"/>
  <c r="P9" i="1" s="1"/>
  <c r="L11" i="1"/>
  <c r="M11" i="1" s="1"/>
  <c r="O5" i="1"/>
  <c r="P5" i="1" s="1"/>
  <c r="O4" i="1"/>
  <c r="P4" i="1" s="1"/>
  <c r="O8" i="1"/>
  <c r="P8" i="1" s="1"/>
  <c r="O3" i="1"/>
  <c r="P3" i="1" s="1"/>
  <c r="R4" i="1"/>
  <c r="S4" i="1" s="1"/>
  <c r="R10" i="1"/>
  <c r="S10" i="1" s="1"/>
  <c r="R2" i="1"/>
  <c r="S2" i="1" s="1"/>
  <c r="R3" i="1"/>
  <c r="S3" i="1" s="1"/>
  <c r="R8" i="1"/>
  <c r="S8" i="1" s="1"/>
  <c r="R11" i="1"/>
  <c r="S11" i="1" s="1"/>
</calcChain>
</file>

<file path=xl/sharedStrings.xml><?xml version="1.0" encoding="utf-8"?>
<sst xmlns="http://schemas.openxmlformats.org/spreadsheetml/2006/main" count="126" uniqueCount="53">
  <si>
    <t>DocumentType</t>
  </si>
  <si>
    <t>Count</t>
  </si>
  <si>
    <t>ARTICLE</t>
  </si>
  <si>
    <t>BOOK</t>
  </si>
  <si>
    <t>CONFERENCE MATERIAL</t>
  </si>
  <si>
    <t>EDITORIAL MATERIAL</t>
  </si>
  <si>
    <t>ERRATUM</t>
  </si>
  <si>
    <t>LETTER</t>
  </si>
  <si>
    <t>NOTE</t>
  </si>
  <si>
    <t>RETRACTED</t>
  </si>
  <si>
    <t>REVIEW</t>
  </si>
  <si>
    <t>SHORT SURVEY</t>
  </si>
  <si>
    <t>NA</t>
  </si>
  <si>
    <t>CORRECTION</t>
  </si>
  <si>
    <t>MEETING ABSTRACT</t>
  </si>
  <si>
    <t>PROCEEDINGS PAPER</t>
  </si>
  <si>
    <t>Article</t>
  </si>
  <si>
    <t>Book</t>
  </si>
  <si>
    <t>Catalogue</t>
  </si>
  <si>
    <t>Communication</t>
  </si>
  <si>
    <t>Conference Material</t>
  </si>
  <si>
    <t>Journal</t>
  </si>
  <si>
    <t>Letter</t>
  </si>
  <si>
    <t>Magazine</t>
  </si>
  <si>
    <t>Manual</t>
  </si>
  <si>
    <t>Note</t>
  </si>
  <si>
    <t>Poster</t>
  </si>
  <si>
    <t>Proceedings papers</t>
  </si>
  <si>
    <t>Report</t>
  </si>
  <si>
    <t>Review</t>
  </si>
  <si>
    <t>Thesis</t>
  </si>
  <si>
    <t>Webpage</t>
  </si>
  <si>
    <t>Total</t>
  </si>
  <si>
    <t>Articles</t>
  </si>
  <si>
    <t>185 (44.4)</t>
  </si>
  <si>
    <t>Book/Book chapter</t>
  </si>
  <si>
    <t>19 (4.6)</t>
  </si>
  <si>
    <t>Conference Material/Meeting Abstract/Proceedings paper</t>
  </si>
  <si>
    <t>90 (21.6)</t>
  </si>
  <si>
    <t>8 (1.9)</t>
  </si>
  <si>
    <t>Retracted/Correction</t>
  </si>
  <si>
    <t>-</t>
  </si>
  <si>
    <t>Short survey</t>
  </si>
  <si>
    <t>Editorial Material</t>
  </si>
  <si>
    <t>1 (0.2)</t>
  </si>
  <si>
    <t>Erratum</t>
  </si>
  <si>
    <t>Non-Specified</t>
  </si>
  <si>
    <t>13 (3.1)</t>
  </si>
  <si>
    <t>3 (0.7)</t>
  </si>
  <si>
    <t>Web page/ Web site</t>
  </si>
  <si>
    <t>74 (17.8)</t>
  </si>
  <si>
    <t>Other</t>
  </si>
  <si>
    <t>23 (5.5)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</si>
</sst>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164" fontId="19" fillId="0" borderId="13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topLeftCell="A22" zoomScale="85" zoomScaleNormal="85" workbookViewId="0">
      <selection activeCell="N29" sqref="N29"/>
    </sheetView>
  </sheetViews>
  <sheetFormatPr defaultRowHeight="15" x14ac:dyDescent="0.25"/>
  <cols>
    <col min="1" max="1" width="27.42578125" customWidth="1"/>
    <col min="2" max="2" width="29.28515625" customWidth="1"/>
    <col min="7" max="7" width="26" customWidth="1"/>
    <col min="9" max="9" width="11.42578125" bestFit="1" customWidth="1"/>
    <col min="10" max="10" width="13.85546875" customWidth="1"/>
    <col min="12" max="12" width="11.42578125" bestFit="1" customWidth="1"/>
    <col min="13" max="13" width="11.42578125" customWidth="1"/>
    <col min="15" max="15" width="11.42578125" bestFit="1" customWidth="1"/>
    <col min="16" max="16" width="11.42578125" customWidth="1"/>
    <col min="18" max="18" width="11.42578125" bestFit="1" customWidth="1"/>
    <col min="19" max="19" width="11.42578125" customWidth="1"/>
  </cols>
  <sheetData>
    <row r="1" spans="1:20" ht="22.5" customHeight="1" thickBot="1" x14ac:dyDescent="0.3">
      <c r="A1" t="s">
        <v>0</v>
      </c>
      <c r="B1" t="s">
        <v>1</v>
      </c>
      <c r="G1" s="1" t="s">
        <v>32</v>
      </c>
      <c r="H1" s="2">
        <f>SUM(H2:H15)</f>
        <v>1569</v>
      </c>
      <c r="I1" s="2"/>
      <c r="J1" s="2"/>
      <c r="K1" s="2">
        <f>SUM(K2:K15)</f>
        <v>867</v>
      </c>
      <c r="L1" s="2"/>
      <c r="M1" s="2"/>
      <c r="N1" s="2">
        <f t="shared" ref="N1:Q1" si="0">SUM(N2:N15)</f>
        <v>1756</v>
      </c>
      <c r="O1" s="2"/>
      <c r="P1" s="2"/>
      <c r="Q1" s="2">
        <f t="shared" si="0"/>
        <v>625</v>
      </c>
      <c r="R1" s="2"/>
      <c r="S1" s="2"/>
      <c r="T1" s="2">
        <v>417</v>
      </c>
    </row>
    <row r="2" spans="1:20" ht="22.5" customHeight="1" thickBot="1" x14ac:dyDescent="0.3">
      <c r="A2" t="s">
        <v>2</v>
      </c>
      <c r="B2">
        <v>1194</v>
      </c>
      <c r="G2" s="3" t="s">
        <v>33</v>
      </c>
      <c r="H2" s="4">
        <f>B2</f>
        <v>1194</v>
      </c>
      <c r="I2" s="5">
        <v>76.099426386233304</v>
      </c>
      <c r="J2" s="4" t="str">
        <f>CONCATENATE(H2," (",ROUND(I2,1),")")</f>
        <v>1194 (76.1)</v>
      </c>
      <c r="K2" s="4">
        <f>B13</f>
        <v>663</v>
      </c>
      <c r="L2" s="5">
        <f>K2/$K$1*100</f>
        <v>76.470588235294116</v>
      </c>
      <c r="M2" s="4" t="str">
        <f>CONCATENATE(K2," (",ROUND(L2,1),")")</f>
        <v>663 (76.5)</v>
      </c>
      <c r="N2" s="4">
        <f>B23</f>
        <v>1318</v>
      </c>
      <c r="O2" s="5">
        <f>N2/$N$1*100</f>
        <v>75.05694760820046</v>
      </c>
      <c r="P2" s="4" t="str">
        <f>CONCATENATE(N2," (",ROUND(O2,1),")")</f>
        <v>1318 (75.1)</v>
      </c>
      <c r="Q2" s="4">
        <f>B37</f>
        <v>457</v>
      </c>
      <c r="R2" s="5">
        <f>Q2/$Q$1*100</f>
        <v>73.11999999999999</v>
      </c>
      <c r="S2" s="4" t="str">
        <f>CONCATENATE(Q2," (",ROUND(R2,1),")")</f>
        <v>457 (73.1)</v>
      </c>
      <c r="T2" s="4" t="s">
        <v>34</v>
      </c>
    </row>
    <row r="3" spans="1:20" ht="22.5" customHeight="1" thickBot="1" x14ac:dyDescent="0.3">
      <c r="A3" t="s">
        <v>3</v>
      </c>
      <c r="B3">
        <v>80</v>
      </c>
      <c r="G3" s="3" t="s">
        <v>35</v>
      </c>
      <c r="H3" s="4">
        <f>B3</f>
        <v>80</v>
      </c>
      <c r="I3" s="5">
        <v>5.0987890376035692</v>
      </c>
      <c r="J3" s="4" t="str">
        <f t="shared" ref="J3:J12" si="1">CONCATENATE(H3," (",ROUND(I3,1),")")</f>
        <v>80 (5.1)</v>
      </c>
      <c r="K3" s="4">
        <f>B14</f>
        <v>19</v>
      </c>
      <c r="L3" s="5">
        <f t="shared" ref="L3:L11" si="2">K3/$K$1*100</f>
        <v>2.1914648212226067</v>
      </c>
      <c r="M3" s="4" t="str">
        <f t="shared" ref="M3:M11" si="3">CONCATENATE(K3," (",ROUND(L3,1),")")</f>
        <v>19 (2.2)</v>
      </c>
      <c r="N3" s="4">
        <f>B24</f>
        <v>86</v>
      </c>
      <c r="O3" s="5">
        <f t="shared" ref="O3:O12" si="4">N3/$N$1*100</f>
        <v>4.8974943052391797</v>
      </c>
      <c r="P3" s="4" t="str">
        <f t="shared" ref="P3:P11" si="5">CONCATENATE(N3," (",ROUND(O3,1),")")</f>
        <v>86 (4.9)</v>
      </c>
      <c r="Q3" s="4">
        <f>B38</f>
        <v>45</v>
      </c>
      <c r="R3" s="5">
        <f t="shared" ref="R3:R11" si="6">Q3/$Q$1*100</f>
        <v>7.1999999999999993</v>
      </c>
      <c r="S3" s="4" t="str">
        <f t="shared" ref="S3:S11" si="7">CONCATENATE(Q3," (",ROUND(R3,1),")")</f>
        <v>45 (7.2)</v>
      </c>
      <c r="T3" s="4" t="s">
        <v>36</v>
      </c>
    </row>
    <row r="4" spans="1:20" ht="22.5" customHeight="1" thickBot="1" x14ac:dyDescent="0.3">
      <c r="A4" t="s">
        <v>4</v>
      </c>
      <c r="B4">
        <v>174</v>
      </c>
      <c r="G4" s="3" t="s">
        <v>37</v>
      </c>
      <c r="H4" s="4">
        <f>B4+B5</f>
        <v>176</v>
      </c>
      <c r="I4" s="5">
        <v>11.217335882727852</v>
      </c>
      <c r="J4" s="4" t="str">
        <f t="shared" si="1"/>
        <v>176 (11.2)</v>
      </c>
      <c r="K4" s="4">
        <f>B18+B20</f>
        <v>113</v>
      </c>
      <c r="L4" s="5">
        <f t="shared" si="2"/>
        <v>13.033448673587081</v>
      </c>
      <c r="M4" s="4" t="str">
        <f t="shared" si="3"/>
        <v>113 (13)</v>
      </c>
      <c r="N4" s="4">
        <f>B25+B30+B32</f>
        <v>215</v>
      </c>
      <c r="O4" s="5">
        <f t="shared" si="4"/>
        <v>12.24373576309795</v>
      </c>
      <c r="P4" s="4" t="str">
        <f t="shared" si="5"/>
        <v>215 (12.2)</v>
      </c>
      <c r="Q4" s="4">
        <f>B39+B42+B44</f>
        <v>85</v>
      </c>
      <c r="R4" s="5">
        <f t="shared" si="6"/>
        <v>13.600000000000001</v>
      </c>
      <c r="S4" s="4" t="str">
        <f t="shared" si="7"/>
        <v>85 (13.6)</v>
      </c>
      <c r="T4" s="4" t="s">
        <v>38</v>
      </c>
    </row>
    <row r="5" spans="1:20" ht="22.5" customHeight="1" thickBot="1" x14ac:dyDescent="0.3">
      <c r="A5" t="s">
        <v>5</v>
      </c>
      <c r="B5">
        <v>2</v>
      </c>
      <c r="G5" s="3" t="s">
        <v>29</v>
      </c>
      <c r="H5" s="4">
        <f>B10</f>
        <v>85</v>
      </c>
      <c r="I5" s="5">
        <v>5.4174633524537921</v>
      </c>
      <c r="J5" s="4" t="str">
        <f t="shared" si="1"/>
        <v>85 (5.4)</v>
      </c>
      <c r="K5" s="4">
        <f>B21</f>
        <v>55</v>
      </c>
      <c r="L5" s="5">
        <f t="shared" si="2"/>
        <v>6.3437139561707028</v>
      </c>
      <c r="M5" s="4" t="str">
        <f t="shared" si="3"/>
        <v>55 (6.3)</v>
      </c>
      <c r="N5" s="4">
        <f>B34</f>
        <v>99</v>
      </c>
      <c r="O5" s="5">
        <f t="shared" si="4"/>
        <v>5.6378132118451028</v>
      </c>
      <c r="P5" s="4" t="str">
        <f t="shared" si="5"/>
        <v>99 (5.6)</v>
      </c>
      <c r="Q5" s="4">
        <f>B45</f>
        <v>21</v>
      </c>
      <c r="R5" s="5">
        <f t="shared" si="6"/>
        <v>3.36</v>
      </c>
      <c r="S5" s="4" t="str">
        <f t="shared" si="7"/>
        <v>21 (3.4)</v>
      </c>
      <c r="T5" s="4" t="s">
        <v>39</v>
      </c>
    </row>
    <row r="6" spans="1:20" ht="22.5" customHeight="1" thickBot="1" x14ac:dyDescent="0.3">
      <c r="A6" t="s">
        <v>6</v>
      </c>
      <c r="B6">
        <v>4</v>
      </c>
      <c r="G6" s="3" t="s">
        <v>40</v>
      </c>
      <c r="H6" s="4">
        <f>B9</f>
        <v>1</v>
      </c>
      <c r="I6" s="5">
        <v>6.3734862970044617E-2</v>
      </c>
      <c r="J6" s="4" t="str">
        <f t="shared" si="1"/>
        <v>1 (0.1)</v>
      </c>
      <c r="K6" s="4">
        <f>B15</f>
        <v>1</v>
      </c>
      <c r="L6" s="5">
        <f t="shared" si="2"/>
        <v>0.11534025374855825</v>
      </c>
      <c r="M6" s="4" t="str">
        <f t="shared" si="3"/>
        <v>1 (0.1)</v>
      </c>
      <c r="N6" s="4">
        <f>B26+B33</f>
        <v>2</v>
      </c>
      <c r="O6" s="5">
        <f t="shared" si="4"/>
        <v>0.11389521640091116</v>
      </c>
      <c r="P6" s="4" t="str">
        <f t="shared" si="5"/>
        <v>2 (0.1)</v>
      </c>
      <c r="Q6" s="4" t="s">
        <v>41</v>
      </c>
      <c r="R6" s="5"/>
      <c r="S6" s="4"/>
      <c r="T6" s="4" t="s">
        <v>41</v>
      </c>
    </row>
    <row r="7" spans="1:20" ht="22.5" customHeight="1" thickBot="1" x14ac:dyDescent="0.3">
      <c r="A7" t="s">
        <v>7</v>
      </c>
      <c r="B7">
        <v>7</v>
      </c>
      <c r="G7" s="3" t="s">
        <v>42</v>
      </c>
      <c r="H7" s="4">
        <f>B11</f>
        <v>1</v>
      </c>
      <c r="I7" s="5">
        <v>6.3734862970044617E-2</v>
      </c>
      <c r="J7" s="4" t="str">
        <f t="shared" si="1"/>
        <v>1 (0.1)</v>
      </c>
      <c r="K7" s="4" t="s">
        <v>41</v>
      </c>
      <c r="L7" s="5"/>
      <c r="M7" s="4"/>
      <c r="N7" s="4">
        <f>B35</f>
        <v>1</v>
      </c>
      <c r="O7" s="5">
        <f t="shared" si="4"/>
        <v>5.6947608200455579E-2</v>
      </c>
      <c r="P7" s="4" t="str">
        <f t="shared" si="5"/>
        <v>1 (0.1)</v>
      </c>
      <c r="Q7" s="4" t="s">
        <v>41</v>
      </c>
      <c r="R7" s="5"/>
      <c r="S7" s="4"/>
      <c r="T7" s="4" t="s">
        <v>41</v>
      </c>
    </row>
    <row r="8" spans="1:20" ht="22.5" customHeight="1" thickBot="1" x14ac:dyDescent="0.3">
      <c r="A8" t="s">
        <v>8</v>
      </c>
      <c r="B8">
        <v>17</v>
      </c>
      <c r="G8" s="3" t="s">
        <v>43</v>
      </c>
      <c r="H8" s="4">
        <f>B5</f>
        <v>2</v>
      </c>
      <c r="I8" s="5">
        <v>0.12746972594008923</v>
      </c>
      <c r="J8" s="4" t="str">
        <f t="shared" si="1"/>
        <v>2 (0.1)</v>
      </c>
      <c r="K8" s="4">
        <f>B16</f>
        <v>6</v>
      </c>
      <c r="L8" s="5">
        <f t="shared" si="2"/>
        <v>0.69204152249134954</v>
      </c>
      <c r="M8" s="4" t="str">
        <f t="shared" si="3"/>
        <v>6 (0.7)</v>
      </c>
      <c r="N8" s="4">
        <f>B27</f>
        <v>3</v>
      </c>
      <c r="O8" s="5">
        <f t="shared" si="4"/>
        <v>0.17084282460136674</v>
      </c>
      <c r="P8" s="4" t="str">
        <f t="shared" si="5"/>
        <v>3 (0.2)</v>
      </c>
      <c r="Q8" s="4">
        <f>B40</f>
        <v>1</v>
      </c>
      <c r="R8" s="5">
        <f t="shared" si="6"/>
        <v>0.16</v>
      </c>
      <c r="S8" s="4" t="str">
        <f t="shared" si="7"/>
        <v>1 (0.2)</v>
      </c>
      <c r="T8" s="4" t="s">
        <v>41</v>
      </c>
    </row>
    <row r="9" spans="1:20" ht="22.5" customHeight="1" thickBot="1" x14ac:dyDescent="0.3">
      <c r="A9" t="s">
        <v>9</v>
      </c>
      <c r="B9">
        <v>1</v>
      </c>
      <c r="G9" s="3" t="s">
        <v>45</v>
      </c>
      <c r="H9" s="4">
        <f>B6</f>
        <v>4</v>
      </c>
      <c r="I9" s="5">
        <v>0.25493945188017847</v>
      </c>
      <c r="J9" s="4" t="str">
        <f t="shared" si="1"/>
        <v>4 (0.3)</v>
      </c>
      <c r="K9" s="4" t="s">
        <v>41</v>
      </c>
      <c r="L9" s="5"/>
      <c r="M9" s="4"/>
      <c r="N9" s="4">
        <f>B28</f>
        <v>4</v>
      </c>
      <c r="O9" s="5">
        <f t="shared" si="4"/>
        <v>0.22779043280182232</v>
      </c>
      <c r="P9" s="4" t="str">
        <f t="shared" si="5"/>
        <v>4 (0.2)</v>
      </c>
      <c r="Q9" s="4" t="s">
        <v>41</v>
      </c>
      <c r="R9" s="5"/>
      <c r="S9" s="4"/>
      <c r="T9" s="4" t="s">
        <v>41</v>
      </c>
    </row>
    <row r="10" spans="1:20" ht="22.5" customHeight="1" thickBot="1" x14ac:dyDescent="0.3">
      <c r="A10" t="s">
        <v>10</v>
      </c>
      <c r="B10">
        <v>85</v>
      </c>
      <c r="G10" s="3" t="s">
        <v>22</v>
      </c>
      <c r="H10" s="4">
        <f>B7</f>
        <v>7</v>
      </c>
      <c r="I10" s="5">
        <v>0.44614404079031234</v>
      </c>
      <c r="J10" s="4" t="str">
        <f t="shared" si="1"/>
        <v>7 (0.4)</v>
      </c>
      <c r="K10" s="4">
        <f>B17</f>
        <v>2</v>
      </c>
      <c r="L10" s="5">
        <f t="shared" si="2"/>
        <v>0.23068050749711649</v>
      </c>
      <c r="M10" s="4" t="str">
        <f t="shared" si="3"/>
        <v>2 (0.2)</v>
      </c>
      <c r="N10" s="4">
        <f>B29</f>
        <v>9</v>
      </c>
      <c r="O10" s="5">
        <f t="shared" si="4"/>
        <v>0.51252847380410027</v>
      </c>
      <c r="P10" s="4" t="str">
        <f t="shared" si="5"/>
        <v>9 (0.5)</v>
      </c>
      <c r="Q10" s="4">
        <f>B41</f>
        <v>2</v>
      </c>
      <c r="R10" s="5">
        <f t="shared" si="6"/>
        <v>0.32</v>
      </c>
      <c r="S10" s="4" t="str">
        <f t="shared" si="7"/>
        <v>2 (0.3)</v>
      </c>
      <c r="T10" s="4" t="s">
        <v>44</v>
      </c>
    </row>
    <row r="11" spans="1:20" ht="22.5" customHeight="1" thickBot="1" x14ac:dyDescent="0.3">
      <c r="A11" t="s">
        <v>11</v>
      </c>
      <c r="B11">
        <v>1</v>
      </c>
      <c r="G11" s="3" t="s">
        <v>25</v>
      </c>
      <c r="H11" s="4">
        <f>B8</f>
        <v>17</v>
      </c>
      <c r="I11" s="5">
        <v>1.0834926704907584</v>
      </c>
      <c r="J11" s="4" t="str">
        <f t="shared" si="1"/>
        <v>17 (1.1)</v>
      </c>
      <c r="K11" s="4">
        <f>B19</f>
        <v>8</v>
      </c>
      <c r="L11" s="5">
        <f t="shared" si="2"/>
        <v>0.92272202998846597</v>
      </c>
      <c r="M11" s="4" t="str">
        <f t="shared" si="3"/>
        <v>8 (0.9)</v>
      </c>
      <c r="N11" s="4">
        <f>B31</f>
        <v>17</v>
      </c>
      <c r="O11" s="5">
        <f t="shared" si="4"/>
        <v>0.96810933940774491</v>
      </c>
      <c r="P11" s="4" t="str">
        <f t="shared" si="5"/>
        <v>17 (1)</v>
      </c>
      <c r="Q11" s="4">
        <f>B43</f>
        <v>14</v>
      </c>
      <c r="R11" s="5">
        <f t="shared" si="6"/>
        <v>2.2399999999999998</v>
      </c>
      <c r="S11" s="4" t="str">
        <f t="shared" si="7"/>
        <v>14 (2.2)</v>
      </c>
      <c r="T11" s="4" t="s">
        <v>44</v>
      </c>
    </row>
    <row r="12" spans="1:20" ht="22.5" customHeight="1" thickBot="1" x14ac:dyDescent="0.3">
      <c r="A12" t="s">
        <v>12</v>
      </c>
      <c r="B12" t="s">
        <v>12</v>
      </c>
      <c r="G12" s="3" t="s">
        <v>46</v>
      </c>
      <c r="H12" s="4">
        <f>2</f>
        <v>2</v>
      </c>
      <c r="I12" s="5">
        <v>0.12746972594008923</v>
      </c>
      <c r="J12" s="4" t="str">
        <f t="shared" si="1"/>
        <v>2 (0.1)</v>
      </c>
      <c r="K12" s="4" t="s">
        <v>41</v>
      </c>
      <c r="L12" s="5"/>
      <c r="M12" s="4"/>
      <c r="N12" s="4">
        <f>H12</f>
        <v>2</v>
      </c>
      <c r="O12" s="5">
        <f t="shared" si="4"/>
        <v>0.11389521640091116</v>
      </c>
      <c r="P12" s="4" t="str">
        <f>CONCATENATE(N12," (",ROUND(O12,1),")")</f>
        <v>2 (0.1)</v>
      </c>
      <c r="Q12" s="4" t="s">
        <v>41</v>
      </c>
      <c r="R12" s="5"/>
      <c r="S12" s="4"/>
      <c r="T12" s="4" t="s">
        <v>47</v>
      </c>
    </row>
    <row r="13" spans="1:20" ht="22.5" customHeight="1" thickBot="1" x14ac:dyDescent="0.3">
      <c r="A13" t="s">
        <v>2</v>
      </c>
      <c r="B13">
        <v>663</v>
      </c>
      <c r="G13" s="3" t="s">
        <v>30</v>
      </c>
      <c r="H13" s="4" t="s">
        <v>41</v>
      </c>
      <c r="I13" s="5"/>
      <c r="J13" s="4"/>
      <c r="K13" s="4" t="s">
        <v>41</v>
      </c>
      <c r="L13" s="5"/>
      <c r="M13" s="4"/>
      <c r="N13" s="4" t="s">
        <v>41</v>
      </c>
      <c r="O13" s="5"/>
      <c r="P13" s="4"/>
      <c r="Q13" s="4" t="s">
        <v>41</v>
      </c>
      <c r="R13" s="5"/>
      <c r="S13" s="4"/>
      <c r="T13" s="4" t="s">
        <v>48</v>
      </c>
    </row>
    <row r="14" spans="1:20" ht="22.5" customHeight="1" thickBot="1" x14ac:dyDescent="0.3">
      <c r="A14" t="s">
        <v>3</v>
      </c>
      <c r="B14">
        <v>19</v>
      </c>
      <c r="G14" s="3" t="s">
        <v>49</v>
      </c>
      <c r="H14" s="4" t="s">
        <v>41</v>
      </c>
      <c r="I14" s="5"/>
      <c r="J14" s="4"/>
      <c r="K14" s="4" t="s">
        <v>41</v>
      </c>
      <c r="L14" s="5"/>
      <c r="M14" s="4"/>
      <c r="N14" s="4" t="s">
        <v>41</v>
      </c>
      <c r="O14" s="5"/>
      <c r="P14" s="4"/>
      <c r="Q14" s="4" t="s">
        <v>41</v>
      </c>
      <c r="R14" s="5"/>
      <c r="S14" s="4"/>
      <c r="T14" s="4" t="s">
        <v>50</v>
      </c>
    </row>
    <row r="15" spans="1:20" ht="22.5" customHeight="1" thickBot="1" x14ac:dyDescent="0.3">
      <c r="A15" t="s">
        <v>13</v>
      </c>
      <c r="B15">
        <v>1</v>
      </c>
      <c r="G15" s="3" t="s">
        <v>51</v>
      </c>
      <c r="H15" s="4" t="s">
        <v>41</v>
      </c>
      <c r="I15" s="5"/>
      <c r="J15" s="4"/>
      <c r="K15" s="4" t="s">
        <v>41</v>
      </c>
      <c r="L15" s="5"/>
      <c r="M15" s="4"/>
      <c r="N15" s="4" t="s">
        <v>41</v>
      </c>
      <c r="O15" s="5"/>
      <c r="P15" s="4"/>
      <c r="Q15" s="4" t="s">
        <v>41</v>
      </c>
      <c r="R15" s="5"/>
      <c r="S15" s="4"/>
      <c r="T15" s="4" t="s">
        <v>52</v>
      </c>
    </row>
    <row r="16" spans="1:20" ht="22.5" customHeight="1" x14ac:dyDescent="0.25">
      <c r="A16" t="s">
        <v>5</v>
      </c>
      <c r="B16">
        <v>6</v>
      </c>
    </row>
    <row r="17" spans="1:2" x14ac:dyDescent="0.25">
      <c r="A17" t="s">
        <v>7</v>
      </c>
      <c r="B17">
        <v>2</v>
      </c>
    </row>
    <row r="18" spans="1:2" x14ac:dyDescent="0.25">
      <c r="A18" t="s">
        <v>14</v>
      </c>
      <c r="B18">
        <v>13</v>
      </c>
    </row>
    <row r="19" spans="1:2" x14ac:dyDescent="0.25">
      <c r="A19" t="s">
        <v>8</v>
      </c>
      <c r="B19">
        <v>8</v>
      </c>
    </row>
    <row r="20" spans="1:2" x14ac:dyDescent="0.25">
      <c r="A20" t="s">
        <v>15</v>
      </c>
      <c r="B20">
        <v>100</v>
      </c>
    </row>
    <row r="21" spans="1:2" x14ac:dyDescent="0.25">
      <c r="A21" t="s">
        <v>10</v>
      </c>
      <c r="B21">
        <v>55</v>
      </c>
    </row>
    <row r="22" spans="1:2" x14ac:dyDescent="0.25">
      <c r="A22" t="s">
        <v>12</v>
      </c>
      <c r="B22" t="s">
        <v>12</v>
      </c>
    </row>
    <row r="23" spans="1:2" x14ac:dyDescent="0.25">
      <c r="A23" t="s">
        <v>2</v>
      </c>
      <c r="B23">
        <v>1318</v>
      </c>
    </row>
    <row r="24" spans="1:2" x14ac:dyDescent="0.25">
      <c r="A24" t="s">
        <v>3</v>
      </c>
      <c r="B24">
        <v>86</v>
      </c>
    </row>
    <row r="25" spans="1:2" x14ac:dyDescent="0.25">
      <c r="A25" t="s">
        <v>4</v>
      </c>
      <c r="B25">
        <v>173</v>
      </c>
    </row>
    <row r="26" spans="1:2" x14ac:dyDescent="0.25">
      <c r="A26" t="s">
        <v>13</v>
      </c>
      <c r="B26">
        <v>1</v>
      </c>
    </row>
    <row r="27" spans="1:2" x14ac:dyDescent="0.25">
      <c r="A27" t="s">
        <v>5</v>
      </c>
      <c r="B27">
        <v>3</v>
      </c>
    </row>
    <row r="28" spans="1:2" x14ac:dyDescent="0.25">
      <c r="A28" t="s">
        <v>6</v>
      </c>
      <c r="B28">
        <v>4</v>
      </c>
    </row>
    <row r="29" spans="1:2" x14ac:dyDescent="0.25">
      <c r="A29" t="s">
        <v>7</v>
      </c>
      <c r="B29">
        <v>9</v>
      </c>
    </row>
    <row r="30" spans="1:2" x14ac:dyDescent="0.25">
      <c r="A30" t="s">
        <v>14</v>
      </c>
      <c r="B30">
        <v>12</v>
      </c>
    </row>
    <row r="31" spans="1:2" x14ac:dyDescent="0.25">
      <c r="A31" t="s">
        <v>8</v>
      </c>
      <c r="B31">
        <v>17</v>
      </c>
    </row>
    <row r="32" spans="1:2" x14ac:dyDescent="0.25">
      <c r="A32" t="s">
        <v>15</v>
      </c>
      <c r="B32">
        <v>30</v>
      </c>
    </row>
    <row r="33" spans="1:2" x14ac:dyDescent="0.25">
      <c r="A33" t="s">
        <v>9</v>
      </c>
      <c r="B33">
        <v>1</v>
      </c>
    </row>
    <row r="34" spans="1:2" x14ac:dyDescent="0.25">
      <c r="A34" t="s">
        <v>10</v>
      </c>
      <c r="B34">
        <v>99</v>
      </c>
    </row>
    <row r="35" spans="1:2" x14ac:dyDescent="0.25">
      <c r="A35" t="s">
        <v>11</v>
      </c>
      <c r="B35">
        <v>1</v>
      </c>
    </row>
    <row r="36" spans="1:2" x14ac:dyDescent="0.25">
      <c r="A36" t="s">
        <v>12</v>
      </c>
      <c r="B36" t="s">
        <v>12</v>
      </c>
    </row>
    <row r="37" spans="1:2" x14ac:dyDescent="0.25">
      <c r="A37" t="s">
        <v>2</v>
      </c>
      <c r="B37">
        <v>457</v>
      </c>
    </row>
    <row r="38" spans="1:2" x14ac:dyDescent="0.25">
      <c r="A38" t="s">
        <v>3</v>
      </c>
      <c r="B38">
        <v>45</v>
      </c>
    </row>
    <row r="39" spans="1:2" x14ac:dyDescent="0.25">
      <c r="A39" t="s">
        <v>4</v>
      </c>
      <c r="B39">
        <v>62</v>
      </c>
    </row>
    <row r="40" spans="1:2" x14ac:dyDescent="0.25">
      <c r="A40" t="s">
        <v>5</v>
      </c>
      <c r="B40">
        <v>1</v>
      </c>
    </row>
    <row r="41" spans="1:2" x14ac:dyDescent="0.25">
      <c r="A41" t="s">
        <v>7</v>
      </c>
      <c r="B41">
        <v>2</v>
      </c>
    </row>
    <row r="42" spans="1:2" x14ac:dyDescent="0.25">
      <c r="A42" t="s">
        <v>14</v>
      </c>
      <c r="B42">
        <v>8</v>
      </c>
    </row>
    <row r="43" spans="1:2" x14ac:dyDescent="0.25">
      <c r="A43" t="s">
        <v>8</v>
      </c>
      <c r="B43">
        <v>14</v>
      </c>
    </row>
    <row r="44" spans="1:2" x14ac:dyDescent="0.25">
      <c r="A44" t="s">
        <v>15</v>
      </c>
      <c r="B44">
        <v>15</v>
      </c>
    </row>
    <row r="45" spans="1:2" x14ac:dyDescent="0.25">
      <c r="A45" t="s">
        <v>10</v>
      </c>
      <c r="B45">
        <v>21</v>
      </c>
    </row>
    <row r="46" spans="1:2" x14ac:dyDescent="0.25">
      <c r="A46" t="s">
        <v>12</v>
      </c>
      <c r="B46" t="s">
        <v>12</v>
      </c>
    </row>
    <row r="47" spans="1:2" x14ac:dyDescent="0.25">
      <c r="A47" t="s">
        <v>2</v>
      </c>
      <c r="B47">
        <v>253</v>
      </c>
    </row>
    <row r="48" spans="1:2" x14ac:dyDescent="0.25">
      <c r="A48" t="s">
        <v>3</v>
      </c>
      <c r="B48">
        <v>10</v>
      </c>
    </row>
    <row r="49" spans="1:2" x14ac:dyDescent="0.25">
      <c r="A49" t="s">
        <v>4</v>
      </c>
      <c r="B49">
        <v>22</v>
      </c>
    </row>
    <row r="50" spans="1:2" x14ac:dyDescent="0.25">
      <c r="A50" t="s">
        <v>5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14</v>
      </c>
      <c r="B52">
        <v>0</v>
      </c>
    </row>
    <row r="53" spans="1:2" x14ac:dyDescent="0.25">
      <c r="A53" t="s">
        <v>8</v>
      </c>
      <c r="B53">
        <v>3</v>
      </c>
    </row>
    <row r="54" spans="1:2" x14ac:dyDescent="0.25">
      <c r="A54" t="s">
        <v>15</v>
      </c>
      <c r="B54">
        <v>0</v>
      </c>
    </row>
    <row r="55" spans="1:2" x14ac:dyDescent="0.25">
      <c r="A55" t="s">
        <v>10</v>
      </c>
      <c r="B55">
        <v>13</v>
      </c>
    </row>
    <row r="56" spans="1:2" x14ac:dyDescent="0.25">
      <c r="A56" t="s">
        <v>12</v>
      </c>
      <c r="B56" t="s">
        <v>12</v>
      </c>
    </row>
    <row r="57" spans="1:2" x14ac:dyDescent="0.25">
      <c r="A57" t="s">
        <v>16</v>
      </c>
      <c r="B57">
        <v>185</v>
      </c>
    </row>
    <row r="58" spans="1:2" x14ac:dyDescent="0.25">
      <c r="A58" t="s">
        <v>17</v>
      </c>
      <c r="B58">
        <v>19</v>
      </c>
    </row>
    <row r="59" spans="1:2" x14ac:dyDescent="0.25">
      <c r="A59" t="s">
        <v>18</v>
      </c>
      <c r="B59">
        <v>1</v>
      </c>
    </row>
    <row r="60" spans="1:2" x14ac:dyDescent="0.25">
      <c r="A60" t="s">
        <v>19</v>
      </c>
      <c r="B60">
        <v>3</v>
      </c>
    </row>
    <row r="61" spans="1:2" x14ac:dyDescent="0.25">
      <c r="A61" t="s">
        <v>20</v>
      </c>
      <c r="B61">
        <v>8</v>
      </c>
    </row>
    <row r="62" spans="1:2" x14ac:dyDescent="0.25">
      <c r="A62" t="s">
        <v>21</v>
      </c>
      <c r="B62">
        <v>1</v>
      </c>
    </row>
    <row r="63" spans="1:2" x14ac:dyDescent="0.25">
      <c r="A63" t="s">
        <v>22</v>
      </c>
      <c r="B63">
        <v>1</v>
      </c>
    </row>
    <row r="64" spans="1:2" x14ac:dyDescent="0.25">
      <c r="A64" t="s">
        <v>23</v>
      </c>
      <c r="B64">
        <v>5</v>
      </c>
    </row>
    <row r="65" spans="1:2" x14ac:dyDescent="0.25">
      <c r="A65" t="s">
        <v>24</v>
      </c>
      <c r="B65">
        <v>3</v>
      </c>
    </row>
    <row r="66" spans="1:2" x14ac:dyDescent="0.25">
      <c r="A66" t="s">
        <v>25</v>
      </c>
      <c r="B66">
        <v>1</v>
      </c>
    </row>
    <row r="67" spans="1:2" x14ac:dyDescent="0.25">
      <c r="A67" t="s">
        <v>26</v>
      </c>
      <c r="B67">
        <v>1</v>
      </c>
    </row>
    <row r="68" spans="1:2" x14ac:dyDescent="0.25">
      <c r="A68" t="s">
        <v>27</v>
      </c>
      <c r="B68">
        <v>82</v>
      </c>
    </row>
    <row r="69" spans="1:2" x14ac:dyDescent="0.25">
      <c r="A69" t="s">
        <v>28</v>
      </c>
      <c r="B69">
        <v>9</v>
      </c>
    </row>
    <row r="70" spans="1:2" x14ac:dyDescent="0.25">
      <c r="A70" t="s">
        <v>29</v>
      </c>
      <c r="B70">
        <v>8</v>
      </c>
    </row>
    <row r="71" spans="1:2" x14ac:dyDescent="0.25">
      <c r="A71" t="s">
        <v>30</v>
      </c>
      <c r="B71">
        <v>3</v>
      </c>
    </row>
    <row r="72" spans="1:2" x14ac:dyDescent="0.25">
      <c r="A72" t="s">
        <v>31</v>
      </c>
      <c r="B72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Result_Document type_ScopWoS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Galais</cp:lastModifiedBy>
  <dcterms:created xsi:type="dcterms:W3CDTF">2021-11-04T13:16:17Z</dcterms:created>
  <dcterms:modified xsi:type="dcterms:W3CDTF">2021-11-04T18:08:31Z</dcterms:modified>
</cp:coreProperties>
</file>