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Aura Kingdom/"/>
    </mc:Choice>
  </mc:AlternateContent>
  <xr:revisionPtr revIDLastSave="600" documentId="8_{24FAFAEA-86A6-4C4B-B125-D1DD2054426D}" xr6:coauthVersionLast="46" xr6:coauthVersionMax="46" xr10:uidLastSave="{8D463453-3E4E-4CC9-B46A-B274CA175E4E}"/>
  <bookViews>
    <workbookView xWindow="-120" yWindow="-120" windowWidth="29040" windowHeight="15840" xr2:uid="{C97945A7-BDCF-458E-ACCA-90CBD40D0F54}"/>
  </bookViews>
  <sheets>
    <sheet name="Completed" sheetId="10" r:id="rId1"/>
    <sheet name="Crafting" sheetId="5" r:id="rId2"/>
    <sheet name="Alchemy" sheetId="11" r:id="rId3"/>
    <sheet name="Fishing" sheetId="3" r:id="rId4"/>
    <sheet name="Cooking" sheetId="4" r:id="rId5"/>
    <sheet name="Archeology" sheetId="9" r:id="rId6"/>
    <sheet name="Gears" sheetId="2" r:id="rId7"/>
    <sheet name="Others" sheetId="8" r:id="rId8"/>
    <sheet name="Eido Wishes" sheetId="1" r:id="rId9"/>
  </sheets>
  <definedNames>
    <definedName name="_xlnm._FilterDatabase" localSheetId="2" hidden="1">Alchemy!$A$1:$C$335</definedName>
    <definedName name="_xlnm._FilterDatabase" localSheetId="5" hidden="1">Archeology!#REF!</definedName>
    <definedName name="_xlnm._FilterDatabase" localSheetId="0" hidden="1">Completed!$A$1:$AE$270</definedName>
    <definedName name="_xlnm._FilterDatabase" localSheetId="4" hidden="1">Cooking!#REF!</definedName>
    <definedName name="_xlnm._FilterDatabase" localSheetId="1" hidden="1">Crafting!$A$1:$C$335</definedName>
    <definedName name="_xlnm._FilterDatabase" localSheetId="3" hidden="1">Fishing!#REF!</definedName>
    <definedName name="_xlnm._FilterDatabase" localSheetId="6" hidden="1">Gears!#REF!</definedName>
    <definedName name="_xlnm._FilterDatabase" localSheetId="7" hidden="1">Others!#REF!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3" l="1"/>
  <c r="N35" i="3"/>
  <c r="N30" i="3"/>
  <c r="N29" i="3"/>
  <c r="N28" i="3"/>
  <c r="N27" i="3"/>
  <c r="N25" i="3"/>
  <c r="N24" i="3"/>
  <c r="N21" i="3"/>
  <c r="N20" i="3"/>
  <c r="N19" i="3"/>
  <c r="N18" i="3"/>
  <c r="N17" i="3"/>
  <c r="N15" i="3"/>
  <c r="N14" i="3"/>
  <c r="N13" i="3"/>
  <c r="N12" i="3"/>
  <c r="N10" i="3"/>
  <c r="N9" i="3"/>
  <c r="N4" i="3"/>
  <c r="N2" i="3"/>
  <c r="N37" i="3"/>
  <c r="N34" i="3"/>
  <c r="N33" i="3"/>
  <c r="N32" i="3"/>
  <c r="N31" i="3"/>
  <c r="N26" i="3"/>
  <c r="N23" i="3"/>
  <c r="N22" i="3"/>
  <c r="N16" i="3"/>
  <c r="N11" i="3"/>
  <c r="N8" i="3"/>
  <c r="N7" i="3"/>
  <c r="N6" i="3"/>
  <c r="N5" i="3"/>
  <c r="N3" i="3"/>
  <c r="N22" i="5"/>
  <c r="B17" i="11"/>
  <c r="N16" i="2"/>
  <c r="F9" i="11"/>
  <c r="B9" i="11"/>
  <c r="N8" i="5"/>
  <c r="B25" i="9" l="1"/>
  <c r="N10" i="5"/>
  <c r="B8" i="5"/>
  <c r="B13" i="11"/>
  <c r="N15" i="11" s="1"/>
  <c r="B11" i="11"/>
  <c r="B22" i="11"/>
  <c r="B21" i="11"/>
  <c r="B20" i="11" s="1"/>
  <c r="N28" i="11" s="1"/>
  <c r="B19" i="11"/>
  <c r="B18" i="11" s="1"/>
  <c r="B15" i="11"/>
  <c r="N17" i="11" s="1"/>
  <c r="B14" i="11"/>
  <c r="N29" i="11" s="1"/>
  <c r="F13" i="11"/>
  <c r="F12" i="11"/>
  <c r="B12" i="11"/>
  <c r="F11" i="11"/>
  <c r="N8" i="11" s="1"/>
  <c r="F10" i="11"/>
  <c r="N9" i="11" s="1"/>
  <c r="B10" i="11"/>
  <c r="J8" i="11"/>
  <c r="N31" i="11" s="1"/>
  <c r="F8" i="11"/>
  <c r="B8" i="11"/>
  <c r="N16" i="11" s="1"/>
  <c r="J7" i="11"/>
  <c r="N18" i="11" s="1"/>
  <c r="F7" i="11"/>
  <c r="B7" i="11"/>
  <c r="N20" i="11" s="1"/>
  <c r="J6" i="11"/>
  <c r="F6" i="11"/>
  <c r="N10" i="11" s="1"/>
  <c r="B6" i="11"/>
  <c r="N21" i="11" s="1"/>
  <c r="F5" i="11"/>
  <c r="B5" i="11"/>
  <c r="N23" i="11" s="1"/>
  <c r="F4" i="11"/>
  <c r="N7" i="11" s="1"/>
  <c r="B4" i="11"/>
  <c r="N30" i="11" s="1"/>
  <c r="J3" i="11"/>
  <c r="F3" i="11"/>
  <c r="B3" i="11"/>
  <c r="J2" i="11"/>
  <c r="N3" i="11" s="1"/>
  <c r="F2" i="11"/>
  <c r="B2" i="11"/>
  <c r="N5" i="11" s="1"/>
  <c r="N32" i="11"/>
  <c r="N19" i="11"/>
  <c r="N12" i="11"/>
  <c r="N26" i="11"/>
  <c r="N14" i="11"/>
  <c r="N25" i="11"/>
  <c r="J4" i="11"/>
  <c r="N27" i="11"/>
  <c r="N6" i="11"/>
  <c r="F58" i="3"/>
  <c r="F43" i="3" s="1"/>
  <c r="F54" i="3"/>
  <c r="F38" i="3" s="1"/>
  <c r="F53" i="3"/>
  <c r="F52" i="3"/>
  <c r="F51" i="3"/>
  <c r="F31" i="3" s="1"/>
  <c r="F50" i="3"/>
  <c r="F32" i="3" s="1"/>
  <c r="F49" i="3"/>
  <c r="F47" i="3"/>
  <c r="F46" i="3"/>
  <c r="F45" i="3"/>
  <c r="F44" i="3"/>
  <c r="F42" i="3"/>
  <c r="F41" i="3"/>
  <c r="F40" i="3"/>
  <c r="F17" i="3" s="1"/>
  <c r="F39" i="3"/>
  <c r="F18" i="3" s="1"/>
  <c r="F35" i="3"/>
  <c r="F34" i="3"/>
  <c r="F28" i="3"/>
  <c r="F16" i="3" s="1"/>
  <c r="F27" i="3"/>
  <c r="F15" i="3" s="1"/>
  <c r="F26" i="3"/>
  <c r="F8" i="3" s="1"/>
  <c r="F25" i="3"/>
  <c r="F7" i="3" s="1"/>
  <c r="F24" i="3"/>
  <c r="F6" i="3" s="1"/>
  <c r="F22" i="3"/>
  <c r="F23" i="3" s="1"/>
  <c r="F19" i="3" s="1"/>
  <c r="F21" i="3"/>
  <c r="F14" i="3"/>
  <c r="F30" i="3" s="1"/>
  <c r="F13" i="3"/>
  <c r="F29" i="3" s="1"/>
  <c r="F12" i="3"/>
  <c r="F57" i="3" s="1"/>
  <c r="F11" i="3"/>
  <c r="F55" i="3" s="1"/>
  <c r="F10" i="3"/>
  <c r="F56" i="3" s="1"/>
  <c r="F9" i="3"/>
  <c r="F5" i="3"/>
  <c r="F48" i="3" s="1"/>
  <c r="F4" i="3"/>
  <c r="F3" i="3"/>
  <c r="F2" i="3"/>
  <c r="F37" i="3"/>
  <c r="F36" i="3"/>
  <c r="F33" i="3"/>
  <c r="F20" i="3"/>
  <c r="F45" i="4"/>
  <c r="J7" i="3"/>
  <c r="B32" i="4"/>
  <c r="N13" i="2"/>
  <c r="N9" i="2"/>
  <c r="N2" i="2"/>
  <c r="N3" i="2"/>
  <c r="B20" i="2"/>
  <c r="F4" i="2"/>
  <c r="F31" i="2"/>
  <c r="F26" i="4"/>
  <c r="F22" i="5"/>
  <c r="J13" i="2"/>
  <c r="J21" i="2"/>
  <c r="F28" i="5"/>
  <c r="F29" i="5"/>
  <c r="F47" i="5"/>
  <c r="N15" i="2"/>
  <c r="N11" i="2"/>
  <c r="N5" i="2"/>
  <c r="N4" i="2"/>
  <c r="F20" i="5"/>
  <c r="J28" i="2"/>
  <c r="J27" i="2"/>
  <c r="J26" i="2"/>
  <c r="F9" i="4"/>
  <c r="B40" i="4"/>
  <c r="N6" i="4"/>
  <c r="J31" i="4"/>
  <c r="N2" i="5"/>
  <c r="J9" i="4"/>
  <c r="O6" i="8"/>
  <c r="O3" i="8"/>
  <c r="O4" i="8"/>
  <c r="O5" i="8"/>
  <c r="O2" i="8"/>
  <c r="K7" i="8"/>
  <c r="K6" i="8"/>
  <c r="K5" i="8"/>
  <c r="K4" i="8"/>
  <c r="K3" i="8"/>
  <c r="K2" i="8"/>
  <c r="G5" i="8"/>
  <c r="G4" i="8"/>
  <c r="G3" i="8"/>
  <c r="G2" i="8"/>
  <c r="C11" i="8"/>
  <c r="C10" i="8"/>
  <c r="C9" i="8"/>
  <c r="C8" i="8"/>
  <c r="C7" i="8"/>
  <c r="C6" i="8"/>
  <c r="C5" i="8"/>
  <c r="C4" i="8"/>
  <c r="C3" i="8"/>
  <c r="C2" i="8"/>
  <c r="N18" i="2"/>
  <c r="N17" i="2"/>
  <c r="N14" i="2"/>
  <c r="N12" i="2"/>
  <c r="N10" i="2"/>
  <c r="N8" i="2"/>
  <c r="N7" i="2"/>
  <c r="N6" i="2"/>
  <c r="J32" i="2"/>
  <c r="J25" i="2"/>
  <c r="J24" i="2"/>
  <c r="J23" i="2"/>
  <c r="J8" i="2"/>
  <c r="J22" i="2"/>
  <c r="J20" i="2"/>
  <c r="J19" i="2"/>
  <c r="J18" i="2"/>
  <c r="J17" i="2"/>
  <c r="J16" i="2"/>
  <c r="J10" i="2"/>
  <c r="J9" i="2"/>
  <c r="J7" i="2"/>
  <c r="F30" i="2"/>
  <c r="F29" i="2"/>
  <c r="F28" i="2"/>
  <c r="F27" i="2"/>
  <c r="F26" i="2"/>
  <c r="F25" i="2"/>
  <c r="F24" i="2"/>
  <c r="F23" i="2"/>
  <c r="F22" i="2"/>
  <c r="F21" i="2"/>
  <c r="F20" i="2"/>
  <c r="F19" i="2"/>
  <c r="F16" i="2"/>
  <c r="F15" i="2"/>
  <c r="F14" i="2"/>
  <c r="F13" i="2"/>
  <c r="F12" i="2"/>
  <c r="F11" i="2"/>
  <c r="F10" i="2"/>
  <c r="F9" i="2"/>
  <c r="F8" i="2"/>
  <c r="F7" i="2"/>
  <c r="F6" i="2"/>
  <c r="F5" i="2"/>
  <c r="F3" i="2"/>
  <c r="F2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J31" i="2"/>
  <c r="J30" i="2"/>
  <c r="J29" i="2"/>
  <c r="B68" i="2"/>
  <c r="B67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38" i="2"/>
  <c r="J15" i="2"/>
  <c r="J14" i="2"/>
  <c r="B43" i="2"/>
  <c r="B42" i="2"/>
  <c r="B41" i="2"/>
  <c r="B40" i="2"/>
  <c r="B39" i="2"/>
  <c r="J12" i="2"/>
  <c r="J11" i="2"/>
  <c r="B36" i="2"/>
  <c r="B35" i="2"/>
  <c r="B34" i="2"/>
  <c r="B33" i="2"/>
  <c r="F18" i="2"/>
  <c r="F17" i="2"/>
  <c r="F19" i="5"/>
  <c r="B32" i="2"/>
  <c r="B31" i="2"/>
  <c r="B30" i="2"/>
  <c r="B29" i="2"/>
  <c r="B28" i="2"/>
  <c r="B27" i="2"/>
  <c r="B26" i="2"/>
  <c r="B25" i="2"/>
  <c r="B24" i="2"/>
  <c r="B22" i="2"/>
  <c r="B84" i="2"/>
  <c r="B61" i="2"/>
  <c r="B37" i="2"/>
  <c r="B23" i="2"/>
  <c r="B21" i="2"/>
  <c r="J6" i="2"/>
  <c r="J5" i="2"/>
  <c r="B19" i="2"/>
  <c r="B18" i="2"/>
  <c r="B17" i="2"/>
  <c r="B16" i="2"/>
  <c r="B15" i="2"/>
  <c r="B14" i="2"/>
  <c r="B13" i="2"/>
  <c r="J4" i="2"/>
  <c r="B12" i="2"/>
  <c r="J3" i="2"/>
  <c r="J2" i="2"/>
  <c r="B11" i="2"/>
  <c r="B10" i="2"/>
  <c r="B9" i="2"/>
  <c r="B8" i="2"/>
  <c r="B7" i="2"/>
  <c r="B6" i="2"/>
  <c r="B5" i="2"/>
  <c r="B4" i="2"/>
  <c r="B3" i="2"/>
  <c r="B2" i="2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4" i="9"/>
  <c r="B23" i="9"/>
  <c r="B22" i="9"/>
  <c r="B21" i="9"/>
  <c r="B20" i="9"/>
  <c r="B19" i="9"/>
  <c r="B18" i="9"/>
  <c r="B17" i="9"/>
  <c r="B16" i="9"/>
  <c r="B15" i="9"/>
  <c r="B14" i="9"/>
  <c r="B13" i="9"/>
  <c r="F3" i="5"/>
  <c r="F14" i="5"/>
  <c r="B12" i="9"/>
  <c r="B11" i="9"/>
  <c r="B10" i="9"/>
  <c r="B9" i="9"/>
  <c r="B8" i="9"/>
  <c r="B7" i="9"/>
  <c r="B6" i="9"/>
  <c r="B5" i="9"/>
  <c r="B4" i="9"/>
  <c r="B3" i="9"/>
  <c r="B2" i="9"/>
  <c r="N9" i="4"/>
  <c r="N10" i="4"/>
  <c r="N7" i="4"/>
  <c r="N3" i="4"/>
  <c r="N2" i="4"/>
  <c r="J34" i="4"/>
  <c r="J33" i="4"/>
  <c r="J28" i="4"/>
  <c r="J26" i="4"/>
  <c r="J23" i="4"/>
  <c r="J22" i="4"/>
  <c r="N5" i="4"/>
  <c r="N4" i="4"/>
  <c r="J19" i="4"/>
  <c r="J16" i="4"/>
  <c r="F29" i="4"/>
  <c r="B44" i="4"/>
  <c r="B42" i="4"/>
  <c r="B34" i="4"/>
  <c r="B33" i="4"/>
  <c r="B30" i="4"/>
  <c r="B28" i="4"/>
  <c r="B27" i="4"/>
  <c r="B26" i="4"/>
  <c r="B21" i="4"/>
  <c r="B35" i="4"/>
  <c r="B23" i="4"/>
  <c r="B12" i="4"/>
  <c r="B38" i="4"/>
  <c r="B4" i="4"/>
  <c r="B24" i="4"/>
  <c r="J18" i="4"/>
  <c r="J15" i="4"/>
  <c r="J14" i="4"/>
  <c r="J21" i="4"/>
  <c r="J20" i="4"/>
  <c r="J13" i="4"/>
  <c r="J11" i="4"/>
  <c r="J10" i="4"/>
  <c r="J32" i="4"/>
  <c r="J17" i="4"/>
  <c r="J29" i="4"/>
  <c r="F19" i="4"/>
  <c r="J8" i="4"/>
  <c r="J35" i="4"/>
  <c r="J30" i="4"/>
  <c r="J12" i="4"/>
  <c r="J7" i="4"/>
  <c r="J6" i="4"/>
  <c r="J27" i="4"/>
  <c r="J25" i="4"/>
  <c r="J5" i="4"/>
  <c r="J4" i="4"/>
  <c r="J24" i="4"/>
  <c r="J3" i="4"/>
  <c r="J2" i="4"/>
  <c r="F58" i="4"/>
  <c r="F55" i="4"/>
  <c r="F46" i="4"/>
  <c r="F44" i="4"/>
  <c r="F43" i="4"/>
  <c r="F54" i="4"/>
  <c r="F42" i="4"/>
  <c r="B17" i="4"/>
  <c r="F39" i="4"/>
  <c r="F37" i="4"/>
  <c r="F33" i="4"/>
  <c r="F32" i="4"/>
  <c r="F53" i="4"/>
  <c r="F31" i="4"/>
  <c r="F30" i="4"/>
  <c r="F27" i="4"/>
  <c r="F25" i="4"/>
  <c r="F24" i="4"/>
  <c r="F57" i="4"/>
  <c r="F38" i="4"/>
  <c r="F20" i="4"/>
  <c r="F47" i="4"/>
  <c r="F41" i="4"/>
  <c r="F17" i="4"/>
  <c r="F13" i="4"/>
  <c r="F50" i="4"/>
  <c r="F48" i="4"/>
  <c r="F16" i="4"/>
  <c r="F10" i="4"/>
  <c r="F56" i="4"/>
  <c r="F34" i="4"/>
  <c r="F21" i="4"/>
  <c r="F51" i="4"/>
  <c r="F28" i="4"/>
  <c r="F8" i="4"/>
  <c r="F40" i="4"/>
  <c r="F7" i="4"/>
  <c r="F6" i="4"/>
  <c r="B3" i="4"/>
  <c r="F23" i="4"/>
  <c r="F12" i="4"/>
  <c r="F5" i="4"/>
  <c r="F49" i="4"/>
  <c r="F18" i="4"/>
  <c r="F15" i="4"/>
  <c r="F14" i="4"/>
  <c r="F4" i="4"/>
  <c r="F3" i="4"/>
  <c r="F2" i="4"/>
  <c r="B45" i="4"/>
  <c r="B22" i="4"/>
  <c r="B20" i="4"/>
  <c r="B18" i="4"/>
  <c r="B10" i="4"/>
  <c r="B9" i="4"/>
  <c r="B43" i="4"/>
  <c r="B6" i="4"/>
  <c r="F36" i="4"/>
  <c r="F11" i="4"/>
  <c r="B7" i="4"/>
  <c r="B5" i="4"/>
  <c r="B31" i="4"/>
  <c r="B8" i="4"/>
  <c r="F59" i="4"/>
  <c r="F52" i="4"/>
  <c r="B41" i="4"/>
  <c r="B39" i="4"/>
  <c r="B37" i="4"/>
  <c r="B36" i="4"/>
  <c r="F35" i="4"/>
  <c r="B29" i="4"/>
  <c r="B25" i="4"/>
  <c r="B19" i="4"/>
  <c r="F22" i="4"/>
  <c r="B16" i="4"/>
  <c r="B15" i="4"/>
  <c r="B14" i="4"/>
  <c r="B13" i="4"/>
  <c r="B11" i="4"/>
  <c r="B2" i="4"/>
  <c r="B19" i="3"/>
  <c r="J16" i="3"/>
  <c r="J15" i="3"/>
  <c r="J14" i="3"/>
  <c r="J13" i="3"/>
  <c r="J8" i="3"/>
  <c r="J6" i="3"/>
  <c r="J10" i="3"/>
  <c r="J4" i="3"/>
  <c r="J3" i="3"/>
  <c r="B25" i="3"/>
  <c r="B23" i="3"/>
  <c r="B22" i="3"/>
  <c r="B20" i="3"/>
  <c r="B15" i="3"/>
  <c r="B13" i="3"/>
  <c r="B12" i="3"/>
  <c r="B11" i="3"/>
  <c r="B10" i="3"/>
  <c r="B9" i="3"/>
  <c r="B8" i="3"/>
  <c r="B5" i="3"/>
  <c r="B4" i="3"/>
  <c r="B24" i="3"/>
  <c r="B21" i="3"/>
  <c r="J12" i="3"/>
  <c r="B14" i="3"/>
  <c r="J5" i="3"/>
  <c r="B7" i="3"/>
  <c r="J9" i="3"/>
  <c r="B6" i="3"/>
  <c r="J2" i="3"/>
  <c r="B3" i="3"/>
  <c r="B16" i="3"/>
  <c r="B2" i="3"/>
  <c r="B18" i="3"/>
  <c r="B17" i="3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1" i="5"/>
  <c r="N20" i="5"/>
  <c r="N19" i="5"/>
  <c r="N18" i="5"/>
  <c r="N17" i="5"/>
  <c r="N16" i="5"/>
  <c r="N15" i="5"/>
  <c r="N14" i="5"/>
  <c r="N13" i="5"/>
  <c r="N12" i="5"/>
  <c r="N11" i="5"/>
  <c r="N9" i="5"/>
  <c r="N7" i="5"/>
  <c r="N6" i="5"/>
  <c r="N5" i="5"/>
  <c r="N4" i="5"/>
  <c r="N3" i="5"/>
  <c r="J32" i="5"/>
  <c r="J28" i="5"/>
  <c r="J27" i="5"/>
  <c r="J26" i="5"/>
  <c r="J24" i="5"/>
  <c r="J21" i="5"/>
  <c r="J33" i="5"/>
  <c r="J30" i="5"/>
  <c r="J25" i="5"/>
  <c r="J23" i="5"/>
  <c r="J20" i="5"/>
  <c r="J19" i="5"/>
  <c r="J18" i="5"/>
  <c r="J17" i="5"/>
  <c r="J16" i="5"/>
  <c r="J22" i="5"/>
  <c r="J15" i="5"/>
  <c r="J14" i="5"/>
  <c r="J29" i="5"/>
  <c r="J13" i="5"/>
  <c r="J12" i="5"/>
  <c r="J11" i="5"/>
  <c r="J10" i="5"/>
  <c r="J9" i="5"/>
  <c r="J8" i="5"/>
  <c r="J7" i="5"/>
  <c r="J6" i="5"/>
  <c r="J5" i="5"/>
  <c r="J4" i="5"/>
  <c r="J3" i="5"/>
  <c r="J2" i="5"/>
  <c r="F50" i="5"/>
  <c r="F49" i="5"/>
  <c r="F48" i="5"/>
  <c r="F46" i="5"/>
  <c r="F45" i="5"/>
  <c r="F44" i="5"/>
  <c r="F43" i="5"/>
  <c r="F42" i="5"/>
  <c r="F41" i="5"/>
  <c r="F40" i="5"/>
  <c r="F39" i="5"/>
  <c r="F38" i="5"/>
  <c r="F36" i="5"/>
  <c r="F35" i="5"/>
  <c r="F34" i="5"/>
  <c r="F33" i="5"/>
  <c r="F32" i="5"/>
  <c r="F31" i="5"/>
  <c r="F30" i="5"/>
  <c r="F27" i="5"/>
  <c r="F26" i="5"/>
  <c r="F25" i="5"/>
  <c r="F24" i="5"/>
  <c r="F23" i="5"/>
  <c r="F21" i="5"/>
  <c r="F18" i="5"/>
  <c r="F17" i="5"/>
  <c r="F16" i="5"/>
  <c r="F15" i="5"/>
  <c r="F13" i="5"/>
  <c r="F12" i="5"/>
  <c r="F11" i="5"/>
  <c r="F10" i="5"/>
  <c r="F9" i="5"/>
  <c r="F8" i="5"/>
  <c r="F7" i="5"/>
  <c r="F6" i="5"/>
  <c r="F5" i="5"/>
  <c r="F2" i="5"/>
  <c r="F4" i="5"/>
  <c r="B19" i="5"/>
  <c r="B18" i="5"/>
  <c r="B17" i="5"/>
  <c r="B16" i="5"/>
  <c r="B15" i="5"/>
  <c r="B14" i="5"/>
  <c r="B13" i="5"/>
  <c r="B12" i="5"/>
  <c r="B11" i="5"/>
  <c r="B10" i="5"/>
  <c r="B9" i="5"/>
  <c r="B4" i="5"/>
  <c r="B7" i="5"/>
  <c r="B6" i="5"/>
  <c r="B5" i="5"/>
  <c r="B3" i="5"/>
  <c r="B2" i="5"/>
  <c r="J31" i="5"/>
  <c r="F37" i="5"/>
  <c r="N4" i="11" l="1"/>
  <c r="N24" i="11"/>
  <c r="N11" i="11"/>
  <c r="B16" i="11"/>
  <c r="N22" i="11" s="1"/>
  <c r="N35" i="11"/>
  <c r="N13" i="11"/>
  <c r="N2" i="11"/>
  <c r="N34" i="11" l="1"/>
  <c r="N33" i="11"/>
</calcChain>
</file>

<file path=xl/sharedStrings.xml><?xml version="1.0" encoding="utf-8"?>
<sst xmlns="http://schemas.openxmlformats.org/spreadsheetml/2006/main" count="4304" uniqueCount="921">
  <si>
    <t>Serif</t>
  </si>
  <si>
    <t>Merrilee</t>
  </si>
  <si>
    <t>Grimm</t>
  </si>
  <si>
    <t>Alessa</t>
  </si>
  <si>
    <t>Alina</t>
  </si>
  <si>
    <t>Gigas</t>
  </si>
  <si>
    <t>Aelius</t>
  </si>
  <si>
    <t>Abraxas</t>
  </si>
  <si>
    <t>Benkei</t>
  </si>
  <si>
    <t>Faust</t>
  </si>
  <si>
    <t>Eligos</t>
  </si>
  <si>
    <t>Sigrun</t>
  </si>
  <si>
    <t>Nalani</t>
  </si>
  <si>
    <t>Uzuriel</t>
  </si>
  <si>
    <t>Tanith</t>
  </si>
  <si>
    <t>Maja</t>
  </si>
  <si>
    <t>Bel-Chandra</t>
  </si>
  <si>
    <t>Vayu</t>
  </si>
  <si>
    <t>Nazrudin</t>
  </si>
  <si>
    <t>Yarnaros</t>
  </si>
  <si>
    <t>Ghodroon</t>
  </si>
  <si>
    <t>Quelkulan</t>
  </si>
  <si>
    <t>Zaahir</t>
  </si>
  <si>
    <t>Cyril</t>
  </si>
  <si>
    <t>Kotonoha</t>
  </si>
  <si>
    <t>Tigerius Caesar</t>
  </si>
  <si>
    <t>Bahadur</t>
  </si>
  <si>
    <t>Tsubaki</t>
  </si>
  <si>
    <t>Cleopawtra</t>
  </si>
  <si>
    <t>Serena</t>
  </si>
  <si>
    <t>Endora</t>
  </si>
  <si>
    <t>Vermillion</t>
  </si>
  <si>
    <t>Shirayuki</t>
  </si>
  <si>
    <t>Kaiser Zeta</t>
  </si>
  <si>
    <t>Hel</t>
  </si>
  <si>
    <t>Alucard</t>
  </si>
  <si>
    <t>Bealdor</t>
  </si>
  <si>
    <t>Kusanagi</t>
  </si>
  <si>
    <t>Hansel &amp; Gretel</t>
  </si>
  <si>
    <t>Asteaea</t>
  </si>
  <si>
    <t>Cesela</t>
  </si>
  <si>
    <t>Diao Chan</t>
  </si>
  <si>
    <t>Uriel</t>
  </si>
  <si>
    <t>Amatesaru</t>
  </si>
  <si>
    <t>Alice</t>
  </si>
  <si>
    <t>Ayako</t>
  </si>
  <si>
    <t>Eternia</t>
  </si>
  <si>
    <t>Yumikaze</t>
  </si>
  <si>
    <t>Zephyrine</t>
  </si>
  <si>
    <t>Dante</t>
  </si>
  <si>
    <t>Harmonia</t>
  </si>
  <si>
    <t>Zashi</t>
  </si>
  <si>
    <t>Muse</t>
  </si>
  <si>
    <t>Lumikki</t>
  </si>
  <si>
    <t>Tyr</t>
  </si>
  <si>
    <t>Pandora</t>
  </si>
  <si>
    <t>Kitami</t>
  </si>
  <si>
    <t>Undine</t>
  </si>
  <si>
    <t>Vervaldi</t>
  </si>
  <si>
    <t>Justica</t>
  </si>
  <si>
    <t>Michaela</t>
  </si>
  <si>
    <t>Muramasa</t>
  </si>
  <si>
    <t>Venus</t>
  </si>
  <si>
    <t>Izanami</t>
  </si>
  <si>
    <t>Hebe</t>
  </si>
  <si>
    <t>Eirene</t>
  </si>
  <si>
    <t>Demeter</t>
  </si>
  <si>
    <t>Hades</t>
  </si>
  <si>
    <t>Hermes</t>
  </si>
  <si>
    <t>Succubus</t>
  </si>
  <si>
    <t>Cerberus</t>
  </si>
  <si>
    <t>Idun</t>
  </si>
  <si>
    <t>Nidhogg</t>
  </si>
  <si>
    <t>Santa Tyr</t>
  </si>
  <si>
    <t>Santa Ayako</t>
  </si>
  <si>
    <t>Qingniao</t>
  </si>
  <si>
    <t>Festival Muramasa</t>
  </si>
  <si>
    <t>Elizabeth</t>
  </si>
  <si>
    <t>Seiryu</t>
  </si>
  <si>
    <t>Aoandon</t>
  </si>
  <si>
    <t>Sif</t>
  </si>
  <si>
    <t>Ares</t>
  </si>
  <si>
    <t>Summer Alucard</t>
  </si>
  <si>
    <t>Summer Nidhogg</t>
  </si>
  <si>
    <t>Tsukuyomi</t>
  </si>
  <si>
    <t>Ullr</t>
  </si>
  <si>
    <t>Halloween Zashi</t>
  </si>
  <si>
    <t>Sakuya</t>
  </si>
  <si>
    <t>Santa Lumikki</t>
  </si>
  <si>
    <t>Santa Alice</t>
  </si>
  <si>
    <t>Iwanaga-Hime</t>
  </si>
  <si>
    <t>Andrea</t>
  </si>
  <si>
    <t>Urd</t>
  </si>
  <si>
    <t>Skuld</t>
  </si>
  <si>
    <t>Kingyo-Hime</t>
  </si>
  <si>
    <t>Persophone</t>
  </si>
  <si>
    <t>Summer Michaela</t>
  </si>
  <si>
    <t>Otohime</t>
  </si>
  <si>
    <t>Bastet</t>
  </si>
  <si>
    <t>Halloween Zephyrine</t>
  </si>
  <si>
    <t>Orochi</t>
  </si>
  <si>
    <t>Santa Muse</t>
  </si>
  <si>
    <t>Santa Amatesaru</t>
  </si>
  <si>
    <t>Festival Succubus</t>
  </si>
  <si>
    <t>Genbu</t>
  </si>
  <si>
    <t>Eidolon</t>
  </si>
  <si>
    <t>Wish 1</t>
  </si>
  <si>
    <t>Wish 2</t>
  </si>
  <si>
    <t>Wish 3</t>
  </si>
  <si>
    <t>Wish 4</t>
  </si>
  <si>
    <t>Wish 5</t>
  </si>
  <si>
    <t>Wish 6</t>
  </si>
  <si>
    <t>Fragrant Flowers</t>
  </si>
  <si>
    <t>Slightly Damaged Animal Bones</t>
  </si>
  <si>
    <t>Steel Chef's Knife</t>
  </si>
  <si>
    <t>Small Loach</t>
  </si>
  <si>
    <t>Magnetic Alloy</t>
  </si>
  <si>
    <t>Blood Coral</t>
  </si>
  <si>
    <t>Slightly Damaged Wisp</t>
  </si>
  <si>
    <t>Beer Cure</t>
  </si>
  <si>
    <t>Scallop Muscle</t>
  </si>
  <si>
    <t>Malachite</t>
  </si>
  <si>
    <t>Isaia's Gift</t>
  </si>
  <si>
    <t>Large Lunchbox</t>
  </si>
  <si>
    <t>BBQ Snail Skewer</t>
  </si>
  <si>
    <t>Spicy Grilled Lamb Rib</t>
  </si>
  <si>
    <t>Red Leech</t>
  </si>
  <si>
    <t>Slightly Damaged Rare Mineral</t>
  </si>
  <si>
    <t>Obsidian Kitchen Set</t>
  </si>
  <si>
    <t>Professional Stone Fishing Rod</t>
  </si>
  <si>
    <t>Sea Bream</t>
  </si>
  <si>
    <t>Silver Star Stone</t>
  </si>
  <si>
    <t>Fearless Light Armor</t>
  </si>
  <si>
    <t>Copper Skillet</t>
  </si>
  <si>
    <t>Cacktakara Forest Patrol Reward</t>
  </si>
  <si>
    <t>Bread Pudding</t>
  </si>
  <si>
    <t>Kyanite</t>
  </si>
  <si>
    <t>Tiger Leaf Powder</t>
  </si>
  <si>
    <t>Western Saury</t>
  </si>
  <si>
    <t>Star Obsidian</t>
  </si>
  <si>
    <t>Miracle Flower</t>
  </si>
  <si>
    <t>Carp</t>
  </si>
  <si>
    <t>Catfish</t>
  </si>
  <si>
    <t>Lightning Spanner</t>
  </si>
  <si>
    <t>Refined Elemental Core</t>
  </si>
  <si>
    <t>Strength Potion</t>
  </si>
  <si>
    <t>Fearless Gauntlets</t>
  </si>
  <si>
    <t>Bounty for Kalna</t>
  </si>
  <si>
    <t>Strawberry Cake</t>
  </si>
  <si>
    <t>Angler's Fly Fishing Rob</t>
  </si>
  <si>
    <t>Cyan Iron Ore</t>
  </si>
  <si>
    <t>Ambusher Leather Armor</t>
  </si>
  <si>
    <t>Dried Berries</t>
  </si>
  <si>
    <t>Astral Orb</t>
  </si>
  <si>
    <t>Glistening White Fish Scales</t>
  </si>
  <si>
    <t>Edward's Gift</t>
  </si>
  <si>
    <t>Kayel's Solar Core</t>
  </si>
  <si>
    <t>Miracle Mineral Water</t>
  </si>
  <si>
    <t>Herring</t>
  </si>
  <si>
    <t>Crimson Eggs</t>
  </si>
  <si>
    <t>Multicolored Water Mushrooms</t>
  </si>
  <si>
    <t>Small Squid</t>
  </si>
  <si>
    <t>Blue Hardscale Fish</t>
  </si>
  <si>
    <t>Fig</t>
  </si>
  <si>
    <t>Malachite Karma Bead</t>
  </si>
  <si>
    <t>Well Preserved Treasure</t>
  </si>
  <si>
    <t>Ghost Pepper</t>
  </si>
  <si>
    <t>Princess Hardscale Fish</t>
  </si>
  <si>
    <t>Bow of the Violet Maiden</t>
  </si>
  <si>
    <t>Flower Petal</t>
  </si>
  <si>
    <t>Rainbow Fruit</t>
  </si>
  <si>
    <t>Sharp Fang</t>
  </si>
  <si>
    <t>Chain of Rebirth</t>
  </si>
  <si>
    <t>Well Preserved Energized Crystal</t>
  </si>
  <si>
    <t>Fortitude Potion</t>
  </si>
  <si>
    <t>Minnow</t>
  </si>
  <si>
    <t>Meteor-Enhanced Hat</t>
  </si>
  <si>
    <t>Miracle Thornapple</t>
  </si>
  <si>
    <t>Whitened Barbel</t>
  </si>
  <si>
    <t>Frosted Macaron</t>
  </si>
  <si>
    <t>Heart of Ice</t>
  </si>
  <si>
    <t>Sharpening Chisel</t>
  </si>
  <si>
    <t>Small Tiger Prawn</t>
  </si>
  <si>
    <t>Crystal Shell</t>
  </si>
  <si>
    <t>Luminous Emerald</t>
  </si>
  <si>
    <t>Ambusher Leather Belt</t>
  </si>
  <si>
    <t>White Bait</t>
  </si>
  <si>
    <t>Reinforcing Grinding Wheel</t>
  </si>
  <si>
    <t>Strengthening Spanner</t>
  </si>
  <si>
    <t>Giant Fish Bones</t>
  </si>
  <si>
    <t>Fia's Brilliant Fairy Dust</t>
  </si>
  <si>
    <t>Small Egg</t>
  </si>
  <si>
    <t>Glimmering Secret Stone</t>
  </si>
  <si>
    <t>Small Berry</t>
  </si>
  <si>
    <t>Waterfall Catfish Muscus</t>
  </si>
  <si>
    <t>Fruit &amp; Nut Cookies</t>
  </si>
  <si>
    <t>Fearless Leggings</t>
  </si>
  <si>
    <t>Petal-Shaped Gold Scale</t>
  </si>
  <si>
    <t>Cactakara Forest Patrol Reward</t>
  </si>
  <si>
    <t>Strong Iced Tea</t>
  </si>
  <si>
    <t>Amethyst</t>
  </si>
  <si>
    <t>Icy Fin</t>
  </si>
  <si>
    <t>Peanut Cookies</t>
  </si>
  <si>
    <t>Noripan's Emerand Leaf</t>
  </si>
  <si>
    <t>Classic Angler's Shoes</t>
  </si>
  <si>
    <t>Passionate Lover</t>
  </si>
  <si>
    <t>Mercenary Captain's Fishing Rod</t>
  </si>
  <si>
    <t>Pure Sand Grains</t>
  </si>
  <si>
    <t>Refined Falcon Core</t>
  </si>
  <si>
    <t>Sugary Soda</t>
  </si>
  <si>
    <t>Miracle Plum</t>
  </si>
  <si>
    <t>PB&amp;J</t>
  </si>
  <si>
    <t>Ambusher Leather Hat</t>
  </si>
  <si>
    <t>Ritual Trophy Core</t>
  </si>
  <si>
    <t>Molten Steel Ore</t>
  </si>
  <si>
    <t>Wisdom of the Ancients</t>
  </si>
  <si>
    <t>Slightly Damaged Stone Tablet</t>
  </si>
  <si>
    <t>Chicken in Secret Sauce</t>
  </si>
  <si>
    <t>Veggies with Fresh Aioli</t>
  </si>
  <si>
    <t>Ambusher Ankle Boots</t>
  </si>
  <si>
    <t>Well Preserved Cultural Relic</t>
  </si>
  <si>
    <t>Colorful Fish Scales</t>
  </si>
  <si>
    <t>Toto's Cursed Tusk</t>
  </si>
  <si>
    <t>Ritual Armor  Core</t>
  </si>
  <si>
    <t>Golden Rod</t>
  </si>
  <si>
    <t>Well Preserved Marine Fossil</t>
  </si>
  <si>
    <t>Lava Alloy</t>
  </si>
  <si>
    <t>Cocoa Fruit</t>
  </si>
  <si>
    <t>Toast with Honey &amp; Jam</t>
  </si>
  <si>
    <t>Clark's Fresh Milk</t>
  </si>
  <si>
    <t>Eternal Blood Vine Flower</t>
  </si>
  <si>
    <t>Pearl of Light</t>
  </si>
  <si>
    <t>Speed of Beebis</t>
  </si>
  <si>
    <t>Steamy Lover</t>
  </si>
  <si>
    <t>Revitilization Drink</t>
  </si>
  <si>
    <t>Well Preserved Wisp</t>
  </si>
  <si>
    <t>Eel</t>
  </si>
  <si>
    <t>Large Cricket</t>
  </si>
  <si>
    <t>Royal Rainbow</t>
  </si>
  <si>
    <t>Fresh Garlic Sprouts</t>
  </si>
  <si>
    <t>Titan's Spirit Flower</t>
  </si>
  <si>
    <t>Ventos Special Steak</t>
  </si>
  <si>
    <t>Fragrant Leaf Fruit Tea</t>
  </si>
  <si>
    <t>Well Preserved Mutant Remains</t>
  </si>
  <si>
    <t>Rainbow Jelly</t>
  </si>
  <si>
    <t>Highland Wheat Flour</t>
  </si>
  <si>
    <t>Red Agate</t>
  </si>
  <si>
    <t>Post Dinner Scotch</t>
  </si>
  <si>
    <t>Festival Fishing Rod</t>
  </si>
  <si>
    <t>Nightcap</t>
  </si>
  <si>
    <t>English Breakfast Tea</t>
  </si>
  <si>
    <t>Ice Crystal Plant Extract</t>
  </si>
  <si>
    <t>Inky Gem</t>
  </si>
  <si>
    <t>Vanilla Biscuits</t>
  </si>
  <si>
    <t>Reinforcing Metal Plate</t>
  </si>
  <si>
    <t>Stalwart Iron Plate</t>
  </si>
  <si>
    <t>Well Preserved Stone Tablet</t>
  </si>
  <si>
    <t>Summertime Iced Tea</t>
  </si>
  <si>
    <t>Anti-pressure Fish Skin</t>
  </si>
  <si>
    <t>Green Allspice</t>
  </si>
  <si>
    <t>Strengthening Hammer</t>
  </si>
  <si>
    <t>Reinforcing Pliers</t>
  </si>
  <si>
    <t>Golden Globe</t>
  </si>
  <si>
    <t>Ancient Amber</t>
  </si>
  <si>
    <t>Shining Secret Stone</t>
  </si>
  <si>
    <t>Lunar Trophy Core</t>
  </si>
  <si>
    <t>Fight Club (elementry)</t>
  </si>
  <si>
    <t>Refined Suppression Core</t>
  </si>
  <si>
    <t>Top-Quality Animal Bones</t>
  </si>
  <si>
    <t>Top-Quality Marine Fossils</t>
  </si>
  <si>
    <t>Shrill Vocal Cords</t>
  </si>
  <si>
    <t>Stalwart Iron Grinding Wheel</t>
  </si>
  <si>
    <t>Penguin Bandit's Jacket</t>
  </si>
  <si>
    <t>Multigrain Toast</t>
  </si>
  <si>
    <t>Premium Fried Milk Balls</t>
  </si>
  <si>
    <t>Spicy Ribs &amp; Porcinis</t>
  </si>
  <si>
    <t>Cold Soda</t>
  </si>
  <si>
    <t>Refined Blade Core</t>
  </si>
  <si>
    <t>Cruel Tyrant's Sword &amp; Shield</t>
  </si>
  <si>
    <t>Strategist's Cape</t>
  </si>
  <si>
    <t>Murky Coffee</t>
  </si>
  <si>
    <t>Highly Caffeinated Tea</t>
  </si>
  <si>
    <t>Rainbow Scales</t>
  </si>
  <si>
    <t>Rainbow Teardrop</t>
  </si>
  <si>
    <t>Refined Magical Core</t>
  </si>
  <si>
    <t>Millenium Barbels</t>
  </si>
  <si>
    <t>Noble's Fishing Vest</t>
  </si>
  <si>
    <t>Noble's Fishing Hat</t>
  </si>
  <si>
    <t>Asheara's Magicked Scale</t>
  </si>
  <si>
    <t>Refined Targeting Core</t>
  </si>
  <si>
    <t>Sharpening Spanner</t>
  </si>
  <si>
    <t>Electromagnetic Alloy</t>
  </si>
  <si>
    <t>Magical Force Alloy</t>
  </si>
  <si>
    <t>Chopped Nuts</t>
  </si>
  <si>
    <t>Live Marsh Waterweed</t>
  </si>
  <si>
    <t>Torian's Refined Kitchen Knife</t>
  </si>
  <si>
    <t>Sand-Vine Fruit</t>
  </si>
  <si>
    <t>Agile Shark Hunting Mask</t>
  </si>
  <si>
    <t>Agile Shark Huntung Wetsuit</t>
  </si>
  <si>
    <t>Vanilla Fudge Cookies</t>
  </si>
  <si>
    <t>Cactakara Forest's Patrol Reward</t>
  </si>
  <si>
    <t>Navea Chef's Knife</t>
  </si>
  <si>
    <t>Poison Frog</t>
  </si>
  <si>
    <t>Soul of the Sands</t>
  </si>
  <si>
    <t>Well Preserved Bones</t>
  </si>
  <si>
    <t>Slightly Damaged Treasure</t>
  </si>
  <si>
    <t>Frosted Berry Swiss Roll</t>
  </si>
  <si>
    <t>Tea with Almond Milk</t>
  </si>
  <si>
    <t>Gladiator's Cap</t>
  </si>
  <si>
    <t>Navea Seasoned Skillet</t>
  </si>
  <si>
    <t>Wild Bird Eggs</t>
  </si>
  <si>
    <t>Prefectly Cooked Steak</t>
  </si>
  <si>
    <t>Swamp Latte</t>
  </si>
  <si>
    <t>Sturdy Fish Bone Protective Mask</t>
  </si>
  <si>
    <t>Sturdy Fish Bone Hauberk</t>
  </si>
  <si>
    <t>Aria Cap</t>
  </si>
  <si>
    <t>Aria Coat</t>
  </si>
  <si>
    <t>Vanilla Macaron</t>
  </si>
  <si>
    <t>Corrosive Alloy</t>
  </si>
  <si>
    <t>Solid Alloy</t>
  </si>
  <si>
    <t>Freshly Caught Fish</t>
  </si>
  <si>
    <t>Autumn Oolong Tea</t>
  </si>
  <si>
    <t>Greater Fury Potion</t>
  </si>
  <si>
    <t>Flame Red Fish</t>
  </si>
  <si>
    <t>Torian's Refined Cooking Set</t>
  </si>
  <si>
    <t>Cruel Tyrant's Heavy Axe</t>
  </si>
  <si>
    <t>Miracle Tea with Honey</t>
  </si>
  <si>
    <t>Protein Pack</t>
  </si>
  <si>
    <t>Greater Swiftness Potion</t>
  </si>
  <si>
    <t>Fresh Sirlion</t>
  </si>
  <si>
    <t>Greater Health Potion</t>
  </si>
  <si>
    <t>Eternal Stoneheart</t>
  </si>
  <si>
    <t>Greeneyed Mandarin Fish</t>
  </si>
  <si>
    <t>Yellow Croaker</t>
  </si>
  <si>
    <t>Lightning Chisel</t>
  </si>
  <si>
    <t>Enhanced Agile Pliers</t>
  </si>
  <si>
    <t>Delicate Components</t>
  </si>
  <si>
    <t>Armored Rod</t>
  </si>
  <si>
    <t>Salad du Jour</t>
  </si>
  <si>
    <t>Longevity Drink</t>
  </si>
  <si>
    <t>Grapes</t>
  </si>
  <si>
    <t>Allie's Rejuvination Gloves</t>
  </si>
  <si>
    <t>Cruel Tyrant's Blades</t>
  </si>
  <si>
    <t>Katars of the Elite Guardian</t>
  </si>
  <si>
    <t>Ironguard General's Gauntlets</t>
  </si>
  <si>
    <t>Spicy Pickled Herring</t>
  </si>
  <si>
    <t>Fish with Mushroon Sauce</t>
  </si>
  <si>
    <t>Hands of Shadow</t>
  </si>
  <si>
    <t>Essence of Titanus</t>
  </si>
  <si>
    <t>Magically Enhanced Muck</t>
  </si>
  <si>
    <t>Ramgram's Crystalline Heart</t>
  </si>
  <si>
    <t>White Prayer Eggnog</t>
  </si>
  <si>
    <t>Lightning Hammer</t>
  </si>
  <si>
    <t>Enhanced Lightning Chisel</t>
  </si>
  <si>
    <t>Noble's Fishing Bracers</t>
  </si>
  <si>
    <t>Noble's Fishing Shoes</t>
  </si>
  <si>
    <t>Giant Egg</t>
  </si>
  <si>
    <t>Strategist's Ring</t>
  </si>
  <si>
    <t>Vigor Leaves</t>
  </si>
  <si>
    <t>Cliffside Blossom</t>
  </si>
  <si>
    <t>Flower Scented Butter Cake</t>
  </si>
  <si>
    <t>Hibiscus Platter</t>
  </si>
  <si>
    <t>Daze Rod</t>
  </si>
  <si>
    <t>Exquisite Honey Nut Drink</t>
  </si>
  <si>
    <t>Greater Stamina Potion</t>
  </si>
  <si>
    <t>Greater Fortitude Potion</t>
  </si>
  <si>
    <t>Talen's Bloody Skin</t>
  </si>
  <si>
    <t>Argus's Broken Horn</t>
  </si>
  <si>
    <t>Aria Sash</t>
  </si>
  <si>
    <t>Sturdy Fish Bone Gauntlets</t>
  </si>
  <si>
    <t>Agile Pliers</t>
  </si>
  <si>
    <t>Chef's Special Vanilla Fried Pork Cutlet</t>
  </si>
  <si>
    <t>Top-Class Seafood &amp; Greens Teppanyaki</t>
  </si>
  <si>
    <t>Bombino's Freezing Touch</t>
  </si>
  <si>
    <t>Nazrudin's Freezing Band</t>
  </si>
  <si>
    <t>Adracei's Cursed Silk</t>
  </si>
  <si>
    <t>Strengthening Saw</t>
  </si>
  <si>
    <t>Agile Metal Plate</t>
  </si>
  <si>
    <t>Condensed Snowdrop Ice Cream</t>
  </si>
  <si>
    <t>Strategist's Cap</t>
  </si>
  <si>
    <t>Strategist's Coat</t>
  </si>
  <si>
    <t>Stardust Flower</t>
  </si>
  <si>
    <t>Top-Quality Wisp</t>
  </si>
  <si>
    <t>Top-Quality Treasure</t>
  </si>
  <si>
    <t>Unstable Energy</t>
  </si>
  <si>
    <t>Strategist's Ankle Boots</t>
  </si>
  <si>
    <t>Cookie's and Cream</t>
  </si>
  <si>
    <t>Wise Master's Rod</t>
  </si>
  <si>
    <t>Thornfang Fish</t>
  </si>
  <si>
    <t>Aromatic Spores</t>
  </si>
  <si>
    <t>Old Coconut</t>
  </si>
  <si>
    <t>Roasted Chicken Lasagna</t>
  </si>
  <si>
    <t>Fruit &amp; Honey Tea</t>
  </si>
  <si>
    <t>Stellar Corn Salad Wrap</t>
  </si>
  <si>
    <t>Greater Agility Potion</t>
  </si>
  <si>
    <t>Lunar Helmet Core</t>
  </si>
  <si>
    <t>Lunar Armor Core</t>
  </si>
  <si>
    <t>Aria Ankle Boots</t>
  </si>
  <si>
    <t>Top-Quality Phosphorus Crystal</t>
  </si>
  <si>
    <t>Top-Quality Energized Crystal</t>
  </si>
  <si>
    <t>Hypnosis Skin</t>
  </si>
  <si>
    <t>Mermaid's Tail</t>
  </si>
  <si>
    <t>Great White Facemask</t>
  </si>
  <si>
    <t>Great White Wetsuit</t>
  </si>
  <si>
    <t>Tattooed Skin</t>
  </si>
  <si>
    <t>Greater Strength Potion</t>
  </si>
  <si>
    <t>Enhanced Stalwart Iron Plate</t>
  </si>
  <si>
    <t>Bloodthirsty Fangs</t>
  </si>
  <si>
    <t>Warrior's Light Armor</t>
  </si>
  <si>
    <t>Warrior's Wristguards</t>
  </si>
  <si>
    <t>Hypnosis Powder</t>
  </si>
  <si>
    <t>Navea Special Roast Tea</t>
  </si>
  <si>
    <t>Dimensional Hall Level 20</t>
  </si>
  <si>
    <t>Well Preserved Chinaware</t>
  </si>
  <si>
    <t>Flawless Secret Stone</t>
  </si>
  <si>
    <t>Grandma's Greens</t>
  </si>
  <si>
    <t>Garlic Steamed Veggies</t>
  </si>
  <si>
    <t>Sweet &amp; Sour Fish</t>
  </si>
  <si>
    <t>Tender Steak</t>
  </si>
  <si>
    <t>Great General's Pendant</t>
  </si>
  <si>
    <t>Great General's Ring</t>
  </si>
  <si>
    <t>Crystal Lobster Shell</t>
  </si>
  <si>
    <t>Golden Lobster Claw</t>
  </si>
  <si>
    <t>Ancient Mandarin Fish</t>
  </si>
  <si>
    <t>Purple Gold Ore</t>
  </si>
  <si>
    <t>Lunar Wrist Core</t>
  </si>
  <si>
    <t>Lunar Boot Core</t>
  </si>
  <si>
    <t>Fish 'n Chips</t>
  </si>
  <si>
    <t>Night Serenade</t>
  </si>
  <si>
    <t>Strategist's Choker</t>
  </si>
  <si>
    <t>Enhanced Reinforcing Pliers</t>
  </si>
  <si>
    <t>Firefly Star Stone</t>
  </si>
  <si>
    <t>Fine Frozen Remains</t>
  </si>
  <si>
    <t>Great General's Wristguards</t>
  </si>
  <si>
    <t>Great General's Leggings</t>
  </si>
  <si>
    <t>Well Preserved Pottery Shard</t>
  </si>
  <si>
    <t>Oasis Beer</t>
  </si>
  <si>
    <t>Crustacean Warrior Sallet</t>
  </si>
  <si>
    <t>Crustacean Warrior Armor</t>
  </si>
  <si>
    <t>Mushrooms</t>
  </si>
  <si>
    <t>Navea Vanilla</t>
  </si>
  <si>
    <t>Tiger's Eye Pearl</t>
  </si>
  <si>
    <t>Crystal Carp</t>
  </si>
  <si>
    <t>Jade from the Deep</t>
  </si>
  <si>
    <t>Jade Lazuli</t>
  </si>
  <si>
    <t>Lightning Saw</t>
  </si>
  <si>
    <t>Immaculate Secret Stone</t>
  </si>
  <si>
    <t>Deep Sea Faceguard</t>
  </si>
  <si>
    <t>Deep Sea Hauberk</t>
  </si>
  <si>
    <t>Navea Kitchen Set</t>
  </si>
  <si>
    <t>Navea Soothing Herbs</t>
  </si>
  <si>
    <t>Requiem Wristguards</t>
  </si>
  <si>
    <t>Requiem Leggings</t>
  </si>
  <si>
    <t>Sharpening Saw</t>
  </si>
  <si>
    <t>Broiled Fish Fillet</t>
  </si>
  <si>
    <t>Mysterious Nocturne</t>
  </si>
  <si>
    <t>Gladiator's Belt</t>
  </si>
  <si>
    <t>Gladiator's Ankle Boots</t>
  </si>
  <si>
    <t>Provincial Beef Broth</t>
  </si>
  <si>
    <t>Dreamy Honey Glazed Pork Cutlet</t>
  </si>
  <si>
    <t>Flavored Fruit Tea</t>
  </si>
  <si>
    <t>Crispy Cake</t>
  </si>
  <si>
    <t>Spaghetti and Meatballs</t>
  </si>
  <si>
    <t>Moonlight Sonata</t>
  </si>
  <si>
    <t>Chicken Under a Brick</t>
  </si>
  <si>
    <t>Gourmet Seafood Broth</t>
  </si>
  <si>
    <t>Vanilla Seasoned Beef Broth</t>
  </si>
  <si>
    <t>Gourmet Honey Glazed Pork Cutlet</t>
  </si>
  <si>
    <t>Lightly Alcoholic Eggnog</t>
  </si>
  <si>
    <t>Fish with Mushroom Sauce</t>
  </si>
  <si>
    <t>Provincial Mushroom Macaroni</t>
  </si>
  <si>
    <t>Honey Snowdrop Ice Cream</t>
  </si>
  <si>
    <t>Classic Hot Emerald Sencha</t>
  </si>
  <si>
    <t>Ruined Blood Gem</t>
  </si>
  <si>
    <t>Cruel Tyrant's Tachi</t>
  </si>
  <si>
    <t>Enhanced Stalwart Iron Cutter</t>
  </si>
  <si>
    <t>Requiem Headguard</t>
  </si>
  <si>
    <t>Phantom Rose</t>
  </si>
  <si>
    <t>Rosegold Powder</t>
  </si>
  <si>
    <t>Crimson Body</t>
  </si>
  <si>
    <t>Stanley's Demon Stomping Boots</t>
  </si>
  <si>
    <t>Murfeo's Winged Necklance</t>
  </si>
  <si>
    <t>Gladiator's Wristwraps</t>
  </si>
  <si>
    <t>Cruel Tyrant's Cannon</t>
  </si>
  <si>
    <t>Warrior's Belt</t>
  </si>
  <si>
    <t>Warrior's Leggings</t>
  </si>
  <si>
    <t>Wind Ore</t>
  </si>
  <si>
    <t>Mana Blood Crystal</t>
  </si>
  <si>
    <t>Extra Strong Honey Fruit Tea</t>
  </si>
  <si>
    <t>Glacial Moon</t>
  </si>
  <si>
    <t>Lestro's Strength of the Earth</t>
  </si>
  <si>
    <t>Highland's Ghost Crab</t>
  </si>
  <si>
    <t>Crimson Wisp Jellyfish</t>
  </si>
  <si>
    <t>Gladiator's Coat</t>
  </si>
  <si>
    <t>Corrosive Bitumen</t>
  </si>
  <si>
    <t>Seer's Willow</t>
  </si>
  <si>
    <t>Great General's Coat</t>
  </si>
  <si>
    <t>Strategist's Belt</t>
  </si>
  <si>
    <t>Golden Lobster</t>
  </si>
  <si>
    <t>Alpaca Crab</t>
  </si>
  <si>
    <t>Frostfin Trout</t>
  </si>
  <si>
    <t>Seafood &amp; Greens Saute w/ Oyster Sauce</t>
  </si>
  <si>
    <t>Fresh Corn Salad Wrap</t>
  </si>
  <si>
    <t>Toto's Roaring Waters</t>
  </si>
  <si>
    <t>Battleground Wargod's Breastplate</t>
  </si>
  <si>
    <t>Ice Field Frost Turtle Shell</t>
  </si>
  <si>
    <t>Divinity Dust</t>
  </si>
  <si>
    <t>Glimmering Star Stone</t>
  </si>
  <si>
    <t>Emerald Moonstone</t>
  </si>
  <si>
    <t>Filet Mignon</t>
  </si>
  <si>
    <t>Crispy Fried Milk Balls</t>
  </si>
  <si>
    <t>Purple Poison Frog</t>
  </si>
  <si>
    <t>Hot Eggnog</t>
  </si>
  <si>
    <t>Superior Agility Potion</t>
  </si>
  <si>
    <t>Superior Stamina Potion</t>
  </si>
  <si>
    <t>Enhanced Reinforcing Gringing Wheel</t>
  </si>
  <si>
    <t>Enhanced Lightning Spanner</t>
  </si>
  <si>
    <t>Hero's Emblem</t>
  </si>
  <si>
    <t>Power of the Fox Wind</t>
  </si>
  <si>
    <t>Eidolon Energy Crystal</t>
  </si>
  <si>
    <t>Sweet Flower Cake</t>
  </si>
  <si>
    <t>Elite Guardian Staff</t>
  </si>
  <si>
    <t>Ironguard General's Pendant</t>
  </si>
  <si>
    <t>Ironguard General's Ring</t>
  </si>
  <si>
    <t>Scarlet Fire Crystal</t>
  </si>
  <si>
    <t>Flame Tentacle</t>
  </si>
  <si>
    <t>Cactakara Forest's Partol Reward</t>
  </si>
  <si>
    <t>Enhanced Strengthen Hammer</t>
  </si>
  <si>
    <t>Enhanced Strengthening Saw</t>
  </si>
  <si>
    <t>Titan Warrior Headgear</t>
  </si>
  <si>
    <t>Titan Warrior Battle Coat</t>
  </si>
  <si>
    <t>Titan Warrior Gauntlets</t>
  </si>
  <si>
    <t>Ancient Glimmering Fossil</t>
  </si>
  <si>
    <t>Sea of Thoughts</t>
  </si>
  <si>
    <t>Superior Fortitude Potion</t>
  </si>
  <si>
    <t>Overlord's Tachi</t>
  </si>
  <si>
    <t>Battleground Wargod's Bracelet</t>
  </si>
  <si>
    <t>Superior Health Potion</t>
  </si>
  <si>
    <t>Dispelling Potion</t>
  </si>
  <si>
    <t>Battlefield Hood</t>
  </si>
  <si>
    <t>Battlefield Breastplate</t>
  </si>
  <si>
    <t>Sigrun's Grips</t>
  </si>
  <si>
    <t>Sigrun's Strong Gaitors</t>
  </si>
  <si>
    <t>Sigrun's Belt of Protection</t>
  </si>
  <si>
    <t>Cruel Tyrant's Grimoire</t>
  </si>
  <si>
    <t>Warrior's Headgear</t>
  </si>
  <si>
    <t>Murfeo's Immortal Oath</t>
  </si>
  <si>
    <t>Caroline's Intent</t>
  </si>
  <si>
    <t>Talamund's Soul</t>
  </si>
  <si>
    <t>Radient Core</t>
  </si>
  <si>
    <t>Formula: Zaahir's Soul-Rending Fangs</t>
  </si>
  <si>
    <t>Well Preserved Mana Parasite</t>
  </si>
  <si>
    <t>Ritualistic Runes</t>
  </si>
  <si>
    <t>Oozing Zombie Heart</t>
  </si>
  <si>
    <t>Flaming Kitchen Set</t>
  </si>
  <si>
    <t>Gourmet Tomato &amp; Mushroom Noodles</t>
  </si>
  <si>
    <t>Battlefield Amulet</t>
  </si>
  <si>
    <t>Battlefield Band</t>
  </si>
  <si>
    <t>Battlefield Cape</t>
  </si>
  <si>
    <t>Revelation Gauntlets</t>
  </si>
  <si>
    <t>Revelation Long Boots</t>
  </si>
  <si>
    <t>Revelation Belt</t>
  </si>
  <si>
    <t>Sweet Snowdrop Ice Cream</t>
  </si>
  <si>
    <t>Well Preserved Radioactive Stone</t>
  </si>
  <si>
    <t>Asheara's Pearl of Wisdom</t>
  </si>
  <si>
    <t>Talen's Bloodthirsty Gem</t>
  </si>
  <si>
    <t>Giant Marsh Trout</t>
  </si>
  <si>
    <t>Bass</t>
  </si>
  <si>
    <t>Zaahir's Soul Orb</t>
  </si>
  <si>
    <t>Immortal Fire Crystal</t>
  </si>
  <si>
    <t>Elite Guardian's Sword &amp; Shield</t>
  </si>
  <si>
    <t>Ranger's Elite Ankle Boots</t>
  </si>
  <si>
    <t>Ranger's Elite Cap</t>
  </si>
  <si>
    <t>Ranger's Elite Tunic</t>
  </si>
  <si>
    <t>Ranger's Elite Belt</t>
  </si>
  <si>
    <t>Elite Guardian's Composite Bow</t>
  </si>
  <si>
    <t>Essence of the Wild</t>
  </si>
  <si>
    <t>Superior Fury Potion</t>
  </si>
  <si>
    <t>Ironguard General's Sabatons</t>
  </si>
  <si>
    <t>Plumed Ring</t>
  </si>
  <si>
    <t>Ironguard General's Belt</t>
  </si>
  <si>
    <t>Hood of Devourer</t>
  </si>
  <si>
    <t>Coat of Devourer</t>
  </si>
  <si>
    <t>Malodnak's Dark Claw</t>
  </si>
  <si>
    <t>Nazrudin's Horn of Power</t>
  </si>
  <si>
    <t>Grassy Green Rhinestone</t>
  </si>
  <si>
    <t>Gekasso's Swiveling Eye</t>
  </si>
  <si>
    <t>Green Leech</t>
  </si>
  <si>
    <t>Bloodthirsty Skin</t>
  </si>
  <si>
    <t>Grand Duke's Rod</t>
  </si>
  <si>
    <t>Grand Duke's Crown</t>
  </si>
  <si>
    <t>Grand Duke's Celestial Robes</t>
  </si>
  <si>
    <t>Deep Sea Tuna</t>
  </si>
  <si>
    <t>Rainbow Salmon</t>
  </si>
  <si>
    <t>Wisdom Fish</t>
  </si>
  <si>
    <t>High Voltage Crystal</t>
  </si>
  <si>
    <t>Revelation Head Ornament</t>
  </si>
  <si>
    <t>Revelation Light Armor</t>
  </si>
  <si>
    <t>Wristwraps of Devourer</t>
  </si>
  <si>
    <t>Boots of Devourer</t>
  </si>
  <si>
    <t>Sash of Devourer</t>
  </si>
  <si>
    <t>Machetes of the Elite Guardian</t>
  </si>
  <si>
    <t>Ironguard General's Helmet</t>
  </si>
  <si>
    <t>Ironguard General's Hauberk</t>
  </si>
  <si>
    <t>Adracei's Venom Sac</t>
  </si>
  <si>
    <t>Warrior's Soul</t>
  </si>
  <si>
    <t>Superior Strength Potion</t>
  </si>
  <si>
    <t>Elite Guardian's Grimoire</t>
  </si>
  <si>
    <t>Battlefield Gauntlets</t>
  </si>
  <si>
    <t>Battlefield Long Boots</t>
  </si>
  <si>
    <t>Helakar's Broken Spirit</t>
  </si>
  <si>
    <t>Top-Quality Fallenwisp</t>
  </si>
  <si>
    <t xml:space="preserve">Well Preserved Mutant Remains </t>
  </si>
  <si>
    <t>Fresh Demon Skin</t>
  </si>
  <si>
    <t>Flawless Turtle Shell</t>
  </si>
  <si>
    <t>Traditional Beef Broth</t>
  </si>
  <si>
    <t>Luxury Surf 'n Turf</t>
  </si>
  <si>
    <t>Stalwart Iron Cutter</t>
  </si>
  <si>
    <t>Heart of the Marsh</t>
  </si>
  <si>
    <t>Formula: Zaahir's Meteoric Shock</t>
  </si>
  <si>
    <t>Magic Fig</t>
  </si>
  <si>
    <t>Elite Guardian's Cannon</t>
  </si>
  <si>
    <t>Titan Warrior Battle Boots</t>
  </si>
  <si>
    <t>Titan Warrior Waist Armor</t>
  </si>
  <si>
    <t>Enhanced Sharpening Saw</t>
  </si>
  <si>
    <t>Superior Stamina Tonic</t>
  </si>
  <si>
    <t>Overlord's Battle Bow</t>
  </si>
  <si>
    <t>Elite Guardian's Harp</t>
  </si>
  <si>
    <t>Black Knight's Promissory Breastpin</t>
  </si>
  <si>
    <t xml:space="preserve">Overlord's Harp </t>
  </si>
  <si>
    <t>Sonia's Vow</t>
  </si>
  <si>
    <t>Posiden's Horn</t>
  </si>
  <si>
    <t>Llewelyn's Cloak of the Fallen</t>
  </si>
  <si>
    <t>Thick Hide</t>
  </si>
  <si>
    <t>Ironguard General's Cloak</t>
  </si>
  <si>
    <t>Grass Kingdom's Hero's Belt</t>
  </si>
  <si>
    <t>Rampaging Ronin Helmet</t>
  </si>
  <si>
    <t>Rampaging Ronin Armor</t>
  </si>
  <si>
    <t>Ice Field Continent Turtle Armor</t>
  </si>
  <si>
    <t>Enhanced Reinforcing Cutter</t>
  </si>
  <si>
    <t>Saint Hale's Broken Horn</t>
  </si>
  <si>
    <t>Gladiator's Feather</t>
  </si>
  <si>
    <t>Willful Soul</t>
  </si>
  <si>
    <t>Mighty Horn of Argus</t>
  </si>
  <si>
    <t>Overlord's Grimoire</t>
  </si>
  <si>
    <t>Stalwart Commander's Armor</t>
  </si>
  <si>
    <t>Well Preserved Fallenwisp</t>
  </si>
  <si>
    <t>Magically Concentrated Catalyst</t>
  </si>
  <si>
    <t>Superior Swiftness Potion</t>
  </si>
  <si>
    <t>Well Preserved Corroded Ore</t>
  </si>
  <si>
    <t>Superior Strength Tonic</t>
  </si>
  <si>
    <t>Stalwart Commander's Helmet</t>
  </si>
  <si>
    <t>Overlord's War Bow</t>
  </si>
  <si>
    <t>Enhanced Reinforcing Metal Plate</t>
  </si>
  <si>
    <t>Enhanced Agile Metal Plate</t>
  </si>
  <si>
    <t>Enhanced Sharpening Chisel</t>
  </si>
  <si>
    <t>Nymphet's Graceful Hairpin</t>
  </si>
  <si>
    <t>Fine Magic Crystal</t>
  </si>
  <si>
    <t>Enhanced Strengthen Spanner</t>
  </si>
  <si>
    <t>Enhanced Lightning Hammer</t>
  </si>
  <si>
    <t>Stellar Corn Wrap</t>
  </si>
  <si>
    <t>Flower Crown of the Immortal Sprite</t>
  </si>
  <si>
    <t>Superior Fury Tonic</t>
  </si>
  <si>
    <t>Overlord's Sickle</t>
  </si>
  <si>
    <t>Imperial Feather</t>
  </si>
  <si>
    <t>Reinforcing Cutter</t>
  </si>
  <si>
    <t>Agile Grinding Wheel</t>
  </si>
  <si>
    <t>Enhanced Reinfocing Pliers</t>
  </si>
  <si>
    <t>Dark Beer</t>
  </si>
  <si>
    <t>Top-Quality Radioactive Stone</t>
  </si>
  <si>
    <t>Battleground Wargod's Boots</t>
  </si>
  <si>
    <t>Battleground Wargod's Belt</t>
  </si>
  <si>
    <t>Top-Quality Mutant Remains</t>
  </si>
  <si>
    <t>Top-Quality Stone Tablet</t>
  </si>
  <si>
    <t>Soulsucker Ore</t>
  </si>
  <si>
    <t>Ancient Creature Remains</t>
  </si>
  <si>
    <t>Raisins</t>
  </si>
  <si>
    <t>Necklace of Comets</t>
  </si>
  <si>
    <t>Cloak of Comets</t>
  </si>
  <si>
    <t>Creamy Sweetened Milk</t>
  </si>
  <si>
    <t>Leo's Glorious Heart</t>
  </si>
  <si>
    <t>Fine Frozen Ore</t>
  </si>
  <si>
    <t>Glitterdust</t>
  </si>
  <si>
    <t>Requiem Light Armor</t>
  </si>
  <si>
    <t>Asheara's Frozen Soul Crystal</t>
  </si>
  <si>
    <t>Vanilla Emerald Sencha</t>
  </si>
  <si>
    <t>Heavenly Macaroon</t>
  </si>
  <si>
    <t>Warm Heart</t>
  </si>
  <si>
    <t>Grass Kingdom's Bravewind Bow</t>
  </si>
  <si>
    <t>Rainbow Colored Shards</t>
  </si>
  <si>
    <t>Fine Frosted Handcrafted Relic</t>
  </si>
  <si>
    <t>Fine Corroded Relics</t>
  </si>
  <si>
    <t>Aria Wristwraps</t>
  </si>
  <si>
    <t>Fine Primative Tool</t>
  </si>
  <si>
    <t>Sage Stone</t>
  </si>
  <si>
    <t>Merrilee's Loving Gaze</t>
  </si>
  <si>
    <t>Merrilee's Loving Protection</t>
  </si>
  <si>
    <t>Otherworldly Coin</t>
  </si>
  <si>
    <t>Overlord's Artillery</t>
  </si>
  <si>
    <t>Stalwart Commander's Ring</t>
  </si>
  <si>
    <t>License to Kill</t>
  </si>
  <si>
    <t>Eidolon Key Fragment</t>
  </si>
  <si>
    <t>Leo's Cloak of Kings</t>
  </si>
  <si>
    <t xml:space="preserve">Top-Quality Mana Parasite </t>
  </si>
  <si>
    <t>Stardust Flower Honey</t>
  </si>
  <si>
    <t>Flawless Frozen Ore</t>
  </si>
  <si>
    <t>Flawless Primative Tool</t>
  </si>
  <si>
    <t>Battleground Wargod's Ring</t>
  </si>
  <si>
    <t>Mark of the Thunder King</t>
  </si>
  <si>
    <t>Top-Quality Corroded Ore</t>
  </si>
  <si>
    <t>Nazrudin's Gem</t>
  </si>
  <si>
    <t>Talamund's Final Breath</t>
  </si>
  <si>
    <t>Top-Quality Rare Mineral</t>
  </si>
  <si>
    <t>Daisy's Robes of the Fiery Soul</t>
  </si>
  <si>
    <t>Flawless Crumbling Tablet</t>
  </si>
  <si>
    <t>Enhanced Balancing Cutter</t>
  </si>
  <si>
    <t>Peerless Agility Potion</t>
  </si>
  <si>
    <t>Peerless Strength Potion</t>
  </si>
  <si>
    <t>Sky Tower Sigil</t>
  </si>
  <si>
    <t>Peerless Fortitude Potion</t>
  </si>
  <si>
    <t>Garrin's Will</t>
  </si>
  <si>
    <t>Sky Dragon King's Symbol</t>
  </si>
  <si>
    <t>Flawless Frozen Remains</t>
  </si>
  <si>
    <t>Flawless Frozen Handcrafted Relic</t>
  </si>
  <si>
    <t>Flawless Corroded Relic</t>
  </si>
  <si>
    <t>Crimson Tentacle</t>
  </si>
  <si>
    <t>Pure Crystalized Magic</t>
  </si>
  <si>
    <t>Top-Quality Handcrafter Relic</t>
  </si>
  <si>
    <t>Battleground Wargod's Shawl</t>
  </si>
  <si>
    <t>Guardian's Last Breath</t>
  </si>
  <si>
    <t>Codex of the First Village</t>
  </si>
  <si>
    <t>Sigil of the Aqua-Dragon Queen</t>
  </si>
  <si>
    <t>Grass Kingdom's Sword of Bravery</t>
  </si>
  <si>
    <t>Takezo's Persistant Resolve</t>
  </si>
  <si>
    <t>Valerie's Faecrafted Belt</t>
  </si>
  <si>
    <t>Koral's Ring of Memories</t>
  </si>
  <si>
    <t>Bayin's Amulet of Warmth</t>
  </si>
  <si>
    <t>Ring of Resentment</t>
  </si>
  <si>
    <t>Hurricane Wargod Boots</t>
  </si>
  <si>
    <t>Reid's Soul Seeking Harp</t>
  </si>
  <si>
    <t>Helakar's Band of Loyalty</t>
  </si>
  <si>
    <t>Doctor Crow's Glorious Plumed Cap</t>
  </si>
  <si>
    <t>Legendary Dream Brew</t>
  </si>
  <si>
    <t>Soul Stone</t>
  </si>
  <si>
    <t>Caroline's Step of Wind</t>
  </si>
  <si>
    <t>Book of Oracle</t>
  </si>
  <si>
    <t>Shane's Mysterious Adventure Cloak</t>
  </si>
  <si>
    <t>Flawless Frosted Handcrafted Relic</t>
  </si>
  <si>
    <t>Lola's Enigmatic Color-Shifting Stone</t>
  </si>
  <si>
    <t>Meira's Silver Ceremonial Dagger</t>
  </si>
  <si>
    <t>Rituralistic Runes</t>
  </si>
  <si>
    <t>Watson's Glimmering Tourmaline Ring</t>
  </si>
  <si>
    <t>Powder of Risidual Nightmares</t>
  </si>
  <si>
    <t>Mysterious Treasure Map Fragment</t>
  </si>
  <si>
    <t>Ring of Comets</t>
  </si>
  <si>
    <t>Eggnog with Brandy</t>
  </si>
  <si>
    <t>Enhanced Lightning Saw</t>
  </si>
  <si>
    <t>Giant Mushrooms</t>
  </si>
  <si>
    <t>Requiem Sash</t>
  </si>
  <si>
    <t xml:space="preserve">Requiem Leggings </t>
  </si>
  <si>
    <t>Smiting Stone</t>
  </si>
  <si>
    <t>Potions</t>
  </si>
  <si>
    <t>Fishing Gear</t>
  </si>
  <si>
    <t>Armor</t>
  </si>
  <si>
    <t>Materials</t>
  </si>
  <si>
    <t>Archeology</t>
  </si>
  <si>
    <t>Fishing Materials</t>
  </si>
  <si>
    <t>Fishing Material</t>
  </si>
  <si>
    <t>Food</t>
  </si>
  <si>
    <t>Gift Box</t>
  </si>
  <si>
    <t>Tools</t>
  </si>
  <si>
    <t>Ingredients</t>
  </si>
  <si>
    <t>Fushion Materials</t>
  </si>
  <si>
    <t>Trophy</t>
  </si>
  <si>
    <t>Accessories</t>
  </si>
  <si>
    <t>Fluorescent Streamlined Fishing Rod</t>
  </si>
  <si>
    <t>#</t>
  </si>
  <si>
    <t>Type</t>
  </si>
  <si>
    <t>Eidolons</t>
  </si>
  <si>
    <t>Others</t>
  </si>
  <si>
    <t>Secret Stones</t>
  </si>
  <si>
    <t>Eidolon Accessory</t>
  </si>
  <si>
    <t>Medals</t>
  </si>
  <si>
    <t>Eidolon Enhancement</t>
  </si>
  <si>
    <t>Enhancements</t>
  </si>
  <si>
    <t>food</t>
  </si>
  <si>
    <t>Helmet</t>
  </si>
  <si>
    <t>Ring</t>
  </si>
  <si>
    <t>Boots</t>
  </si>
  <si>
    <t>Belt</t>
  </si>
  <si>
    <t>Semi-Refined Alloy</t>
  </si>
  <si>
    <t>Armor Refining Core</t>
  </si>
  <si>
    <t>Weapon Refining Core</t>
  </si>
  <si>
    <t>Equiptment Fushion</t>
  </si>
  <si>
    <t>Ore Materials</t>
  </si>
  <si>
    <t>Fishes</t>
  </si>
  <si>
    <t>Angler's Fly Fishing Rod</t>
  </si>
  <si>
    <t>Gloves</t>
  </si>
  <si>
    <t>Fishing Hat</t>
  </si>
  <si>
    <t>Fishing Rod</t>
  </si>
  <si>
    <t>Fishing Vest</t>
  </si>
  <si>
    <t>Fishing Gloves</t>
  </si>
  <si>
    <t>Fishing Shoes</t>
  </si>
  <si>
    <t>Lures</t>
  </si>
  <si>
    <t>Cooking Ingrediets</t>
  </si>
  <si>
    <t>Drink</t>
  </si>
  <si>
    <t>Necklace</t>
  </si>
  <si>
    <t>Back</t>
  </si>
  <si>
    <t>Murfeo's Winged Necklace</t>
  </si>
  <si>
    <t>Blockhead's Nemesis Incinerator</t>
  </si>
  <si>
    <t>Grenadier</t>
  </si>
  <si>
    <t>Ranger</t>
  </si>
  <si>
    <t>Duelist</t>
  </si>
  <si>
    <t>Sorcerer</t>
  </si>
  <si>
    <t>Ravager</t>
  </si>
  <si>
    <t>Guardian</t>
  </si>
  <si>
    <t>Ronin</t>
  </si>
  <si>
    <t>Wizard</t>
  </si>
  <si>
    <t>Bard</t>
  </si>
  <si>
    <t>Brawler</t>
  </si>
  <si>
    <t>Holy Sword</t>
  </si>
  <si>
    <t>Reaper</t>
  </si>
  <si>
    <t>Archeology Map</t>
  </si>
  <si>
    <t>Exchange Items</t>
  </si>
  <si>
    <t>Transformation Tools</t>
  </si>
  <si>
    <t>Fushions</t>
  </si>
  <si>
    <t>Cores/Alloys</t>
  </si>
  <si>
    <t>Weapons</t>
  </si>
  <si>
    <t>Trophies/Others</t>
  </si>
  <si>
    <t>a1</t>
  </si>
  <si>
    <t>Cupite</t>
  </si>
  <si>
    <t>Agility Potion</t>
  </si>
  <si>
    <t>Elixir of Darkness</t>
  </si>
  <si>
    <t>Elixir of Divinity</t>
  </si>
  <si>
    <t>Elixir of Flame</t>
  </si>
  <si>
    <t>Elixir of Ice</t>
  </si>
  <si>
    <t>Elixir of Lightning</t>
  </si>
  <si>
    <t>Elixir of Storms</t>
  </si>
  <si>
    <t>Greater Elixir of Dark</t>
  </si>
  <si>
    <t>Greater Elixir of Flame</t>
  </si>
  <si>
    <t>Greater Elixir of Holy Light</t>
  </si>
  <si>
    <t>Greater Elixir of Ice</t>
  </si>
  <si>
    <t>Greater Elixir of Lightning</t>
  </si>
  <si>
    <t>Greater Elixir of Storms</t>
  </si>
  <si>
    <t xml:space="preserve">Elixir of Flame </t>
  </si>
  <si>
    <t>Eggnog with Cinnamon</t>
  </si>
  <si>
    <t>Grandpa's Special Eggnog</t>
  </si>
  <si>
    <t>Crescent Nectar</t>
  </si>
  <si>
    <t>Archeology Artifacts</t>
  </si>
  <si>
    <t>Ranger's Elite Wristwraps</t>
  </si>
  <si>
    <t>Overlord's Sword</t>
  </si>
  <si>
    <t>Thumbelina</t>
  </si>
  <si>
    <t>Cookies and Cream</t>
  </si>
  <si>
    <t>Stalwart Commander's Necklace</t>
  </si>
  <si>
    <t>Stalwart Commander's Cloak</t>
  </si>
  <si>
    <t>Magically Conentrated Catalyst</t>
  </si>
  <si>
    <t>Well Preserved Animal Bones</t>
  </si>
  <si>
    <t>Mythical Angler Helm</t>
  </si>
  <si>
    <t>Mythical Angler Coat</t>
  </si>
  <si>
    <t>Classic Angler's Coat</t>
  </si>
  <si>
    <t>Classic Angler's Hat</t>
  </si>
  <si>
    <t>Classic Angler's Rod</t>
  </si>
  <si>
    <t>Desert Angler's Hat</t>
  </si>
  <si>
    <t>Desert Angler's Vest</t>
  </si>
  <si>
    <t>Designer Rock Fishing Hat</t>
  </si>
  <si>
    <t>Designer Rock Fishing Vest</t>
  </si>
  <si>
    <t>Fishing Master's Hat</t>
  </si>
  <si>
    <t>Improved Makar Angler's Hat</t>
  </si>
  <si>
    <t>Improved Makar Angler's Vest</t>
  </si>
  <si>
    <t>Improved Makar Fishing Rod</t>
  </si>
  <si>
    <t>Man vs Marsh Hat</t>
  </si>
  <si>
    <t>Man vs Marsh Vest</t>
  </si>
  <si>
    <t>Muck-Restisant Bracers</t>
  </si>
  <si>
    <t>Muck-Restisant Coat</t>
  </si>
  <si>
    <t>Muck-Restisant Hat</t>
  </si>
  <si>
    <t>Noble's Fishing Rod</t>
  </si>
  <si>
    <t>Veteran Hunter's Fishing Cap</t>
  </si>
  <si>
    <t>Veteran Hunter's Fishing Coat</t>
  </si>
  <si>
    <t>Veteran Hunter's Fishing Rod</t>
  </si>
  <si>
    <t>Enhancement Potions</t>
  </si>
  <si>
    <t>Elixers</t>
  </si>
  <si>
    <t>Other Potions</t>
  </si>
  <si>
    <t>Alchemic Powder</t>
  </si>
  <si>
    <t>Alchemy Materials</t>
  </si>
  <si>
    <t>Ancient Eidolon Fragments</t>
  </si>
  <si>
    <t>Special Materials</t>
  </si>
  <si>
    <t>Cooking Ingredients</t>
  </si>
  <si>
    <t>Crescent Vanilla</t>
  </si>
  <si>
    <t>Crest of Darkness</t>
  </si>
  <si>
    <t>Eidolon Crest</t>
  </si>
  <si>
    <t>Crest of Flame</t>
  </si>
  <si>
    <t>Crest of Ice</t>
  </si>
  <si>
    <t>Crest of Light</t>
  </si>
  <si>
    <t>Crest of Lightning</t>
  </si>
  <si>
    <t>Crest of Wind</t>
  </si>
  <si>
    <t>Frest Garlic Sprouts</t>
  </si>
  <si>
    <t>Green Bay Leaves</t>
  </si>
  <si>
    <t>Highland Wheat</t>
  </si>
  <si>
    <t>Oasis Spices</t>
  </si>
  <si>
    <t>Sand-vine Fruit</t>
  </si>
  <si>
    <t>Shellfish</t>
  </si>
  <si>
    <t>Small Colored Mushrooms</t>
  </si>
  <si>
    <t>Small Mushrooms</t>
  </si>
  <si>
    <t>Sweet Coconut</t>
  </si>
  <si>
    <t>Viscous Organic Liquid</t>
  </si>
  <si>
    <t>Volitile Fluid</t>
  </si>
  <si>
    <t>Balanced Tail Fin</t>
  </si>
  <si>
    <t>Copper Shark Claws</t>
  </si>
  <si>
    <t>Copper Shark King's Fin</t>
  </si>
  <si>
    <t>Copper Shark King's Teeth</t>
  </si>
  <si>
    <t>Copper Shark Skin</t>
  </si>
  <si>
    <t>Crystallized Heavy Claw</t>
  </si>
  <si>
    <t>Golden Lobster Palpus</t>
  </si>
  <si>
    <t>King Crab Claw</t>
  </si>
  <si>
    <t>King Crab Shell</t>
  </si>
  <si>
    <t>Omniscient Eye</t>
  </si>
  <si>
    <t>Sharp Crab Claw</t>
  </si>
  <si>
    <t>Sparkling Blue Crystal</t>
  </si>
  <si>
    <t>Think Fish Scales</t>
  </si>
  <si>
    <t>Thornfang Scale</t>
  </si>
  <si>
    <t>Wisdom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</si>
</sst>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5E4FB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1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5" borderId="27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wrapText="1"/>
    </xf>
    <xf numFmtId="0" fontId="0" fillId="7" borderId="19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7" borderId="27" xfId="0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left"/>
    </xf>
    <xf numFmtId="0" fontId="2" fillId="0" borderId="0" xfId="0" applyFont="1"/>
    <xf numFmtId="0" fontId="0" fillId="9" borderId="12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10" borderId="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26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left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0" fontId="0" fillId="6" borderId="22" xfId="0" applyFill="1" applyBorder="1" applyAlignment="1">
      <alignment horizontal="left" vertical="center" wrapText="1"/>
    </xf>
    <xf numFmtId="0" fontId="2" fillId="10" borderId="39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9" borderId="30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6" borderId="30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7" borderId="30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4" borderId="31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4" borderId="30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3" fillId="10" borderId="6" xfId="1" applyFont="1" applyFill="1" applyBorder="1"/>
    <xf numFmtId="0" fontId="0" fillId="5" borderId="40" xfId="0" applyFill="1" applyBorder="1" applyAlignment="1">
      <alignment horizontal="left" vertical="center"/>
    </xf>
    <xf numFmtId="0" fontId="0" fillId="5" borderId="40" xfId="0" applyFill="1" applyBorder="1" applyAlignment="1">
      <alignment horizontal="center" vertical="center"/>
    </xf>
    <xf numFmtId="0" fontId="0" fillId="7" borderId="40" xfId="0" applyFill="1" applyBorder="1" applyAlignment="1">
      <alignment horizontal="left" vertical="center"/>
    </xf>
    <xf numFmtId="0" fontId="0" fillId="7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left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left" vertical="center"/>
    </xf>
    <xf numFmtId="0" fontId="0" fillId="5" borderId="42" xfId="0" applyFill="1" applyBorder="1" applyAlignment="1">
      <alignment horizontal="center" vertical="center"/>
    </xf>
    <xf numFmtId="0" fontId="0" fillId="7" borderId="41" xfId="0" applyFill="1" applyBorder="1" applyAlignment="1">
      <alignment horizontal="left" vertical="center"/>
    </xf>
    <xf numFmtId="0" fontId="0" fillId="7" borderId="41" xfId="0" applyFill="1" applyBorder="1" applyAlignment="1">
      <alignment horizontal="center" vertical="center"/>
    </xf>
    <xf numFmtId="0" fontId="0" fillId="4" borderId="41" xfId="0" applyFill="1" applyBorder="1" applyAlignment="1">
      <alignment horizontal="left" vertical="center"/>
    </xf>
    <xf numFmtId="0" fontId="0" fillId="4" borderId="41" xfId="0" applyFill="1" applyBorder="1" applyAlignment="1">
      <alignment horizontal="center"/>
    </xf>
    <xf numFmtId="0" fontId="0" fillId="4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left" vertical="center"/>
    </xf>
    <xf numFmtId="0" fontId="0" fillId="7" borderId="42" xfId="0" applyFill="1" applyBorder="1" applyAlignment="1">
      <alignment horizontal="center" vertical="center"/>
    </xf>
    <xf numFmtId="0" fontId="0" fillId="4" borderId="40" xfId="0" applyFill="1" applyBorder="1" applyAlignment="1">
      <alignment horizontal="left" vertical="center"/>
    </xf>
    <xf numFmtId="0" fontId="0" fillId="4" borderId="40" xfId="0" applyFill="1" applyBorder="1" applyAlignment="1">
      <alignment horizontal="center" vertical="center"/>
    </xf>
    <xf numFmtId="0" fontId="0" fillId="4" borderId="42" xfId="0" applyFill="1" applyBorder="1" applyAlignment="1">
      <alignment horizontal="left" vertical="center"/>
    </xf>
    <xf numFmtId="0" fontId="0" fillId="4" borderId="42" xfId="0" applyFill="1" applyBorder="1" applyAlignment="1">
      <alignment horizontal="center" vertical="center"/>
    </xf>
    <xf numFmtId="0" fontId="0" fillId="9" borderId="41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left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left" vertical="center"/>
    </xf>
    <xf numFmtId="0" fontId="0" fillId="9" borderId="40" xfId="0" applyFill="1" applyBorder="1" applyAlignment="1">
      <alignment horizontal="center" vertical="center"/>
    </xf>
    <xf numFmtId="0" fontId="0" fillId="9" borderId="42" xfId="0" applyFill="1" applyBorder="1" applyAlignment="1">
      <alignment horizontal="left" vertical="center"/>
    </xf>
    <xf numFmtId="0" fontId="0" fillId="9" borderId="42" xfId="0" applyFill="1" applyBorder="1" applyAlignment="1">
      <alignment horizontal="center" vertical="center"/>
    </xf>
    <xf numFmtId="0" fontId="0" fillId="3" borderId="40" xfId="0" applyFill="1" applyBorder="1" applyAlignment="1">
      <alignment horizontal="left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left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left" vertical="center"/>
    </xf>
    <xf numFmtId="0" fontId="0" fillId="3" borderId="42" xfId="0" applyFill="1" applyBorder="1" applyAlignment="1">
      <alignment horizontal="center" vertical="center"/>
    </xf>
    <xf numFmtId="0" fontId="0" fillId="0" borderId="41" xfId="0" applyBorder="1" applyAlignment="1">
      <alignment wrapText="1"/>
    </xf>
    <xf numFmtId="0" fontId="0" fillId="7" borderId="3" xfId="0" applyFill="1" applyBorder="1" applyAlignment="1">
      <alignment vertical="center" wrapText="1"/>
    </xf>
    <xf numFmtId="0" fontId="0" fillId="0" borderId="0" xfId="0" applyAlignment="1"/>
    <xf numFmtId="0" fontId="0" fillId="5" borderId="40" xfId="0" applyFill="1" applyBorder="1" applyAlignment="1">
      <alignment horizontal="left"/>
    </xf>
    <xf numFmtId="0" fontId="0" fillId="5" borderId="40" xfId="0" applyFill="1" applyBorder="1" applyAlignment="1">
      <alignment horizontal="center"/>
    </xf>
    <xf numFmtId="0" fontId="0" fillId="0" borderId="40" xfId="0" applyBorder="1" applyAlignment="1"/>
    <xf numFmtId="0" fontId="0" fillId="4" borderId="40" xfId="0" applyFill="1" applyBorder="1" applyAlignment="1">
      <alignment horizontal="left"/>
    </xf>
    <xf numFmtId="0" fontId="0" fillId="4" borderId="40" xfId="0" applyFill="1" applyBorder="1" applyAlignment="1">
      <alignment horizontal="center"/>
    </xf>
    <xf numFmtId="0" fontId="0" fillId="0" borderId="41" xfId="0" applyBorder="1" applyAlignment="1"/>
    <xf numFmtId="0" fontId="0" fillId="5" borderId="41" xfId="0" applyFill="1" applyBorder="1" applyAlignment="1">
      <alignment horizontal="left"/>
    </xf>
    <xf numFmtId="0" fontId="0" fillId="5" borderId="41" xfId="0" applyFill="1" applyBorder="1" applyAlignment="1">
      <alignment horizontal="center"/>
    </xf>
    <xf numFmtId="0" fontId="0" fillId="4" borderId="41" xfId="0" applyFill="1" applyBorder="1" applyAlignment="1">
      <alignment horizontal="left"/>
    </xf>
    <xf numFmtId="0" fontId="0" fillId="9" borderId="41" xfId="0" applyFill="1" applyBorder="1" applyAlignment="1">
      <alignment horizontal="left"/>
    </xf>
    <xf numFmtId="0" fontId="0" fillId="9" borderId="41" xfId="0" applyFill="1" applyBorder="1" applyAlignment="1">
      <alignment horizontal="center"/>
    </xf>
    <xf numFmtId="0" fontId="0" fillId="4" borderId="42" xfId="0" applyFill="1" applyBorder="1" applyAlignment="1">
      <alignment horizontal="left"/>
    </xf>
    <xf numFmtId="0" fontId="0" fillId="4" borderId="42" xfId="0" applyFill="1" applyBorder="1" applyAlignment="1">
      <alignment horizontal="center"/>
    </xf>
    <xf numFmtId="0" fontId="0" fillId="0" borderId="42" xfId="0" applyBorder="1" applyAlignment="1"/>
    <xf numFmtId="0" fontId="0" fillId="5" borderId="42" xfId="0" applyFill="1" applyBorder="1" applyAlignment="1">
      <alignment horizontal="left"/>
    </xf>
    <xf numFmtId="0" fontId="0" fillId="5" borderId="42" xfId="0" applyFill="1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40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2" fillId="10" borderId="39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1" xfId="0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7" borderId="43" xfId="0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0" fillId="5" borderId="44" xfId="0" applyFill="1" applyBorder="1" applyAlignment="1">
      <alignment horizontal="left" vertical="center"/>
    </xf>
    <xf numFmtId="0" fontId="0" fillId="4" borderId="44" xfId="0" applyFill="1" applyBorder="1" applyAlignment="1">
      <alignment horizontal="left" vertical="center"/>
    </xf>
    <xf numFmtId="0" fontId="0" fillId="5" borderId="45" xfId="0" applyFill="1" applyBorder="1" applyAlignment="1">
      <alignment horizontal="left" vertical="center"/>
    </xf>
    <xf numFmtId="0" fontId="0" fillId="4" borderId="3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3" fillId="10" borderId="36" xfId="1" applyFont="1" applyFill="1" applyBorder="1" applyAlignment="1">
      <alignment horizontal="center" vertical="center"/>
    </xf>
    <xf numFmtId="0" fontId="3" fillId="10" borderId="37" xfId="1" applyFont="1" applyFill="1" applyBorder="1" applyAlignment="1">
      <alignment horizontal="center" vertical="center"/>
    </xf>
    <xf numFmtId="0" fontId="3" fillId="10" borderId="38" xfId="1" applyFont="1" applyFill="1" applyBorder="1" applyAlignment="1">
      <alignment horizontal="center" vertical="center"/>
    </xf>
    <xf numFmtId="0" fontId="0" fillId="9" borderId="29" xfId="0" applyFill="1" applyBorder="1" applyAlignment="1">
      <alignment vertical="center" wrapText="1"/>
    </xf>
    <xf numFmtId="0" fontId="0" fillId="9" borderId="32" xfId="0" applyFill="1" applyBorder="1" applyAlignment="1">
      <alignment vertical="center" wrapText="1"/>
    </xf>
    <xf numFmtId="0" fontId="0" fillId="9" borderId="27" xfId="0" applyFill="1" applyBorder="1" applyAlignment="1">
      <alignment vertical="center" wrapText="1"/>
    </xf>
    <xf numFmtId="0" fontId="0" fillId="7" borderId="29" xfId="0" applyFill="1" applyBorder="1" applyAlignment="1">
      <alignment vertical="center" wrapText="1"/>
    </xf>
    <xf numFmtId="0" fontId="0" fillId="7" borderId="32" xfId="0" applyFill="1" applyBorder="1" applyAlignment="1">
      <alignment vertical="center" wrapText="1"/>
    </xf>
    <xf numFmtId="0" fontId="0" fillId="7" borderId="27" xfId="0" applyFill="1" applyBorder="1" applyAlignment="1">
      <alignment vertical="center" wrapText="1"/>
    </xf>
    <xf numFmtId="0" fontId="0" fillId="5" borderId="30" xfId="0" applyFill="1" applyBorder="1" applyAlignment="1">
      <alignment vertical="center" wrapText="1"/>
    </xf>
    <xf numFmtId="0" fontId="0" fillId="5" borderId="33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3" borderId="30" xfId="0" applyFill="1" applyBorder="1" applyAlignment="1">
      <alignment vertical="center" wrapText="1"/>
    </xf>
    <xf numFmtId="0" fontId="0" fillId="3" borderId="33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0" fillId="9" borderId="33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3" fillId="10" borderId="36" xfId="1" applyFont="1" applyFill="1" applyBorder="1" applyAlignment="1">
      <alignment horizontal="center" vertical="center" wrapText="1"/>
    </xf>
    <xf numFmtId="0" fontId="3" fillId="10" borderId="37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vertical="center" wrapText="1"/>
    </xf>
    <xf numFmtId="0" fontId="0" fillId="4" borderId="33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6" borderId="30" xfId="0" applyFill="1" applyBorder="1" applyAlignment="1">
      <alignment vertical="center" wrapText="1"/>
    </xf>
    <xf numFmtId="0" fontId="0" fillId="6" borderId="33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7" borderId="30" xfId="0" applyFill="1" applyBorder="1" applyAlignment="1">
      <alignment vertical="center" wrapText="1"/>
    </xf>
    <xf numFmtId="0" fontId="0" fillId="7" borderId="3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5" borderId="35" xfId="0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0" fillId="7" borderId="35" xfId="0" applyFill="1" applyBorder="1" applyAlignment="1">
      <alignment vertical="center" wrapText="1"/>
    </xf>
    <xf numFmtId="0" fontId="0" fillId="9" borderId="35" xfId="0" applyFill="1" applyBorder="1" applyAlignment="1">
      <alignment vertical="center" wrapText="1"/>
    </xf>
    <xf numFmtId="0" fontId="0" fillId="6" borderId="35" xfId="0" applyFill="1" applyBorder="1" applyAlignment="1">
      <alignment vertical="center" wrapText="1"/>
    </xf>
    <xf numFmtId="0" fontId="0" fillId="4" borderId="31" xfId="0" applyFill="1" applyBorder="1" applyAlignment="1">
      <alignment vertical="center" wrapText="1"/>
    </xf>
    <xf numFmtId="0" fontId="0" fillId="4" borderId="34" xfId="0" applyFill="1" applyBorder="1" applyAlignment="1">
      <alignment vertical="center" wrapText="1"/>
    </xf>
    <xf numFmtId="0" fontId="0" fillId="4" borderId="28" xfId="0" applyFill="1" applyBorder="1" applyAlignment="1">
      <alignment vertical="center" wrapText="1"/>
    </xf>
    <xf numFmtId="0" fontId="0" fillId="5" borderId="31" xfId="0" applyFill="1" applyBorder="1" applyAlignment="1">
      <alignment vertical="center" wrapText="1"/>
    </xf>
    <xf numFmtId="0" fontId="0" fillId="5" borderId="34" xfId="0" applyFill="1" applyBorder="1" applyAlignment="1">
      <alignment vertical="center" wrapText="1"/>
    </xf>
    <xf numFmtId="0" fontId="0" fillId="5" borderId="28" xfId="0" applyFill="1" applyBorder="1" applyAlignment="1">
      <alignment vertical="center" wrapText="1"/>
    </xf>
    <xf numFmtId="0" fontId="3" fillId="10" borderId="36" xfId="1" applyFont="1" applyFill="1" applyBorder="1" applyAlignment="1">
      <alignment horizontal="center"/>
    </xf>
    <xf numFmtId="0" fontId="3" fillId="10" borderId="37" xfId="1" applyFont="1" applyFill="1" applyBorder="1" applyAlignment="1">
      <alignment horizontal="center"/>
    </xf>
    <xf numFmtId="0" fontId="3" fillId="10" borderId="38" xfId="1" applyFont="1" applyFill="1" applyBorder="1" applyAlignment="1">
      <alignment horizontal="center"/>
    </xf>
    <xf numFmtId="0" fontId="3" fillId="10" borderId="36" xfId="1" applyFont="1" applyFill="1" applyBorder="1" applyAlignment="1">
      <alignment horizontal="center" wrapText="1"/>
    </xf>
    <xf numFmtId="0" fontId="3" fillId="10" borderId="37" xfId="1" applyFont="1" applyFill="1" applyBorder="1" applyAlignment="1">
      <alignment horizontal="center" wrapText="1"/>
    </xf>
    <xf numFmtId="0" fontId="3" fillId="10" borderId="38" xfId="1" applyFont="1" applyFill="1" applyBorder="1" applyAlignment="1">
      <alignment horizontal="center" wrapText="1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/>
    <xf numFmtId="0" fontId="0" fillId="0" borderId="47" xfId="0" applyBorder="1"/>
    <xf numFmtId="0" fontId="0" fillId="0" borderId="48" xfId="0" applyBorder="1"/>
    <xf numFmtId="0" fontId="0" fillId="6" borderId="41" xfId="0" applyFill="1" applyBorder="1" applyAlignment="1">
      <alignment horizontal="left"/>
    </xf>
    <xf numFmtId="0" fontId="0" fillId="0" borderId="46" xfId="0" applyBorder="1"/>
  </cellXfs>
  <cellStyles count="2">
    <cellStyle name="Heading 2" xfId="1" builtinId="17"/>
    <cellStyle name="Normal" xfId="0" builtinId="0"/>
  </cellStyles>
  <dxfs count="191"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  <dxf>
      <font>
        <strike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E8D1FF"/>
      <color rgb="FF05E4FB"/>
      <color rgb="FFD3A7FF"/>
      <color rgb="FF6FF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CB87-1A05-4FEB-AEEA-88255CF81310}">
  <dimension ref="A1:AE270"/>
  <sheetViews>
    <sheetView tabSelected="1" topLeftCell="A23" zoomScale="80" zoomScaleNormal="80" workbookViewId="0">
      <selection activeCell="Y35" sqref="Y35"/>
    </sheetView>
  </sheetViews>
  <sheetFormatPr defaultRowHeight="15" x14ac:dyDescent="0.25"/>
  <cols>
    <col min="1" max="1" width="24.85546875" bestFit="1" customWidth="1"/>
    <col min="2" max="2" width="10.7109375" style="162" customWidth="1"/>
    <col min="3" max="3" width="4.7109375" style="162" customWidth="1"/>
    <col min="4" max="4" width="10.7109375" style="162" customWidth="1"/>
    <col min="5" max="5" width="3.7109375" style="173" customWidth="1"/>
    <col min="6" max="6" width="10.7109375" style="162" customWidth="1"/>
    <col min="7" max="7" width="4.7109375" style="162" customWidth="1"/>
    <col min="8" max="8" width="10.7109375" style="162" customWidth="1"/>
    <col min="9" max="9" width="3.7109375" style="173" customWidth="1"/>
    <col min="10" max="10" width="20.7109375" style="162" customWidth="1"/>
    <col min="11" max="11" width="3.7109375" style="173" customWidth="1"/>
    <col min="12" max="12" width="20.7109375" style="162" customWidth="1"/>
    <col min="13" max="13" width="3.7109375" style="173" customWidth="1"/>
    <col min="14" max="14" width="20.7109375" style="162" customWidth="1"/>
    <col min="15" max="15" width="3.7109375" style="173" customWidth="1"/>
    <col min="16" max="16" width="20.7109375" style="162" customWidth="1"/>
    <col min="17" max="17" width="3.7109375" style="173" customWidth="1"/>
    <col min="18" max="18" width="20.7109375" style="162" customWidth="1"/>
    <col min="19" max="19" width="3.7109375" style="173" customWidth="1"/>
    <col min="20" max="20" width="20.7109375" style="162" customWidth="1"/>
    <col min="21" max="21" width="3.7109375" style="173" customWidth="1"/>
    <col min="22" max="22" width="20.7109375" style="162" customWidth="1"/>
    <col min="23" max="23" width="5.5703125" style="173" bestFit="1" customWidth="1"/>
    <col min="24" max="24" width="20.7109375" style="162" customWidth="1"/>
    <col min="25" max="25" width="3.7109375" style="173" customWidth="1"/>
    <col min="26" max="26" width="20.7109375" style="162" customWidth="1"/>
    <col min="27" max="27" width="3.7109375" style="173" customWidth="1"/>
    <col min="28" max="28" width="20.7109375" style="162" customWidth="1"/>
    <col min="29" max="29" width="3.7109375" style="173" customWidth="1"/>
    <col min="30" max="30" width="20.7109375" style="162" customWidth="1"/>
    <col min="31" max="31" width="4.42578125" style="173" bestFit="1" customWidth="1"/>
  </cols>
  <sheetData>
    <row r="1" spans="1:31" s="54" customFormat="1" ht="24.75" customHeight="1" thickTop="1" thickBot="1" x14ac:dyDescent="0.35">
      <c r="A1" s="106" t="s">
        <v>105</v>
      </c>
      <c r="B1" s="186" t="s">
        <v>106</v>
      </c>
      <c r="C1" s="187"/>
      <c r="D1" s="187"/>
      <c r="E1" s="188"/>
      <c r="F1" s="186" t="s">
        <v>107</v>
      </c>
      <c r="G1" s="187"/>
      <c r="H1" s="187"/>
      <c r="I1" s="188"/>
      <c r="J1" s="204" t="s">
        <v>108</v>
      </c>
      <c r="K1" s="205"/>
      <c r="L1" s="205"/>
      <c r="M1" s="206"/>
      <c r="N1" s="186" t="s">
        <v>109</v>
      </c>
      <c r="O1" s="187"/>
      <c r="P1" s="187"/>
      <c r="Q1" s="187"/>
      <c r="R1" s="187"/>
      <c r="S1" s="188"/>
      <c r="T1" s="186" t="s">
        <v>110</v>
      </c>
      <c r="U1" s="187"/>
      <c r="V1" s="187"/>
      <c r="W1" s="187"/>
      <c r="X1" s="187"/>
      <c r="Y1" s="188"/>
      <c r="Z1" s="186" t="s">
        <v>111</v>
      </c>
      <c r="AA1" s="187"/>
      <c r="AB1" s="187"/>
      <c r="AC1" s="187"/>
      <c r="AD1" s="187"/>
      <c r="AE1" s="188"/>
    </row>
    <row r="2" spans="1:31" s="2" customFormat="1" ht="32.1" customHeight="1" thickTop="1" thickBot="1" x14ac:dyDescent="0.35">
      <c r="A2" s="52" t="s">
        <v>7</v>
      </c>
      <c r="B2" s="189" t="s">
        <v>118</v>
      </c>
      <c r="C2" s="190"/>
      <c r="D2" s="191"/>
      <c r="E2" s="60">
        <v>2</v>
      </c>
      <c r="F2" s="192" t="s">
        <v>194</v>
      </c>
      <c r="G2" s="193"/>
      <c r="H2" s="194"/>
      <c r="I2" s="105">
        <v>1</v>
      </c>
      <c r="J2" s="65" t="s">
        <v>273</v>
      </c>
      <c r="K2" s="46">
        <v>5</v>
      </c>
      <c r="L2" s="75" t="s">
        <v>274</v>
      </c>
      <c r="M2" s="44">
        <v>5</v>
      </c>
      <c r="N2" s="87" t="s">
        <v>692</v>
      </c>
      <c r="O2" s="30">
        <v>1</v>
      </c>
      <c r="P2" s="23" t="s">
        <v>397</v>
      </c>
      <c r="Q2" s="16">
        <v>1</v>
      </c>
      <c r="R2" s="38"/>
      <c r="S2" s="36"/>
      <c r="T2" s="73" t="s">
        <v>514</v>
      </c>
      <c r="U2" s="72">
        <v>20</v>
      </c>
      <c r="V2" s="47" t="s">
        <v>513</v>
      </c>
      <c r="W2" s="72">
        <v>20</v>
      </c>
      <c r="X2" s="47" t="s">
        <v>534</v>
      </c>
      <c r="Y2" s="66">
        <v>20</v>
      </c>
      <c r="Z2" s="73" t="s">
        <v>701</v>
      </c>
      <c r="AA2" s="72">
        <v>5</v>
      </c>
      <c r="AB2" s="50" t="s">
        <v>479</v>
      </c>
      <c r="AC2" s="46">
        <v>5</v>
      </c>
      <c r="AD2" s="43" t="s">
        <v>519</v>
      </c>
      <c r="AE2" s="168">
        <v>100</v>
      </c>
    </row>
    <row r="3" spans="1:31" s="2" customFormat="1" ht="32.1" customHeight="1" thickBot="1" x14ac:dyDescent="0.35">
      <c r="A3" s="52" t="s">
        <v>6</v>
      </c>
      <c r="B3" s="195" t="s">
        <v>117</v>
      </c>
      <c r="C3" s="196"/>
      <c r="D3" s="197"/>
      <c r="E3" s="6">
        <v>2</v>
      </c>
      <c r="F3" s="198" t="s">
        <v>193</v>
      </c>
      <c r="G3" s="199"/>
      <c r="H3" s="200"/>
      <c r="I3" s="4">
        <v>2</v>
      </c>
      <c r="J3" s="82" t="s">
        <v>272</v>
      </c>
      <c r="K3" s="19">
        <v>1</v>
      </c>
      <c r="L3" s="25" t="s">
        <v>163</v>
      </c>
      <c r="M3" s="5">
        <v>5</v>
      </c>
      <c r="N3" s="80" t="s">
        <v>395</v>
      </c>
      <c r="O3" s="35">
        <v>1</v>
      </c>
      <c r="P3" s="24" t="s">
        <v>396</v>
      </c>
      <c r="Q3" s="17">
        <v>1</v>
      </c>
      <c r="R3" s="39"/>
      <c r="S3" s="37"/>
      <c r="T3" s="98" t="s">
        <v>532</v>
      </c>
      <c r="U3" s="19">
        <v>3</v>
      </c>
      <c r="V3" s="95" t="s">
        <v>835</v>
      </c>
      <c r="W3" s="18">
        <v>10</v>
      </c>
      <c r="X3" s="95" t="s">
        <v>533</v>
      </c>
      <c r="Y3" s="5">
        <v>1</v>
      </c>
      <c r="Z3" s="94" t="s">
        <v>701</v>
      </c>
      <c r="AA3" s="18">
        <v>5</v>
      </c>
      <c r="AB3" s="90" t="s">
        <v>399</v>
      </c>
      <c r="AC3" s="17">
        <v>25</v>
      </c>
      <c r="AD3" s="90" t="s">
        <v>519</v>
      </c>
      <c r="AE3" s="169">
        <v>100</v>
      </c>
    </row>
    <row r="4" spans="1:31" s="2" customFormat="1" ht="32.1" customHeight="1" thickBot="1" x14ac:dyDescent="0.35">
      <c r="A4" s="52" t="s">
        <v>3</v>
      </c>
      <c r="B4" s="201" t="s">
        <v>114</v>
      </c>
      <c r="C4" s="202"/>
      <c r="D4" s="203"/>
      <c r="E4" s="55">
        <v>1</v>
      </c>
      <c r="F4" s="195" t="s">
        <v>190</v>
      </c>
      <c r="G4" s="196"/>
      <c r="H4" s="197"/>
      <c r="I4" s="6">
        <v>1</v>
      </c>
      <c r="J4" s="77" t="s">
        <v>266</v>
      </c>
      <c r="K4" s="59">
        <v>1</v>
      </c>
      <c r="L4" s="24" t="s">
        <v>267</v>
      </c>
      <c r="M4" s="6">
        <v>1</v>
      </c>
      <c r="N4" s="86" t="s">
        <v>391</v>
      </c>
      <c r="O4" s="32">
        <v>5</v>
      </c>
      <c r="P4" s="26" t="s">
        <v>392</v>
      </c>
      <c r="Q4" s="20">
        <v>5</v>
      </c>
      <c r="R4" s="39"/>
      <c r="S4" s="37"/>
      <c r="T4" s="94" t="s">
        <v>122</v>
      </c>
      <c r="U4" s="18">
        <v>1</v>
      </c>
      <c r="V4" s="92" t="s">
        <v>526</v>
      </c>
      <c r="W4" s="21">
        <v>1</v>
      </c>
      <c r="X4" s="95" t="s">
        <v>147</v>
      </c>
      <c r="Y4" s="5">
        <v>1</v>
      </c>
      <c r="Z4" s="89" t="s">
        <v>697</v>
      </c>
      <c r="AA4" s="17">
        <v>20</v>
      </c>
      <c r="AB4" s="90" t="s">
        <v>700</v>
      </c>
      <c r="AC4" s="17">
        <v>1</v>
      </c>
      <c r="AD4" s="95" t="s">
        <v>517</v>
      </c>
      <c r="AE4" s="170">
        <v>10</v>
      </c>
    </row>
    <row r="5" spans="1:31" s="2" customFormat="1" ht="32.1" customHeight="1" thickBot="1" x14ac:dyDescent="0.35">
      <c r="A5" s="52" t="s">
        <v>44</v>
      </c>
      <c r="B5" s="198" t="s">
        <v>152</v>
      </c>
      <c r="C5" s="199"/>
      <c r="D5" s="200"/>
      <c r="E5" s="4">
        <v>5</v>
      </c>
      <c r="F5" s="195" t="s">
        <v>224</v>
      </c>
      <c r="G5" s="196"/>
      <c r="H5" s="197"/>
      <c r="I5" s="6">
        <v>1</v>
      </c>
      <c r="J5" s="80" t="s">
        <v>326</v>
      </c>
      <c r="K5" s="17">
        <v>5</v>
      </c>
      <c r="L5" s="57" t="s">
        <v>327</v>
      </c>
      <c r="M5" s="55">
        <v>5</v>
      </c>
      <c r="N5" s="86" t="s">
        <v>456</v>
      </c>
      <c r="O5" s="32">
        <v>1</v>
      </c>
      <c r="P5" s="26" t="s">
        <v>457</v>
      </c>
      <c r="Q5" s="20">
        <v>1</v>
      </c>
      <c r="R5" s="39"/>
      <c r="S5" s="37"/>
      <c r="T5" s="89" t="s">
        <v>579</v>
      </c>
      <c r="U5" s="17">
        <v>1</v>
      </c>
      <c r="V5" s="90" t="s">
        <v>620</v>
      </c>
      <c r="W5" s="17">
        <v>10</v>
      </c>
      <c r="X5" s="39"/>
      <c r="Y5" s="37"/>
      <c r="Z5" s="94" t="s">
        <v>701</v>
      </c>
      <c r="AA5" s="18">
        <v>5</v>
      </c>
      <c r="AB5" s="99" t="s">
        <v>661</v>
      </c>
      <c r="AC5" s="19">
        <v>1</v>
      </c>
      <c r="AD5" s="90" t="s">
        <v>519</v>
      </c>
      <c r="AE5" s="169">
        <v>100</v>
      </c>
    </row>
    <row r="6" spans="1:31" s="2" customFormat="1" ht="32.1" customHeight="1" thickBot="1" x14ac:dyDescent="0.35">
      <c r="A6" s="52" t="s">
        <v>4</v>
      </c>
      <c r="B6" s="207" t="s">
        <v>115</v>
      </c>
      <c r="C6" s="208"/>
      <c r="D6" s="209"/>
      <c r="E6" s="5">
        <v>5</v>
      </c>
      <c r="F6" s="198" t="s">
        <v>191</v>
      </c>
      <c r="G6" s="199"/>
      <c r="H6" s="200"/>
      <c r="I6" s="4">
        <v>15</v>
      </c>
      <c r="J6" s="80" t="s">
        <v>268</v>
      </c>
      <c r="K6" s="17">
        <v>1</v>
      </c>
      <c r="L6" s="24" t="s">
        <v>269</v>
      </c>
      <c r="M6" s="6">
        <v>1</v>
      </c>
      <c r="N6" s="82" t="s">
        <v>351</v>
      </c>
      <c r="O6" s="33">
        <v>5</v>
      </c>
      <c r="P6" s="27" t="s">
        <v>393</v>
      </c>
      <c r="Q6" s="19">
        <v>5</v>
      </c>
      <c r="R6" s="39"/>
      <c r="S6" s="37"/>
      <c r="T6" s="98" t="s">
        <v>527</v>
      </c>
      <c r="U6" s="19">
        <v>10</v>
      </c>
      <c r="V6" s="99" t="s">
        <v>430</v>
      </c>
      <c r="W6" s="19">
        <v>10</v>
      </c>
      <c r="X6" s="99" t="s">
        <v>528</v>
      </c>
      <c r="Y6" s="8">
        <v>10</v>
      </c>
      <c r="Z6" s="89" t="s">
        <v>519</v>
      </c>
      <c r="AA6" s="17">
        <v>50</v>
      </c>
      <c r="AB6" s="99" t="s">
        <v>661</v>
      </c>
      <c r="AC6" s="19">
        <v>1</v>
      </c>
      <c r="AD6" s="95" t="s">
        <v>518</v>
      </c>
      <c r="AE6" s="170">
        <v>10</v>
      </c>
    </row>
    <row r="7" spans="1:31" s="2" customFormat="1" ht="32.1" customHeight="1" thickBot="1" x14ac:dyDescent="0.35">
      <c r="A7" s="52" t="s">
        <v>35</v>
      </c>
      <c r="B7" s="207" t="s">
        <v>145</v>
      </c>
      <c r="C7" s="208"/>
      <c r="D7" s="209"/>
      <c r="E7" s="5">
        <v>2</v>
      </c>
      <c r="F7" s="201" t="s">
        <v>216</v>
      </c>
      <c r="G7" s="202"/>
      <c r="H7" s="203"/>
      <c r="I7" s="55">
        <v>2</v>
      </c>
      <c r="J7" s="86" t="s">
        <v>311</v>
      </c>
      <c r="K7" s="20">
        <v>5</v>
      </c>
      <c r="L7" s="24" t="s">
        <v>312</v>
      </c>
      <c r="M7" s="6">
        <v>5</v>
      </c>
      <c r="N7" s="80" t="s">
        <v>441</v>
      </c>
      <c r="O7" s="35">
        <v>5</v>
      </c>
      <c r="P7" s="24" t="s">
        <v>442</v>
      </c>
      <c r="Q7" s="17">
        <v>5</v>
      </c>
      <c r="R7" s="39"/>
      <c r="S7" s="37"/>
      <c r="T7" s="96" t="s">
        <v>601</v>
      </c>
      <c r="U7" s="20">
        <v>1</v>
      </c>
      <c r="V7" s="97" t="s">
        <v>602</v>
      </c>
      <c r="W7" s="20">
        <v>1</v>
      </c>
      <c r="X7" s="97" t="s">
        <v>603</v>
      </c>
      <c r="Y7" s="9">
        <v>1</v>
      </c>
      <c r="Z7" s="94" t="s">
        <v>701</v>
      </c>
      <c r="AA7" s="18">
        <v>5</v>
      </c>
      <c r="AB7" s="90" t="s">
        <v>718</v>
      </c>
      <c r="AC7" s="17">
        <v>10</v>
      </c>
      <c r="AD7" s="90" t="s">
        <v>519</v>
      </c>
      <c r="AE7" s="169">
        <v>100</v>
      </c>
    </row>
    <row r="8" spans="1:31" s="2" customFormat="1" ht="32.1" customHeight="1" thickBot="1" x14ac:dyDescent="0.35">
      <c r="A8" s="52" t="s">
        <v>43</v>
      </c>
      <c r="B8" s="207" t="s">
        <v>775</v>
      </c>
      <c r="C8" s="208"/>
      <c r="D8" s="209"/>
      <c r="E8" s="5">
        <v>1</v>
      </c>
      <c r="F8" s="195" t="s">
        <v>223</v>
      </c>
      <c r="G8" s="196"/>
      <c r="H8" s="197"/>
      <c r="I8" s="6">
        <v>1</v>
      </c>
      <c r="J8" s="86" t="s">
        <v>325</v>
      </c>
      <c r="K8" s="20">
        <v>1</v>
      </c>
      <c r="L8" s="24" t="s">
        <v>758</v>
      </c>
      <c r="M8" s="6">
        <v>1</v>
      </c>
      <c r="N8" s="80" t="s">
        <v>454</v>
      </c>
      <c r="O8" s="35">
        <v>5</v>
      </c>
      <c r="P8" s="26" t="s">
        <v>455</v>
      </c>
      <c r="Q8" s="20">
        <v>5</v>
      </c>
      <c r="R8" s="39"/>
      <c r="S8" s="37"/>
      <c r="T8" s="89" t="s">
        <v>617</v>
      </c>
      <c r="U8" s="17">
        <v>10</v>
      </c>
      <c r="V8" s="99" t="s">
        <v>618</v>
      </c>
      <c r="W8" s="19">
        <v>5</v>
      </c>
      <c r="X8" s="99" t="s">
        <v>619</v>
      </c>
      <c r="Y8" s="8">
        <v>1</v>
      </c>
      <c r="Z8" s="94" t="s">
        <v>701</v>
      </c>
      <c r="AA8" s="18">
        <v>5</v>
      </c>
      <c r="AB8" s="95" t="s">
        <v>840</v>
      </c>
      <c r="AC8" s="18">
        <v>40</v>
      </c>
      <c r="AD8" s="90" t="s">
        <v>519</v>
      </c>
      <c r="AE8" s="169">
        <v>100</v>
      </c>
    </row>
    <row r="9" spans="1:31" s="2" customFormat="1" ht="32.1" customHeight="1" thickBot="1" x14ac:dyDescent="0.35">
      <c r="A9" s="52" t="s">
        <v>91</v>
      </c>
      <c r="B9" s="195" t="s">
        <v>180</v>
      </c>
      <c r="C9" s="196"/>
      <c r="D9" s="197"/>
      <c r="E9" s="6">
        <v>3</v>
      </c>
      <c r="F9" s="195" t="s">
        <v>251</v>
      </c>
      <c r="G9" s="196"/>
      <c r="H9" s="197"/>
      <c r="I9" s="6">
        <v>3</v>
      </c>
      <c r="J9" s="82" t="s">
        <v>250</v>
      </c>
      <c r="K9" s="19">
        <v>5</v>
      </c>
      <c r="L9" s="27" t="s">
        <v>209</v>
      </c>
      <c r="M9" s="8">
        <v>5</v>
      </c>
      <c r="N9" s="80" t="s">
        <v>500</v>
      </c>
      <c r="O9" s="35">
        <v>10</v>
      </c>
      <c r="P9" s="25" t="s">
        <v>835</v>
      </c>
      <c r="Q9" s="18">
        <v>15</v>
      </c>
      <c r="R9" s="39"/>
      <c r="S9" s="37"/>
      <c r="T9" s="94" t="s">
        <v>681</v>
      </c>
      <c r="U9" s="18">
        <v>10</v>
      </c>
      <c r="V9" s="99" t="s">
        <v>684</v>
      </c>
      <c r="W9" s="19">
        <v>1</v>
      </c>
      <c r="X9" s="90" t="s">
        <v>443</v>
      </c>
      <c r="Y9" s="6">
        <v>20</v>
      </c>
      <c r="Z9" s="94" t="s">
        <v>701</v>
      </c>
      <c r="AA9" s="18">
        <v>5</v>
      </c>
      <c r="AB9" s="99" t="s">
        <v>749</v>
      </c>
      <c r="AC9" s="19">
        <v>1</v>
      </c>
      <c r="AD9" s="90" t="s">
        <v>519</v>
      </c>
      <c r="AE9" s="169">
        <v>100</v>
      </c>
    </row>
    <row r="10" spans="1:31" s="2" customFormat="1" ht="32.1" customHeight="1" thickBot="1" x14ac:dyDescent="0.35">
      <c r="A10" s="52" t="s">
        <v>79</v>
      </c>
      <c r="B10" s="207" t="s">
        <v>169</v>
      </c>
      <c r="C10" s="208"/>
      <c r="D10" s="209"/>
      <c r="E10" s="5">
        <v>10</v>
      </c>
      <c r="F10" s="210" t="s">
        <v>249</v>
      </c>
      <c r="G10" s="211"/>
      <c r="H10" s="212"/>
      <c r="I10" s="9">
        <v>2</v>
      </c>
      <c r="J10" s="80" t="s">
        <v>143</v>
      </c>
      <c r="K10" s="17">
        <v>3</v>
      </c>
      <c r="L10" s="24" t="s">
        <v>370</v>
      </c>
      <c r="M10" s="6">
        <v>3</v>
      </c>
      <c r="N10" s="80" t="s">
        <v>452</v>
      </c>
      <c r="O10" s="35">
        <v>1</v>
      </c>
      <c r="P10" s="24" t="s">
        <v>476</v>
      </c>
      <c r="Q10" s="17">
        <v>1</v>
      </c>
      <c r="R10" s="39"/>
      <c r="S10" s="37"/>
      <c r="T10" s="89" t="s">
        <v>611</v>
      </c>
      <c r="U10" s="17">
        <v>5</v>
      </c>
      <c r="V10" s="90" t="s">
        <v>672</v>
      </c>
      <c r="W10" s="17">
        <v>5</v>
      </c>
      <c r="X10" s="90" t="s">
        <v>673</v>
      </c>
      <c r="Y10" s="6">
        <v>5</v>
      </c>
      <c r="Z10" s="94" t="s">
        <v>701</v>
      </c>
      <c r="AA10" s="18">
        <v>5</v>
      </c>
      <c r="AB10" s="99" t="s">
        <v>720</v>
      </c>
      <c r="AC10" s="19">
        <v>1</v>
      </c>
      <c r="AD10" s="90" t="s">
        <v>519</v>
      </c>
      <c r="AE10" s="169">
        <v>100</v>
      </c>
    </row>
    <row r="11" spans="1:31" s="2" customFormat="1" ht="32.1" customHeight="1" thickBot="1" x14ac:dyDescent="0.35">
      <c r="A11" s="52" t="s">
        <v>81</v>
      </c>
      <c r="B11" s="207" t="s">
        <v>836</v>
      </c>
      <c r="C11" s="208"/>
      <c r="D11" s="209"/>
      <c r="E11" s="5">
        <v>2</v>
      </c>
      <c r="F11" s="213" t="s">
        <v>250</v>
      </c>
      <c r="G11" s="214"/>
      <c r="H11" s="215"/>
      <c r="I11" s="8">
        <v>2</v>
      </c>
      <c r="J11" s="82" t="s">
        <v>371</v>
      </c>
      <c r="K11" s="19">
        <v>3</v>
      </c>
      <c r="L11" s="27" t="s">
        <v>372</v>
      </c>
      <c r="M11" s="8">
        <v>3</v>
      </c>
      <c r="N11" s="86" t="s">
        <v>850</v>
      </c>
      <c r="O11" s="32">
        <v>1</v>
      </c>
      <c r="P11" s="26" t="s">
        <v>504</v>
      </c>
      <c r="Q11" s="20">
        <v>1</v>
      </c>
      <c r="R11" s="39"/>
      <c r="S11" s="37"/>
      <c r="T11" s="89" t="s">
        <v>650</v>
      </c>
      <c r="U11" s="17">
        <v>40</v>
      </c>
      <c r="V11" s="90" t="s">
        <v>674</v>
      </c>
      <c r="W11" s="17">
        <v>30</v>
      </c>
      <c r="X11" s="90" t="s">
        <v>675</v>
      </c>
      <c r="Y11" s="6">
        <v>30</v>
      </c>
      <c r="Z11" s="94" t="s">
        <v>701</v>
      </c>
      <c r="AA11" s="18">
        <v>5</v>
      </c>
      <c r="AB11" s="90" t="s">
        <v>268</v>
      </c>
      <c r="AC11" s="17">
        <v>10</v>
      </c>
      <c r="AD11" s="90" t="s">
        <v>519</v>
      </c>
      <c r="AE11" s="169">
        <v>100</v>
      </c>
    </row>
    <row r="12" spans="1:31" s="2" customFormat="1" ht="32.1" customHeight="1" thickBot="1" x14ac:dyDescent="0.35">
      <c r="A12" s="52" t="s">
        <v>39</v>
      </c>
      <c r="B12" s="207" t="s">
        <v>149</v>
      </c>
      <c r="C12" s="208"/>
      <c r="D12" s="209"/>
      <c r="E12" s="5">
        <v>1</v>
      </c>
      <c r="F12" s="207" t="s">
        <v>220</v>
      </c>
      <c r="G12" s="208"/>
      <c r="H12" s="209"/>
      <c r="I12" s="5">
        <v>2</v>
      </c>
      <c r="J12" s="80" t="s">
        <v>318</v>
      </c>
      <c r="K12" s="17">
        <v>3</v>
      </c>
      <c r="L12" s="24" t="s">
        <v>319</v>
      </c>
      <c r="M12" s="6">
        <v>3</v>
      </c>
      <c r="N12" s="84" t="s">
        <v>449</v>
      </c>
      <c r="O12" s="31">
        <v>1</v>
      </c>
      <c r="P12" s="28" t="s">
        <v>450</v>
      </c>
      <c r="Q12" s="21">
        <v>5</v>
      </c>
      <c r="R12" s="39"/>
      <c r="S12" s="37"/>
      <c r="T12" s="96" t="s">
        <v>607</v>
      </c>
      <c r="U12" s="20">
        <v>1</v>
      </c>
      <c r="V12" s="97" t="s">
        <v>608</v>
      </c>
      <c r="W12" s="20">
        <v>1</v>
      </c>
      <c r="X12" s="97" t="s">
        <v>609</v>
      </c>
      <c r="Y12" s="9">
        <v>1</v>
      </c>
      <c r="Z12" s="94" t="s">
        <v>701</v>
      </c>
      <c r="AA12" s="18">
        <v>5</v>
      </c>
      <c r="AB12" s="90" t="s">
        <v>718</v>
      </c>
      <c r="AC12" s="17">
        <v>10</v>
      </c>
      <c r="AD12" s="90" t="s">
        <v>519</v>
      </c>
      <c r="AE12" s="169">
        <v>100</v>
      </c>
    </row>
    <row r="13" spans="1:31" s="2" customFormat="1" ht="32.1" customHeight="1" thickBot="1" x14ac:dyDescent="0.35">
      <c r="A13" s="52" t="s">
        <v>45</v>
      </c>
      <c r="B13" s="195" t="s">
        <v>153</v>
      </c>
      <c r="C13" s="196"/>
      <c r="D13" s="197"/>
      <c r="E13" s="6">
        <v>1</v>
      </c>
      <c r="F13" s="198" t="s">
        <v>193</v>
      </c>
      <c r="G13" s="199"/>
      <c r="H13" s="200"/>
      <c r="I13" s="4">
        <v>2</v>
      </c>
      <c r="J13" s="78" t="s">
        <v>328</v>
      </c>
      <c r="K13" s="18">
        <v>10</v>
      </c>
      <c r="L13" s="25" t="s">
        <v>329</v>
      </c>
      <c r="M13" s="5">
        <v>100</v>
      </c>
      <c r="N13" s="86" t="s">
        <v>458</v>
      </c>
      <c r="O13" s="32">
        <v>10</v>
      </c>
      <c r="P13" s="24" t="s">
        <v>459</v>
      </c>
      <c r="Q13" s="17">
        <v>10</v>
      </c>
      <c r="R13" s="99" t="s">
        <v>371</v>
      </c>
      <c r="S13" s="8">
        <v>10</v>
      </c>
      <c r="T13" s="96" t="s">
        <v>621</v>
      </c>
      <c r="U13" s="20">
        <v>1</v>
      </c>
      <c r="V13" s="90" t="s">
        <v>622</v>
      </c>
      <c r="W13" s="17">
        <v>1</v>
      </c>
      <c r="X13" s="90" t="s">
        <v>623</v>
      </c>
      <c r="Y13" s="6">
        <v>1</v>
      </c>
      <c r="Z13" s="94" t="s">
        <v>701</v>
      </c>
      <c r="AA13" s="18">
        <v>5</v>
      </c>
      <c r="AB13" s="90" t="s">
        <v>723</v>
      </c>
      <c r="AC13" s="17">
        <v>15</v>
      </c>
      <c r="AD13" s="90" t="s">
        <v>519</v>
      </c>
      <c r="AE13" s="169">
        <v>100</v>
      </c>
    </row>
    <row r="14" spans="1:31" s="2" customFormat="1" ht="32.1" customHeight="1" thickBot="1" x14ac:dyDescent="0.35">
      <c r="A14" s="52" t="s">
        <v>26</v>
      </c>
      <c r="B14" s="195" t="s">
        <v>136</v>
      </c>
      <c r="C14" s="196"/>
      <c r="D14" s="197"/>
      <c r="E14" s="6">
        <v>2</v>
      </c>
      <c r="F14" s="213" t="s">
        <v>207</v>
      </c>
      <c r="G14" s="214"/>
      <c r="H14" s="215"/>
      <c r="I14" s="8">
        <v>2</v>
      </c>
      <c r="J14" s="84" t="s">
        <v>300</v>
      </c>
      <c r="K14" s="21">
        <v>1</v>
      </c>
      <c r="L14" s="25" t="s">
        <v>147</v>
      </c>
      <c r="M14" s="5">
        <v>1</v>
      </c>
      <c r="N14" s="86" t="s">
        <v>427</v>
      </c>
      <c r="O14" s="32">
        <v>5</v>
      </c>
      <c r="P14" s="24" t="s">
        <v>428</v>
      </c>
      <c r="Q14" s="17">
        <v>5</v>
      </c>
      <c r="R14" s="39"/>
      <c r="S14" s="37"/>
      <c r="T14" s="96" t="s">
        <v>344</v>
      </c>
      <c r="U14" s="20">
        <v>1</v>
      </c>
      <c r="V14" s="97" t="s">
        <v>578</v>
      </c>
      <c r="W14" s="20">
        <v>1</v>
      </c>
      <c r="X14" s="97" t="s">
        <v>580</v>
      </c>
      <c r="Y14" s="9">
        <v>1</v>
      </c>
      <c r="Z14" s="94" t="s">
        <v>701</v>
      </c>
      <c r="AA14" s="18">
        <v>5</v>
      </c>
      <c r="AB14" s="90" t="s">
        <v>673</v>
      </c>
      <c r="AC14" s="17">
        <v>25</v>
      </c>
      <c r="AD14" s="90" t="s">
        <v>519</v>
      </c>
      <c r="AE14" s="169">
        <v>100</v>
      </c>
    </row>
    <row r="15" spans="1:31" s="2" customFormat="1" ht="32.1" customHeight="1" thickBot="1" x14ac:dyDescent="0.35">
      <c r="A15" s="52" t="s">
        <v>98</v>
      </c>
      <c r="B15" s="195" t="s">
        <v>184</v>
      </c>
      <c r="C15" s="196"/>
      <c r="D15" s="197"/>
      <c r="E15" s="6">
        <v>2</v>
      </c>
      <c r="F15" s="195" t="s">
        <v>261</v>
      </c>
      <c r="G15" s="196"/>
      <c r="H15" s="197"/>
      <c r="I15" s="6">
        <v>1</v>
      </c>
      <c r="J15" s="82" t="s">
        <v>384</v>
      </c>
      <c r="K15" s="19">
        <v>1</v>
      </c>
      <c r="L15" s="24" t="s">
        <v>234</v>
      </c>
      <c r="M15" s="6">
        <v>5</v>
      </c>
      <c r="N15" s="80" t="s">
        <v>499</v>
      </c>
      <c r="O15" s="35">
        <v>1</v>
      </c>
      <c r="P15" s="24" t="s">
        <v>511</v>
      </c>
      <c r="Q15" s="17">
        <v>1</v>
      </c>
      <c r="R15" s="39"/>
      <c r="S15" s="37"/>
      <c r="T15" s="98" t="s">
        <v>688</v>
      </c>
      <c r="U15" s="19">
        <v>1</v>
      </c>
      <c r="V15" s="99" t="s">
        <v>689</v>
      </c>
      <c r="W15" s="19">
        <v>5</v>
      </c>
      <c r="X15" s="95" t="s">
        <v>506</v>
      </c>
      <c r="Y15" s="5">
        <v>10</v>
      </c>
      <c r="Z15" s="94" t="s">
        <v>701</v>
      </c>
      <c r="AA15" s="18">
        <v>5</v>
      </c>
      <c r="AB15" s="99" t="s">
        <v>750</v>
      </c>
      <c r="AC15" s="19">
        <v>10</v>
      </c>
      <c r="AD15" s="90" t="s">
        <v>519</v>
      </c>
      <c r="AE15" s="169">
        <v>100</v>
      </c>
    </row>
    <row r="16" spans="1:31" s="2" customFormat="1" ht="32.1" customHeight="1" thickBot="1" x14ac:dyDescent="0.35">
      <c r="A16" s="52" t="s">
        <v>36</v>
      </c>
      <c r="B16" s="195" t="s">
        <v>146</v>
      </c>
      <c r="C16" s="196"/>
      <c r="D16" s="197"/>
      <c r="E16" s="6">
        <v>1</v>
      </c>
      <c r="F16" s="210" t="s">
        <v>217</v>
      </c>
      <c r="G16" s="211"/>
      <c r="H16" s="212"/>
      <c r="I16" s="9">
        <v>2</v>
      </c>
      <c r="J16" s="80" t="s">
        <v>313</v>
      </c>
      <c r="K16" s="17">
        <v>1</v>
      </c>
      <c r="L16" s="24" t="s">
        <v>314</v>
      </c>
      <c r="M16" s="6">
        <v>1</v>
      </c>
      <c r="N16" s="80" t="s">
        <v>443</v>
      </c>
      <c r="O16" s="35">
        <v>5</v>
      </c>
      <c r="P16" s="24" t="s">
        <v>444</v>
      </c>
      <c r="Q16" s="17">
        <v>5</v>
      </c>
      <c r="R16" s="39"/>
      <c r="S16" s="37"/>
      <c r="T16" s="98" t="s">
        <v>604</v>
      </c>
      <c r="U16" s="19">
        <v>1</v>
      </c>
      <c r="V16" s="92" t="s">
        <v>300</v>
      </c>
      <c r="W16" s="21">
        <v>1</v>
      </c>
      <c r="X16" s="92" t="s">
        <v>412</v>
      </c>
      <c r="Y16" s="4">
        <v>1</v>
      </c>
      <c r="Z16" s="94" t="s">
        <v>701</v>
      </c>
      <c r="AA16" s="18">
        <v>5</v>
      </c>
      <c r="AB16" s="95" t="s">
        <v>719</v>
      </c>
      <c r="AC16" s="18">
        <v>25</v>
      </c>
      <c r="AD16" s="90" t="s">
        <v>519</v>
      </c>
      <c r="AE16" s="169">
        <v>100</v>
      </c>
    </row>
    <row r="17" spans="1:31" s="2" customFormat="1" ht="32.1" customHeight="1" thickBot="1" x14ac:dyDescent="0.35">
      <c r="A17" s="52" t="s">
        <v>16</v>
      </c>
      <c r="B17" s="207" t="s">
        <v>126</v>
      </c>
      <c r="C17" s="208"/>
      <c r="D17" s="209"/>
      <c r="E17" s="5">
        <v>2</v>
      </c>
      <c r="F17" s="210" t="s">
        <v>199</v>
      </c>
      <c r="G17" s="211"/>
      <c r="H17" s="212"/>
      <c r="I17" s="9">
        <v>2</v>
      </c>
      <c r="J17" s="78" t="s">
        <v>287</v>
      </c>
      <c r="K17" s="18">
        <v>1</v>
      </c>
      <c r="L17" s="25" t="s">
        <v>286</v>
      </c>
      <c r="M17" s="5">
        <v>1</v>
      </c>
      <c r="N17" s="82" t="s">
        <v>410</v>
      </c>
      <c r="O17" s="33">
        <v>1</v>
      </c>
      <c r="P17" s="57" t="s">
        <v>411</v>
      </c>
      <c r="Q17" s="59">
        <v>5</v>
      </c>
      <c r="R17" s="39"/>
      <c r="S17" s="37"/>
      <c r="T17" s="96" t="s">
        <v>556</v>
      </c>
      <c r="U17" s="20">
        <v>1</v>
      </c>
      <c r="V17" s="97" t="s">
        <v>557</v>
      </c>
      <c r="W17" s="20">
        <v>1</v>
      </c>
      <c r="X17" s="97" t="s">
        <v>558</v>
      </c>
      <c r="Y17" s="9">
        <v>1</v>
      </c>
      <c r="Z17" s="94" t="s">
        <v>701</v>
      </c>
      <c r="AA17" s="18">
        <v>5</v>
      </c>
      <c r="AB17" s="90" t="s">
        <v>709</v>
      </c>
      <c r="AC17" s="17">
        <v>25</v>
      </c>
      <c r="AD17" s="90" t="s">
        <v>519</v>
      </c>
      <c r="AE17" s="169">
        <v>100</v>
      </c>
    </row>
    <row r="18" spans="1:31" s="2" customFormat="1" ht="32.1" customHeight="1" thickBot="1" x14ac:dyDescent="0.35">
      <c r="A18" s="52" t="s">
        <v>8</v>
      </c>
      <c r="B18" s="80" t="s">
        <v>119</v>
      </c>
      <c r="C18" s="81">
        <v>5</v>
      </c>
      <c r="D18" s="85" t="s">
        <v>120</v>
      </c>
      <c r="E18" s="4">
        <v>5</v>
      </c>
      <c r="F18" s="207" t="s">
        <v>195</v>
      </c>
      <c r="G18" s="208"/>
      <c r="H18" s="209"/>
      <c r="I18" s="5">
        <v>5</v>
      </c>
      <c r="J18" s="77" t="s">
        <v>138</v>
      </c>
      <c r="K18" s="59">
        <v>3</v>
      </c>
      <c r="L18" s="25" t="s">
        <v>236</v>
      </c>
      <c r="M18" s="5">
        <v>3</v>
      </c>
      <c r="N18" s="80" t="s">
        <v>398</v>
      </c>
      <c r="O18" s="35">
        <v>3</v>
      </c>
      <c r="P18" s="24" t="s">
        <v>399</v>
      </c>
      <c r="Q18" s="17">
        <v>3</v>
      </c>
      <c r="R18" s="39"/>
      <c r="S18" s="37"/>
      <c r="T18" s="96" t="s">
        <v>535</v>
      </c>
      <c r="U18" s="20">
        <v>1</v>
      </c>
      <c r="V18" s="97" t="s">
        <v>504</v>
      </c>
      <c r="W18" s="20">
        <v>1</v>
      </c>
      <c r="X18" s="97" t="s">
        <v>536</v>
      </c>
      <c r="Y18" s="9">
        <v>1</v>
      </c>
      <c r="Z18" s="94" t="s">
        <v>701</v>
      </c>
      <c r="AA18" s="18">
        <v>5</v>
      </c>
      <c r="AB18" s="99" t="s">
        <v>702</v>
      </c>
      <c r="AC18" s="19">
        <v>1</v>
      </c>
      <c r="AD18" s="90" t="s">
        <v>519</v>
      </c>
      <c r="AE18" s="169">
        <v>100</v>
      </c>
    </row>
    <row r="19" spans="1:31" s="2" customFormat="1" ht="32.1" customHeight="1" thickBot="1" x14ac:dyDescent="0.35">
      <c r="A19" s="52" t="s">
        <v>70</v>
      </c>
      <c r="B19" s="207" t="s">
        <v>834</v>
      </c>
      <c r="C19" s="208"/>
      <c r="D19" s="209"/>
      <c r="E19" s="5">
        <v>2</v>
      </c>
      <c r="F19" s="207" t="s">
        <v>243</v>
      </c>
      <c r="G19" s="208"/>
      <c r="H19" s="209"/>
      <c r="I19" s="5">
        <v>2</v>
      </c>
      <c r="J19" s="82" t="s">
        <v>362</v>
      </c>
      <c r="K19" s="19">
        <v>1</v>
      </c>
      <c r="L19" s="25" t="s">
        <v>329</v>
      </c>
      <c r="M19" s="5">
        <v>5</v>
      </c>
      <c r="N19" s="86" t="s">
        <v>279</v>
      </c>
      <c r="O19" s="32">
        <v>1</v>
      </c>
      <c r="P19" s="26" t="s">
        <v>408</v>
      </c>
      <c r="Q19" s="20">
        <v>1</v>
      </c>
      <c r="R19" s="39"/>
      <c r="S19" s="37"/>
      <c r="T19" s="98" t="s">
        <v>372</v>
      </c>
      <c r="U19" s="19">
        <v>10</v>
      </c>
      <c r="V19" s="99" t="s">
        <v>371</v>
      </c>
      <c r="W19" s="19">
        <v>10</v>
      </c>
      <c r="X19" s="99" t="s">
        <v>660</v>
      </c>
      <c r="Y19" s="8">
        <v>10</v>
      </c>
      <c r="Z19" s="94" t="s">
        <v>701</v>
      </c>
      <c r="AA19" s="18">
        <v>5</v>
      </c>
      <c r="AB19" s="99" t="s">
        <v>635</v>
      </c>
      <c r="AC19" s="19">
        <v>1</v>
      </c>
      <c r="AD19" s="90" t="s">
        <v>519</v>
      </c>
      <c r="AE19" s="169">
        <v>100</v>
      </c>
    </row>
    <row r="20" spans="1:31" s="2" customFormat="1" ht="32.1" customHeight="1" thickBot="1" x14ac:dyDescent="0.35">
      <c r="A20" s="52" t="s">
        <v>40</v>
      </c>
      <c r="B20" s="207" t="s">
        <v>122</v>
      </c>
      <c r="C20" s="208"/>
      <c r="D20" s="209"/>
      <c r="E20" s="5">
        <v>1</v>
      </c>
      <c r="F20" s="195" t="s">
        <v>187</v>
      </c>
      <c r="G20" s="196"/>
      <c r="H20" s="197"/>
      <c r="I20" s="6">
        <v>1</v>
      </c>
      <c r="J20" s="80" t="s">
        <v>320</v>
      </c>
      <c r="K20" s="17">
        <v>5</v>
      </c>
      <c r="L20" s="26" t="s">
        <v>321</v>
      </c>
      <c r="M20" s="9">
        <v>5</v>
      </c>
      <c r="N20" s="80" t="s">
        <v>451</v>
      </c>
      <c r="O20" s="35">
        <v>1</v>
      </c>
      <c r="P20" s="24" t="s">
        <v>452</v>
      </c>
      <c r="Q20" s="17">
        <v>1</v>
      </c>
      <c r="R20" s="39"/>
      <c r="S20" s="37"/>
      <c r="T20" s="98" t="s">
        <v>610</v>
      </c>
      <c r="U20" s="19">
        <v>1</v>
      </c>
      <c r="V20" s="90" t="s">
        <v>611</v>
      </c>
      <c r="W20" s="17">
        <v>5</v>
      </c>
      <c r="X20" s="95" t="s">
        <v>832</v>
      </c>
      <c r="Y20" s="5">
        <v>20</v>
      </c>
      <c r="Z20" s="94" t="s">
        <v>701</v>
      </c>
      <c r="AA20" s="18">
        <v>5</v>
      </c>
      <c r="AB20" s="99" t="s">
        <v>720</v>
      </c>
      <c r="AC20" s="19">
        <v>1</v>
      </c>
      <c r="AD20" s="90" t="s">
        <v>519</v>
      </c>
      <c r="AE20" s="169">
        <v>100</v>
      </c>
    </row>
    <row r="21" spans="1:31" s="2" customFormat="1" ht="32.1" customHeight="1" thickBot="1" x14ac:dyDescent="0.35">
      <c r="A21" s="52" t="s">
        <v>28</v>
      </c>
      <c r="B21" s="201" t="s">
        <v>138</v>
      </c>
      <c r="C21" s="202"/>
      <c r="D21" s="203"/>
      <c r="E21" s="55">
        <v>2</v>
      </c>
      <c r="F21" s="213" t="s">
        <v>209</v>
      </c>
      <c r="G21" s="214"/>
      <c r="H21" s="215"/>
      <c r="I21" s="8">
        <v>2</v>
      </c>
      <c r="J21" s="82" t="s">
        <v>303</v>
      </c>
      <c r="K21" s="19">
        <v>1</v>
      </c>
      <c r="L21" s="25" t="s">
        <v>304</v>
      </c>
      <c r="M21" s="5">
        <v>5</v>
      </c>
      <c r="N21" s="86" t="s">
        <v>429</v>
      </c>
      <c r="O21" s="32">
        <v>1</v>
      </c>
      <c r="P21" s="26" t="s">
        <v>357</v>
      </c>
      <c r="Q21" s="20">
        <v>1</v>
      </c>
      <c r="R21" s="39"/>
      <c r="S21" s="37"/>
      <c r="T21" s="89" t="s">
        <v>164</v>
      </c>
      <c r="U21" s="17">
        <v>1</v>
      </c>
      <c r="V21" s="92" t="s">
        <v>381</v>
      </c>
      <c r="W21" s="21">
        <v>20</v>
      </c>
      <c r="X21" s="90" t="s">
        <v>478</v>
      </c>
      <c r="Y21" s="6">
        <v>50</v>
      </c>
      <c r="Z21" s="94" t="s">
        <v>701</v>
      </c>
      <c r="AA21" s="18">
        <v>5</v>
      </c>
      <c r="AB21" s="95" t="s">
        <v>716</v>
      </c>
      <c r="AC21" s="18">
        <v>25</v>
      </c>
      <c r="AD21" s="90" t="s">
        <v>519</v>
      </c>
      <c r="AE21" s="169">
        <v>100</v>
      </c>
    </row>
    <row r="22" spans="1:31" s="2" customFormat="1" ht="32.1" customHeight="1" thickBot="1" x14ac:dyDescent="0.35">
      <c r="A22" s="52" t="s">
        <v>23</v>
      </c>
      <c r="B22" s="198" t="s">
        <v>134</v>
      </c>
      <c r="C22" s="199"/>
      <c r="D22" s="200"/>
      <c r="E22" s="4">
        <v>1</v>
      </c>
      <c r="F22" s="195" t="s">
        <v>181</v>
      </c>
      <c r="G22" s="196"/>
      <c r="H22" s="197"/>
      <c r="I22" s="6">
        <v>1</v>
      </c>
      <c r="J22" s="78" t="s">
        <v>147</v>
      </c>
      <c r="K22" s="18">
        <v>1</v>
      </c>
      <c r="L22" s="57" t="s">
        <v>266</v>
      </c>
      <c r="M22" s="55">
        <v>1</v>
      </c>
      <c r="N22" s="82" t="s">
        <v>423</v>
      </c>
      <c r="O22" s="33">
        <v>1</v>
      </c>
      <c r="P22" s="24" t="s">
        <v>424</v>
      </c>
      <c r="Q22" s="17">
        <v>5</v>
      </c>
      <c r="R22" s="39"/>
      <c r="S22" s="37"/>
      <c r="T22" s="96" t="s">
        <v>570</v>
      </c>
      <c r="U22" s="20">
        <v>1</v>
      </c>
      <c r="V22" s="97" t="s">
        <v>849</v>
      </c>
      <c r="W22" s="20">
        <v>1</v>
      </c>
      <c r="X22" s="97" t="s">
        <v>571</v>
      </c>
      <c r="Y22" s="9">
        <v>1</v>
      </c>
      <c r="Z22" s="94" t="s">
        <v>701</v>
      </c>
      <c r="AA22" s="18">
        <v>5</v>
      </c>
      <c r="AB22" s="95" t="s">
        <v>843</v>
      </c>
      <c r="AC22" s="18">
        <v>25</v>
      </c>
      <c r="AD22" s="90" t="s">
        <v>519</v>
      </c>
      <c r="AE22" s="169">
        <v>100</v>
      </c>
    </row>
    <row r="23" spans="1:31" s="2" customFormat="1" ht="32.1" customHeight="1" thickBot="1" x14ac:dyDescent="0.35">
      <c r="A23" s="52" t="s">
        <v>49</v>
      </c>
      <c r="B23" s="195" t="s">
        <v>156</v>
      </c>
      <c r="C23" s="196"/>
      <c r="D23" s="197"/>
      <c r="E23" s="6">
        <v>1</v>
      </c>
      <c r="F23" s="195" t="s">
        <v>226</v>
      </c>
      <c r="G23" s="196"/>
      <c r="H23" s="197"/>
      <c r="I23" s="6">
        <v>3</v>
      </c>
      <c r="J23" s="78" t="s">
        <v>147</v>
      </c>
      <c r="K23" s="18">
        <v>1</v>
      </c>
      <c r="L23" s="57" t="s">
        <v>266</v>
      </c>
      <c r="M23" s="55">
        <v>1</v>
      </c>
      <c r="N23" s="86" t="s">
        <v>468</v>
      </c>
      <c r="O23" s="32">
        <v>10</v>
      </c>
      <c r="P23" s="27" t="s">
        <v>469</v>
      </c>
      <c r="Q23" s="19">
        <v>1</v>
      </c>
      <c r="R23" s="97" t="s">
        <v>470</v>
      </c>
      <c r="S23" s="9">
        <v>10</v>
      </c>
      <c r="T23" s="89" t="s">
        <v>636</v>
      </c>
      <c r="U23" s="17">
        <v>1</v>
      </c>
      <c r="V23" s="90" t="s">
        <v>637</v>
      </c>
      <c r="W23" s="17">
        <v>1</v>
      </c>
      <c r="X23" s="99" t="s">
        <v>638</v>
      </c>
      <c r="Y23" s="8">
        <v>1</v>
      </c>
      <c r="Z23" s="94" t="s">
        <v>701</v>
      </c>
      <c r="AA23" s="18">
        <v>5</v>
      </c>
      <c r="AB23" s="99" t="s">
        <v>725</v>
      </c>
      <c r="AC23" s="19">
        <v>10</v>
      </c>
      <c r="AD23" s="90" t="s">
        <v>519</v>
      </c>
      <c r="AE23" s="169">
        <v>100</v>
      </c>
    </row>
    <row r="24" spans="1:31" s="2" customFormat="1" ht="32.1" customHeight="1" thickBot="1" x14ac:dyDescent="0.35">
      <c r="A24" s="52" t="s">
        <v>66</v>
      </c>
      <c r="B24" s="195" t="s">
        <v>167</v>
      </c>
      <c r="C24" s="196"/>
      <c r="D24" s="197"/>
      <c r="E24" s="6">
        <v>5</v>
      </c>
      <c r="F24" s="207" t="s">
        <v>240</v>
      </c>
      <c r="G24" s="208"/>
      <c r="H24" s="209"/>
      <c r="I24" s="5">
        <v>1</v>
      </c>
      <c r="J24" s="84" t="s">
        <v>358</v>
      </c>
      <c r="K24" s="21">
        <v>10</v>
      </c>
      <c r="L24" s="28" t="s">
        <v>359</v>
      </c>
      <c r="M24" s="4">
        <v>10</v>
      </c>
      <c r="N24" s="82" t="s">
        <v>490</v>
      </c>
      <c r="O24" s="33">
        <v>1</v>
      </c>
      <c r="P24" s="24" t="s">
        <v>251</v>
      </c>
      <c r="Q24" s="17">
        <v>20</v>
      </c>
      <c r="R24" s="39"/>
      <c r="S24" s="37"/>
      <c r="T24" s="98" t="s">
        <v>353</v>
      </c>
      <c r="U24" s="19">
        <v>10</v>
      </c>
      <c r="V24" s="90" t="s">
        <v>319</v>
      </c>
      <c r="W24" s="17">
        <v>10</v>
      </c>
      <c r="X24" s="99" t="s">
        <v>656</v>
      </c>
      <c r="Y24" s="8">
        <v>1</v>
      </c>
      <c r="Z24" s="94" t="s">
        <v>701</v>
      </c>
      <c r="AA24" s="18">
        <v>5</v>
      </c>
      <c r="AB24" s="95" t="s">
        <v>537</v>
      </c>
      <c r="AC24" s="18">
        <v>1</v>
      </c>
      <c r="AD24" s="90" t="s">
        <v>519</v>
      </c>
      <c r="AE24" s="169">
        <v>100</v>
      </c>
    </row>
    <row r="25" spans="1:31" s="2" customFormat="1" ht="32.1" customHeight="1" thickBot="1" x14ac:dyDescent="0.35">
      <c r="A25" s="52" t="s">
        <v>41</v>
      </c>
      <c r="B25" s="195" t="s">
        <v>150</v>
      </c>
      <c r="C25" s="196"/>
      <c r="D25" s="197"/>
      <c r="E25" s="6">
        <v>5</v>
      </c>
      <c r="F25" s="195" t="s">
        <v>221</v>
      </c>
      <c r="G25" s="196"/>
      <c r="H25" s="197"/>
      <c r="I25" s="6">
        <v>5</v>
      </c>
      <c r="J25" s="78" t="s">
        <v>322</v>
      </c>
      <c r="K25" s="18">
        <v>3</v>
      </c>
      <c r="L25" s="26" t="s">
        <v>755</v>
      </c>
      <c r="M25" s="9">
        <v>3</v>
      </c>
      <c r="N25" s="86" t="s">
        <v>379</v>
      </c>
      <c r="O25" s="32">
        <v>1</v>
      </c>
      <c r="P25" s="26" t="s">
        <v>380</v>
      </c>
      <c r="Q25" s="20">
        <v>1</v>
      </c>
      <c r="R25" s="39"/>
      <c r="S25" s="37"/>
      <c r="T25" s="184" t="s">
        <v>612</v>
      </c>
      <c r="U25" s="103">
        <v>5</v>
      </c>
      <c r="V25" s="185" t="s">
        <v>613</v>
      </c>
      <c r="W25" s="19">
        <v>3</v>
      </c>
      <c r="X25" s="99" t="s">
        <v>614</v>
      </c>
      <c r="Y25" s="8">
        <v>5</v>
      </c>
      <c r="Z25" s="94" t="s">
        <v>701</v>
      </c>
      <c r="AA25" s="18">
        <v>5</v>
      </c>
      <c r="AB25" s="90" t="s">
        <v>721</v>
      </c>
      <c r="AC25" s="17">
        <v>10</v>
      </c>
      <c r="AD25" s="90" t="s">
        <v>519</v>
      </c>
      <c r="AE25" s="169">
        <v>100</v>
      </c>
    </row>
    <row r="26" spans="1:31" s="2" customFormat="1" ht="32.1" customHeight="1" thickBot="1" x14ac:dyDescent="0.35">
      <c r="A26" s="52" t="s">
        <v>65</v>
      </c>
      <c r="B26" s="198" t="s">
        <v>166</v>
      </c>
      <c r="C26" s="199"/>
      <c r="D26" s="200"/>
      <c r="E26" s="4">
        <v>5</v>
      </c>
      <c r="F26" s="198" t="s">
        <v>239</v>
      </c>
      <c r="G26" s="199"/>
      <c r="H26" s="218"/>
      <c r="I26" s="13">
        <v>10</v>
      </c>
      <c r="J26" s="82" t="s">
        <v>341</v>
      </c>
      <c r="K26" s="19">
        <v>1</v>
      </c>
      <c r="L26" s="26" t="s">
        <v>357</v>
      </c>
      <c r="M26" s="9">
        <v>1</v>
      </c>
      <c r="N26" s="82" t="s">
        <v>489</v>
      </c>
      <c r="O26" s="33">
        <v>1</v>
      </c>
      <c r="P26" s="24" t="s">
        <v>443</v>
      </c>
      <c r="Q26" s="17">
        <v>20</v>
      </c>
      <c r="R26" s="39"/>
      <c r="S26" s="37"/>
      <c r="T26" s="98" t="s">
        <v>378</v>
      </c>
      <c r="U26" s="19">
        <v>10</v>
      </c>
      <c r="V26" s="99" t="s">
        <v>351</v>
      </c>
      <c r="W26" s="19">
        <v>10</v>
      </c>
      <c r="X26" s="99" t="s">
        <v>520</v>
      </c>
      <c r="Y26" s="8">
        <v>10</v>
      </c>
      <c r="Z26" s="94" t="s">
        <v>701</v>
      </c>
      <c r="AA26" s="18">
        <v>5</v>
      </c>
      <c r="AB26" s="90" t="s">
        <v>546</v>
      </c>
      <c r="AC26" s="17">
        <v>1</v>
      </c>
      <c r="AD26" s="90" t="s">
        <v>519</v>
      </c>
      <c r="AE26" s="169">
        <v>100</v>
      </c>
    </row>
    <row r="27" spans="1:31" s="2" customFormat="1" ht="32.1" customHeight="1" thickBot="1" x14ac:dyDescent="0.35">
      <c r="A27" s="52" t="s">
        <v>10</v>
      </c>
      <c r="B27" s="207" t="s">
        <v>122</v>
      </c>
      <c r="C27" s="208"/>
      <c r="D27" s="209"/>
      <c r="E27" s="5">
        <v>1</v>
      </c>
      <c r="F27" s="207" t="s">
        <v>147</v>
      </c>
      <c r="G27" s="208"/>
      <c r="H27" s="216"/>
      <c r="I27" s="10">
        <v>1</v>
      </c>
      <c r="J27" s="80" t="s">
        <v>226</v>
      </c>
      <c r="K27" s="17">
        <v>3</v>
      </c>
      <c r="L27" s="24" t="s">
        <v>277</v>
      </c>
      <c r="M27" s="6">
        <v>1</v>
      </c>
      <c r="N27" s="82" t="s">
        <v>402</v>
      </c>
      <c r="O27" s="33">
        <v>1</v>
      </c>
      <c r="P27" s="27" t="s">
        <v>403</v>
      </c>
      <c r="Q27" s="19">
        <v>1</v>
      </c>
      <c r="R27" s="39"/>
      <c r="S27" s="37"/>
      <c r="T27" s="96" t="s">
        <v>343</v>
      </c>
      <c r="U27" s="20">
        <v>1</v>
      </c>
      <c r="V27" s="97" t="s">
        <v>539</v>
      </c>
      <c r="W27" s="20">
        <v>1</v>
      </c>
      <c r="X27" s="97" t="s">
        <v>540</v>
      </c>
      <c r="Y27" s="9">
        <v>1</v>
      </c>
      <c r="Z27" s="94" t="s">
        <v>701</v>
      </c>
      <c r="AA27" s="18">
        <v>5</v>
      </c>
      <c r="AB27" s="92" t="s">
        <v>704</v>
      </c>
      <c r="AC27" s="21">
        <v>25</v>
      </c>
      <c r="AD27" s="90" t="s">
        <v>519</v>
      </c>
      <c r="AE27" s="169">
        <v>100</v>
      </c>
    </row>
    <row r="28" spans="1:31" s="2" customFormat="1" ht="32.1" customHeight="1" thickBot="1" x14ac:dyDescent="0.35">
      <c r="A28" s="52" t="s">
        <v>77</v>
      </c>
      <c r="B28" s="207" t="s">
        <v>169</v>
      </c>
      <c r="C28" s="208"/>
      <c r="D28" s="209"/>
      <c r="E28" s="5">
        <v>10</v>
      </c>
      <c r="F28" s="195" t="s">
        <v>247</v>
      </c>
      <c r="G28" s="196"/>
      <c r="H28" s="217"/>
      <c r="I28" s="12">
        <v>2</v>
      </c>
      <c r="J28" s="80" t="s">
        <v>368</v>
      </c>
      <c r="K28" s="17">
        <v>1</v>
      </c>
      <c r="L28" s="24" t="s">
        <v>692</v>
      </c>
      <c r="M28" s="6">
        <v>1</v>
      </c>
      <c r="N28" s="80" t="s">
        <v>290</v>
      </c>
      <c r="O28" s="35">
        <v>5</v>
      </c>
      <c r="P28" s="24" t="s">
        <v>261</v>
      </c>
      <c r="Q28" s="17">
        <v>5</v>
      </c>
      <c r="R28" s="39"/>
      <c r="S28" s="37"/>
      <c r="T28" s="89" t="s">
        <v>669</v>
      </c>
      <c r="U28" s="17">
        <v>5</v>
      </c>
      <c r="V28" s="90" t="s">
        <v>383</v>
      </c>
      <c r="W28" s="17">
        <v>5</v>
      </c>
      <c r="X28" s="90" t="s">
        <v>268</v>
      </c>
      <c r="Y28" s="6">
        <v>5</v>
      </c>
      <c r="Z28" s="94" t="s">
        <v>701</v>
      </c>
      <c r="AA28" s="18">
        <v>5</v>
      </c>
      <c r="AB28" s="90" t="s">
        <v>743</v>
      </c>
      <c r="AC28" s="17">
        <v>40</v>
      </c>
      <c r="AD28" s="90" t="s">
        <v>519</v>
      </c>
      <c r="AE28" s="169">
        <v>100</v>
      </c>
    </row>
    <row r="29" spans="1:31" s="2" customFormat="1" ht="32.1" customHeight="1" thickBot="1" x14ac:dyDescent="0.35">
      <c r="A29" s="52" t="s">
        <v>30</v>
      </c>
      <c r="B29" s="198" t="s">
        <v>140</v>
      </c>
      <c r="C29" s="199"/>
      <c r="D29" s="200"/>
      <c r="E29" s="4">
        <v>2</v>
      </c>
      <c r="F29" s="195" t="s">
        <v>211</v>
      </c>
      <c r="G29" s="196"/>
      <c r="H29" s="217"/>
      <c r="I29" s="12">
        <v>2</v>
      </c>
      <c r="J29" s="78" t="s">
        <v>237</v>
      </c>
      <c r="K29" s="18">
        <v>5</v>
      </c>
      <c r="L29" s="25" t="s">
        <v>236</v>
      </c>
      <c r="M29" s="5">
        <v>5</v>
      </c>
      <c r="N29" s="80" t="s">
        <v>431</v>
      </c>
      <c r="O29" s="35">
        <v>5</v>
      </c>
      <c r="P29" s="25" t="s">
        <v>432</v>
      </c>
      <c r="Q29" s="18">
        <v>5</v>
      </c>
      <c r="R29" s="39"/>
      <c r="S29" s="37"/>
      <c r="T29" s="98" t="s">
        <v>586</v>
      </c>
      <c r="U29" s="19">
        <v>1</v>
      </c>
      <c r="V29" s="90" t="s">
        <v>587</v>
      </c>
      <c r="W29" s="17">
        <v>1000</v>
      </c>
      <c r="X29" s="99" t="s">
        <v>588</v>
      </c>
      <c r="Y29" s="8">
        <v>10</v>
      </c>
      <c r="Z29" s="94" t="s">
        <v>701</v>
      </c>
      <c r="AA29" s="18">
        <v>5</v>
      </c>
      <c r="AB29" s="99" t="s">
        <v>809</v>
      </c>
      <c r="AC29" s="19">
        <v>1</v>
      </c>
      <c r="AD29" s="90" t="s">
        <v>519</v>
      </c>
      <c r="AE29" s="169">
        <v>100</v>
      </c>
    </row>
    <row r="30" spans="1:31" s="2" customFormat="1" ht="32.1" customHeight="1" thickBot="1" x14ac:dyDescent="0.35">
      <c r="A30" s="52" t="s">
        <v>46</v>
      </c>
      <c r="B30" s="195" t="s">
        <v>154</v>
      </c>
      <c r="C30" s="196"/>
      <c r="D30" s="197"/>
      <c r="E30" s="6">
        <v>5</v>
      </c>
      <c r="F30" s="207" t="s">
        <v>225</v>
      </c>
      <c r="G30" s="208"/>
      <c r="H30" s="216"/>
      <c r="I30" s="10">
        <v>2</v>
      </c>
      <c r="J30" s="78" t="s">
        <v>330</v>
      </c>
      <c r="K30" s="18">
        <v>3</v>
      </c>
      <c r="L30" s="27" t="s">
        <v>331</v>
      </c>
      <c r="M30" s="8">
        <v>1</v>
      </c>
      <c r="N30" s="77" t="s">
        <v>460</v>
      </c>
      <c r="O30" s="58">
        <v>10</v>
      </c>
      <c r="P30" s="24" t="s">
        <v>461</v>
      </c>
      <c r="Q30" s="17">
        <v>10</v>
      </c>
      <c r="R30" s="99" t="s">
        <v>378</v>
      </c>
      <c r="S30" s="8">
        <v>10</v>
      </c>
      <c r="T30" s="98" t="s">
        <v>624</v>
      </c>
      <c r="U30" s="19">
        <v>5</v>
      </c>
      <c r="V30" s="90" t="s">
        <v>625</v>
      </c>
      <c r="W30" s="17">
        <v>40</v>
      </c>
      <c r="X30" s="90" t="s">
        <v>495</v>
      </c>
      <c r="Y30" s="6">
        <v>40</v>
      </c>
      <c r="Z30" s="94" t="s">
        <v>701</v>
      </c>
      <c r="AA30" s="18">
        <v>5</v>
      </c>
      <c r="AB30" s="90" t="s">
        <v>724</v>
      </c>
      <c r="AC30" s="17">
        <v>10</v>
      </c>
      <c r="AD30" s="90" t="s">
        <v>519</v>
      </c>
      <c r="AE30" s="169">
        <v>100</v>
      </c>
    </row>
    <row r="31" spans="1:31" s="2" customFormat="1" ht="32.1" customHeight="1" thickBot="1" x14ac:dyDescent="0.35">
      <c r="A31" s="52" t="s">
        <v>9</v>
      </c>
      <c r="B31" s="195" t="s">
        <v>121</v>
      </c>
      <c r="C31" s="196"/>
      <c r="D31" s="197"/>
      <c r="E31" s="6">
        <v>5</v>
      </c>
      <c r="F31" s="195" t="s">
        <v>196</v>
      </c>
      <c r="G31" s="196"/>
      <c r="H31" s="217"/>
      <c r="I31" s="12">
        <v>1</v>
      </c>
      <c r="J31" s="86" t="s">
        <v>275</v>
      </c>
      <c r="K31" s="20">
        <v>5</v>
      </c>
      <c r="L31" s="26" t="s">
        <v>276</v>
      </c>
      <c r="M31" s="9">
        <v>5</v>
      </c>
      <c r="N31" s="82" t="s">
        <v>400</v>
      </c>
      <c r="O31" s="33">
        <v>3</v>
      </c>
      <c r="P31" s="24" t="s">
        <v>401</v>
      </c>
      <c r="Q31" s="17">
        <v>1</v>
      </c>
      <c r="R31" s="39"/>
      <c r="S31" s="37"/>
      <c r="T31" s="94" t="s">
        <v>537</v>
      </c>
      <c r="U31" s="18">
        <v>20</v>
      </c>
      <c r="V31" s="95" t="s">
        <v>835</v>
      </c>
      <c r="W31" s="18">
        <v>20</v>
      </c>
      <c r="X31" s="95" t="s">
        <v>538</v>
      </c>
      <c r="Y31" s="5">
        <v>3</v>
      </c>
      <c r="Z31" s="94" t="s">
        <v>701</v>
      </c>
      <c r="AA31" s="18">
        <v>5</v>
      </c>
      <c r="AB31" s="90" t="s">
        <v>703</v>
      </c>
      <c r="AC31" s="17">
        <v>15</v>
      </c>
      <c r="AD31" s="90" t="s">
        <v>519</v>
      </c>
      <c r="AE31" s="169">
        <v>100</v>
      </c>
    </row>
    <row r="32" spans="1:31" s="2" customFormat="1" ht="32.1" customHeight="1" thickBot="1" x14ac:dyDescent="0.35">
      <c r="A32" s="52" t="s">
        <v>76</v>
      </c>
      <c r="B32" s="207" t="s">
        <v>122</v>
      </c>
      <c r="C32" s="208"/>
      <c r="D32" s="209"/>
      <c r="E32" s="5">
        <v>1</v>
      </c>
      <c r="F32" s="195" t="s">
        <v>246</v>
      </c>
      <c r="G32" s="196"/>
      <c r="H32" s="217"/>
      <c r="I32" s="12">
        <v>5</v>
      </c>
      <c r="J32" s="78" t="s">
        <v>364</v>
      </c>
      <c r="K32" s="18">
        <v>3</v>
      </c>
      <c r="L32" s="25" t="s">
        <v>365</v>
      </c>
      <c r="M32" s="5">
        <v>3</v>
      </c>
      <c r="N32" s="80" t="s">
        <v>500</v>
      </c>
      <c r="O32" s="35">
        <v>3</v>
      </c>
      <c r="P32" s="24" t="s">
        <v>388</v>
      </c>
      <c r="Q32" s="17">
        <v>3</v>
      </c>
      <c r="R32" s="39"/>
      <c r="S32" s="37"/>
      <c r="T32" s="93" t="s">
        <v>668</v>
      </c>
      <c r="U32" s="59">
        <v>15</v>
      </c>
      <c r="V32" s="99" t="s">
        <v>250</v>
      </c>
      <c r="W32" s="19">
        <v>10</v>
      </c>
      <c r="X32" s="99" t="s">
        <v>351</v>
      </c>
      <c r="Y32" s="8">
        <v>5</v>
      </c>
      <c r="Z32" s="94" t="s">
        <v>701</v>
      </c>
      <c r="AA32" s="18">
        <v>5</v>
      </c>
      <c r="AB32" s="99" t="s">
        <v>742</v>
      </c>
      <c r="AC32" s="19">
        <v>1</v>
      </c>
      <c r="AD32" s="90" t="s">
        <v>519</v>
      </c>
      <c r="AE32" s="169">
        <v>100</v>
      </c>
    </row>
    <row r="33" spans="1:31" s="2" customFormat="1" ht="32.1" customHeight="1" thickBot="1" x14ac:dyDescent="0.35">
      <c r="A33" s="52" t="s">
        <v>103</v>
      </c>
      <c r="B33" s="198" t="s">
        <v>177</v>
      </c>
      <c r="C33" s="199"/>
      <c r="D33" s="200"/>
      <c r="E33" s="4">
        <v>10</v>
      </c>
      <c r="F33" s="207" t="s">
        <v>235</v>
      </c>
      <c r="G33" s="208"/>
      <c r="H33" s="216"/>
      <c r="I33" s="10">
        <v>5</v>
      </c>
      <c r="J33" s="86" t="s">
        <v>279</v>
      </c>
      <c r="K33" s="20">
        <v>1</v>
      </c>
      <c r="L33" s="26" t="s">
        <v>385</v>
      </c>
      <c r="M33" s="9">
        <v>1</v>
      </c>
      <c r="N33" s="82" t="s">
        <v>515</v>
      </c>
      <c r="O33" s="33">
        <v>3</v>
      </c>
      <c r="P33" s="27" t="s">
        <v>516</v>
      </c>
      <c r="Q33" s="19">
        <v>3</v>
      </c>
      <c r="R33" s="39"/>
      <c r="S33" s="37"/>
      <c r="T33" s="94" t="s">
        <v>347</v>
      </c>
      <c r="U33" s="18">
        <v>20</v>
      </c>
      <c r="V33" s="95" t="s">
        <v>605</v>
      </c>
      <c r="W33" s="18">
        <v>15</v>
      </c>
      <c r="X33" s="90" t="s">
        <v>694</v>
      </c>
      <c r="Y33" s="6">
        <v>10</v>
      </c>
      <c r="Z33" s="94" t="s">
        <v>701</v>
      </c>
      <c r="AA33" s="18">
        <v>5</v>
      </c>
      <c r="AB33" s="99" t="s">
        <v>752</v>
      </c>
      <c r="AC33" s="19">
        <v>1</v>
      </c>
      <c r="AD33" s="90" t="s">
        <v>519</v>
      </c>
      <c r="AE33" s="169">
        <v>100</v>
      </c>
    </row>
    <row r="34" spans="1:31" s="2" customFormat="1" ht="32.1" customHeight="1" thickBot="1" x14ac:dyDescent="0.35">
      <c r="A34" s="52" t="s">
        <v>104</v>
      </c>
      <c r="B34" s="195" t="s">
        <v>187</v>
      </c>
      <c r="C34" s="196"/>
      <c r="D34" s="197"/>
      <c r="E34" s="6">
        <v>2</v>
      </c>
      <c r="F34" s="207" t="s">
        <v>126</v>
      </c>
      <c r="G34" s="208"/>
      <c r="H34" s="216"/>
      <c r="I34" s="10">
        <v>2</v>
      </c>
      <c r="J34" s="86" t="s">
        <v>386</v>
      </c>
      <c r="K34" s="20">
        <v>5</v>
      </c>
      <c r="L34" s="24" t="s">
        <v>257</v>
      </c>
      <c r="M34" s="6">
        <v>5</v>
      </c>
      <c r="N34" s="78" t="s">
        <v>364</v>
      </c>
      <c r="O34" s="34">
        <v>3</v>
      </c>
      <c r="P34" s="25" t="s">
        <v>365</v>
      </c>
      <c r="Q34" s="18">
        <v>3</v>
      </c>
      <c r="R34" s="39"/>
      <c r="S34" s="37"/>
      <c r="T34" s="89" t="s">
        <v>585</v>
      </c>
      <c r="U34" s="17">
        <v>30</v>
      </c>
      <c r="V34" s="90" t="s">
        <v>478</v>
      </c>
      <c r="W34" s="17">
        <v>30</v>
      </c>
      <c r="X34" s="90" t="s">
        <v>431</v>
      </c>
      <c r="Y34" s="169">
        <v>30</v>
      </c>
      <c r="Z34" s="94" t="s">
        <v>701</v>
      </c>
      <c r="AA34" s="18">
        <v>5</v>
      </c>
      <c r="AB34" s="99" t="s">
        <v>576</v>
      </c>
      <c r="AC34" s="19">
        <v>1</v>
      </c>
      <c r="AD34" s="90" t="s">
        <v>519</v>
      </c>
      <c r="AE34" s="169">
        <v>100</v>
      </c>
    </row>
    <row r="35" spans="1:31" s="2" customFormat="1" ht="32.1" customHeight="1" thickBot="1" x14ac:dyDescent="0.35">
      <c r="A35" s="52" t="s">
        <v>20</v>
      </c>
      <c r="B35" s="207" t="s">
        <v>130</v>
      </c>
      <c r="C35" s="208"/>
      <c r="D35" s="209"/>
      <c r="E35" s="5">
        <v>1</v>
      </c>
      <c r="F35" s="207" t="s">
        <v>204</v>
      </c>
      <c r="G35" s="208"/>
      <c r="H35" s="216"/>
      <c r="I35" s="10">
        <v>1</v>
      </c>
      <c r="J35" s="80" t="s">
        <v>291</v>
      </c>
      <c r="K35" s="17">
        <v>1</v>
      </c>
      <c r="L35" s="24" t="s">
        <v>292</v>
      </c>
      <c r="M35" s="6">
        <v>1</v>
      </c>
      <c r="N35" s="86" t="s">
        <v>417</v>
      </c>
      <c r="O35" s="32">
        <v>5</v>
      </c>
      <c r="P35" s="24" t="s">
        <v>418</v>
      </c>
      <c r="Q35" s="17">
        <v>10</v>
      </c>
      <c r="R35" s="39"/>
      <c r="S35" s="37"/>
      <c r="T35" s="94" t="s">
        <v>563</v>
      </c>
      <c r="U35" s="18">
        <v>5</v>
      </c>
      <c r="V35" s="99" t="s">
        <v>564</v>
      </c>
      <c r="W35" s="19">
        <v>5</v>
      </c>
      <c r="X35" s="90" t="s">
        <v>565</v>
      </c>
      <c r="Y35" s="6">
        <v>1</v>
      </c>
      <c r="Z35" s="94" t="s">
        <v>701</v>
      </c>
      <c r="AA35" s="18">
        <v>5</v>
      </c>
      <c r="AB35" s="90" t="s">
        <v>712</v>
      </c>
      <c r="AC35" s="17">
        <v>15</v>
      </c>
      <c r="AD35" s="90" t="s">
        <v>519</v>
      </c>
      <c r="AE35" s="169">
        <v>100</v>
      </c>
    </row>
    <row r="36" spans="1:31" s="2" customFormat="1" ht="32.1" customHeight="1" thickBot="1" x14ac:dyDescent="0.35">
      <c r="A36" s="52" t="s">
        <v>5</v>
      </c>
      <c r="B36" s="195" t="s">
        <v>116</v>
      </c>
      <c r="C36" s="196"/>
      <c r="D36" s="197"/>
      <c r="E36" s="6">
        <v>2</v>
      </c>
      <c r="F36" s="207" t="s">
        <v>192</v>
      </c>
      <c r="G36" s="208"/>
      <c r="H36" s="216"/>
      <c r="I36" s="10">
        <v>2</v>
      </c>
      <c r="J36" s="82" t="s">
        <v>270</v>
      </c>
      <c r="K36" s="19">
        <v>1</v>
      </c>
      <c r="L36" s="24" t="s">
        <v>271</v>
      </c>
      <c r="M36" s="6">
        <v>3</v>
      </c>
      <c r="N36" s="78" t="s">
        <v>394</v>
      </c>
      <c r="O36" s="34">
        <v>5</v>
      </c>
      <c r="P36" s="25" t="s">
        <v>365</v>
      </c>
      <c r="Q36" s="18">
        <v>5</v>
      </c>
      <c r="R36" s="39"/>
      <c r="S36" s="37"/>
      <c r="T36" s="89" t="s">
        <v>529</v>
      </c>
      <c r="U36" s="17">
        <v>1</v>
      </c>
      <c r="V36" s="90" t="s">
        <v>530</v>
      </c>
      <c r="W36" s="17">
        <v>1</v>
      </c>
      <c r="X36" s="90" t="s">
        <v>531</v>
      </c>
      <c r="Y36" s="6">
        <v>1</v>
      </c>
      <c r="Z36" s="94" t="s">
        <v>701</v>
      </c>
      <c r="AA36" s="18">
        <v>5</v>
      </c>
      <c r="AB36" s="90" t="s">
        <v>669</v>
      </c>
      <c r="AC36" s="17">
        <v>25</v>
      </c>
      <c r="AD36" s="90" t="s">
        <v>519</v>
      </c>
      <c r="AE36" s="169">
        <v>100</v>
      </c>
    </row>
    <row r="37" spans="1:31" s="2" customFormat="1" ht="32.1" customHeight="1" thickBot="1" x14ac:dyDescent="0.35">
      <c r="A37" s="52" t="s">
        <v>2</v>
      </c>
      <c r="B37" s="201" t="s">
        <v>113</v>
      </c>
      <c r="C37" s="202"/>
      <c r="D37" s="203"/>
      <c r="E37" s="55">
        <v>2</v>
      </c>
      <c r="F37" s="207" t="s">
        <v>147</v>
      </c>
      <c r="G37" s="208"/>
      <c r="H37" s="216"/>
      <c r="I37" s="10">
        <v>1</v>
      </c>
      <c r="J37" s="78" t="s">
        <v>264</v>
      </c>
      <c r="K37" s="18">
        <v>5</v>
      </c>
      <c r="L37" s="24" t="s">
        <v>265</v>
      </c>
      <c r="M37" s="6">
        <v>1</v>
      </c>
      <c r="N37" s="84" t="s">
        <v>390</v>
      </c>
      <c r="O37" s="31">
        <v>5</v>
      </c>
      <c r="P37" s="28" t="s">
        <v>239</v>
      </c>
      <c r="Q37" s="21">
        <v>5</v>
      </c>
      <c r="R37" s="39"/>
      <c r="S37" s="37"/>
      <c r="T37" s="94" t="s">
        <v>844</v>
      </c>
      <c r="U37" s="18">
        <v>20</v>
      </c>
      <c r="V37" s="95" t="s">
        <v>524</v>
      </c>
      <c r="W37" s="18">
        <v>50</v>
      </c>
      <c r="X37" s="90" t="s">
        <v>525</v>
      </c>
      <c r="Y37" s="6">
        <v>10</v>
      </c>
      <c r="Z37" s="96" t="s">
        <v>698</v>
      </c>
      <c r="AA37" s="20">
        <v>1</v>
      </c>
      <c r="AB37" s="97" t="s">
        <v>699</v>
      </c>
      <c r="AC37" s="20">
        <v>1</v>
      </c>
      <c r="AD37" s="95" t="s">
        <v>517</v>
      </c>
      <c r="AE37" s="170">
        <v>10</v>
      </c>
    </row>
    <row r="38" spans="1:31" s="2" customFormat="1" ht="32.1" customHeight="1" thickBot="1" x14ac:dyDescent="0.35">
      <c r="A38" s="52" t="s">
        <v>67</v>
      </c>
      <c r="B38" s="201" t="s">
        <v>125</v>
      </c>
      <c r="C38" s="202"/>
      <c r="D38" s="203"/>
      <c r="E38" s="55">
        <v>2</v>
      </c>
      <c r="F38" s="201" t="s">
        <v>241</v>
      </c>
      <c r="G38" s="202"/>
      <c r="H38" s="220"/>
      <c r="I38" s="56">
        <v>5</v>
      </c>
      <c r="J38" s="78" t="s">
        <v>347</v>
      </c>
      <c r="K38" s="18">
        <v>5</v>
      </c>
      <c r="L38" s="24" t="s">
        <v>230</v>
      </c>
      <c r="M38" s="6">
        <v>15</v>
      </c>
      <c r="N38" s="86" t="s">
        <v>342</v>
      </c>
      <c r="O38" s="32">
        <v>1</v>
      </c>
      <c r="P38" s="26" t="s">
        <v>474</v>
      </c>
      <c r="Q38" s="20">
        <v>1</v>
      </c>
      <c r="R38" s="39"/>
      <c r="S38" s="37"/>
      <c r="T38" s="98" t="s">
        <v>618</v>
      </c>
      <c r="U38" s="19">
        <v>10</v>
      </c>
      <c r="V38" s="95" t="s">
        <v>537</v>
      </c>
      <c r="W38" s="18">
        <v>20</v>
      </c>
      <c r="X38" s="95" t="s">
        <v>646</v>
      </c>
      <c r="Y38" s="5">
        <v>15</v>
      </c>
      <c r="Z38" s="94" t="s">
        <v>701</v>
      </c>
      <c r="AA38" s="18">
        <v>5</v>
      </c>
      <c r="AB38" s="99" t="s">
        <v>737</v>
      </c>
      <c r="AC38" s="19">
        <v>1</v>
      </c>
      <c r="AD38" s="90" t="s">
        <v>519</v>
      </c>
      <c r="AE38" s="169">
        <v>100</v>
      </c>
    </row>
    <row r="39" spans="1:31" s="2" customFormat="1" ht="32.1" customHeight="1" thickBot="1" x14ac:dyDescent="0.35">
      <c r="A39" s="52" t="s">
        <v>86</v>
      </c>
      <c r="B39" s="201" t="s">
        <v>179</v>
      </c>
      <c r="C39" s="202"/>
      <c r="D39" s="203"/>
      <c r="E39" s="55">
        <v>5</v>
      </c>
      <c r="F39" s="213" t="s">
        <v>253</v>
      </c>
      <c r="G39" s="214"/>
      <c r="H39" s="219"/>
      <c r="I39" s="11">
        <v>5</v>
      </c>
      <c r="J39" s="80" t="s">
        <v>376</v>
      </c>
      <c r="K39" s="17">
        <v>10</v>
      </c>
      <c r="L39" s="24" t="s">
        <v>181</v>
      </c>
      <c r="M39" s="6">
        <v>10</v>
      </c>
      <c r="N39" s="78" t="s">
        <v>506</v>
      </c>
      <c r="O39" s="34">
        <v>10</v>
      </c>
      <c r="P39" s="24" t="s">
        <v>507</v>
      </c>
      <c r="Q39" s="17">
        <v>10</v>
      </c>
      <c r="R39" s="39"/>
      <c r="S39" s="37"/>
      <c r="T39" s="98" t="s">
        <v>680</v>
      </c>
      <c r="U39" s="19">
        <v>1</v>
      </c>
      <c r="V39" s="95" t="s">
        <v>646</v>
      </c>
      <c r="W39" s="18">
        <v>10</v>
      </c>
      <c r="X39" s="99" t="s">
        <v>349</v>
      </c>
      <c r="Y39" s="8">
        <v>5</v>
      </c>
      <c r="Z39" s="94" t="s">
        <v>701</v>
      </c>
      <c r="AA39" s="18">
        <v>5</v>
      </c>
      <c r="AB39" s="99" t="s">
        <v>735</v>
      </c>
      <c r="AC39" s="19">
        <v>1</v>
      </c>
      <c r="AD39" s="90" t="s">
        <v>519</v>
      </c>
      <c r="AE39" s="169">
        <v>100</v>
      </c>
    </row>
    <row r="40" spans="1:31" s="2" customFormat="1" ht="32.1" customHeight="1" thickBot="1" x14ac:dyDescent="0.35">
      <c r="A40" s="52" t="s">
        <v>99</v>
      </c>
      <c r="B40" s="195" t="s">
        <v>185</v>
      </c>
      <c r="C40" s="196"/>
      <c r="D40" s="197"/>
      <c r="E40" s="6">
        <v>1</v>
      </c>
      <c r="F40" s="195" t="s">
        <v>156</v>
      </c>
      <c r="G40" s="196"/>
      <c r="H40" s="217"/>
      <c r="I40" s="12">
        <v>1</v>
      </c>
      <c r="J40" s="80" t="s">
        <v>181</v>
      </c>
      <c r="K40" s="17">
        <v>10</v>
      </c>
      <c r="L40" s="27" t="s">
        <v>335</v>
      </c>
      <c r="M40" s="8">
        <v>10</v>
      </c>
      <c r="N40" s="80" t="s">
        <v>512</v>
      </c>
      <c r="O40" s="35">
        <v>10</v>
      </c>
      <c r="P40" s="26" t="s">
        <v>467</v>
      </c>
      <c r="Q40" s="20">
        <v>10</v>
      </c>
      <c r="R40" s="39"/>
      <c r="S40" s="37"/>
      <c r="T40" s="94" t="s">
        <v>605</v>
      </c>
      <c r="U40" s="18">
        <v>5</v>
      </c>
      <c r="V40" s="95" t="s">
        <v>506</v>
      </c>
      <c r="W40" s="18">
        <v>10</v>
      </c>
      <c r="X40" s="95" t="s">
        <v>538</v>
      </c>
      <c r="Y40" s="5">
        <v>15</v>
      </c>
      <c r="Z40" s="94" t="s">
        <v>701</v>
      </c>
      <c r="AA40" s="18">
        <v>5</v>
      </c>
      <c r="AB40" s="99" t="s">
        <v>726</v>
      </c>
      <c r="AC40" s="19">
        <v>10</v>
      </c>
      <c r="AD40" s="90" t="s">
        <v>519</v>
      </c>
      <c r="AE40" s="169">
        <v>100</v>
      </c>
    </row>
    <row r="41" spans="1:31" s="2" customFormat="1" ht="32.1" customHeight="1" thickBot="1" x14ac:dyDescent="0.35">
      <c r="A41" s="52" t="s">
        <v>38</v>
      </c>
      <c r="B41" s="207" t="s">
        <v>148</v>
      </c>
      <c r="C41" s="208"/>
      <c r="D41" s="209"/>
      <c r="E41" s="5">
        <v>2</v>
      </c>
      <c r="F41" s="195" t="s">
        <v>219</v>
      </c>
      <c r="G41" s="196"/>
      <c r="H41" s="217"/>
      <c r="I41" s="12">
        <v>1</v>
      </c>
      <c r="J41" s="78" t="s">
        <v>317</v>
      </c>
      <c r="K41" s="18">
        <v>5</v>
      </c>
      <c r="L41" s="24" t="s">
        <v>845</v>
      </c>
      <c r="M41" s="6">
        <v>5</v>
      </c>
      <c r="N41" s="82" t="s">
        <v>447</v>
      </c>
      <c r="O41" s="33">
        <v>1</v>
      </c>
      <c r="P41" s="27" t="s">
        <v>448</v>
      </c>
      <c r="Q41" s="19">
        <v>1</v>
      </c>
      <c r="R41" s="39"/>
      <c r="S41" s="37"/>
      <c r="T41" s="98" t="s">
        <v>351</v>
      </c>
      <c r="U41" s="19">
        <v>20</v>
      </c>
      <c r="V41" s="99" t="s">
        <v>689</v>
      </c>
      <c r="W41" s="19">
        <v>5</v>
      </c>
      <c r="X41" s="95" t="s">
        <v>538</v>
      </c>
      <c r="Y41" s="5">
        <v>20</v>
      </c>
      <c r="Z41" s="94" t="s">
        <v>701</v>
      </c>
      <c r="AA41" s="18">
        <v>5</v>
      </c>
      <c r="AB41" s="90" t="s">
        <v>697</v>
      </c>
      <c r="AC41" s="17">
        <v>10</v>
      </c>
      <c r="AD41" s="90" t="s">
        <v>519</v>
      </c>
      <c r="AE41" s="169">
        <v>100</v>
      </c>
    </row>
    <row r="42" spans="1:31" s="2" customFormat="1" ht="32.1" customHeight="1" thickBot="1" x14ac:dyDescent="0.35">
      <c r="A42" s="52" t="s">
        <v>50</v>
      </c>
      <c r="B42" s="201" t="s">
        <v>157</v>
      </c>
      <c r="C42" s="202"/>
      <c r="D42" s="203"/>
      <c r="E42" s="55">
        <v>5</v>
      </c>
      <c r="F42" s="198" t="s">
        <v>227</v>
      </c>
      <c r="G42" s="199"/>
      <c r="H42" s="218"/>
      <c r="I42" s="13">
        <v>20</v>
      </c>
      <c r="J42" s="80" t="s">
        <v>334</v>
      </c>
      <c r="K42" s="17">
        <v>10</v>
      </c>
      <c r="L42" s="27" t="s">
        <v>335</v>
      </c>
      <c r="M42" s="8">
        <v>10</v>
      </c>
      <c r="N42" s="86" t="s">
        <v>471</v>
      </c>
      <c r="O42" s="32">
        <v>5</v>
      </c>
      <c r="P42" s="26" t="s">
        <v>360</v>
      </c>
      <c r="Q42" s="20">
        <v>5</v>
      </c>
      <c r="R42" s="99" t="s">
        <v>472</v>
      </c>
      <c r="S42" s="8">
        <v>5</v>
      </c>
      <c r="T42" s="96" t="s">
        <v>629</v>
      </c>
      <c r="U42" s="20">
        <v>1</v>
      </c>
      <c r="V42" s="99" t="s">
        <v>630</v>
      </c>
      <c r="W42" s="19">
        <v>1</v>
      </c>
      <c r="X42" s="99" t="s">
        <v>631</v>
      </c>
      <c r="Y42" s="8">
        <v>1</v>
      </c>
      <c r="Z42" s="94" t="s">
        <v>701</v>
      </c>
      <c r="AA42" s="18">
        <v>5</v>
      </c>
      <c r="AB42" s="99" t="s">
        <v>726</v>
      </c>
      <c r="AC42" s="19">
        <v>10</v>
      </c>
      <c r="AD42" s="90" t="s">
        <v>519</v>
      </c>
      <c r="AE42" s="169">
        <v>100</v>
      </c>
    </row>
    <row r="43" spans="1:31" s="2" customFormat="1" ht="32.1" customHeight="1" thickBot="1" x14ac:dyDescent="0.35">
      <c r="A43" s="52" t="s">
        <v>64</v>
      </c>
      <c r="B43" s="207" t="s">
        <v>165</v>
      </c>
      <c r="C43" s="208"/>
      <c r="D43" s="209"/>
      <c r="E43" s="5">
        <v>5</v>
      </c>
      <c r="F43" s="213" t="s">
        <v>238</v>
      </c>
      <c r="G43" s="214"/>
      <c r="H43" s="219"/>
      <c r="I43" s="11">
        <v>1</v>
      </c>
      <c r="J43" s="84" t="s">
        <v>356</v>
      </c>
      <c r="K43" s="21">
        <v>10</v>
      </c>
      <c r="L43" s="28" t="s">
        <v>245</v>
      </c>
      <c r="M43" s="4">
        <v>10</v>
      </c>
      <c r="N43" s="80" t="s">
        <v>316</v>
      </c>
      <c r="O43" s="35">
        <v>1</v>
      </c>
      <c r="P43" s="24" t="s">
        <v>368</v>
      </c>
      <c r="Q43" s="17">
        <v>1</v>
      </c>
      <c r="R43" s="39"/>
      <c r="S43" s="37"/>
      <c r="T43" s="82" t="s">
        <v>653</v>
      </c>
      <c r="U43" s="104">
        <v>10</v>
      </c>
      <c r="V43" s="83" t="s">
        <v>654</v>
      </c>
      <c r="W43" s="19">
        <v>10</v>
      </c>
      <c r="X43" s="99" t="s">
        <v>655</v>
      </c>
      <c r="Y43" s="8">
        <v>10</v>
      </c>
      <c r="Z43" s="94" t="s">
        <v>701</v>
      </c>
      <c r="AA43" s="18">
        <v>5</v>
      </c>
      <c r="AB43" s="99" t="s">
        <v>736</v>
      </c>
      <c r="AC43" s="19">
        <v>1</v>
      </c>
      <c r="AD43" s="90" t="s">
        <v>519</v>
      </c>
      <c r="AE43" s="169">
        <v>100</v>
      </c>
    </row>
    <row r="44" spans="1:31" s="2" customFormat="1" ht="32.1" customHeight="1" thickBot="1" x14ac:dyDescent="0.35">
      <c r="A44" s="52" t="s">
        <v>34</v>
      </c>
      <c r="B44" s="195" t="s">
        <v>144</v>
      </c>
      <c r="C44" s="196"/>
      <c r="D44" s="197"/>
      <c r="E44" s="6">
        <v>1</v>
      </c>
      <c r="F44" s="195" t="s">
        <v>215</v>
      </c>
      <c r="G44" s="196"/>
      <c r="H44" s="217"/>
      <c r="I44" s="12">
        <v>2</v>
      </c>
      <c r="J44" s="84" t="s">
        <v>309</v>
      </c>
      <c r="K44" s="21">
        <v>1</v>
      </c>
      <c r="L44" s="28" t="s">
        <v>310</v>
      </c>
      <c r="M44" s="4">
        <v>5</v>
      </c>
      <c r="N44" s="84" t="s">
        <v>439</v>
      </c>
      <c r="O44" s="31">
        <v>5</v>
      </c>
      <c r="P44" s="28" t="s">
        <v>440</v>
      </c>
      <c r="Q44" s="21">
        <v>5</v>
      </c>
      <c r="R44" s="39"/>
      <c r="S44" s="37"/>
      <c r="T44" s="89" t="s">
        <v>598</v>
      </c>
      <c r="U44" s="17">
        <v>1</v>
      </c>
      <c r="V44" s="90" t="s">
        <v>599</v>
      </c>
      <c r="W44" s="17">
        <v>1</v>
      </c>
      <c r="X44" s="90" t="s">
        <v>600</v>
      </c>
      <c r="Y44" s="6">
        <v>1</v>
      </c>
      <c r="Z44" s="94" t="s">
        <v>701</v>
      </c>
      <c r="AA44" s="18">
        <v>5</v>
      </c>
      <c r="AB44" s="95" t="s">
        <v>717</v>
      </c>
      <c r="AC44" s="18">
        <v>25</v>
      </c>
      <c r="AD44" s="90" t="s">
        <v>519</v>
      </c>
      <c r="AE44" s="169">
        <v>100</v>
      </c>
    </row>
    <row r="45" spans="1:31" s="2" customFormat="1" ht="32.1" customHeight="1" thickBot="1" x14ac:dyDescent="0.35">
      <c r="A45" s="52" t="s">
        <v>68</v>
      </c>
      <c r="B45" s="207" t="s">
        <v>168</v>
      </c>
      <c r="C45" s="208"/>
      <c r="D45" s="209"/>
      <c r="E45" s="5">
        <v>1</v>
      </c>
      <c r="F45" s="210" t="s">
        <v>242</v>
      </c>
      <c r="G45" s="211"/>
      <c r="H45" s="221"/>
      <c r="I45" s="14">
        <v>10</v>
      </c>
      <c r="J45" s="86" t="s">
        <v>360</v>
      </c>
      <c r="K45" s="20">
        <v>10</v>
      </c>
      <c r="L45" s="25" t="s">
        <v>361</v>
      </c>
      <c r="M45" s="5">
        <v>10</v>
      </c>
      <c r="N45" s="80" t="s">
        <v>491</v>
      </c>
      <c r="O45" s="35">
        <v>10</v>
      </c>
      <c r="P45" s="27" t="s">
        <v>492</v>
      </c>
      <c r="Q45" s="19">
        <v>1</v>
      </c>
      <c r="R45" s="39"/>
      <c r="S45" s="37"/>
      <c r="T45" s="94" t="s">
        <v>657</v>
      </c>
      <c r="U45" s="18">
        <v>5</v>
      </c>
      <c r="V45" s="99" t="s">
        <v>658</v>
      </c>
      <c r="W45" s="19">
        <v>10</v>
      </c>
      <c r="X45" s="99" t="s">
        <v>659</v>
      </c>
      <c r="Y45" s="8">
        <v>10</v>
      </c>
      <c r="Z45" s="94" t="s">
        <v>701</v>
      </c>
      <c r="AA45" s="18">
        <v>5</v>
      </c>
      <c r="AB45" s="99" t="s">
        <v>738</v>
      </c>
      <c r="AC45" s="19">
        <v>1</v>
      </c>
      <c r="AD45" s="90" t="s">
        <v>519</v>
      </c>
      <c r="AE45" s="169">
        <v>100</v>
      </c>
    </row>
    <row r="46" spans="1:31" s="2" customFormat="1" ht="32.1" customHeight="1" thickBot="1" x14ac:dyDescent="0.35">
      <c r="A46" s="52" t="s">
        <v>71</v>
      </c>
      <c r="B46" s="198" t="s">
        <v>170</v>
      </c>
      <c r="C46" s="199"/>
      <c r="D46" s="200"/>
      <c r="E46" s="4">
        <v>10</v>
      </c>
      <c r="F46" s="207" t="s">
        <v>244</v>
      </c>
      <c r="G46" s="208"/>
      <c r="H46" s="216"/>
      <c r="I46" s="10">
        <v>10</v>
      </c>
      <c r="J46" s="82" t="s">
        <v>349</v>
      </c>
      <c r="K46" s="19">
        <v>5</v>
      </c>
      <c r="L46" s="24" t="s">
        <v>224</v>
      </c>
      <c r="M46" s="6">
        <v>1</v>
      </c>
      <c r="N46" s="82" t="s">
        <v>283</v>
      </c>
      <c r="O46" s="33">
        <v>10</v>
      </c>
      <c r="P46" s="24" t="s">
        <v>478</v>
      </c>
      <c r="Q46" s="17">
        <v>50</v>
      </c>
      <c r="R46" s="39"/>
      <c r="S46" s="37"/>
      <c r="T46" s="98" t="s">
        <v>661</v>
      </c>
      <c r="U46" s="19">
        <v>1</v>
      </c>
      <c r="V46" s="99" t="s">
        <v>303</v>
      </c>
      <c r="W46" s="19">
        <v>10</v>
      </c>
      <c r="X46" s="97" t="s">
        <v>344</v>
      </c>
      <c r="Y46" s="9">
        <v>1</v>
      </c>
      <c r="Z46" s="94" t="s">
        <v>701</v>
      </c>
      <c r="AA46" s="18">
        <v>5</v>
      </c>
      <c r="AB46" s="90" t="s">
        <v>382</v>
      </c>
      <c r="AC46" s="17">
        <v>10</v>
      </c>
      <c r="AD46" s="90" t="s">
        <v>519</v>
      </c>
      <c r="AE46" s="169">
        <v>100</v>
      </c>
    </row>
    <row r="47" spans="1:31" s="2" customFormat="1" ht="32.1" customHeight="1" thickBot="1" x14ac:dyDescent="0.35">
      <c r="A47" s="52" t="s">
        <v>90</v>
      </c>
      <c r="B47" s="207" t="s">
        <v>174</v>
      </c>
      <c r="C47" s="208"/>
      <c r="D47" s="209"/>
      <c r="E47" s="5">
        <v>2</v>
      </c>
      <c r="F47" s="195" t="s">
        <v>246</v>
      </c>
      <c r="G47" s="196"/>
      <c r="H47" s="217"/>
      <c r="I47" s="12">
        <v>5</v>
      </c>
      <c r="J47" s="84" t="s">
        <v>381</v>
      </c>
      <c r="K47" s="21">
        <v>10</v>
      </c>
      <c r="L47" s="28" t="s">
        <v>112</v>
      </c>
      <c r="M47" s="4">
        <v>10</v>
      </c>
      <c r="N47" s="80" t="s">
        <v>299</v>
      </c>
      <c r="O47" s="35">
        <v>15</v>
      </c>
      <c r="P47" s="26" t="s">
        <v>281</v>
      </c>
      <c r="Q47" s="20">
        <v>15</v>
      </c>
      <c r="R47" s="39"/>
      <c r="S47" s="37"/>
      <c r="T47" s="89" t="s">
        <v>476</v>
      </c>
      <c r="U47" s="17">
        <v>1</v>
      </c>
      <c r="V47" s="90" t="s">
        <v>759</v>
      </c>
      <c r="W47" s="17">
        <v>1</v>
      </c>
      <c r="X47" s="90" t="s">
        <v>683</v>
      </c>
      <c r="Y47" s="6">
        <v>1</v>
      </c>
      <c r="Z47" s="94" t="s">
        <v>701</v>
      </c>
      <c r="AA47" s="18">
        <v>5</v>
      </c>
      <c r="AB47" s="99" t="s">
        <v>748</v>
      </c>
      <c r="AC47" s="19">
        <v>1</v>
      </c>
      <c r="AD47" s="90" t="s">
        <v>519</v>
      </c>
      <c r="AE47" s="169">
        <v>100</v>
      </c>
    </row>
    <row r="48" spans="1:31" s="2" customFormat="1" ht="32.1" customHeight="1" thickBot="1" x14ac:dyDescent="0.35">
      <c r="A48" s="52" t="s">
        <v>63</v>
      </c>
      <c r="B48" s="207" t="s">
        <v>115</v>
      </c>
      <c r="C48" s="208"/>
      <c r="D48" s="209"/>
      <c r="E48" s="5">
        <v>10</v>
      </c>
      <c r="F48" s="78" t="s">
        <v>237</v>
      </c>
      <c r="G48" s="79">
        <v>5</v>
      </c>
      <c r="H48" s="79" t="s">
        <v>236</v>
      </c>
      <c r="I48" s="171">
        <v>5</v>
      </c>
      <c r="J48" s="78" t="s">
        <v>354</v>
      </c>
      <c r="K48" s="18">
        <v>1</v>
      </c>
      <c r="L48" s="25" t="s">
        <v>355</v>
      </c>
      <c r="M48" s="5">
        <v>1</v>
      </c>
      <c r="N48" s="82" t="s">
        <v>407</v>
      </c>
      <c r="O48" s="33">
        <v>3</v>
      </c>
      <c r="P48" s="24" t="s">
        <v>388</v>
      </c>
      <c r="Q48" s="17">
        <v>1</v>
      </c>
      <c r="R48" s="39"/>
      <c r="S48" s="37"/>
      <c r="T48" s="89" t="s">
        <v>760</v>
      </c>
      <c r="U48" s="17">
        <v>1</v>
      </c>
      <c r="V48" s="90" t="s">
        <v>620</v>
      </c>
      <c r="W48" s="17">
        <v>10</v>
      </c>
      <c r="X48" s="39"/>
      <c r="Y48" s="37"/>
      <c r="Z48" s="94" t="s">
        <v>701</v>
      </c>
      <c r="AA48" s="18">
        <v>5</v>
      </c>
      <c r="AB48" s="99" t="s">
        <v>735</v>
      </c>
      <c r="AC48" s="19">
        <v>1</v>
      </c>
      <c r="AD48" s="90" t="s">
        <v>519</v>
      </c>
      <c r="AE48" s="169">
        <v>100</v>
      </c>
    </row>
    <row r="49" spans="1:31" s="2" customFormat="1" ht="32.1" customHeight="1" thickBot="1" x14ac:dyDescent="0.35">
      <c r="A49" s="52" t="s">
        <v>59</v>
      </c>
      <c r="B49" s="207" t="s">
        <v>162</v>
      </c>
      <c r="C49" s="208"/>
      <c r="D49" s="209"/>
      <c r="E49" s="5">
        <v>5</v>
      </c>
      <c r="F49" s="195" t="s">
        <v>233</v>
      </c>
      <c r="G49" s="196"/>
      <c r="H49" s="217"/>
      <c r="I49" s="12">
        <v>3</v>
      </c>
      <c r="J49" s="82" t="s">
        <v>348</v>
      </c>
      <c r="K49" s="19">
        <v>1</v>
      </c>
      <c r="L49" s="27" t="s">
        <v>349</v>
      </c>
      <c r="M49" s="8">
        <v>5</v>
      </c>
      <c r="N49" s="86" t="s">
        <v>483</v>
      </c>
      <c r="O49" s="32">
        <v>1</v>
      </c>
      <c r="P49" s="26" t="s">
        <v>484</v>
      </c>
      <c r="Q49" s="20">
        <v>1</v>
      </c>
      <c r="R49" s="39"/>
      <c r="S49" s="37"/>
      <c r="T49" s="94" t="s">
        <v>648</v>
      </c>
      <c r="U49" s="18">
        <v>10</v>
      </c>
      <c r="V49" s="90" t="s">
        <v>559</v>
      </c>
      <c r="W49" s="17">
        <v>1</v>
      </c>
      <c r="X49" s="95" t="s">
        <v>649</v>
      </c>
      <c r="Y49" s="5">
        <v>10</v>
      </c>
      <c r="Z49" s="94" t="s">
        <v>701</v>
      </c>
      <c r="AA49" s="18">
        <v>5</v>
      </c>
      <c r="AB49" s="90" t="s">
        <v>731</v>
      </c>
      <c r="AC49" s="17">
        <v>10</v>
      </c>
      <c r="AD49" s="90" t="s">
        <v>519</v>
      </c>
      <c r="AE49" s="169">
        <v>100</v>
      </c>
    </row>
    <row r="50" spans="1:31" s="2" customFormat="1" ht="32.1" customHeight="1" thickBot="1" x14ac:dyDescent="0.35">
      <c r="A50" s="52" t="s">
        <v>33</v>
      </c>
      <c r="B50" s="195" t="s">
        <v>143</v>
      </c>
      <c r="C50" s="196"/>
      <c r="D50" s="197"/>
      <c r="E50" s="6">
        <v>2</v>
      </c>
      <c r="F50" s="195" t="s">
        <v>214</v>
      </c>
      <c r="G50" s="196"/>
      <c r="H50" s="217"/>
      <c r="I50" s="12">
        <v>2</v>
      </c>
      <c r="J50" s="80" t="s">
        <v>234</v>
      </c>
      <c r="K50" s="17">
        <v>5</v>
      </c>
      <c r="L50" s="25" t="s">
        <v>264</v>
      </c>
      <c r="M50" s="5">
        <v>5</v>
      </c>
      <c r="N50" s="82" t="s">
        <v>437</v>
      </c>
      <c r="O50" s="33">
        <v>1</v>
      </c>
      <c r="P50" s="27" t="s">
        <v>438</v>
      </c>
      <c r="Q50" s="19">
        <v>1</v>
      </c>
      <c r="R50" s="39"/>
      <c r="S50" s="37"/>
      <c r="T50" s="98" t="s">
        <v>595</v>
      </c>
      <c r="U50" s="19">
        <v>5</v>
      </c>
      <c r="V50" s="90" t="s">
        <v>596</v>
      </c>
      <c r="W50" s="17">
        <v>1</v>
      </c>
      <c r="X50" s="90" t="s">
        <v>597</v>
      </c>
      <c r="Y50" s="6">
        <v>1</v>
      </c>
      <c r="Z50" s="94" t="s">
        <v>701</v>
      </c>
      <c r="AA50" s="18">
        <v>5</v>
      </c>
      <c r="AB50" s="90" t="s">
        <v>703</v>
      </c>
      <c r="AC50" s="17">
        <v>25</v>
      </c>
      <c r="AD50" s="90" t="s">
        <v>519</v>
      </c>
      <c r="AE50" s="169">
        <v>100</v>
      </c>
    </row>
    <row r="51" spans="1:31" s="2" customFormat="1" ht="32.1" customHeight="1" thickBot="1" x14ac:dyDescent="0.35">
      <c r="A51" s="52" t="s">
        <v>94</v>
      </c>
      <c r="B51" s="207" t="s">
        <v>182</v>
      </c>
      <c r="C51" s="208"/>
      <c r="D51" s="209"/>
      <c r="E51" s="5">
        <v>2</v>
      </c>
      <c r="F51" s="213" t="s">
        <v>258</v>
      </c>
      <c r="G51" s="214"/>
      <c r="H51" s="219"/>
      <c r="I51" s="11">
        <v>5</v>
      </c>
      <c r="J51" s="78" t="s">
        <v>286</v>
      </c>
      <c r="K51" s="18">
        <v>1</v>
      </c>
      <c r="L51" s="25" t="s">
        <v>355</v>
      </c>
      <c r="M51" s="5">
        <v>1</v>
      </c>
      <c r="N51" s="78" t="s">
        <v>364</v>
      </c>
      <c r="O51" s="34">
        <v>3</v>
      </c>
      <c r="P51" s="27" t="s">
        <v>349</v>
      </c>
      <c r="Q51" s="19">
        <v>1</v>
      </c>
      <c r="R51" s="39"/>
      <c r="S51" s="37"/>
      <c r="T51" s="98" t="s">
        <v>378</v>
      </c>
      <c r="U51" s="19">
        <v>1</v>
      </c>
      <c r="V51" s="90" t="s">
        <v>685</v>
      </c>
      <c r="W51" s="17">
        <v>1</v>
      </c>
      <c r="X51" s="99" t="s">
        <v>465</v>
      </c>
      <c r="Y51" s="8">
        <v>1</v>
      </c>
      <c r="Z51" s="94" t="s">
        <v>701</v>
      </c>
      <c r="AA51" s="18">
        <v>5</v>
      </c>
      <c r="AB51" s="90" t="s">
        <v>705</v>
      </c>
      <c r="AC51" s="17">
        <v>15</v>
      </c>
      <c r="AD51" s="90" t="s">
        <v>519</v>
      </c>
      <c r="AE51" s="169">
        <v>100</v>
      </c>
    </row>
    <row r="52" spans="1:31" s="2" customFormat="1" ht="32.1" customHeight="1" thickBot="1" x14ac:dyDescent="0.35">
      <c r="A52" s="52" t="s">
        <v>56</v>
      </c>
      <c r="B52" s="201" t="s">
        <v>138</v>
      </c>
      <c r="C52" s="202"/>
      <c r="D52" s="203"/>
      <c r="E52" s="55">
        <v>2</v>
      </c>
      <c r="F52" s="195" t="s">
        <v>231</v>
      </c>
      <c r="G52" s="196"/>
      <c r="H52" s="217"/>
      <c r="I52" s="12">
        <v>15</v>
      </c>
      <c r="J52" s="86" t="s">
        <v>343</v>
      </c>
      <c r="K52" s="20">
        <v>1</v>
      </c>
      <c r="L52" s="26" t="s">
        <v>344</v>
      </c>
      <c r="M52" s="9">
        <v>1</v>
      </c>
      <c r="N52" s="84" t="s">
        <v>310</v>
      </c>
      <c r="O52" s="31">
        <v>20</v>
      </c>
      <c r="P52" s="27" t="s">
        <v>479</v>
      </c>
      <c r="Q52" s="19">
        <v>5</v>
      </c>
      <c r="R52" s="39"/>
      <c r="S52" s="37"/>
      <c r="T52" s="98" t="s">
        <v>345</v>
      </c>
      <c r="U52" s="19">
        <v>10</v>
      </c>
      <c r="V52" s="99" t="s">
        <v>469</v>
      </c>
      <c r="W52" s="19">
        <v>10</v>
      </c>
      <c r="X52" s="99" t="s">
        <v>465</v>
      </c>
      <c r="Y52" s="8">
        <v>10</v>
      </c>
      <c r="Z52" s="94" t="s">
        <v>701</v>
      </c>
      <c r="AA52" s="18">
        <v>5</v>
      </c>
      <c r="AB52" s="90" t="s">
        <v>399</v>
      </c>
      <c r="AC52" s="17">
        <v>10</v>
      </c>
      <c r="AD52" s="90" t="s">
        <v>519</v>
      </c>
      <c r="AE52" s="169">
        <v>100</v>
      </c>
    </row>
    <row r="53" spans="1:31" s="2" customFormat="1" ht="32.1" customHeight="1" thickBot="1" x14ac:dyDescent="0.35">
      <c r="A53" s="52" t="s">
        <v>24</v>
      </c>
      <c r="B53" s="195" t="s">
        <v>135</v>
      </c>
      <c r="C53" s="196"/>
      <c r="D53" s="197"/>
      <c r="E53" s="6">
        <v>2</v>
      </c>
      <c r="F53" s="207" t="s">
        <v>122</v>
      </c>
      <c r="G53" s="208"/>
      <c r="H53" s="216"/>
      <c r="I53" s="10">
        <v>1</v>
      </c>
      <c r="J53" s="80" t="s">
        <v>297</v>
      </c>
      <c r="K53" s="17">
        <v>1</v>
      </c>
      <c r="L53" s="24" t="s">
        <v>298</v>
      </c>
      <c r="M53" s="6">
        <v>1</v>
      </c>
      <c r="N53" s="82" t="s">
        <v>349</v>
      </c>
      <c r="O53" s="33">
        <v>1</v>
      </c>
      <c r="P53" s="25" t="s">
        <v>364</v>
      </c>
      <c r="Q53" s="18">
        <v>5</v>
      </c>
      <c r="R53" s="39"/>
      <c r="S53" s="37"/>
      <c r="T53" s="96" t="s">
        <v>572</v>
      </c>
      <c r="U53" s="20">
        <v>1</v>
      </c>
      <c r="V53" s="97" t="s">
        <v>573</v>
      </c>
      <c r="W53" s="20">
        <v>1</v>
      </c>
      <c r="X53" s="97" t="s">
        <v>574</v>
      </c>
      <c r="Y53" s="9">
        <v>1</v>
      </c>
      <c r="Z53" s="94" t="s">
        <v>701</v>
      </c>
      <c r="AA53" s="18">
        <v>5</v>
      </c>
      <c r="AB53" s="90" t="s">
        <v>714</v>
      </c>
      <c r="AC53" s="17">
        <v>25</v>
      </c>
      <c r="AD53" s="90" t="s">
        <v>519</v>
      </c>
      <c r="AE53" s="169">
        <v>100</v>
      </c>
    </row>
    <row r="54" spans="1:31" s="2" customFormat="1" ht="32.1" customHeight="1" thickBot="1" x14ac:dyDescent="0.35">
      <c r="A54" s="52" t="s">
        <v>37</v>
      </c>
      <c r="B54" s="207" t="s">
        <v>147</v>
      </c>
      <c r="C54" s="208"/>
      <c r="D54" s="209"/>
      <c r="E54" s="5">
        <v>1</v>
      </c>
      <c r="F54" s="210" t="s">
        <v>218</v>
      </c>
      <c r="G54" s="211"/>
      <c r="H54" s="221"/>
      <c r="I54" s="14">
        <v>2</v>
      </c>
      <c r="J54" s="80" t="s">
        <v>315</v>
      </c>
      <c r="K54" s="17">
        <v>1</v>
      </c>
      <c r="L54" s="24" t="s">
        <v>316</v>
      </c>
      <c r="M54" s="6">
        <v>1</v>
      </c>
      <c r="N54" s="80" t="s">
        <v>445</v>
      </c>
      <c r="O54" s="35">
        <v>1</v>
      </c>
      <c r="P54" s="25" t="s">
        <v>446</v>
      </c>
      <c r="Q54" s="18">
        <v>5</v>
      </c>
      <c r="R54" s="39"/>
      <c r="S54" s="37"/>
      <c r="T54" s="94" t="s">
        <v>605</v>
      </c>
      <c r="U54" s="18">
        <v>3</v>
      </c>
      <c r="V54" s="95" t="s">
        <v>606</v>
      </c>
      <c r="W54" s="18">
        <v>20</v>
      </c>
      <c r="X54" s="95" t="s">
        <v>836</v>
      </c>
      <c r="Y54" s="5">
        <v>20</v>
      </c>
      <c r="Z54" s="94" t="s">
        <v>701</v>
      </c>
      <c r="AA54" s="18">
        <v>5</v>
      </c>
      <c r="AB54" s="90" t="s">
        <v>694</v>
      </c>
      <c r="AC54" s="17">
        <v>25</v>
      </c>
      <c r="AD54" s="90" t="s">
        <v>519</v>
      </c>
      <c r="AE54" s="169">
        <v>100</v>
      </c>
    </row>
    <row r="55" spans="1:31" s="2" customFormat="1" ht="32.1" customHeight="1" thickBot="1" x14ac:dyDescent="0.35">
      <c r="A55" s="52" t="s">
        <v>53</v>
      </c>
      <c r="B55" s="198" t="s">
        <v>159</v>
      </c>
      <c r="C55" s="199"/>
      <c r="D55" s="200"/>
      <c r="E55" s="4">
        <v>10</v>
      </c>
      <c r="F55" s="195" t="s">
        <v>230</v>
      </c>
      <c r="G55" s="196"/>
      <c r="H55" s="217"/>
      <c r="I55" s="12">
        <v>20</v>
      </c>
      <c r="J55" s="82" t="s">
        <v>338</v>
      </c>
      <c r="K55" s="19">
        <v>10</v>
      </c>
      <c r="L55" s="27" t="s">
        <v>339</v>
      </c>
      <c r="M55" s="8">
        <v>5</v>
      </c>
      <c r="N55" s="86" t="s">
        <v>379</v>
      </c>
      <c r="O55" s="32">
        <v>1</v>
      </c>
      <c r="P55" s="26" t="s">
        <v>380</v>
      </c>
      <c r="Q55" s="20">
        <v>1</v>
      </c>
      <c r="R55" s="97" t="s">
        <v>474</v>
      </c>
      <c r="S55" s="9">
        <v>1</v>
      </c>
      <c r="T55" s="98" t="s">
        <v>639</v>
      </c>
      <c r="U55" s="19">
        <v>10</v>
      </c>
      <c r="V55" s="99" t="s">
        <v>640</v>
      </c>
      <c r="W55" s="19">
        <v>1</v>
      </c>
      <c r="X55" s="99" t="s">
        <v>641</v>
      </c>
      <c r="Y55" s="8">
        <v>5</v>
      </c>
      <c r="Z55" s="94" t="s">
        <v>701</v>
      </c>
      <c r="AA55" s="18">
        <v>5</v>
      </c>
      <c r="AB55" s="95" t="s">
        <v>841</v>
      </c>
      <c r="AC55" s="18">
        <v>15</v>
      </c>
      <c r="AD55" s="90" t="s">
        <v>519</v>
      </c>
      <c r="AE55" s="169">
        <v>100</v>
      </c>
    </row>
    <row r="56" spans="1:31" s="2" customFormat="1" ht="32.1" customHeight="1" thickBot="1" x14ac:dyDescent="0.35">
      <c r="A56" s="52" t="s">
        <v>15</v>
      </c>
      <c r="B56" s="201" t="s">
        <v>125</v>
      </c>
      <c r="C56" s="202"/>
      <c r="D56" s="203"/>
      <c r="E56" s="55">
        <v>2</v>
      </c>
      <c r="F56" s="195" t="s">
        <v>200</v>
      </c>
      <c r="G56" s="196"/>
      <c r="H56" s="217"/>
      <c r="I56" s="12">
        <v>2</v>
      </c>
      <c r="J56" s="82" t="s">
        <v>285</v>
      </c>
      <c r="K56" s="19">
        <v>5</v>
      </c>
      <c r="L56" s="24" t="s">
        <v>254</v>
      </c>
      <c r="M56" s="6">
        <v>3</v>
      </c>
      <c r="N56" s="86" t="s">
        <v>408</v>
      </c>
      <c r="O56" s="32">
        <v>1</v>
      </c>
      <c r="P56" s="26" t="s">
        <v>409</v>
      </c>
      <c r="Q56" s="20">
        <v>1</v>
      </c>
      <c r="R56" s="39"/>
      <c r="S56" s="37"/>
      <c r="T56" s="94" t="s">
        <v>551</v>
      </c>
      <c r="U56" s="18">
        <v>15</v>
      </c>
      <c r="V56" s="99" t="s">
        <v>552</v>
      </c>
      <c r="W56" s="19">
        <v>15</v>
      </c>
      <c r="X56" s="99" t="s">
        <v>553</v>
      </c>
      <c r="Y56" s="8">
        <v>1</v>
      </c>
      <c r="Z56" s="94" t="s">
        <v>701</v>
      </c>
      <c r="AA56" s="18">
        <v>5</v>
      </c>
      <c r="AB56" s="90" t="s">
        <v>708</v>
      </c>
      <c r="AC56" s="17">
        <v>10</v>
      </c>
      <c r="AD56" s="90" t="s">
        <v>519</v>
      </c>
      <c r="AE56" s="169">
        <v>100</v>
      </c>
    </row>
    <row r="57" spans="1:31" s="2" customFormat="1" ht="32.1" customHeight="1" thickBot="1" x14ac:dyDescent="0.35">
      <c r="A57" s="52" t="s">
        <v>1</v>
      </c>
      <c r="B57" s="198" t="s">
        <v>112</v>
      </c>
      <c r="C57" s="199"/>
      <c r="D57" s="200"/>
      <c r="E57" s="4">
        <v>2</v>
      </c>
      <c r="F57" s="195" t="s">
        <v>189</v>
      </c>
      <c r="G57" s="196"/>
      <c r="H57" s="217"/>
      <c r="I57" s="12">
        <v>2</v>
      </c>
      <c r="J57" s="80" t="s">
        <v>184</v>
      </c>
      <c r="K57" s="17">
        <v>5</v>
      </c>
      <c r="L57" s="24" t="s">
        <v>263</v>
      </c>
      <c r="M57" s="6">
        <v>5</v>
      </c>
      <c r="N57" s="84" t="s">
        <v>309</v>
      </c>
      <c r="O57" s="31">
        <v>1</v>
      </c>
      <c r="P57" s="28" t="s">
        <v>389</v>
      </c>
      <c r="Q57" s="21">
        <v>5</v>
      </c>
      <c r="R57" s="39"/>
      <c r="S57" s="37"/>
      <c r="T57" s="96" t="s">
        <v>521</v>
      </c>
      <c r="U57" s="20">
        <v>1</v>
      </c>
      <c r="V57" s="97" t="s">
        <v>522</v>
      </c>
      <c r="W57" s="20">
        <v>1</v>
      </c>
      <c r="X57" s="97" t="s">
        <v>523</v>
      </c>
      <c r="Y57" s="9">
        <v>1</v>
      </c>
      <c r="Z57" s="89" t="s">
        <v>697</v>
      </c>
      <c r="AA57" s="17">
        <v>20</v>
      </c>
      <c r="AB57" s="95" t="s">
        <v>842</v>
      </c>
      <c r="AC57" s="18">
        <v>20</v>
      </c>
      <c r="AD57" s="95" t="s">
        <v>517</v>
      </c>
      <c r="AE57" s="170">
        <v>10</v>
      </c>
    </row>
    <row r="58" spans="1:31" s="2" customFormat="1" ht="32.1" customHeight="1" thickBot="1" x14ac:dyDescent="0.35">
      <c r="A58" s="52" t="s">
        <v>60</v>
      </c>
      <c r="B58" s="207" t="s">
        <v>163</v>
      </c>
      <c r="C58" s="208"/>
      <c r="D58" s="209"/>
      <c r="E58" s="5">
        <v>5</v>
      </c>
      <c r="F58" s="195" t="s">
        <v>234</v>
      </c>
      <c r="G58" s="196"/>
      <c r="H58" s="217"/>
      <c r="I58" s="12">
        <v>3</v>
      </c>
      <c r="J58" s="82" t="s">
        <v>350</v>
      </c>
      <c r="K58" s="19">
        <v>1</v>
      </c>
      <c r="L58" s="27" t="s">
        <v>349</v>
      </c>
      <c r="M58" s="8">
        <v>5</v>
      </c>
      <c r="N58" s="86" t="s">
        <v>408</v>
      </c>
      <c r="O58" s="32">
        <v>1</v>
      </c>
      <c r="P58" s="26" t="s">
        <v>485</v>
      </c>
      <c r="Q58" s="20">
        <v>1</v>
      </c>
      <c r="R58" s="39"/>
      <c r="S58" s="37"/>
      <c r="T58" s="94" t="s">
        <v>537</v>
      </c>
      <c r="U58" s="18">
        <v>10</v>
      </c>
      <c r="V58" s="90" t="s">
        <v>581</v>
      </c>
      <c r="W58" s="17">
        <v>1</v>
      </c>
      <c r="X58" s="95" t="s">
        <v>646</v>
      </c>
      <c r="Y58" s="5">
        <v>10</v>
      </c>
      <c r="Z58" s="94" t="s">
        <v>701</v>
      </c>
      <c r="AA58" s="18">
        <v>5</v>
      </c>
      <c r="AB58" s="99" t="s">
        <v>732</v>
      </c>
      <c r="AC58" s="19">
        <v>1</v>
      </c>
      <c r="AD58" s="90" t="s">
        <v>519</v>
      </c>
      <c r="AE58" s="169">
        <v>100</v>
      </c>
    </row>
    <row r="59" spans="1:31" s="2" customFormat="1" ht="32.1" customHeight="1" thickBot="1" x14ac:dyDescent="0.35">
      <c r="A59" s="52" t="s">
        <v>61</v>
      </c>
      <c r="B59" s="195" t="s">
        <v>164</v>
      </c>
      <c r="C59" s="196"/>
      <c r="D59" s="197"/>
      <c r="E59" s="6">
        <v>1</v>
      </c>
      <c r="F59" s="207" t="s">
        <v>235</v>
      </c>
      <c r="G59" s="208"/>
      <c r="H59" s="216"/>
      <c r="I59" s="10">
        <v>5</v>
      </c>
      <c r="J59" s="82" t="s">
        <v>351</v>
      </c>
      <c r="K59" s="19">
        <v>3</v>
      </c>
      <c r="L59" s="27" t="s">
        <v>250</v>
      </c>
      <c r="M59" s="8">
        <v>3</v>
      </c>
      <c r="N59" s="80" t="s">
        <v>486</v>
      </c>
      <c r="O59" s="35">
        <v>30</v>
      </c>
      <c r="P59" s="24" t="s">
        <v>487</v>
      </c>
      <c r="Q59" s="17">
        <v>30</v>
      </c>
      <c r="R59" s="39"/>
      <c r="S59" s="37"/>
      <c r="T59" s="89" t="s">
        <v>650</v>
      </c>
      <c r="U59" s="17">
        <v>40</v>
      </c>
      <c r="V59" s="97" t="s">
        <v>651</v>
      </c>
      <c r="W59" s="20">
        <v>1</v>
      </c>
      <c r="X59" s="97" t="s">
        <v>645</v>
      </c>
      <c r="Y59" s="9">
        <v>1</v>
      </c>
      <c r="Z59" s="94" t="s">
        <v>701</v>
      </c>
      <c r="AA59" s="18">
        <v>5</v>
      </c>
      <c r="AB59" s="99" t="s">
        <v>733</v>
      </c>
      <c r="AC59" s="19">
        <v>1</v>
      </c>
      <c r="AD59" s="90" t="s">
        <v>519</v>
      </c>
      <c r="AE59" s="169">
        <v>100</v>
      </c>
    </row>
    <row r="60" spans="1:31" s="2" customFormat="1" ht="32.1" customHeight="1" thickBot="1" x14ac:dyDescent="0.35">
      <c r="A60" s="52" t="s">
        <v>52</v>
      </c>
      <c r="B60" s="201" t="s">
        <v>158</v>
      </c>
      <c r="C60" s="202"/>
      <c r="D60" s="203"/>
      <c r="E60" s="55">
        <v>2</v>
      </c>
      <c r="F60" s="201" t="s">
        <v>229</v>
      </c>
      <c r="G60" s="202"/>
      <c r="H60" s="220"/>
      <c r="I60" s="56">
        <v>2</v>
      </c>
      <c r="J60" s="80" t="s">
        <v>143</v>
      </c>
      <c r="K60" s="17">
        <v>1</v>
      </c>
      <c r="L60" s="27" t="s">
        <v>270</v>
      </c>
      <c r="M60" s="8">
        <v>1</v>
      </c>
      <c r="N60" s="80" t="s">
        <v>473</v>
      </c>
      <c r="O60" s="35">
        <v>1</v>
      </c>
      <c r="P60" s="24" t="s">
        <v>444</v>
      </c>
      <c r="Q60" s="17">
        <v>5</v>
      </c>
      <c r="R60" s="90" t="s">
        <v>441</v>
      </c>
      <c r="S60" s="6">
        <v>5</v>
      </c>
      <c r="T60" s="98" t="s">
        <v>635</v>
      </c>
      <c r="U60" s="19">
        <v>1</v>
      </c>
      <c r="V60" s="95" t="s">
        <v>577</v>
      </c>
      <c r="W60" s="18">
        <v>3</v>
      </c>
      <c r="X60" s="95" t="s">
        <v>514</v>
      </c>
      <c r="Y60" s="5">
        <v>3</v>
      </c>
      <c r="Z60" s="94" t="s">
        <v>701</v>
      </c>
      <c r="AA60" s="18">
        <v>5</v>
      </c>
      <c r="AB60" s="97" t="s">
        <v>728</v>
      </c>
      <c r="AC60" s="20">
        <v>1</v>
      </c>
      <c r="AD60" s="90" t="s">
        <v>519</v>
      </c>
      <c r="AE60" s="169">
        <v>100</v>
      </c>
    </row>
    <row r="61" spans="1:31" s="2" customFormat="1" ht="32.1" customHeight="1" thickBot="1" x14ac:dyDescent="0.35">
      <c r="A61" s="52" t="s">
        <v>12</v>
      </c>
      <c r="B61" s="195" t="s">
        <v>262</v>
      </c>
      <c r="C61" s="196"/>
      <c r="D61" s="197"/>
      <c r="E61" s="6">
        <v>1</v>
      </c>
      <c r="F61" s="213" t="s">
        <v>197</v>
      </c>
      <c r="G61" s="214"/>
      <c r="H61" s="219"/>
      <c r="I61" s="11">
        <v>5</v>
      </c>
      <c r="J61" s="77" t="s">
        <v>280</v>
      </c>
      <c r="K61" s="59">
        <v>15</v>
      </c>
      <c r="L61" s="26" t="s">
        <v>281</v>
      </c>
      <c r="M61" s="9">
        <v>15</v>
      </c>
      <c r="N61" s="80" t="s">
        <v>255</v>
      </c>
      <c r="O61" s="35">
        <v>10</v>
      </c>
      <c r="P61" s="27" t="s">
        <v>406</v>
      </c>
      <c r="Q61" s="19">
        <v>10</v>
      </c>
      <c r="R61" s="39"/>
      <c r="S61" s="37"/>
      <c r="T61" s="96" t="s">
        <v>544</v>
      </c>
      <c r="U61" s="20">
        <v>1</v>
      </c>
      <c r="V61" s="97" t="s">
        <v>545</v>
      </c>
      <c r="W61" s="20">
        <v>1</v>
      </c>
      <c r="X61" s="97" t="s">
        <v>485</v>
      </c>
      <c r="Y61" s="9">
        <v>1</v>
      </c>
      <c r="Z61" s="94" t="s">
        <v>701</v>
      </c>
      <c r="AA61" s="18">
        <v>5</v>
      </c>
      <c r="AB61" s="90" t="s">
        <v>706</v>
      </c>
      <c r="AC61" s="17">
        <v>10</v>
      </c>
      <c r="AD61" s="90" t="s">
        <v>519</v>
      </c>
      <c r="AE61" s="169">
        <v>100</v>
      </c>
    </row>
    <row r="62" spans="1:31" s="2" customFormat="1" ht="32.1" customHeight="1" thickBot="1" x14ac:dyDescent="0.35">
      <c r="A62" s="52" t="s">
        <v>18</v>
      </c>
      <c r="B62" s="201" t="s">
        <v>128</v>
      </c>
      <c r="C62" s="202"/>
      <c r="D62" s="203"/>
      <c r="E62" s="55">
        <v>1</v>
      </c>
      <c r="F62" s="195" t="s">
        <v>202</v>
      </c>
      <c r="G62" s="196"/>
      <c r="H62" s="217"/>
      <c r="I62" s="12">
        <v>2</v>
      </c>
      <c r="J62" s="80" t="s">
        <v>857</v>
      </c>
      <c r="K62" s="17">
        <v>1</v>
      </c>
      <c r="L62" s="24" t="s">
        <v>858</v>
      </c>
      <c r="M62" s="6">
        <v>1</v>
      </c>
      <c r="N62" s="78" t="s">
        <v>413</v>
      </c>
      <c r="O62" s="34">
        <v>5</v>
      </c>
      <c r="P62" s="25" t="s">
        <v>414</v>
      </c>
      <c r="Q62" s="18">
        <v>5</v>
      </c>
      <c r="R62" s="39"/>
      <c r="S62" s="37"/>
      <c r="T62" s="89" t="s">
        <v>559</v>
      </c>
      <c r="U62" s="17">
        <v>1</v>
      </c>
      <c r="V62" s="90" t="s">
        <v>560</v>
      </c>
      <c r="W62" s="17">
        <v>1</v>
      </c>
      <c r="X62" s="90" t="s">
        <v>561</v>
      </c>
      <c r="Y62" s="6">
        <v>1</v>
      </c>
      <c r="Z62" s="94" t="s">
        <v>701</v>
      </c>
      <c r="AA62" s="18">
        <v>5</v>
      </c>
      <c r="AB62" s="99" t="s">
        <v>710</v>
      </c>
      <c r="AC62" s="19">
        <v>1</v>
      </c>
      <c r="AD62" s="90" t="s">
        <v>519</v>
      </c>
      <c r="AE62" s="169">
        <v>100</v>
      </c>
    </row>
    <row r="63" spans="1:31" s="2" customFormat="1" ht="32.1" customHeight="1" thickBot="1" x14ac:dyDescent="0.35">
      <c r="A63" s="52" t="s">
        <v>72</v>
      </c>
      <c r="B63" s="195" t="s">
        <v>171</v>
      </c>
      <c r="C63" s="196"/>
      <c r="D63" s="197"/>
      <c r="E63" s="6">
        <v>1</v>
      </c>
      <c r="F63" s="207" t="s">
        <v>235</v>
      </c>
      <c r="G63" s="208"/>
      <c r="H63" s="216"/>
      <c r="I63" s="10">
        <v>5</v>
      </c>
      <c r="J63" s="82" t="s">
        <v>363</v>
      </c>
      <c r="K63" s="19">
        <v>3</v>
      </c>
      <c r="L63" s="27" t="s">
        <v>846</v>
      </c>
      <c r="M63" s="8">
        <v>3</v>
      </c>
      <c r="N63" s="80" t="s">
        <v>494</v>
      </c>
      <c r="O63" s="35">
        <v>30</v>
      </c>
      <c r="P63" s="24" t="s">
        <v>495</v>
      </c>
      <c r="Q63" s="17">
        <v>50</v>
      </c>
      <c r="R63" s="39"/>
      <c r="S63" s="37"/>
      <c r="T63" s="89" t="s">
        <v>662</v>
      </c>
      <c r="U63" s="17">
        <v>40</v>
      </c>
      <c r="V63" s="97" t="s">
        <v>663</v>
      </c>
      <c r="W63" s="20">
        <v>1</v>
      </c>
      <c r="X63" s="97" t="s">
        <v>645</v>
      </c>
      <c r="Y63" s="9">
        <v>1</v>
      </c>
      <c r="Z63" s="94" t="s">
        <v>701</v>
      </c>
      <c r="AA63" s="18">
        <v>5</v>
      </c>
      <c r="AB63" s="90" t="s">
        <v>382</v>
      </c>
      <c r="AC63" s="17">
        <v>10</v>
      </c>
      <c r="AD63" s="90" t="s">
        <v>519</v>
      </c>
      <c r="AE63" s="169">
        <v>100</v>
      </c>
    </row>
    <row r="64" spans="1:31" s="2" customFormat="1" ht="32.1" customHeight="1" thickBot="1" x14ac:dyDescent="0.35">
      <c r="A64" s="52" t="s">
        <v>100</v>
      </c>
      <c r="B64" s="195" t="s">
        <v>139</v>
      </c>
      <c r="C64" s="196"/>
      <c r="D64" s="197"/>
      <c r="E64" s="6">
        <v>2</v>
      </c>
      <c r="F64" s="195" t="s">
        <v>262</v>
      </c>
      <c r="G64" s="196"/>
      <c r="H64" s="217"/>
      <c r="I64" s="12">
        <v>1</v>
      </c>
      <c r="J64" s="78" t="s">
        <v>322</v>
      </c>
      <c r="K64" s="18">
        <v>3</v>
      </c>
      <c r="L64" s="25" t="s">
        <v>364</v>
      </c>
      <c r="M64" s="5">
        <v>3</v>
      </c>
      <c r="N64" s="82" t="s">
        <v>250</v>
      </c>
      <c r="O64" s="33">
        <v>10</v>
      </c>
      <c r="P64" s="26" t="s">
        <v>468</v>
      </c>
      <c r="Q64" s="20">
        <v>5</v>
      </c>
      <c r="R64" s="39"/>
      <c r="S64" s="37"/>
      <c r="T64" s="94" t="s">
        <v>432</v>
      </c>
      <c r="U64" s="18">
        <v>10</v>
      </c>
      <c r="V64" s="95" t="s">
        <v>690</v>
      </c>
      <c r="W64" s="18">
        <v>10</v>
      </c>
      <c r="X64" s="95" t="s">
        <v>691</v>
      </c>
      <c r="Y64" s="5">
        <v>10</v>
      </c>
      <c r="Z64" s="94" t="s">
        <v>701</v>
      </c>
      <c r="AA64" s="18">
        <v>5</v>
      </c>
      <c r="AB64" s="90" t="s">
        <v>171</v>
      </c>
      <c r="AC64" s="17">
        <v>1</v>
      </c>
      <c r="AD64" s="90" t="s">
        <v>519</v>
      </c>
      <c r="AE64" s="169">
        <v>100</v>
      </c>
    </row>
    <row r="65" spans="1:31" s="2" customFormat="1" ht="32.1" customHeight="1" thickBot="1" x14ac:dyDescent="0.35">
      <c r="A65" s="52" t="s">
        <v>97</v>
      </c>
      <c r="B65" s="207" t="s">
        <v>183</v>
      </c>
      <c r="C65" s="208"/>
      <c r="D65" s="209"/>
      <c r="E65" s="5">
        <v>2</v>
      </c>
      <c r="F65" s="195" t="s">
        <v>143</v>
      </c>
      <c r="G65" s="196"/>
      <c r="H65" s="197"/>
      <c r="I65" s="64">
        <v>1</v>
      </c>
      <c r="J65" s="78" t="s">
        <v>364</v>
      </c>
      <c r="K65" s="18">
        <v>3</v>
      </c>
      <c r="L65" s="25" t="s">
        <v>347</v>
      </c>
      <c r="M65" s="5">
        <v>3</v>
      </c>
      <c r="N65" s="78" t="s">
        <v>413</v>
      </c>
      <c r="O65" s="34">
        <v>5</v>
      </c>
      <c r="P65" s="25" t="s">
        <v>435</v>
      </c>
      <c r="Q65" s="18">
        <v>5</v>
      </c>
      <c r="R65" s="39"/>
      <c r="S65" s="37"/>
      <c r="T65" s="98" t="s">
        <v>372</v>
      </c>
      <c r="U65" s="19">
        <v>10</v>
      </c>
      <c r="V65" s="99" t="s">
        <v>378</v>
      </c>
      <c r="W65" s="19">
        <v>10</v>
      </c>
      <c r="X65" s="99" t="s">
        <v>465</v>
      </c>
      <c r="Y65" s="8">
        <v>10</v>
      </c>
      <c r="Z65" s="94" t="s">
        <v>701</v>
      </c>
      <c r="AA65" s="18">
        <v>5</v>
      </c>
      <c r="AB65" s="99" t="s">
        <v>630</v>
      </c>
      <c r="AC65" s="19">
        <v>1</v>
      </c>
      <c r="AD65" s="90" t="s">
        <v>519</v>
      </c>
      <c r="AE65" s="169">
        <v>100</v>
      </c>
    </row>
    <row r="66" spans="1:31" s="2" customFormat="1" ht="32.1" customHeight="1" thickBot="1" x14ac:dyDescent="0.35">
      <c r="A66" s="52" t="s">
        <v>55</v>
      </c>
      <c r="B66" s="198" t="s">
        <v>160</v>
      </c>
      <c r="C66" s="199"/>
      <c r="D66" s="200"/>
      <c r="E66" s="4">
        <v>5</v>
      </c>
      <c r="F66" s="195" t="s">
        <v>171</v>
      </c>
      <c r="G66" s="196"/>
      <c r="H66" s="217"/>
      <c r="I66" s="12">
        <v>1</v>
      </c>
      <c r="J66" s="82" t="s">
        <v>341</v>
      </c>
      <c r="K66" s="19">
        <v>1</v>
      </c>
      <c r="L66" s="26" t="s">
        <v>342</v>
      </c>
      <c r="M66" s="9">
        <v>1</v>
      </c>
      <c r="N66" s="82" t="s">
        <v>477</v>
      </c>
      <c r="O66" s="33">
        <v>1</v>
      </c>
      <c r="P66" s="24" t="s">
        <v>478</v>
      </c>
      <c r="Q66" s="17">
        <v>20</v>
      </c>
      <c r="R66" s="39"/>
      <c r="S66" s="37"/>
      <c r="T66" s="98" t="s">
        <v>615</v>
      </c>
      <c r="U66" s="19">
        <v>10</v>
      </c>
      <c r="V66" s="99" t="s">
        <v>465</v>
      </c>
      <c r="W66" s="19">
        <v>10</v>
      </c>
      <c r="X66" s="99" t="s">
        <v>509</v>
      </c>
      <c r="Y66" s="8">
        <v>10</v>
      </c>
      <c r="Z66" s="94" t="s">
        <v>701</v>
      </c>
      <c r="AA66" s="18">
        <v>5</v>
      </c>
      <c r="AB66" s="90" t="s">
        <v>546</v>
      </c>
      <c r="AC66" s="17">
        <v>1</v>
      </c>
      <c r="AD66" s="90" t="s">
        <v>519</v>
      </c>
      <c r="AE66" s="169">
        <v>100</v>
      </c>
    </row>
    <row r="67" spans="1:31" s="2" customFormat="1" ht="32.1" customHeight="1" thickBot="1" x14ac:dyDescent="0.35">
      <c r="A67" s="52" t="s">
        <v>95</v>
      </c>
      <c r="B67" s="207" t="s">
        <v>183</v>
      </c>
      <c r="C67" s="208"/>
      <c r="D67" s="209"/>
      <c r="E67" s="5">
        <v>5</v>
      </c>
      <c r="F67" s="198" t="s">
        <v>259</v>
      </c>
      <c r="G67" s="199"/>
      <c r="H67" s="218"/>
      <c r="I67" s="13">
        <v>15</v>
      </c>
      <c r="J67" s="80" t="s">
        <v>382</v>
      </c>
      <c r="K67" s="17">
        <v>5</v>
      </c>
      <c r="L67" s="24" t="s">
        <v>383</v>
      </c>
      <c r="M67" s="6">
        <v>5</v>
      </c>
      <c r="N67" s="86" t="s">
        <v>408</v>
      </c>
      <c r="O67" s="32">
        <v>1</v>
      </c>
      <c r="P67" s="26" t="s">
        <v>484</v>
      </c>
      <c r="Q67" s="20">
        <v>1</v>
      </c>
      <c r="R67" s="39"/>
      <c r="S67" s="37"/>
      <c r="T67" s="98" t="s">
        <v>250</v>
      </c>
      <c r="U67" s="19">
        <v>1</v>
      </c>
      <c r="V67" s="99" t="s">
        <v>686</v>
      </c>
      <c r="W67" s="19">
        <v>1</v>
      </c>
      <c r="X67" s="99" t="s">
        <v>520</v>
      </c>
      <c r="Y67" s="8">
        <v>1</v>
      </c>
      <c r="Z67" s="94" t="s">
        <v>701</v>
      </c>
      <c r="AA67" s="18">
        <v>5</v>
      </c>
      <c r="AB67" s="95" t="s">
        <v>834</v>
      </c>
      <c r="AC67" s="18">
        <v>10</v>
      </c>
      <c r="AD67" s="90" t="s">
        <v>519</v>
      </c>
      <c r="AE67" s="169">
        <v>100</v>
      </c>
    </row>
    <row r="68" spans="1:31" s="2" customFormat="1" ht="32.1" customHeight="1" thickBot="1" x14ac:dyDescent="0.35">
      <c r="A68" s="52" t="s">
        <v>75</v>
      </c>
      <c r="B68" s="207" t="s">
        <v>173</v>
      </c>
      <c r="C68" s="208"/>
      <c r="D68" s="209"/>
      <c r="E68" s="5">
        <v>5</v>
      </c>
      <c r="F68" s="213" t="s">
        <v>238</v>
      </c>
      <c r="G68" s="214"/>
      <c r="H68" s="219"/>
      <c r="I68" s="11">
        <v>1</v>
      </c>
      <c r="J68" s="84" t="s">
        <v>310</v>
      </c>
      <c r="K68" s="21">
        <v>10</v>
      </c>
      <c r="L68" s="28" t="s">
        <v>140</v>
      </c>
      <c r="M68" s="4">
        <v>10</v>
      </c>
      <c r="N68" s="80" t="s">
        <v>315</v>
      </c>
      <c r="O68" s="35">
        <v>1</v>
      </c>
      <c r="P68" s="24" t="s">
        <v>397</v>
      </c>
      <c r="Q68" s="17">
        <v>1</v>
      </c>
      <c r="R68" s="39"/>
      <c r="S68" s="37"/>
      <c r="T68" s="98" t="s">
        <v>667</v>
      </c>
      <c r="U68" s="19">
        <v>10</v>
      </c>
      <c r="V68" s="99" t="s">
        <v>406</v>
      </c>
      <c r="W68" s="19">
        <v>10</v>
      </c>
      <c r="X68" s="99" t="s">
        <v>516</v>
      </c>
      <c r="Y68" s="8">
        <v>10</v>
      </c>
      <c r="Z68" s="94" t="s">
        <v>701</v>
      </c>
      <c r="AA68" s="18">
        <v>5</v>
      </c>
      <c r="AB68" s="99" t="s">
        <v>741</v>
      </c>
      <c r="AC68" s="19">
        <v>1</v>
      </c>
      <c r="AD68" s="90" t="s">
        <v>519</v>
      </c>
      <c r="AE68" s="169">
        <v>100</v>
      </c>
    </row>
    <row r="69" spans="1:31" s="2" customFormat="1" ht="32.1" customHeight="1" thickBot="1" x14ac:dyDescent="0.35">
      <c r="A69" s="52" t="s">
        <v>21</v>
      </c>
      <c r="B69" s="195" t="s">
        <v>131</v>
      </c>
      <c r="C69" s="196"/>
      <c r="D69" s="197"/>
      <c r="E69" s="6">
        <v>2</v>
      </c>
      <c r="F69" s="195" t="s">
        <v>172</v>
      </c>
      <c r="G69" s="196"/>
      <c r="H69" s="217"/>
      <c r="I69" s="12">
        <v>1</v>
      </c>
      <c r="J69" s="84" t="s">
        <v>293</v>
      </c>
      <c r="K69" s="21">
        <v>5</v>
      </c>
      <c r="L69" s="27" t="s">
        <v>294</v>
      </c>
      <c r="M69" s="8">
        <v>5</v>
      </c>
      <c r="N69" s="86" t="s">
        <v>419</v>
      </c>
      <c r="O69" s="32">
        <v>1</v>
      </c>
      <c r="P69" s="26" t="s">
        <v>420</v>
      </c>
      <c r="Q69" s="20">
        <v>1</v>
      </c>
      <c r="R69" s="39"/>
      <c r="S69" s="37"/>
      <c r="T69" s="98" t="s">
        <v>566</v>
      </c>
      <c r="U69" s="19">
        <v>1</v>
      </c>
      <c r="V69" s="90" t="s">
        <v>500</v>
      </c>
      <c r="W69" s="17">
        <v>1</v>
      </c>
      <c r="X69" s="95" t="s">
        <v>567</v>
      </c>
      <c r="Y69" s="5">
        <v>50</v>
      </c>
      <c r="Z69" s="94" t="s">
        <v>701</v>
      </c>
      <c r="AA69" s="18">
        <v>5</v>
      </c>
      <c r="AB69" s="90" t="s">
        <v>672</v>
      </c>
      <c r="AC69" s="17">
        <v>25</v>
      </c>
      <c r="AD69" s="90" t="s">
        <v>519</v>
      </c>
      <c r="AE69" s="169">
        <v>100</v>
      </c>
    </row>
    <row r="70" spans="1:31" s="2" customFormat="1" ht="32.1" customHeight="1" thickBot="1" x14ac:dyDescent="0.35">
      <c r="A70" s="52" t="s">
        <v>87</v>
      </c>
      <c r="B70" s="201" t="s">
        <v>157</v>
      </c>
      <c r="C70" s="202"/>
      <c r="D70" s="203"/>
      <c r="E70" s="55">
        <v>5</v>
      </c>
      <c r="F70" s="207" t="s">
        <v>169</v>
      </c>
      <c r="G70" s="208"/>
      <c r="H70" s="216"/>
      <c r="I70" s="10">
        <v>10</v>
      </c>
      <c r="J70" s="78" t="s">
        <v>330</v>
      </c>
      <c r="K70" s="18">
        <v>3</v>
      </c>
      <c r="L70" s="27" t="s">
        <v>331</v>
      </c>
      <c r="M70" s="8">
        <v>1</v>
      </c>
      <c r="N70" s="78" t="s">
        <v>506</v>
      </c>
      <c r="O70" s="34">
        <v>10</v>
      </c>
      <c r="P70" s="25" t="s">
        <v>837</v>
      </c>
      <c r="Q70" s="18">
        <v>10</v>
      </c>
      <c r="R70" s="39"/>
      <c r="S70" s="37"/>
      <c r="T70" s="96" t="s">
        <v>471</v>
      </c>
      <c r="U70" s="20">
        <v>5</v>
      </c>
      <c r="V70" s="97" t="s">
        <v>360</v>
      </c>
      <c r="W70" s="20">
        <v>5</v>
      </c>
      <c r="X70" s="99" t="s">
        <v>488</v>
      </c>
      <c r="Y70" s="8">
        <v>5</v>
      </c>
      <c r="Z70" s="94" t="s">
        <v>701</v>
      </c>
      <c r="AA70" s="18">
        <v>5</v>
      </c>
      <c r="AB70" s="99" t="s">
        <v>661</v>
      </c>
      <c r="AC70" s="19">
        <v>1</v>
      </c>
      <c r="AD70" s="90" t="s">
        <v>519</v>
      </c>
      <c r="AE70" s="169">
        <v>100</v>
      </c>
    </row>
    <row r="71" spans="1:31" s="2" customFormat="1" ht="32.1" customHeight="1" thickBot="1" x14ac:dyDescent="0.35">
      <c r="A71" s="52" t="s">
        <v>89</v>
      </c>
      <c r="B71" s="195" t="s">
        <v>180</v>
      </c>
      <c r="C71" s="196"/>
      <c r="D71" s="197"/>
      <c r="E71" s="6">
        <v>20</v>
      </c>
      <c r="F71" s="195" t="s">
        <v>255</v>
      </c>
      <c r="G71" s="196"/>
      <c r="H71" s="217"/>
      <c r="I71" s="12">
        <v>5</v>
      </c>
      <c r="J71" s="86" t="s">
        <v>379</v>
      </c>
      <c r="K71" s="20">
        <v>1</v>
      </c>
      <c r="L71" s="26" t="s">
        <v>380</v>
      </c>
      <c r="M71" s="9">
        <v>1</v>
      </c>
      <c r="N71" s="80" t="s">
        <v>495</v>
      </c>
      <c r="O71" s="35">
        <v>20</v>
      </c>
      <c r="P71" s="24" t="s">
        <v>251</v>
      </c>
      <c r="Q71" s="17">
        <v>20</v>
      </c>
      <c r="R71" s="39"/>
      <c r="S71" s="37"/>
      <c r="T71" s="98" t="s">
        <v>488</v>
      </c>
      <c r="U71" s="19">
        <v>10</v>
      </c>
      <c r="V71" s="99" t="s">
        <v>371</v>
      </c>
      <c r="W71" s="19">
        <v>10</v>
      </c>
      <c r="X71" s="99" t="s">
        <v>520</v>
      </c>
      <c r="Y71" s="8">
        <v>10</v>
      </c>
      <c r="Z71" s="94" t="s">
        <v>701</v>
      </c>
      <c r="AA71" s="18">
        <v>5</v>
      </c>
      <c r="AB71" s="90" t="s">
        <v>747</v>
      </c>
      <c r="AC71" s="17">
        <v>15</v>
      </c>
      <c r="AD71" s="90" t="s">
        <v>519</v>
      </c>
      <c r="AE71" s="169">
        <v>100</v>
      </c>
    </row>
    <row r="72" spans="1:31" s="2" customFormat="1" ht="32.1" customHeight="1" thickBot="1" x14ac:dyDescent="0.35">
      <c r="A72" s="52" t="s">
        <v>102</v>
      </c>
      <c r="B72" s="201" t="s">
        <v>133</v>
      </c>
      <c r="C72" s="202"/>
      <c r="D72" s="203"/>
      <c r="E72" s="55">
        <v>1</v>
      </c>
      <c r="F72" s="201" t="s">
        <v>179</v>
      </c>
      <c r="G72" s="202"/>
      <c r="H72" s="220"/>
      <c r="I72" s="56">
        <v>10</v>
      </c>
      <c r="J72" s="80" t="s">
        <v>260</v>
      </c>
      <c r="K72" s="17">
        <v>1</v>
      </c>
      <c r="L72" s="24" t="s">
        <v>370</v>
      </c>
      <c r="M72" s="6">
        <v>1</v>
      </c>
      <c r="N72" s="78" t="s">
        <v>506</v>
      </c>
      <c r="O72" s="34">
        <v>10</v>
      </c>
      <c r="P72" s="27" t="s">
        <v>283</v>
      </c>
      <c r="Q72" s="19">
        <v>10</v>
      </c>
      <c r="R72" s="39"/>
      <c r="S72" s="37"/>
      <c r="T72" s="94" t="s">
        <v>432</v>
      </c>
      <c r="U72" s="18">
        <v>10</v>
      </c>
      <c r="V72" s="95" t="s">
        <v>690</v>
      </c>
      <c r="W72" s="18">
        <v>10</v>
      </c>
      <c r="X72" s="95" t="s">
        <v>693</v>
      </c>
      <c r="Y72" s="5">
        <v>10</v>
      </c>
      <c r="Z72" s="94" t="s">
        <v>701</v>
      </c>
      <c r="AA72" s="18">
        <v>5</v>
      </c>
      <c r="AB72" s="90" t="s">
        <v>579</v>
      </c>
      <c r="AC72" s="17">
        <v>1</v>
      </c>
      <c r="AD72" s="90" t="s">
        <v>519</v>
      </c>
      <c r="AE72" s="169">
        <v>100</v>
      </c>
    </row>
    <row r="73" spans="1:31" s="2" customFormat="1" ht="32.1" customHeight="1" thickBot="1" x14ac:dyDescent="0.35">
      <c r="A73" s="52" t="s">
        <v>74</v>
      </c>
      <c r="B73" s="195" t="s">
        <v>262</v>
      </c>
      <c r="C73" s="196"/>
      <c r="D73" s="197"/>
      <c r="E73" s="6">
        <v>1</v>
      </c>
      <c r="F73" s="198" t="s">
        <v>193</v>
      </c>
      <c r="G73" s="199"/>
      <c r="H73" s="218"/>
      <c r="I73" s="13">
        <v>2</v>
      </c>
      <c r="J73" s="82" t="s">
        <v>366</v>
      </c>
      <c r="K73" s="19">
        <v>1</v>
      </c>
      <c r="L73" s="27" t="s">
        <v>367</v>
      </c>
      <c r="M73" s="8">
        <v>1</v>
      </c>
      <c r="N73" s="80" t="s">
        <v>498</v>
      </c>
      <c r="O73" s="35">
        <v>3</v>
      </c>
      <c r="P73" s="24" t="s">
        <v>499</v>
      </c>
      <c r="Q73" s="17">
        <v>3</v>
      </c>
      <c r="R73" s="39"/>
      <c r="S73" s="37"/>
      <c r="T73" s="98" t="s">
        <v>371</v>
      </c>
      <c r="U73" s="19">
        <v>5</v>
      </c>
      <c r="V73" s="99" t="s">
        <v>351</v>
      </c>
      <c r="W73" s="19">
        <v>5</v>
      </c>
      <c r="X73" s="99" t="s">
        <v>378</v>
      </c>
      <c r="Y73" s="8">
        <v>5</v>
      </c>
      <c r="Z73" s="94" t="s">
        <v>701</v>
      </c>
      <c r="AA73" s="18">
        <v>5</v>
      </c>
      <c r="AB73" s="90" t="s">
        <v>383</v>
      </c>
      <c r="AC73" s="17">
        <v>15</v>
      </c>
      <c r="AD73" s="90" t="s">
        <v>519</v>
      </c>
      <c r="AE73" s="169">
        <v>100</v>
      </c>
    </row>
    <row r="74" spans="1:31" s="2" customFormat="1" ht="32.1" customHeight="1" thickBot="1" x14ac:dyDescent="0.35">
      <c r="A74" s="52" t="s">
        <v>88</v>
      </c>
      <c r="B74" s="207" t="s">
        <v>122</v>
      </c>
      <c r="C74" s="208"/>
      <c r="D74" s="209"/>
      <c r="E74" s="5">
        <v>1</v>
      </c>
      <c r="F74" s="195" t="s">
        <v>254</v>
      </c>
      <c r="G74" s="196"/>
      <c r="H74" s="217"/>
      <c r="I74" s="12">
        <v>3</v>
      </c>
      <c r="J74" s="82" t="s">
        <v>351</v>
      </c>
      <c r="K74" s="19">
        <v>5</v>
      </c>
      <c r="L74" s="27" t="s">
        <v>378</v>
      </c>
      <c r="M74" s="8">
        <v>5</v>
      </c>
      <c r="N74" s="80" t="s">
        <v>231</v>
      </c>
      <c r="O74" s="35">
        <v>10</v>
      </c>
      <c r="P74" s="24" t="s">
        <v>508</v>
      </c>
      <c r="Q74" s="17">
        <v>10</v>
      </c>
      <c r="R74" s="39"/>
      <c r="S74" s="37"/>
      <c r="T74" s="94" t="s">
        <v>835</v>
      </c>
      <c r="U74" s="18">
        <v>15</v>
      </c>
      <c r="V74" s="95" t="s">
        <v>681</v>
      </c>
      <c r="W74" s="18">
        <v>10</v>
      </c>
      <c r="X74" s="90" t="s">
        <v>682</v>
      </c>
      <c r="Y74" s="6">
        <v>10</v>
      </c>
      <c r="Z74" s="94" t="s">
        <v>701</v>
      </c>
      <c r="AA74" s="18">
        <v>5</v>
      </c>
      <c r="AB74" s="99" t="s">
        <v>726</v>
      </c>
      <c r="AC74" s="19">
        <v>10</v>
      </c>
      <c r="AD74" s="90" t="s">
        <v>519</v>
      </c>
      <c r="AE74" s="169">
        <v>100</v>
      </c>
    </row>
    <row r="75" spans="1:31" s="2" customFormat="1" ht="32.1" customHeight="1" thickBot="1" x14ac:dyDescent="0.35">
      <c r="A75" s="52" t="s">
        <v>101</v>
      </c>
      <c r="B75" s="201" t="s">
        <v>186</v>
      </c>
      <c r="C75" s="202"/>
      <c r="D75" s="203"/>
      <c r="E75" s="55">
        <v>5</v>
      </c>
      <c r="F75" s="195" t="s">
        <v>246</v>
      </c>
      <c r="G75" s="196"/>
      <c r="H75" s="217"/>
      <c r="I75" s="12">
        <v>5</v>
      </c>
      <c r="J75" s="80" t="s">
        <v>260</v>
      </c>
      <c r="K75" s="17">
        <v>1</v>
      </c>
      <c r="L75" s="27" t="s">
        <v>270</v>
      </c>
      <c r="M75" s="8">
        <v>1</v>
      </c>
      <c r="N75" s="78" t="s">
        <v>513</v>
      </c>
      <c r="O75" s="34">
        <v>10</v>
      </c>
      <c r="P75" s="25" t="s">
        <v>514</v>
      </c>
      <c r="Q75" s="18">
        <v>10</v>
      </c>
      <c r="R75" s="39"/>
      <c r="S75" s="37"/>
      <c r="T75" s="89" t="s">
        <v>368</v>
      </c>
      <c r="U75" s="17">
        <v>1</v>
      </c>
      <c r="V75" s="90" t="s">
        <v>692</v>
      </c>
      <c r="W75" s="17">
        <v>1</v>
      </c>
      <c r="X75" s="90" t="s">
        <v>397</v>
      </c>
      <c r="Y75" s="6">
        <v>1</v>
      </c>
      <c r="Z75" s="94" t="s">
        <v>701</v>
      </c>
      <c r="AA75" s="18">
        <v>5</v>
      </c>
      <c r="AB75" s="99" t="s">
        <v>751</v>
      </c>
      <c r="AC75" s="19">
        <v>1</v>
      </c>
      <c r="AD75" s="90" t="s">
        <v>519</v>
      </c>
      <c r="AE75" s="169">
        <v>100</v>
      </c>
    </row>
    <row r="76" spans="1:31" s="2" customFormat="1" ht="32.1" customHeight="1" thickBot="1" x14ac:dyDescent="0.35">
      <c r="A76" s="52" t="s">
        <v>73</v>
      </c>
      <c r="B76" s="195" t="s">
        <v>172</v>
      </c>
      <c r="C76" s="196"/>
      <c r="D76" s="197"/>
      <c r="E76" s="6">
        <v>1</v>
      </c>
      <c r="F76" s="198" t="s">
        <v>245</v>
      </c>
      <c r="G76" s="199"/>
      <c r="H76" s="218"/>
      <c r="I76" s="13">
        <v>2</v>
      </c>
      <c r="J76" s="78" t="s">
        <v>364</v>
      </c>
      <c r="K76" s="18">
        <v>3</v>
      </c>
      <c r="L76" s="25" t="s">
        <v>365</v>
      </c>
      <c r="M76" s="5">
        <v>3</v>
      </c>
      <c r="N76" s="86" t="s">
        <v>496</v>
      </c>
      <c r="O76" s="32">
        <v>1</v>
      </c>
      <c r="P76" s="26" t="s">
        <v>497</v>
      </c>
      <c r="Q76" s="20">
        <v>1</v>
      </c>
      <c r="R76" s="39"/>
      <c r="S76" s="37"/>
      <c r="T76" s="98" t="s">
        <v>664</v>
      </c>
      <c r="U76" s="19">
        <v>1</v>
      </c>
      <c r="V76" s="90" t="s">
        <v>665</v>
      </c>
      <c r="W76" s="17">
        <v>5</v>
      </c>
      <c r="X76" s="90" t="s">
        <v>666</v>
      </c>
      <c r="Y76" s="6">
        <v>5</v>
      </c>
      <c r="Z76" s="94" t="s">
        <v>701</v>
      </c>
      <c r="AA76" s="18">
        <v>5</v>
      </c>
      <c r="AB76" s="99" t="s">
        <v>740</v>
      </c>
      <c r="AC76" s="19">
        <v>1</v>
      </c>
      <c r="AD76" s="90" t="s">
        <v>519</v>
      </c>
      <c r="AE76" s="169">
        <v>100</v>
      </c>
    </row>
    <row r="77" spans="1:31" s="2" customFormat="1" ht="32.1" customHeight="1" thickBot="1" x14ac:dyDescent="0.35">
      <c r="A77" s="52" t="s">
        <v>78</v>
      </c>
      <c r="B77" s="207" t="s">
        <v>174</v>
      </c>
      <c r="C77" s="208"/>
      <c r="D77" s="209"/>
      <c r="E77" s="5">
        <v>2</v>
      </c>
      <c r="F77" s="207" t="s">
        <v>248</v>
      </c>
      <c r="G77" s="208"/>
      <c r="H77" s="216"/>
      <c r="I77" s="10">
        <v>1</v>
      </c>
      <c r="J77" s="80" t="s">
        <v>313</v>
      </c>
      <c r="K77" s="17">
        <v>1</v>
      </c>
      <c r="L77" s="24" t="s">
        <v>369</v>
      </c>
      <c r="M77" s="6">
        <v>1</v>
      </c>
      <c r="N77" s="80" t="s">
        <v>501</v>
      </c>
      <c r="O77" s="35">
        <v>3</v>
      </c>
      <c r="P77" s="24" t="s">
        <v>502</v>
      </c>
      <c r="Q77" s="17">
        <v>3</v>
      </c>
      <c r="R77" s="39"/>
      <c r="S77" s="37"/>
      <c r="T77" s="96" t="s">
        <v>504</v>
      </c>
      <c r="U77" s="20">
        <v>1</v>
      </c>
      <c r="V77" s="97" t="s">
        <v>670</v>
      </c>
      <c r="W77" s="20">
        <v>1</v>
      </c>
      <c r="X77" s="97" t="s">
        <v>671</v>
      </c>
      <c r="Y77" s="9">
        <v>1</v>
      </c>
      <c r="Z77" s="94" t="s">
        <v>701</v>
      </c>
      <c r="AA77" s="18">
        <v>5</v>
      </c>
      <c r="AB77" s="90" t="s">
        <v>697</v>
      </c>
      <c r="AC77" s="17">
        <v>10</v>
      </c>
      <c r="AD77" s="90" t="s">
        <v>519</v>
      </c>
      <c r="AE77" s="169">
        <v>100</v>
      </c>
    </row>
    <row r="78" spans="1:31" s="2" customFormat="1" ht="32.1" customHeight="1" thickBot="1" x14ac:dyDescent="0.35">
      <c r="A78" s="52" t="s">
        <v>29</v>
      </c>
      <c r="B78" s="195" t="s">
        <v>139</v>
      </c>
      <c r="C78" s="196"/>
      <c r="D78" s="197"/>
      <c r="E78" s="6">
        <v>2</v>
      </c>
      <c r="F78" s="198" t="s">
        <v>210</v>
      </c>
      <c r="G78" s="199"/>
      <c r="H78" s="218"/>
      <c r="I78" s="13">
        <v>2</v>
      </c>
      <c r="J78" s="80" t="s">
        <v>753</v>
      </c>
      <c r="K78" s="17">
        <v>3</v>
      </c>
      <c r="L78" s="57" t="s">
        <v>305</v>
      </c>
      <c r="M78" s="55">
        <v>5</v>
      </c>
      <c r="N78" s="82" t="s">
        <v>430</v>
      </c>
      <c r="O78" s="33">
        <v>1</v>
      </c>
      <c r="P78" s="24" t="s">
        <v>261</v>
      </c>
      <c r="Q78" s="17">
        <v>3</v>
      </c>
      <c r="R78" s="39"/>
      <c r="S78" s="37"/>
      <c r="T78" s="89" t="s">
        <v>583</v>
      </c>
      <c r="U78" s="17">
        <v>1</v>
      </c>
      <c r="V78" s="99" t="s">
        <v>584</v>
      </c>
      <c r="W78" s="19">
        <v>1</v>
      </c>
      <c r="X78" s="90" t="s">
        <v>585</v>
      </c>
      <c r="Y78" s="6">
        <v>50</v>
      </c>
      <c r="Z78" s="94" t="s">
        <v>701</v>
      </c>
      <c r="AA78" s="18">
        <v>5</v>
      </c>
      <c r="AB78" s="95" t="s">
        <v>840</v>
      </c>
      <c r="AC78" s="18">
        <v>25</v>
      </c>
      <c r="AD78" s="90" t="s">
        <v>519</v>
      </c>
      <c r="AE78" s="169">
        <v>100</v>
      </c>
    </row>
    <row r="79" spans="1:31" s="2" customFormat="1" ht="32.1" customHeight="1" thickBot="1" x14ac:dyDescent="0.35">
      <c r="A79" s="52" t="s">
        <v>0</v>
      </c>
      <c r="B79" s="201" t="s">
        <v>229</v>
      </c>
      <c r="C79" s="202"/>
      <c r="D79" s="203"/>
      <c r="E79" s="55">
        <v>2</v>
      </c>
      <c r="F79" s="195" t="s">
        <v>188</v>
      </c>
      <c r="G79" s="196"/>
      <c r="H79" s="217"/>
      <c r="I79" s="12">
        <v>2</v>
      </c>
      <c r="J79" s="80" t="s">
        <v>476</v>
      </c>
      <c r="K79" s="17">
        <v>1</v>
      </c>
      <c r="L79" s="24" t="s">
        <v>683</v>
      </c>
      <c r="M79" s="6">
        <v>1</v>
      </c>
      <c r="N79" s="80" t="s">
        <v>387</v>
      </c>
      <c r="O79" s="35">
        <v>1</v>
      </c>
      <c r="P79" s="24" t="s">
        <v>388</v>
      </c>
      <c r="Q79" s="17">
        <v>5</v>
      </c>
      <c r="R79" s="39"/>
      <c r="S79" s="37"/>
      <c r="T79" s="98" t="s">
        <v>520</v>
      </c>
      <c r="U79" s="19">
        <v>10</v>
      </c>
      <c r="V79" s="90" t="s">
        <v>502</v>
      </c>
      <c r="W79" s="17">
        <v>10</v>
      </c>
      <c r="X79" s="97" t="s">
        <v>242</v>
      </c>
      <c r="Y79" s="9">
        <v>10</v>
      </c>
      <c r="Z79" s="98" t="s">
        <v>695</v>
      </c>
      <c r="AA79" s="19">
        <v>1</v>
      </c>
      <c r="AB79" s="99" t="s">
        <v>696</v>
      </c>
      <c r="AC79" s="19">
        <v>1</v>
      </c>
      <c r="AD79" s="95" t="s">
        <v>517</v>
      </c>
      <c r="AE79" s="170">
        <v>10</v>
      </c>
    </row>
    <row r="80" spans="1:31" s="2" customFormat="1" ht="32.1" customHeight="1" thickBot="1" x14ac:dyDescent="0.35">
      <c r="A80" s="52" t="s">
        <v>32</v>
      </c>
      <c r="B80" s="207" t="s">
        <v>142</v>
      </c>
      <c r="C80" s="208"/>
      <c r="D80" s="209"/>
      <c r="E80" s="5">
        <v>2</v>
      </c>
      <c r="F80" s="195" t="s">
        <v>213</v>
      </c>
      <c r="G80" s="196"/>
      <c r="H80" s="217"/>
      <c r="I80" s="12">
        <v>1</v>
      </c>
      <c r="J80" s="86" t="s">
        <v>308</v>
      </c>
      <c r="K80" s="20">
        <v>1</v>
      </c>
      <c r="L80" s="26" t="s">
        <v>493</v>
      </c>
      <c r="M80" s="9">
        <v>1</v>
      </c>
      <c r="N80" s="78" t="s">
        <v>435</v>
      </c>
      <c r="O80" s="34">
        <v>5</v>
      </c>
      <c r="P80" s="57" t="s">
        <v>436</v>
      </c>
      <c r="Q80" s="59">
        <v>5</v>
      </c>
      <c r="R80" s="39"/>
      <c r="S80" s="37"/>
      <c r="T80" s="98" t="s">
        <v>592</v>
      </c>
      <c r="U80" s="19">
        <v>1</v>
      </c>
      <c r="V80" s="99" t="s">
        <v>593</v>
      </c>
      <c r="W80" s="19">
        <v>1</v>
      </c>
      <c r="X80" s="95" t="s">
        <v>594</v>
      </c>
      <c r="Y80" s="5">
        <v>100</v>
      </c>
      <c r="Z80" s="94" t="s">
        <v>701</v>
      </c>
      <c r="AA80" s="18">
        <v>5</v>
      </c>
      <c r="AB80" s="99" t="s">
        <v>503</v>
      </c>
      <c r="AC80" s="19">
        <v>1</v>
      </c>
      <c r="AD80" s="90" t="s">
        <v>519</v>
      </c>
      <c r="AE80" s="169">
        <v>100</v>
      </c>
    </row>
    <row r="81" spans="1:31" s="2" customFormat="1" ht="32.1" customHeight="1" thickBot="1" x14ac:dyDescent="0.35">
      <c r="A81" s="52" t="s">
        <v>80</v>
      </c>
      <c r="B81" s="207" t="s">
        <v>175</v>
      </c>
      <c r="C81" s="208"/>
      <c r="D81" s="209"/>
      <c r="E81" s="5">
        <v>2</v>
      </c>
      <c r="F81" s="210" t="s">
        <v>249</v>
      </c>
      <c r="G81" s="211"/>
      <c r="H81" s="221"/>
      <c r="I81" s="14">
        <v>2</v>
      </c>
      <c r="J81" s="84" t="s">
        <v>309</v>
      </c>
      <c r="K81" s="21">
        <v>1</v>
      </c>
      <c r="L81" s="28" t="s">
        <v>245</v>
      </c>
      <c r="M81" s="4">
        <v>5</v>
      </c>
      <c r="N81" s="82" t="s">
        <v>503</v>
      </c>
      <c r="O81" s="33">
        <v>1</v>
      </c>
      <c r="P81" s="27" t="s">
        <v>410</v>
      </c>
      <c r="Q81" s="19">
        <v>1</v>
      </c>
      <c r="R81" s="39"/>
      <c r="S81" s="37"/>
      <c r="T81" s="94" t="s">
        <v>534</v>
      </c>
      <c r="U81" s="18">
        <v>20</v>
      </c>
      <c r="V81" s="95" t="s">
        <v>537</v>
      </c>
      <c r="W81" s="18">
        <v>20</v>
      </c>
      <c r="X81" s="95" t="s">
        <v>513</v>
      </c>
      <c r="Y81" s="5">
        <v>20</v>
      </c>
      <c r="Z81" s="94" t="s">
        <v>701</v>
      </c>
      <c r="AA81" s="18">
        <v>5</v>
      </c>
      <c r="AB81" s="99" t="s">
        <v>744</v>
      </c>
      <c r="AC81" s="19">
        <v>1</v>
      </c>
      <c r="AD81" s="90" t="s">
        <v>519</v>
      </c>
      <c r="AE81" s="169">
        <v>100</v>
      </c>
    </row>
    <row r="82" spans="1:31" s="2" customFormat="1" ht="32.1" customHeight="1" thickBot="1" x14ac:dyDescent="0.35">
      <c r="A82" s="52" t="s">
        <v>11</v>
      </c>
      <c r="B82" s="201" t="s">
        <v>133</v>
      </c>
      <c r="C82" s="202"/>
      <c r="D82" s="203"/>
      <c r="E82" s="55">
        <v>1</v>
      </c>
      <c r="F82" s="198" t="s">
        <v>166</v>
      </c>
      <c r="G82" s="199"/>
      <c r="H82" s="218"/>
      <c r="I82" s="13">
        <v>2</v>
      </c>
      <c r="J82" s="86" t="s">
        <v>278</v>
      </c>
      <c r="K82" s="20">
        <v>1</v>
      </c>
      <c r="L82" s="26" t="s">
        <v>279</v>
      </c>
      <c r="M82" s="9">
        <v>1</v>
      </c>
      <c r="N82" s="84" t="s">
        <v>412</v>
      </c>
      <c r="O82" s="31">
        <v>1</v>
      </c>
      <c r="P82" s="25" t="s">
        <v>147</v>
      </c>
      <c r="Q82" s="18">
        <v>1</v>
      </c>
      <c r="R82" s="39"/>
      <c r="S82" s="37"/>
      <c r="T82" s="98" t="s">
        <v>541</v>
      </c>
      <c r="U82" s="19">
        <v>1</v>
      </c>
      <c r="V82" s="99" t="s">
        <v>542</v>
      </c>
      <c r="W82" s="19">
        <v>1</v>
      </c>
      <c r="X82" s="99" t="s">
        <v>543</v>
      </c>
      <c r="Y82" s="8">
        <v>1</v>
      </c>
      <c r="Z82" s="94" t="s">
        <v>701</v>
      </c>
      <c r="AA82" s="18">
        <v>5</v>
      </c>
      <c r="AB82" s="90" t="s">
        <v>705</v>
      </c>
      <c r="AC82" s="17">
        <v>25</v>
      </c>
      <c r="AD82" s="90" t="s">
        <v>519</v>
      </c>
      <c r="AE82" s="169">
        <v>100</v>
      </c>
    </row>
    <row r="83" spans="1:31" s="2" customFormat="1" ht="32.1" customHeight="1" thickBot="1" x14ac:dyDescent="0.35">
      <c r="A83" s="52" t="s">
        <v>93</v>
      </c>
      <c r="B83" s="195" t="s">
        <v>116</v>
      </c>
      <c r="C83" s="196"/>
      <c r="D83" s="197"/>
      <c r="E83" s="6">
        <v>2</v>
      </c>
      <c r="F83" s="195" t="s">
        <v>257</v>
      </c>
      <c r="G83" s="196"/>
      <c r="H83" s="217"/>
      <c r="I83" s="12">
        <v>3</v>
      </c>
      <c r="J83" s="80" t="s">
        <v>377</v>
      </c>
      <c r="K83" s="17">
        <v>10</v>
      </c>
      <c r="L83" s="24" t="s">
        <v>188</v>
      </c>
      <c r="M83" s="6">
        <v>10</v>
      </c>
      <c r="N83" s="78" t="s">
        <v>836</v>
      </c>
      <c r="O83" s="34">
        <v>10</v>
      </c>
      <c r="P83" s="25" t="s">
        <v>173</v>
      </c>
      <c r="Q83" s="18">
        <v>10</v>
      </c>
      <c r="R83" s="39"/>
      <c r="S83" s="37"/>
      <c r="T83" s="98" t="s">
        <v>479</v>
      </c>
      <c r="U83" s="19">
        <v>5</v>
      </c>
      <c r="V83" s="90" t="s">
        <v>476</v>
      </c>
      <c r="W83" s="17">
        <v>1</v>
      </c>
      <c r="X83" s="90" t="s">
        <v>452</v>
      </c>
      <c r="Y83" s="6">
        <v>1</v>
      </c>
      <c r="Z83" s="94" t="s">
        <v>701</v>
      </c>
      <c r="AA83" s="18">
        <v>5</v>
      </c>
      <c r="AB83" s="90" t="s">
        <v>708</v>
      </c>
      <c r="AC83" s="17">
        <v>10</v>
      </c>
      <c r="AD83" s="90" t="s">
        <v>519</v>
      </c>
      <c r="AE83" s="169">
        <v>100</v>
      </c>
    </row>
    <row r="84" spans="1:31" s="2" customFormat="1" ht="32.1" customHeight="1" thickBot="1" x14ac:dyDescent="0.35">
      <c r="A84" s="52" t="s">
        <v>69</v>
      </c>
      <c r="B84" s="207" t="s">
        <v>169</v>
      </c>
      <c r="C84" s="208"/>
      <c r="D84" s="209"/>
      <c r="E84" s="5">
        <v>10</v>
      </c>
      <c r="F84" s="213" t="s">
        <v>205</v>
      </c>
      <c r="G84" s="214"/>
      <c r="H84" s="219"/>
      <c r="I84" s="11">
        <v>3</v>
      </c>
      <c r="J84" s="80" t="s">
        <v>117</v>
      </c>
      <c r="K84" s="17">
        <v>20</v>
      </c>
      <c r="L84" s="25" t="s">
        <v>347</v>
      </c>
      <c r="M84" s="5">
        <v>5</v>
      </c>
      <c r="N84" s="86" t="s">
        <v>493</v>
      </c>
      <c r="O84" s="32">
        <v>1</v>
      </c>
      <c r="P84" s="26" t="s">
        <v>308</v>
      </c>
      <c r="Q84" s="20">
        <v>1</v>
      </c>
      <c r="R84" s="39"/>
      <c r="S84" s="37"/>
      <c r="T84" s="94" t="s">
        <v>514</v>
      </c>
      <c r="U84" s="18">
        <v>20</v>
      </c>
      <c r="V84" s="95" t="s">
        <v>646</v>
      </c>
      <c r="W84" s="18">
        <v>15</v>
      </c>
      <c r="X84" s="99" t="s">
        <v>647</v>
      </c>
      <c r="Y84" s="8">
        <v>10</v>
      </c>
      <c r="Z84" s="94" t="s">
        <v>701</v>
      </c>
      <c r="AA84" s="18">
        <v>5</v>
      </c>
      <c r="AB84" s="99" t="s">
        <v>739</v>
      </c>
      <c r="AC84" s="19">
        <v>1</v>
      </c>
      <c r="AD84" s="90" t="s">
        <v>519</v>
      </c>
      <c r="AE84" s="169">
        <v>100</v>
      </c>
    </row>
    <row r="85" spans="1:31" s="2" customFormat="1" ht="32.1" customHeight="1" thickBot="1" x14ac:dyDescent="0.35">
      <c r="A85" s="52" t="s">
        <v>82</v>
      </c>
      <c r="B85" s="207" t="s">
        <v>176</v>
      </c>
      <c r="C85" s="208"/>
      <c r="D85" s="209"/>
      <c r="E85" s="5">
        <v>1</v>
      </c>
      <c r="F85" s="195" t="s">
        <v>251</v>
      </c>
      <c r="G85" s="196"/>
      <c r="H85" s="217"/>
      <c r="I85" s="12">
        <v>2</v>
      </c>
      <c r="J85" s="82" t="s">
        <v>373</v>
      </c>
      <c r="K85" s="19">
        <v>1</v>
      </c>
      <c r="L85" s="27" t="s">
        <v>374</v>
      </c>
      <c r="M85" s="8">
        <v>1</v>
      </c>
      <c r="N85" s="80" t="s">
        <v>505</v>
      </c>
      <c r="O85" s="35">
        <v>2</v>
      </c>
      <c r="P85" s="28" t="s">
        <v>177</v>
      </c>
      <c r="Q85" s="21">
        <v>20</v>
      </c>
      <c r="R85" s="39"/>
      <c r="S85" s="37"/>
      <c r="T85" s="91" t="s">
        <v>340</v>
      </c>
      <c r="U85" s="21">
        <v>20</v>
      </c>
      <c r="V85" s="92" t="s">
        <v>676</v>
      </c>
      <c r="W85" s="21">
        <v>20</v>
      </c>
      <c r="X85" s="99" t="s">
        <v>250</v>
      </c>
      <c r="Y85" s="8">
        <v>10</v>
      </c>
      <c r="Z85" s="94" t="s">
        <v>701</v>
      </c>
      <c r="AA85" s="18">
        <v>5</v>
      </c>
      <c r="AB85" s="99" t="s">
        <v>735</v>
      </c>
      <c r="AC85" s="19">
        <v>1</v>
      </c>
      <c r="AD85" s="90" t="s">
        <v>519</v>
      </c>
      <c r="AE85" s="169">
        <v>100</v>
      </c>
    </row>
    <row r="86" spans="1:31" s="2" customFormat="1" ht="32.1" customHeight="1" thickBot="1" x14ac:dyDescent="0.35">
      <c r="A86" s="52" t="s">
        <v>96</v>
      </c>
      <c r="B86" s="195" t="s">
        <v>262</v>
      </c>
      <c r="C86" s="196"/>
      <c r="D86" s="197"/>
      <c r="E86" s="6">
        <v>1</v>
      </c>
      <c r="F86" s="195" t="s">
        <v>260</v>
      </c>
      <c r="G86" s="196"/>
      <c r="H86" s="217"/>
      <c r="I86" s="12">
        <v>1</v>
      </c>
      <c r="J86" s="78" t="s">
        <v>364</v>
      </c>
      <c r="K86" s="18">
        <v>10</v>
      </c>
      <c r="L86" s="25" t="s">
        <v>365</v>
      </c>
      <c r="M86" s="5">
        <v>10</v>
      </c>
      <c r="N86" s="86" t="s">
        <v>755</v>
      </c>
      <c r="O86" s="32">
        <v>5</v>
      </c>
      <c r="P86" s="24" t="s">
        <v>510</v>
      </c>
      <c r="Q86" s="17">
        <v>10</v>
      </c>
      <c r="R86" s="39"/>
      <c r="S86" s="37"/>
      <c r="T86" s="98" t="s">
        <v>477</v>
      </c>
      <c r="U86" s="19">
        <v>1</v>
      </c>
      <c r="V86" s="99" t="s">
        <v>489</v>
      </c>
      <c r="W86" s="19">
        <v>1</v>
      </c>
      <c r="X86" s="99" t="s">
        <v>687</v>
      </c>
      <c r="Y86" s="8">
        <v>1</v>
      </c>
      <c r="Z86" s="94" t="s">
        <v>701</v>
      </c>
      <c r="AA86" s="18">
        <v>5</v>
      </c>
      <c r="AB86" s="90" t="s">
        <v>579</v>
      </c>
      <c r="AC86" s="17">
        <v>1</v>
      </c>
      <c r="AD86" s="90" t="s">
        <v>519</v>
      </c>
      <c r="AE86" s="169">
        <v>100</v>
      </c>
    </row>
    <row r="87" spans="1:31" s="2" customFormat="1" ht="32.1" customHeight="1" thickBot="1" x14ac:dyDescent="0.35">
      <c r="A87" s="52" t="s">
        <v>83</v>
      </c>
      <c r="B87" s="198" t="s">
        <v>177</v>
      </c>
      <c r="C87" s="199"/>
      <c r="D87" s="200"/>
      <c r="E87" s="4">
        <v>10</v>
      </c>
      <c r="F87" s="207" t="s">
        <v>183</v>
      </c>
      <c r="G87" s="208"/>
      <c r="H87" s="216"/>
      <c r="I87" s="10">
        <v>10</v>
      </c>
      <c r="J87" s="82" t="s">
        <v>375</v>
      </c>
      <c r="K87" s="19">
        <v>1</v>
      </c>
      <c r="L87" s="24" t="s">
        <v>153</v>
      </c>
      <c r="M87" s="6">
        <v>1</v>
      </c>
      <c r="N87" s="80" t="s">
        <v>231</v>
      </c>
      <c r="O87" s="35">
        <v>15</v>
      </c>
      <c r="P87" s="24" t="s">
        <v>139</v>
      </c>
      <c r="Q87" s="17">
        <v>15</v>
      </c>
      <c r="R87" s="39"/>
      <c r="S87" s="37"/>
      <c r="T87" s="98" t="s">
        <v>677</v>
      </c>
      <c r="U87" s="19">
        <v>1</v>
      </c>
      <c r="V87" s="95" t="s">
        <v>646</v>
      </c>
      <c r="W87" s="18">
        <v>10</v>
      </c>
      <c r="X87" s="99" t="s">
        <v>384</v>
      </c>
      <c r="Y87" s="8">
        <v>2</v>
      </c>
      <c r="Z87" s="94" t="s">
        <v>701</v>
      </c>
      <c r="AA87" s="18">
        <v>5</v>
      </c>
      <c r="AB87" s="99" t="s">
        <v>745</v>
      </c>
      <c r="AC87" s="19">
        <v>10</v>
      </c>
      <c r="AD87" s="90" t="s">
        <v>519</v>
      </c>
      <c r="AE87" s="169">
        <v>100</v>
      </c>
    </row>
    <row r="88" spans="1:31" s="2" customFormat="1" ht="32.1" customHeight="1" thickBot="1" x14ac:dyDescent="0.35">
      <c r="A88" s="52" t="s">
        <v>14</v>
      </c>
      <c r="B88" s="201" t="s">
        <v>124</v>
      </c>
      <c r="C88" s="202"/>
      <c r="D88" s="203"/>
      <c r="E88" s="55">
        <v>2</v>
      </c>
      <c r="F88" s="195" t="s">
        <v>146</v>
      </c>
      <c r="G88" s="196"/>
      <c r="H88" s="217"/>
      <c r="I88" s="12">
        <v>1</v>
      </c>
      <c r="J88" s="80" t="s">
        <v>284</v>
      </c>
      <c r="K88" s="17">
        <v>1</v>
      </c>
      <c r="L88" s="24" t="s">
        <v>830</v>
      </c>
      <c r="M88" s="6">
        <v>15</v>
      </c>
      <c r="N88" s="82" t="s">
        <v>407</v>
      </c>
      <c r="O88" s="33">
        <v>1</v>
      </c>
      <c r="P88" s="25" t="s">
        <v>347</v>
      </c>
      <c r="Q88" s="18">
        <v>5</v>
      </c>
      <c r="R88" s="39"/>
      <c r="S88" s="37"/>
      <c r="T88" s="98" t="s">
        <v>549</v>
      </c>
      <c r="U88" s="19">
        <v>1</v>
      </c>
      <c r="V88" s="90" t="s">
        <v>376</v>
      </c>
      <c r="W88" s="17">
        <v>1</v>
      </c>
      <c r="X88" s="99" t="s">
        <v>550</v>
      </c>
      <c r="Y88" s="8">
        <v>1</v>
      </c>
      <c r="Z88" s="94" t="s">
        <v>701</v>
      </c>
      <c r="AA88" s="18">
        <v>5</v>
      </c>
      <c r="AB88" s="97" t="s">
        <v>707</v>
      </c>
      <c r="AC88" s="20">
        <v>1</v>
      </c>
      <c r="AD88" s="90" t="s">
        <v>519</v>
      </c>
      <c r="AE88" s="169">
        <v>100</v>
      </c>
    </row>
    <row r="89" spans="1:31" s="2" customFormat="1" ht="32.1" customHeight="1" thickBot="1" x14ac:dyDescent="0.35">
      <c r="A89" s="52" t="s">
        <v>851</v>
      </c>
      <c r="B89" s="198" t="s">
        <v>112</v>
      </c>
      <c r="C89" s="199"/>
      <c r="D89" s="200"/>
      <c r="E89" s="4">
        <v>5</v>
      </c>
      <c r="F89" s="195" t="s">
        <v>666</v>
      </c>
      <c r="G89" s="196"/>
      <c r="H89" s="217"/>
      <c r="I89" s="12">
        <v>1</v>
      </c>
      <c r="J89" s="84" t="s">
        <v>381</v>
      </c>
      <c r="K89" s="21">
        <v>10</v>
      </c>
      <c r="L89" s="28" t="s">
        <v>309</v>
      </c>
      <c r="M89" s="4">
        <v>1</v>
      </c>
      <c r="N89" s="80" t="s">
        <v>312</v>
      </c>
      <c r="O89" s="35">
        <v>5</v>
      </c>
      <c r="P89" s="26" t="s">
        <v>852</v>
      </c>
      <c r="Q89" s="20">
        <v>5</v>
      </c>
      <c r="R89" s="39"/>
      <c r="S89" s="37"/>
      <c r="T89" s="96" t="s">
        <v>853</v>
      </c>
      <c r="U89" s="20">
        <v>1</v>
      </c>
      <c r="V89" s="97" t="s">
        <v>699</v>
      </c>
      <c r="W89" s="20">
        <v>1</v>
      </c>
      <c r="X89" s="97" t="s">
        <v>854</v>
      </c>
      <c r="Y89" s="9">
        <v>1</v>
      </c>
      <c r="Z89" s="94" t="s">
        <v>701</v>
      </c>
      <c r="AA89" s="18">
        <v>5</v>
      </c>
      <c r="AB89" s="99" t="s">
        <v>729</v>
      </c>
      <c r="AC89" s="19">
        <v>1</v>
      </c>
      <c r="AD89" s="90" t="s">
        <v>519</v>
      </c>
      <c r="AE89" s="169">
        <v>100</v>
      </c>
    </row>
    <row r="90" spans="1:31" s="2" customFormat="1" ht="32.1" customHeight="1" thickBot="1" x14ac:dyDescent="0.35">
      <c r="A90" s="52" t="s">
        <v>25</v>
      </c>
      <c r="B90" s="207" t="s">
        <v>831</v>
      </c>
      <c r="C90" s="208"/>
      <c r="D90" s="209"/>
      <c r="E90" s="5">
        <v>2</v>
      </c>
      <c r="F90" s="207" t="s">
        <v>206</v>
      </c>
      <c r="G90" s="208"/>
      <c r="H90" s="216"/>
      <c r="I90" s="10">
        <v>1</v>
      </c>
      <c r="J90" s="80" t="s">
        <v>299</v>
      </c>
      <c r="K90" s="17">
        <v>5</v>
      </c>
      <c r="L90" s="26" t="s">
        <v>249</v>
      </c>
      <c r="M90" s="9">
        <v>5</v>
      </c>
      <c r="N90" s="80" t="s">
        <v>425</v>
      </c>
      <c r="O90" s="35">
        <v>1</v>
      </c>
      <c r="P90" s="24" t="s">
        <v>426</v>
      </c>
      <c r="Q90" s="17">
        <v>1</v>
      </c>
      <c r="R90" s="39"/>
      <c r="S90" s="37"/>
      <c r="T90" s="96" t="s">
        <v>575</v>
      </c>
      <c r="U90" s="20">
        <v>1</v>
      </c>
      <c r="V90" s="99" t="s">
        <v>576</v>
      </c>
      <c r="W90" s="19">
        <v>1</v>
      </c>
      <c r="X90" s="95" t="s">
        <v>577</v>
      </c>
      <c r="Y90" s="5">
        <v>50</v>
      </c>
      <c r="Z90" s="94" t="s">
        <v>701</v>
      </c>
      <c r="AA90" s="18">
        <v>5</v>
      </c>
      <c r="AB90" s="99" t="s">
        <v>715</v>
      </c>
      <c r="AC90" s="19">
        <v>10</v>
      </c>
      <c r="AD90" s="90" t="s">
        <v>519</v>
      </c>
      <c r="AE90" s="169">
        <v>100</v>
      </c>
    </row>
    <row r="91" spans="1:31" s="2" customFormat="1" ht="32.1" customHeight="1" thickBot="1" x14ac:dyDescent="0.35">
      <c r="A91" s="52" t="s">
        <v>27</v>
      </c>
      <c r="B91" s="198" t="s">
        <v>137</v>
      </c>
      <c r="C91" s="199"/>
      <c r="D91" s="200"/>
      <c r="E91" s="4">
        <v>2</v>
      </c>
      <c r="F91" s="195" t="s">
        <v>208</v>
      </c>
      <c r="G91" s="196"/>
      <c r="H91" s="217"/>
      <c r="I91" s="12">
        <v>1</v>
      </c>
      <c r="J91" s="84" t="s">
        <v>301</v>
      </c>
      <c r="K91" s="21">
        <v>1</v>
      </c>
      <c r="L91" s="25" t="s">
        <v>302</v>
      </c>
      <c r="M91" s="5">
        <v>5</v>
      </c>
      <c r="N91" s="78" t="s">
        <v>328</v>
      </c>
      <c r="O91" s="34">
        <v>5</v>
      </c>
      <c r="P91" s="28" t="s">
        <v>389</v>
      </c>
      <c r="Q91" s="21">
        <v>5</v>
      </c>
      <c r="R91" s="39"/>
      <c r="S91" s="37"/>
      <c r="T91" s="89" t="s">
        <v>581</v>
      </c>
      <c r="U91" s="17">
        <v>1</v>
      </c>
      <c r="V91" s="90" t="s">
        <v>582</v>
      </c>
      <c r="W91" s="17">
        <v>1</v>
      </c>
      <c r="X91" s="90" t="s">
        <v>579</v>
      </c>
      <c r="Y91" s="6">
        <v>1</v>
      </c>
      <c r="Z91" s="94" t="s">
        <v>701</v>
      </c>
      <c r="AA91" s="18">
        <v>5</v>
      </c>
      <c r="AB91" s="95" t="s">
        <v>838</v>
      </c>
      <c r="AC91" s="18">
        <v>25</v>
      </c>
      <c r="AD91" s="90" t="s">
        <v>519</v>
      </c>
      <c r="AE91" s="169">
        <v>100</v>
      </c>
    </row>
    <row r="92" spans="1:31" s="2" customFormat="1" ht="32.1" customHeight="1" thickBot="1" x14ac:dyDescent="0.35">
      <c r="A92" s="52" t="s">
        <v>84</v>
      </c>
      <c r="B92" s="207" t="s">
        <v>832</v>
      </c>
      <c r="C92" s="208"/>
      <c r="D92" s="209"/>
      <c r="E92" s="5">
        <v>2</v>
      </c>
      <c r="F92" s="195" t="s">
        <v>252</v>
      </c>
      <c r="G92" s="196"/>
      <c r="H92" s="217"/>
      <c r="I92" s="12">
        <v>2</v>
      </c>
      <c r="J92" s="80" t="s">
        <v>143</v>
      </c>
      <c r="K92" s="17">
        <v>10</v>
      </c>
      <c r="L92" s="24" t="s">
        <v>370</v>
      </c>
      <c r="M92" s="6">
        <v>10</v>
      </c>
      <c r="N92" s="82" t="s">
        <v>393</v>
      </c>
      <c r="O92" s="33">
        <v>10</v>
      </c>
      <c r="P92" s="27" t="s">
        <v>472</v>
      </c>
      <c r="Q92" s="19">
        <v>10</v>
      </c>
      <c r="R92" s="39"/>
      <c r="S92" s="37"/>
      <c r="T92" s="98" t="s">
        <v>677</v>
      </c>
      <c r="U92" s="19">
        <v>1</v>
      </c>
      <c r="V92" s="99" t="s">
        <v>754</v>
      </c>
      <c r="W92" s="19">
        <v>1</v>
      </c>
      <c r="X92" s="99" t="s">
        <v>678</v>
      </c>
      <c r="Y92" s="8">
        <v>1</v>
      </c>
      <c r="Z92" s="94" t="s">
        <v>701</v>
      </c>
      <c r="AA92" s="18">
        <v>5</v>
      </c>
      <c r="AB92" s="90" t="s">
        <v>703</v>
      </c>
      <c r="AC92" s="17">
        <v>10</v>
      </c>
      <c r="AD92" s="90" t="s">
        <v>519</v>
      </c>
      <c r="AE92" s="169">
        <v>100</v>
      </c>
    </row>
    <row r="93" spans="1:31" s="2" customFormat="1" ht="32.1" customHeight="1" thickBot="1" x14ac:dyDescent="0.35">
      <c r="A93" s="52" t="s">
        <v>54</v>
      </c>
      <c r="B93" s="195" t="s">
        <v>150</v>
      </c>
      <c r="C93" s="196"/>
      <c r="D93" s="197"/>
      <c r="E93" s="6">
        <v>5</v>
      </c>
      <c r="F93" s="210" t="s">
        <v>217</v>
      </c>
      <c r="G93" s="211"/>
      <c r="H93" s="221"/>
      <c r="I93" s="14">
        <v>2</v>
      </c>
      <c r="J93" s="84" t="s">
        <v>227</v>
      </c>
      <c r="K93" s="21">
        <v>3</v>
      </c>
      <c r="L93" s="28" t="s">
        <v>340</v>
      </c>
      <c r="M93" s="4">
        <v>3</v>
      </c>
      <c r="N93" s="82" t="s">
        <v>475</v>
      </c>
      <c r="O93" s="33">
        <v>3</v>
      </c>
      <c r="P93" s="24" t="s">
        <v>476</v>
      </c>
      <c r="Q93" s="17">
        <v>1</v>
      </c>
      <c r="R93" s="39"/>
      <c r="S93" s="37"/>
      <c r="T93" s="94" t="s">
        <v>551</v>
      </c>
      <c r="U93" s="18">
        <v>10</v>
      </c>
      <c r="V93" s="99" t="s">
        <v>642</v>
      </c>
      <c r="W93" s="19">
        <v>1</v>
      </c>
      <c r="X93" s="99" t="s">
        <v>643</v>
      </c>
      <c r="Y93" s="8">
        <v>1</v>
      </c>
      <c r="Z93" s="94" t="s">
        <v>701</v>
      </c>
      <c r="AA93" s="18">
        <v>5</v>
      </c>
      <c r="AB93" s="95" t="s">
        <v>842</v>
      </c>
      <c r="AC93" s="18">
        <v>5</v>
      </c>
      <c r="AD93" s="90" t="s">
        <v>519</v>
      </c>
      <c r="AE93" s="169">
        <v>100</v>
      </c>
    </row>
    <row r="94" spans="1:31" s="2" customFormat="1" ht="32.1" customHeight="1" thickBot="1" x14ac:dyDescent="0.35">
      <c r="A94" s="52" t="s">
        <v>85</v>
      </c>
      <c r="B94" s="195" t="s">
        <v>178</v>
      </c>
      <c r="C94" s="196"/>
      <c r="D94" s="197"/>
      <c r="E94" s="6">
        <v>5</v>
      </c>
      <c r="F94" s="207" t="s">
        <v>165</v>
      </c>
      <c r="G94" s="208"/>
      <c r="H94" s="216"/>
      <c r="I94" s="10">
        <v>2</v>
      </c>
      <c r="J94" s="78" t="s">
        <v>330</v>
      </c>
      <c r="K94" s="18">
        <v>3</v>
      </c>
      <c r="L94" s="27" t="s">
        <v>331</v>
      </c>
      <c r="M94" s="8">
        <v>1</v>
      </c>
      <c r="N94" s="82" t="s">
        <v>756</v>
      </c>
      <c r="O94" s="33">
        <v>5</v>
      </c>
      <c r="P94" s="24" t="s">
        <v>495</v>
      </c>
      <c r="Q94" s="17">
        <v>40</v>
      </c>
      <c r="R94" s="39"/>
      <c r="S94" s="37"/>
      <c r="T94" s="93" t="s">
        <v>679</v>
      </c>
      <c r="U94" s="59">
        <v>10</v>
      </c>
      <c r="V94" s="99" t="s">
        <v>520</v>
      </c>
      <c r="W94" s="19">
        <v>10</v>
      </c>
      <c r="X94" s="99" t="s">
        <v>378</v>
      </c>
      <c r="Y94" s="8">
        <v>10</v>
      </c>
      <c r="Z94" s="94" t="s">
        <v>701</v>
      </c>
      <c r="AA94" s="18">
        <v>5</v>
      </c>
      <c r="AB94" s="99" t="s">
        <v>746</v>
      </c>
      <c r="AC94" s="19">
        <v>1</v>
      </c>
      <c r="AD94" s="90" t="s">
        <v>519</v>
      </c>
      <c r="AE94" s="169">
        <v>100</v>
      </c>
    </row>
    <row r="95" spans="1:31" s="2" customFormat="1" ht="32.1" customHeight="1" thickBot="1" x14ac:dyDescent="0.35">
      <c r="A95" s="52" t="s">
        <v>57</v>
      </c>
      <c r="B95" s="207" t="s">
        <v>161</v>
      </c>
      <c r="C95" s="208"/>
      <c r="D95" s="209"/>
      <c r="E95" s="5">
        <v>10</v>
      </c>
      <c r="F95" s="207" t="s">
        <v>232</v>
      </c>
      <c r="G95" s="208"/>
      <c r="H95" s="216"/>
      <c r="I95" s="10">
        <v>10</v>
      </c>
      <c r="J95" s="82" t="s">
        <v>345</v>
      </c>
      <c r="K95" s="19">
        <v>10</v>
      </c>
      <c r="L95" s="27" t="s">
        <v>346</v>
      </c>
      <c r="M95" s="8">
        <v>5</v>
      </c>
      <c r="N95" s="82" t="s">
        <v>480</v>
      </c>
      <c r="O95" s="33">
        <v>1</v>
      </c>
      <c r="P95" s="27" t="s">
        <v>481</v>
      </c>
      <c r="Q95" s="19">
        <v>1</v>
      </c>
      <c r="R95" s="39"/>
      <c r="S95" s="37"/>
      <c r="T95" s="96" t="s">
        <v>644</v>
      </c>
      <c r="U95" s="20">
        <v>1</v>
      </c>
      <c r="V95" s="97" t="s">
        <v>645</v>
      </c>
      <c r="W95" s="20">
        <v>1</v>
      </c>
      <c r="X95" s="97" t="s">
        <v>645</v>
      </c>
      <c r="Y95" s="9">
        <v>1</v>
      </c>
      <c r="Z95" s="94" t="s">
        <v>701</v>
      </c>
      <c r="AA95" s="18">
        <v>5</v>
      </c>
      <c r="AB95" s="99" t="s">
        <v>729</v>
      </c>
      <c r="AC95" s="19">
        <v>10</v>
      </c>
      <c r="AD95" s="90" t="s">
        <v>519</v>
      </c>
      <c r="AE95" s="169">
        <v>100</v>
      </c>
    </row>
    <row r="96" spans="1:31" s="2" customFormat="1" ht="32.1" customHeight="1" thickBot="1" x14ac:dyDescent="0.35">
      <c r="A96" s="52" t="s">
        <v>92</v>
      </c>
      <c r="B96" s="195" t="s">
        <v>181</v>
      </c>
      <c r="C96" s="196"/>
      <c r="D96" s="197"/>
      <c r="E96" s="6">
        <v>2</v>
      </c>
      <c r="F96" s="207" t="s">
        <v>256</v>
      </c>
      <c r="G96" s="208"/>
      <c r="H96" s="216"/>
      <c r="I96" s="10">
        <v>5</v>
      </c>
      <c r="J96" s="78" t="s">
        <v>330</v>
      </c>
      <c r="K96" s="18">
        <v>3</v>
      </c>
      <c r="L96" s="27" t="s">
        <v>331</v>
      </c>
      <c r="M96" s="8">
        <v>1</v>
      </c>
      <c r="N96" s="82" t="s">
        <v>509</v>
      </c>
      <c r="O96" s="33">
        <v>6</v>
      </c>
      <c r="P96" s="27" t="s">
        <v>465</v>
      </c>
      <c r="Q96" s="19">
        <v>6</v>
      </c>
      <c r="R96" s="39"/>
      <c r="S96" s="37"/>
      <c r="T96" s="89" t="s">
        <v>579</v>
      </c>
      <c r="U96" s="17">
        <v>1</v>
      </c>
      <c r="V96" s="95" t="s">
        <v>833</v>
      </c>
      <c r="W96" s="18">
        <v>5</v>
      </c>
      <c r="X96" s="90" t="s">
        <v>495</v>
      </c>
      <c r="Y96" s="6">
        <v>20</v>
      </c>
      <c r="Z96" s="94" t="s">
        <v>701</v>
      </c>
      <c r="AA96" s="18">
        <v>5</v>
      </c>
      <c r="AB96" s="99" t="s">
        <v>745</v>
      </c>
      <c r="AC96" s="19">
        <v>10</v>
      </c>
      <c r="AD96" s="90" t="s">
        <v>519</v>
      </c>
      <c r="AE96" s="169">
        <v>100</v>
      </c>
    </row>
    <row r="97" spans="1:31" s="2" customFormat="1" ht="32.1" customHeight="1" thickBot="1" x14ac:dyDescent="0.35">
      <c r="A97" s="52" t="s">
        <v>42</v>
      </c>
      <c r="B97" s="195" t="s">
        <v>151</v>
      </c>
      <c r="C97" s="196"/>
      <c r="D97" s="197"/>
      <c r="E97" s="6">
        <v>1</v>
      </c>
      <c r="F97" s="195" t="s">
        <v>222</v>
      </c>
      <c r="G97" s="196"/>
      <c r="H97" s="217"/>
      <c r="I97" s="12">
        <v>1</v>
      </c>
      <c r="J97" s="78" t="s">
        <v>323</v>
      </c>
      <c r="K97" s="18">
        <v>10</v>
      </c>
      <c r="L97" s="25" t="s">
        <v>324</v>
      </c>
      <c r="M97" s="5">
        <v>1</v>
      </c>
      <c r="N97" s="82" t="s">
        <v>367</v>
      </c>
      <c r="O97" s="33">
        <v>1</v>
      </c>
      <c r="P97" s="24" t="s">
        <v>453</v>
      </c>
      <c r="Q97" s="17">
        <v>3</v>
      </c>
      <c r="R97" s="39"/>
      <c r="S97" s="37"/>
      <c r="T97" s="98" t="s">
        <v>615</v>
      </c>
      <c r="U97" s="19">
        <v>10</v>
      </c>
      <c r="V97" s="97" t="s">
        <v>616</v>
      </c>
      <c r="W97" s="20">
        <v>10</v>
      </c>
      <c r="X97" s="95" t="s">
        <v>606</v>
      </c>
      <c r="Y97" s="5">
        <v>10</v>
      </c>
      <c r="Z97" s="94" t="s">
        <v>701</v>
      </c>
      <c r="AA97" s="18">
        <v>5</v>
      </c>
      <c r="AB97" s="90" t="s">
        <v>722</v>
      </c>
      <c r="AC97" s="17">
        <v>10</v>
      </c>
      <c r="AD97" s="90" t="s">
        <v>519</v>
      </c>
      <c r="AE97" s="169">
        <v>100</v>
      </c>
    </row>
    <row r="98" spans="1:31" s="2" customFormat="1" ht="32.1" customHeight="1" thickBot="1" x14ac:dyDescent="0.35">
      <c r="A98" s="52" t="s">
        <v>13</v>
      </c>
      <c r="B98" s="195" t="s">
        <v>123</v>
      </c>
      <c r="C98" s="196"/>
      <c r="D98" s="197"/>
      <c r="E98" s="6">
        <v>2</v>
      </c>
      <c r="F98" s="198" t="s">
        <v>198</v>
      </c>
      <c r="G98" s="199"/>
      <c r="H98" s="218"/>
      <c r="I98" s="13">
        <v>1</v>
      </c>
      <c r="J98" s="82" t="s">
        <v>282</v>
      </c>
      <c r="K98" s="19">
        <v>5</v>
      </c>
      <c r="L98" s="27" t="s">
        <v>283</v>
      </c>
      <c r="M98" s="8">
        <v>5</v>
      </c>
      <c r="N98" s="82" t="s">
        <v>404</v>
      </c>
      <c r="O98" s="33">
        <v>1</v>
      </c>
      <c r="P98" s="25" t="s">
        <v>405</v>
      </c>
      <c r="Q98" s="18">
        <v>5</v>
      </c>
      <c r="R98" s="39"/>
      <c r="S98" s="37"/>
      <c r="T98" s="89" t="s">
        <v>546</v>
      </c>
      <c r="U98" s="17">
        <v>1</v>
      </c>
      <c r="V98" s="90" t="s">
        <v>547</v>
      </c>
      <c r="W98" s="17">
        <v>1</v>
      </c>
      <c r="X98" s="90" t="s">
        <v>548</v>
      </c>
      <c r="Y98" s="6">
        <v>1</v>
      </c>
      <c r="Z98" s="94" t="s">
        <v>701</v>
      </c>
      <c r="AA98" s="18">
        <v>5</v>
      </c>
      <c r="AB98" s="90" t="s">
        <v>706</v>
      </c>
      <c r="AC98" s="17">
        <v>25</v>
      </c>
      <c r="AD98" s="90" t="s">
        <v>519</v>
      </c>
      <c r="AE98" s="169">
        <v>100</v>
      </c>
    </row>
    <row r="99" spans="1:31" s="2" customFormat="1" ht="32.1" customHeight="1" thickBot="1" x14ac:dyDescent="0.35">
      <c r="A99" s="52" t="s">
        <v>17</v>
      </c>
      <c r="B99" s="201" t="s">
        <v>127</v>
      </c>
      <c r="C99" s="202"/>
      <c r="D99" s="203"/>
      <c r="E99" s="55">
        <v>2</v>
      </c>
      <c r="F99" s="195" t="s">
        <v>201</v>
      </c>
      <c r="G99" s="196"/>
      <c r="H99" s="217"/>
      <c r="I99" s="12">
        <v>2</v>
      </c>
      <c r="J99" s="80" t="s">
        <v>288</v>
      </c>
      <c r="K99" s="17">
        <v>1</v>
      </c>
      <c r="L99" s="24" t="s">
        <v>473</v>
      </c>
      <c r="M99" s="6">
        <v>1</v>
      </c>
      <c r="N99" s="78" t="s">
        <v>122</v>
      </c>
      <c r="O99" s="34">
        <v>1</v>
      </c>
      <c r="P99" s="28" t="s">
        <v>412</v>
      </c>
      <c r="Q99" s="21">
        <v>1</v>
      </c>
      <c r="R99" s="39"/>
      <c r="S99" s="37"/>
      <c r="T99" s="94" t="s">
        <v>554</v>
      </c>
      <c r="U99" s="18">
        <v>1</v>
      </c>
      <c r="V99" s="92" t="s">
        <v>757</v>
      </c>
      <c r="W99" s="21">
        <v>20</v>
      </c>
      <c r="X99" s="99" t="s">
        <v>555</v>
      </c>
      <c r="Y99" s="8">
        <v>20</v>
      </c>
      <c r="Z99" s="94" t="s">
        <v>701</v>
      </c>
      <c r="AA99" s="18">
        <v>5</v>
      </c>
      <c r="AB99" s="95" t="s">
        <v>605</v>
      </c>
      <c r="AC99" s="18">
        <v>25</v>
      </c>
      <c r="AD99" s="90" t="s">
        <v>519</v>
      </c>
      <c r="AE99" s="169">
        <v>100</v>
      </c>
    </row>
    <row r="100" spans="1:31" s="2" customFormat="1" ht="32.1" customHeight="1" thickBot="1" x14ac:dyDescent="0.35">
      <c r="A100" s="52" t="s">
        <v>62</v>
      </c>
      <c r="B100" s="198" t="s">
        <v>847</v>
      </c>
      <c r="C100" s="199"/>
      <c r="D100" s="200"/>
      <c r="E100" s="4">
        <v>10</v>
      </c>
      <c r="F100" s="198" t="s">
        <v>227</v>
      </c>
      <c r="G100" s="199"/>
      <c r="H100" s="218"/>
      <c r="I100" s="13">
        <v>15</v>
      </c>
      <c r="J100" s="80" t="s">
        <v>352</v>
      </c>
      <c r="K100" s="17">
        <v>10</v>
      </c>
      <c r="L100" s="27" t="s">
        <v>353</v>
      </c>
      <c r="M100" s="8">
        <v>10</v>
      </c>
      <c r="N100" s="86" t="s">
        <v>471</v>
      </c>
      <c r="O100" s="32">
        <v>5</v>
      </c>
      <c r="P100" s="26" t="s">
        <v>360</v>
      </c>
      <c r="Q100" s="20">
        <v>5</v>
      </c>
      <c r="R100" s="99" t="s">
        <v>488</v>
      </c>
      <c r="S100" s="8">
        <v>5</v>
      </c>
      <c r="T100" s="96" t="s">
        <v>652</v>
      </c>
      <c r="U100" s="20">
        <v>1</v>
      </c>
      <c r="V100" s="99" t="s">
        <v>630</v>
      </c>
      <c r="W100" s="19">
        <v>1</v>
      </c>
      <c r="X100" s="99" t="s">
        <v>589</v>
      </c>
      <c r="Y100" s="8">
        <v>1</v>
      </c>
      <c r="Z100" s="94" t="s">
        <v>701</v>
      </c>
      <c r="AA100" s="18">
        <v>5</v>
      </c>
      <c r="AB100" s="99" t="s">
        <v>734</v>
      </c>
      <c r="AC100" s="19">
        <v>1</v>
      </c>
      <c r="AD100" s="90" t="s">
        <v>519</v>
      </c>
      <c r="AE100" s="169">
        <v>100</v>
      </c>
    </row>
    <row r="101" spans="1:31" s="2" customFormat="1" ht="32.1" customHeight="1" thickBot="1" x14ac:dyDescent="0.35">
      <c r="A101" s="52" t="s">
        <v>31</v>
      </c>
      <c r="B101" s="207" t="s">
        <v>141</v>
      </c>
      <c r="C101" s="208"/>
      <c r="D101" s="209"/>
      <c r="E101" s="5">
        <v>2</v>
      </c>
      <c r="F101" s="195" t="s">
        <v>212</v>
      </c>
      <c r="G101" s="196"/>
      <c r="H101" s="217"/>
      <c r="I101" s="12">
        <v>1</v>
      </c>
      <c r="J101" s="86" t="s">
        <v>306</v>
      </c>
      <c r="K101" s="20">
        <v>5</v>
      </c>
      <c r="L101" s="24" t="s">
        <v>307</v>
      </c>
      <c r="M101" s="6">
        <v>5</v>
      </c>
      <c r="N101" s="86" t="s">
        <v>433</v>
      </c>
      <c r="O101" s="32">
        <v>1</v>
      </c>
      <c r="P101" s="26" t="s">
        <v>434</v>
      </c>
      <c r="Q101" s="20">
        <v>1</v>
      </c>
      <c r="R101" s="39"/>
      <c r="S101" s="37"/>
      <c r="T101" s="98" t="s">
        <v>589</v>
      </c>
      <c r="U101" s="19">
        <v>1</v>
      </c>
      <c r="V101" s="99" t="s">
        <v>590</v>
      </c>
      <c r="W101" s="19">
        <v>1</v>
      </c>
      <c r="X101" s="99" t="s">
        <v>591</v>
      </c>
      <c r="Y101" s="8">
        <v>1</v>
      </c>
      <c r="Z101" s="94" t="s">
        <v>701</v>
      </c>
      <c r="AA101" s="18">
        <v>5</v>
      </c>
      <c r="AB101" s="95" t="s">
        <v>839</v>
      </c>
      <c r="AC101" s="18">
        <v>25</v>
      </c>
      <c r="AD101" s="90" t="s">
        <v>519</v>
      </c>
      <c r="AE101" s="169">
        <v>100</v>
      </c>
    </row>
    <row r="102" spans="1:31" s="2" customFormat="1" ht="32.1" customHeight="1" thickBot="1" x14ac:dyDescent="0.35">
      <c r="A102" s="52" t="s">
        <v>58</v>
      </c>
      <c r="B102" s="207" t="s">
        <v>126</v>
      </c>
      <c r="C102" s="208"/>
      <c r="D102" s="209"/>
      <c r="E102" s="5">
        <v>10</v>
      </c>
      <c r="F102" s="213" t="s">
        <v>205</v>
      </c>
      <c r="G102" s="214"/>
      <c r="H102" s="219"/>
      <c r="I102" s="11">
        <v>3</v>
      </c>
      <c r="J102" s="80" t="s">
        <v>263</v>
      </c>
      <c r="K102" s="17">
        <v>20</v>
      </c>
      <c r="L102" s="25" t="s">
        <v>347</v>
      </c>
      <c r="M102" s="5">
        <v>5</v>
      </c>
      <c r="N102" s="86" t="s">
        <v>482</v>
      </c>
      <c r="O102" s="32">
        <v>1</v>
      </c>
      <c r="P102" s="26" t="s">
        <v>457</v>
      </c>
      <c r="Q102" s="20">
        <v>1</v>
      </c>
      <c r="R102" s="39"/>
      <c r="S102" s="37"/>
      <c r="T102" s="94" t="s">
        <v>537</v>
      </c>
      <c r="U102" s="18">
        <v>20</v>
      </c>
      <c r="V102" s="95" t="s">
        <v>646</v>
      </c>
      <c r="W102" s="18">
        <v>15</v>
      </c>
      <c r="X102" s="99" t="s">
        <v>647</v>
      </c>
      <c r="Y102" s="8">
        <v>10</v>
      </c>
      <c r="Z102" s="94" t="s">
        <v>701</v>
      </c>
      <c r="AA102" s="18">
        <v>5</v>
      </c>
      <c r="AB102" s="99" t="s">
        <v>730</v>
      </c>
      <c r="AC102" s="19">
        <v>1</v>
      </c>
      <c r="AD102" s="90" t="s">
        <v>519</v>
      </c>
      <c r="AE102" s="169">
        <v>100</v>
      </c>
    </row>
    <row r="103" spans="1:31" s="2" customFormat="1" ht="32.1" customHeight="1" thickBot="1" x14ac:dyDescent="0.35">
      <c r="A103" s="52" t="s">
        <v>19</v>
      </c>
      <c r="B103" s="207" t="s">
        <v>129</v>
      </c>
      <c r="C103" s="208"/>
      <c r="D103" s="209"/>
      <c r="E103" s="5">
        <v>1</v>
      </c>
      <c r="F103" s="195" t="s">
        <v>203</v>
      </c>
      <c r="G103" s="196"/>
      <c r="H103" s="217"/>
      <c r="I103" s="12">
        <v>1</v>
      </c>
      <c r="J103" s="80" t="s">
        <v>289</v>
      </c>
      <c r="K103" s="17">
        <v>1</v>
      </c>
      <c r="L103" s="24" t="s">
        <v>290</v>
      </c>
      <c r="M103" s="6">
        <v>3</v>
      </c>
      <c r="N103" s="86" t="s">
        <v>415</v>
      </c>
      <c r="O103" s="32">
        <v>5</v>
      </c>
      <c r="P103" s="24" t="s">
        <v>416</v>
      </c>
      <c r="Q103" s="17">
        <v>5</v>
      </c>
      <c r="R103" s="39"/>
      <c r="S103" s="37"/>
      <c r="T103" s="98" t="s">
        <v>372</v>
      </c>
      <c r="U103" s="19">
        <v>1</v>
      </c>
      <c r="V103" s="90" t="s">
        <v>562</v>
      </c>
      <c r="W103" s="17">
        <v>1</v>
      </c>
      <c r="X103" s="99" t="s">
        <v>363</v>
      </c>
      <c r="Y103" s="8">
        <v>1</v>
      </c>
      <c r="Z103" s="94" t="s">
        <v>701</v>
      </c>
      <c r="AA103" s="18">
        <v>5</v>
      </c>
      <c r="AB103" s="99" t="s">
        <v>711</v>
      </c>
      <c r="AC103" s="19">
        <v>1</v>
      </c>
      <c r="AD103" s="90" t="s">
        <v>519</v>
      </c>
      <c r="AE103" s="169">
        <v>100</v>
      </c>
    </row>
    <row r="104" spans="1:31" s="2" customFormat="1" ht="32.1" customHeight="1" thickBot="1" x14ac:dyDescent="0.35">
      <c r="A104" s="52" t="s">
        <v>47</v>
      </c>
      <c r="B104" s="195" t="s">
        <v>131</v>
      </c>
      <c r="C104" s="196"/>
      <c r="D104" s="197"/>
      <c r="E104" s="6">
        <v>5</v>
      </c>
      <c r="F104" s="198" t="s">
        <v>191</v>
      </c>
      <c r="G104" s="199"/>
      <c r="H104" s="218"/>
      <c r="I104" s="13">
        <v>15</v>
      </c>
      <c r="J104" s="80" t="s">
        <v>332</v>
      </c>
      <c r="K104" s="17">
        <v>10</v>
      </c>
      <c r="L104" s="25" t="s">
        <v>333</v>
      </c>
      <c r="M104" s="5">
        <v>5</v>
      </c>
      <c r="N104" s="86" t="s">
        <v>462</v>
      </c>
      <c r="O104" s="32">
        <v>1</v>
      </c>
      <c r="P104" s="27" t="s">
        <v>463</v>
      </c>
      <c r="Q104" s="19">
        <v>1</v>
      </c>
      <c r="R104" s="99" t="s">
        <v>464</v>
      </c>
      <c r="S104" s="8">
        <v>1</v>
      </c>
      <c r="T104" s="96" t="s">
        <v>626</v>
      </c>
      <c r="U104" s="20">
        <v>1</v>
      </c>
      <c r="V104" s="97" t="s">
        <v>573</v>
      </c>
      <c r="W104" s="20">
        <v>1</v>
      </c>
      <c r="X104" s="97" t="s">
        <v>571</v>
      </c>
      <c r="Y104" s="9">
        <v>1</v>
      </c>
      <c r="Z104" s="94" t="s">
        <v>701</v>
      </c>
      <c r="AA104" s="18">
        <v>5</v>
      </c>
      <c r="AB104" s="90" t="s">
        <v>398</v>
      </c>
      <c r="AC104" s="17">
        <v>5</v>
      </c>
      <c r="AD104" s="90" t="s">
        <v>519</v>
      </c>
      <c r="AE104" s="169">
        <v>100</v>
      </c>
    </row>
    <row r="105" spans="1:31" s="2" customFormat="1" ht="32.1" customHeight="1" thickBot="1" x14ac:dyDescent="0.35">
      <c r="A105" s="52" t="s">
        <v>22</v>
      </c>
      <c r="B105" s="195" t="s">
        <v>132</v>
      </c>
      <c r="C105" s="196"/>
      <c r="D105" s="197"/>
      <c r="E105" s="6">
        <v>1</v>
      </c>
      <c r="F105" s="213" t="s">
        <v>205</v>
      </c>
      <c r="G105" s="214"/>
      <c r="H105" s="219"/>
      <c r="I105" s="11">
        <v>2</v>
      </c>
      <c r="J105" s="78" t="s">
        <v>295</v>
      </c>
      <c r="K105" s="18">
        <v>1</v>
      </c>
      <c r="L105" s="28" t="s">
        <v>296</v>
      </c>
      <c r="M105" s="4">
        <v>5</v>
      </c>
      <c r="N105" s="82" t="s">
        <v>421</v>
      </c>
      <c r="O105" s="33">
        <v>3</v>
      </c>
      <c r="P105" s="24" t="s">
        <v>422</v>
      </c>
      <c r="Q105" s="17">
        <v>5</v>
      </c>
      <c r="R105" s="39"/>
      <c r="S105" s="37"/>
      <c r="T105" s="98" t="s">
        <v>568</v>
      </c>
      <c r="U105" s="19">
        <v>1</v>
      </c>
      <c r="V105" s="90" t="s">
        <v>569</v>
      </c>
      <c r="W105" s="17">
        <v>1</v>
      </c>
      <c r="X105" s="95" t="s">
        <v>446</v>
      </c>
      <c r="Y105" s="5">
        <v>10</v>
      </c>
      <c r="Z105" s="94" t="s">
        <v>701</v>
      </c>
      <c r="AA105" s="18">
        <v>5</v>
      </c>
      <c r="AB105" s="99" t="s">
        <v>713</v>
      </c>
      <c r="AC105" s="19">
        <v>1</v>
      </c>
      <c r="AD105" s="90" t="s">
        <v>519</v>
      </c>
      <c r="AE105" s="169">
        <v>100</v>
      </c>
    </row>
    <row r="106" spans="1:31" s="2" customFormat="1" ht="32.1" customHeight="1" thickBot="1" x14ac:dyDescent="0.35">
      <c r="A106" s="52" t="s">
        <v>51</v>
      </c>
      <c r="B106" s="198" t="s">
        <v>847</v>
      </c>
      <c r="C106" s="199"/>
      <c r="D106" s="200"/>
      <c r="E106" s="4">
        <v>10</v>
      </c>
      <c r="F106" s="207" t="s">
        <v>228</v>
      </c>
      <c r="G106" s="208"/>
      <c r="H106" s="216"/>
      <c r="I106" s="10">
        <v>10</v>
      </c>
      <c r="J106" s="82" t="s">
        <v>336</v>
      </c>
      <c r="K106" s="19">
        <v>5</v>
      </c>
      <c r="L106" s="24" t="s">
        <v>337</v>
      </c>
      <c r="M106" s="6">
        <v>1</v>
      </c>
      <c r="N106" s="82" t="s">
        <v>283</v>
      </c>
      <c r="O106" s="33">
        <v>10</v>
      </c>
      <c r="P106" s="24" t="s">
        <v>441</v>
      </c>
      <c r="Q106" s="17">
        <v>50</v>
      </c>
      <c r="R106" s="39"/>
      <c r="S106" s="37"/>
      <c r="T106" s="98" t="s">
        <v>632</v>
      </c>
      <c r="U106" s="19">
        <v>1</v>
      </c>
      <c r="V106" s="99" t="s">
        <v>633</v>
      </c>
      <c r="W106" s="19">
        <v>10</v>
      </c>
      <c r="X106" s="97" t="s">
        <v>634</v>
      </c>
      <c r="Y106" s="9">
        <v>1</v>
      </c>
      <c r="Z106" s="94" t="s">
        <v>701</v>
      </c>
      <c r="AA106" s="18">
        <v>5</v>
      </c>
      <c r="AB106" s="90" t="s">
        <v>727</v>
      </c>
      <c r="AC106" s="17">
        <v>10</v>
      </c>
      <c r="AD106" s="90" t="s">
        <v>519</v>
      </c>
      <c r="AE106" s="169">
        <v>100</v>
      </c>
    </row>
    <row r="107" spans="1:31" s="2" customFormat="1" ht="32.1" customHeight="1" thickBot="1" x14ac:dyDescent="0.35">
      <c r="A107" s="52" t="s">
        <v>48</v>
      </c>
      <c r="B107" s="222" t="s">
        <v>155</v>
      </c>
      <c r="C107" s="223"/>
      <c r="D107" s="224"/>
      <c r="E107" s="15">
        <v>1</v>
      </c>
      <c r="F107" s="225" t="s">
        <v>200</v>
      </c>
      <c r="G107" s="226"/>
      <c r="H107" s="227"/>
      <c r="I107" s="7">
        <v>5</v>
      </c>
      <c r="J107" s="88" t="s">
        <v>184</v>
      </c>
      <c r="K107" s="41">
        <v>10</v>
      </c>
      <c r="L107" s="29" t="s">
        <v>254</v>
      </c>
      <c r="M107" s="7">
        <v>10</v>
      </c>
      <c r="N107" s="67" t="s">
        <v>465</v>
      </c>
      <c r="O107" s="68">
        <v>10</v>
      </c>
      <c r="P107" s="29" t="s">
        <v>466</v>
      </c>
      <c r="Q107" s="41">
        <v>10</v>
      </c>
      <c r="R107" s="69" t="s">
        <v>467</v>
      </c>
      <c r="S107" s="70">
        <v>10</v>
      </c>
      <c r="T107" s="71" t="s">
        <v>627</v>
      </c>
      <c r="U107" s="22">
        <v>1</v>
      </c>
      <c r="V107" s="101" t="s">
        <v>548</v>
      </c>
      <c r="W107" s="41">
        <v>1</v>
      </c>
      <c r="X107" s="101" t="s">
        <v>628</v>
      </c>
      <c r="Y107" s="7">
        <v>1</v>
      </c>
      <c r="Z107" s="100" t="s">
        <v>701</v>
      </c>
      <c r="AA107" s="40">
        <v>5</v>
      </c>
      <c r="AB107" s="101" t="s">
        <v>382</v>
      </c>
      <c r="AC107" s="41">
        <v>15</v>
      </c>
      <c r="AD107" s="101" t="s">
        <v>519</v>
      </c>
      <c r="AE107" s="172">
        <v>100</v>
      </c>
    </row>
    <row r="110" spans="1:31" x14ac:dyDescent="0.25">
      <c r="E110" s="162"/>
      <c r="I110" s="162"/>
      <c r="K110" s="162"/>
      <c r="M110" s="162"/>
      <c r="O110" s="162"/>
      <c r="Q110" s="162"/>
      <c r="S110" s="162"/>
      <c r="U110" s="162"/>
      <c r="W110" s="162"/>
      <c r="Y110" s="162"/>
      <c r="AA110" s="162"/>
      <c r="AC110" s="162"/>
      <c r="AE110" s="162"/>
    </row>
    <row r="111" spans="1:31" x14ac:dyDescent="0.25">
      <c r="A111" t="s">
        <v>829</v>
      </c>
    </row>
    <row r="133" ht="14.25" customHeight="1" x14ac:dyDescent="0.25"/>
    <row r="192" ht="15" customHeight="1" x14ac:dyDescent="0.25"/>
    <row r="194" ht="15" customHeight="1" x14ac:dyDescent="0.25"/>
    <row r="196" ht="15" customHeight="1" x14ac:dyDescent="0.25"/>
    <row r="198" ht="15" customHeight="1" x14ac:dyDescent="0.25"/>
    <row r="200" ht="15" customHeight="1" x14ac:dyDescent="0.25"/>
    <row r="202" ht="15" customHeight="1" x14ac:dyDescent="0.25"/>
    <row r="204" ht="15" customHeight="1" x14ac:dyDescent="0.25"/>
    <row r="206" ht="15" customHeight="1" x14ac:dyDescent="0.25"/>
    <row r="208" ht="15" customHeight="1" x14ac:dyDescent="0.25"/>
    <row r="210" ht="15" customHeight="1" x14ac:dyDescent="0.25"/>
    <row r="212" ht="15" customHeight="1" x14ac:dyDescent="0.25"/>
    <row r="214" ht="15" customHeight="1" x14ac:dyDescent="0.25"/>
    <row r="218" ht="15" customHeight="1" x14ac:dyDescent="0.25"/>
    <row r="220" ht="15" customHeight="1" x14ac:dyDescent="0.25"/>
    <row r="226" ht="15" customHeight="1" x14ac:dyDescent="0.25"/>
    <row r="228" ht="15" customHeight="1" x14ac:dyDescent="0.25"/>
    <row r="230" ht="15" customHeight="1" x14ac:dyDescent="0.25"/>
    <row r="234" ht="15" customHeight="1" x14ac:dyDescent="0.25"/>
    <row r="236" ht="15" customHeight="1" x14ac:dyDescent="0.25"/>
    <row r="238" ht="15" customHeight="1" x14ac:dyDescent="0.25"/>
    <row r="240" ht="15" customHeight="1" x14ac:dyDescent="0.25"/>
    <row r="242" ht="15" customHeight="1" x14ac:dyDescent="0.25"/>
    <row r="246" ht="15" customHeight="1" x14ac:dyDescent="0.25"/>
    <row r="248" ht="15" customHeight="1" x14ac:dyDescent="0.25"/>
    <row r="250" ht="15" customHeight="1" x14ac:dyDescent="0.25"/>
    <row r="252" ht="15" customHeight="1" x14ac:dyDescent="0.25"/>
    <row r="254" ht="15" customHeight="1" x14ac:dyDescent="0.25"/>
    <row r="256" ht="15" customHeight="1" x14ac:dyDescent="0.25"/>
    <row r="258" ht="15" customHeight="1" x14ac:dyDescent="0.25"/>
    <row r="260" ht="15" customHeight="1" x14ac:dyDescent="0.25"/>
    <row r="262" ht="15" customHeight="1" x14ac:dyDescent="0.25"/>
    <row r="264" ht="15" customHeight="1" x14ac:dyDescent="0.25"/>
    <row r="268" ht="15" customHeight="1" x14ac:dyDescent="0.25"/>
    <row r="270" ht="15" customHeight="1" x14ac:dyDescent="0.25"/>
  </sheetData>
  <sortState xmlns:xlrd2="http://schemas.microsoft.com/office/spreadsheetml/2017/richdata2" ref="A2:AE107">
    <sortCondition ref="A107"/>
  </sortState>
  <mergeCells count="216">
    <mergeCell ref="B107:D107"/>
    <mergeCell ref="F107:H107"/>
    <mergeCell ref="B10:D10"/>
    <mergeCell ref="F65:H65"/>
    <mergeCell ref="B104:D104"/>
    <mergeCell ref="F104:H104"/>
    <mergeCell ref="B105:D105"/>
    <mergeCell ref="F105:H105"/>
    <mergeCell ref="B106:D106"/>
    <mergeCell ref="F106:H106"/>
    <mergeCell ref="B101:D101"/>
    <mergeCell ref="F101:H101"/>
    <mergeCell ref="B102:D102"/>
    <mergeCell ref="F102:H102"/>
    <mergeCell ref="B103:D103"/>
    <mergeCell ref="F103:H103"/>
    <mergeCell ref="B98:D98"/>
    <mergeCell ref="F98:H98"/>
    <mergeCell ref="B99:D99"/>
    <mergeCell ref="F99:H99"/>
    <mergeCell ref="B100:D100"/>
    <mergeCell ref="F100:H100"/>
    <mergeCell ref="B95:D95"/>
    <mergeCell ref="F95:H95"/>
    <mergeCell ref="B96:D96"/>
    <mergeCell ref="F96:H96"/>
    <mergeCell ref="B97:D97"/>
    <mergeCell ref="F97:H97"/>
    <mergeCell ref="B92:D92"/>
    <mergeCell ref="F92:H92"/>
    <mergeCell ref="B93:D93"/>
    <mergeCell ref="F93:H93"/>
    <mergeCell ref="B94:D94"/>
    <mergeCell ref="F94:H94"/>
    <mergeCell ref="B88:D88"/>
    <mergeCell ref="F88:H88"/>
    <mergeCell ref="B90:D90"/>
    <mergeCell ref="F90:H90"/>
    <mergeCell ref="B91:D91"/>
    <mergeCell ref="F91:H91"/>
    <mergeCell ref="B85:D85"/>
    <mergeCell ref="F85:H85"/>
    <mergeCell ref="B86:D86"/>
    <mergeCell ref="F86:H86"/>
    <mergeCell ref="B87:D87"/>
    <mergeCell ref="F87:H87"/>
    <mergeCell ref="B89:D89"/>
    <mergeCell ref="F89:H89"/>
    <mergeCell ref="B82:D82"/>
    <mergeCell ref="F82:H82"/>
    <mergeCell ref="B83:D83"/>
    <mergeCell ref="F83:H83"/>
    <mergeCell ref="B84:D84"/>
    <mergeCell ref="F84:H84"/>
    <mergeCell ref="B79:D79"/>
    <mergeCell ref="F79:H79"/>
    <mergeCell ref="B80:D80"/>
    <mergeCell ref="F80:H80"/>
    <mergeCell ref="B81:D81"/>
    <mergeCell ref="F81:H81"/>
    <mergeCell ref="B76:D76"/>
    <mergeCell ref="F76:H76"/>
    <mergeCell ref="B77:D77"/>
    <mergeCell ref="F77:H77"/>
    <mergeCell ref="B78:D78"/>
    <mergeCell ref="F78:H78"/>
    <mergeCell ref="B73:D73"/>
    <mergeCell ref="F73:H73"/>
    <mergeCell ref="B74:D74"/>
    <mergeCell ref="F74:H74"/>
    <mergeCell ref="B75:D75"/>
    <mergeCell ref="F75:H75"/>
    <mergeCell ref="B70:D70"/>
    <mergeCell ref="F70:H70"/>
    <mergeCell ref="B71:D71"/>
    <mergeCell ref="F71:H71"/>
    <mergeCell ref="B72:D72"/>
    <mergeCell ref="F72:H72"/>
    <mergeCell ref="B67:D67"/>
    <mergeCell ref="F67:H67"/>
    <mergeCell ref="B68:D68"/>
    <mergeCell ref="F68:H68"/>
    <mergeCell ref="B69:D69"/>
    <mergeCell ref="F69:H69"/>
    <mergeCell ref="B63:D63"/>
    <mergeCell ref="F63:H63"/>
    <mergeCell ref="B64:D64"/>
    <mergeCell ref="F64:H64"/>
    <mergeCell ref="B65:D65"/>
    <mergeCell ref="B66:D66"/>
    <mergeCell ref="F66:H66"/>
    <mergeCell ref="B60:D60"/>
    <mergeCell ref="F60:H60"/>
    <mergeCell ref="B61:D61"/>
    <mergeCell ref="F61:H61"/>
    <mergeCell ref="B62:D62"/>
    <mergeCell ref="F62:H62"/>
    <mergeCell ref="B57:D57"/>
    <mergeCell ref="F57:H57"/>
    <mergeCell ref="B58:D58"/>
    <mergeCell ref="F58:H58"/>
    <mergeCell ref="B59:D59"/>
    <mergeCell ref="F59:H59"/>
    <mergeCell ref="B54:D54"/>
    <mergeCell ref="F54:H54"/>
    <mergeCell ref="B55:D55"/>
    <mergeCell ref="F55:H55"/>
    <mergeCell ref="B56:D56"/>
    <mergeCell ref="F56:H56"/>
    <mergeCell ref="B51:D51"/>
    <mergeCell ref="F51:H51"/>
    <mergeCell ref="B52:D52"/>
    <mergeCell ref="F52:H52"/>
    <mergeCell ref="B53:D53"/>
    <mergeCell ref="F53:H53"/>
    <mergeCell ref="B48:D48"/>
    <mergeCell ref="B49:D49"/>
    <mergeCell ref="F49:H49"/>
    <mergeCell ref="B50:D50"/>
    <mergeCell ref="F50:H50"/>
    <mergeCell ref="B45:D45"/>
    <mergeCell ref="F45:H45"/>
    <mergeCell ref="B46:D46"/>
    <mergeCell ref="F46:H46"/>
    <mergeCell ref="B47:D47"/>
    <mergeCell ref="F47:H47"/>
    <mergeCell ref="B42:D42"/>
    <mergeCell ref="F42:H42"/>
    <mergeCell ref="B43:D43"/>
    <mergeCell ref="F43:H43"/>
    <mergeCell ref="B44:D44"/>
    <mergeCell ref="F44:H44"/>
    <mergeCell ref="B39:D39"/>
    <mergeCell ref="F39:H39"/>
    <mergeCell ref="B40:D40"/>
    <mergeCell ref="F40:H40"/>
    <mergeCell ref="B41:D41"/>
    <mergeCell ref="F41:H41"/>
    <mergeCell ref="B36:D36"/>
    <mergeCell ref="F36:H36"/>
    <mergeCell ref="B37:D37"/>
    <mergeCell ref="F37:H37"/>
    <mergeCell ref="B38:D38"/>
    <mergeCell ref="F38:H38"/>
    <mergeCell ref="B33:D33"/>
    <mergeCell ref="F33:H33"/>
    <mergeCell ref="B34:D34"/>
    <mergeCell ref="F34:H34"/>
    <mergeCell ref="B35:D35"/>
    <mergeCell ref="F35:H35"/>
    <mergeCell ref="B30:D30"/>
    <mergeCell ref="F30:H30"/>
    <mergeCell ref="B31:D31"/>
    <mergeCell ref="F31:H31"/>
    <mergeCell ref="B32:D32"/>
    <mergeCell ref="F32:H32"/>
    <mergeCell ref="B27:D27"/>
    <mergeCell ref="F27:H27"/>
    <mergeCell ref="B28:D28"/>
    <mergeCell ref="F28:H28"/>
    <mergeCell ref="B29:D29"/>
    <mergeCell ref="F29:H29"/>
    <mergeCell ref="B24:D24"/>
    <mergeCell ref="F24:H24"/>
    <mergeCell ref="B25:D25"/>
    <mergeCell ref="F25:H25"/>
    <mergeCell ref="B26:D26"/>
    <mergeCell ref="F26:H26"/>
    <mergeCell ref="B21:D21"/>
    <mergeCell ref="F21:H21"/>
    <mergeCell ref="B22:D22"/>
    <mergeCell ref="F22:H22"/>
    <mergeCell ref="B23:D23"/>
    <mergeCell ref="F23:H23"/>
    <mergeCell ref="F18:H18"/>
    <mergeCell ref="B19:D19"/>
    <mergeCell ref="F19:H19"/>
    <mergeCell ref="B20:D20"/>
    <mergeCell ref="F20:H20"/>
    <mergeCell ref="B15:D15"/>
    <mergeCell ref="F15:H15"/>
    <mergeCell ref="B16:D16"/>
    <mergeCell ref="F16:H16"/>
    <mergeCell ref="B17:D17"/>
    <mergeCell ref="F17:H17"/>
    <mergeCell ref="B12:D12"/>
    <mergeCell ref="F12:H12"/>
    <mergeCell ref="B13:D13"/>
    <mergeCell ref="F13:H13"/>
    <mergeCell ref="B14:D14"/>
    <mergeCell ref="F14:H14"/>
    <mergeCell ref="B8:D8"/>
    <mergeCell ref="F8:H8"/>
    <mergeCell ref="B9:D9"/>
    <mergeCell ref="F9:H9"/>
    <mergeCell ref="F10:H10"/>
    <mergeCell ref="B11:D11"/>
    <mergeCell ref="F11:H11"/>
    <mergeCell ref="B5:D5"/>
    <mergeCell ref="F5:H5"/>
    <mergeCell ref="B6:D6"/>
    <mergeCell ref="F6:H6"/>
    <mergeCell ref="B7:D7"/>
    <mergeCell ref="F7:H7"/>
    <mergeCell ref="N1:S1"/>
    <mergeCell ref="T1:Y1"/>
    <mergeCell ref="Z1:AE1"/>
    <mergeCell ref="B2:D2"/>
    <mergeCell ref="F2:H2"/>
    <mergeCell ref="B3:D3"/>
    <mergeCell ref="F3:H3"/>
    <mergeCell ref="B4:D4"/>
    <mergeCell ref="F4:H4"/>
    <mergeCell ref="B1:E1"/>
    <mergeCell ref="F1:I1"/>
    <mergeCell ref="J1:M1"/>
  </mergeCells>
  <conditionalFormatting sqref="A2:A107">
    <cfRule type="expression" dxfId="107" priority="21">
      <formula>AND($E2=0, $I2=0, $K2=0, $M2=0, $O2=0, $Q2=0, $S2=0, $U2=0, $W2=0, $Y2=0, $AA2=0, $AC2=0, $AE2=0)</formula>
    </cfRule>
  </conditionalFormatting>
  <conditionalFormatting sqref="B19:E107 B2:E17">
    <cfRule type="expression" dxfId="106" priority="20">
      <formula>$E2=0</formula>
    </cfRule>
  </conditionalFormatting>
  <conditionalFormatting sqref="D18:E18">
    <cfRule type="expression" dxfId="105" priority="19">
      <formula>$E18=0</formula>
    </cfRule>
  </conditionalFormatting>
  <conditionalFormatting sqref="B18:C18">
    <cfRule type="expression" dxfId="104" priority="18">
      <formula>$C18=0</formula>
    </cfRule>
  </conditionalFormatting>
  <conditionalFormatting sqref="F2:I47 F49:I107">
    <cfRule type="expression" dxfId="103" priority="17">
      <formula>$I2=0</formula>
    </cfRule>
  </conditionalFormatting>
  <conditionalFormatting sqref="F48:G48">
    <cfRule type="expression" dxfId="102" priority="16">
      <formula>$G48=0</formula>
    </cfRule>
  </conditionalFormatting>
  <conditionalFormatting sqref="H48:I48">
    <cfRule type="expression" dxfId="101" priority="15">
      <formula>$I48=0</formula>
    </cfRule>
  </conditionalFormatting>
  <conditionalFormatting sqref="J2:K107">
    <cfRule type="expression" dxfId="100" priority="14">
      <formula>$K2=0</formula>
    </cfRule>
  </conditionalFormatting>
  <conditionalFormatting sqref="L2:M107">
    <cfRule type="expression" dxfId="99" priority="13">
      <formula>$M2=0</formula>
    </cfRule>
  </conditionalFormatting>
  <conditionalFormatting sqref="N2:O107">
    <cfRule type="expression" dxfId="98" priority="12">
      <formula>$O2=0</formula>
    </cfRule>
  </conditionalFormatting>
  <conditionalFormatting sqref="P2:Q107">
    <cfRule type="expression" dxfId="97" priority="11">
      <formula>$Q2=0</formula>
    </cfRule>
  </conditionalFormatting>
  <conditionalFormatting sqref="R100:S100 R104:S104 R107:S107 R60:S60 R55:S55 R42:S42 R30:S30 R23:S23 R13:S13">
    <cfRule type="expression" dxfId="96" priority="10">
      <formula>$S13=0</formula>
    </cfRule>
  </conditionalFormatting>
  <conditionalFormatting sqref="R105:S106 R101:S103 R61:S99 R56:S59 R43:S54 R31:S41 R24:S29 R14:S22 R2:S12">
    <cfRule type="expression" dxfId="95" priority="9">
      <formula>AND($O2=0, $Q2=0)</formula>
    </cfRule>
  </conditionalFormatting>
  <conditionalFormatting sqref="T2:U107">
    <cfRule type="expression" dxfId="94" priority="8">
      <formula>$U2=0</formula>
    </cfRule>
  </conditionalFormatting>
  <conditionalFormatting sqref="V2:W107">
    <cfRule type="expression" dxfId="93" priority="7">
      <formula>$W2=0</formula>
    </cfRule>
  </conditionalFormatting>
  <conditionalFormatting sqref="X2:Y4 X6:Y107">
    <cfRule type="expression" dxfId="92" priority="6">
      <formula>$Y2=0</formula>
    </cfRule>
  </conditionalFormatting>
  <conditionalFormatting sqref="Z2:AA107">
    <cfRule type="expression" dxfId="91" priority="5">
      <formula>$AA2=0</formula>
    </cfRule>
  </conditionalFormatting>
  <conditionalFormatting sqref="AB2:AC107">
    <cfRule type="expression" dxfId="90" priority="4">
      <formula>$AC2=0</formula>
    </cfRule>
  </conditionalFormatting>
  <conditionalFormatting sqref="AD2:AE107">
    <cfRule type="expression" dxfId="89" priority="3">
      <formula>$AE2=0</formula>
    </cfRule>
  </conditionalFormatting>
  <conditionalFormatting sqref="X4:Y4">
    <cfRule type="expression" dxfId="88" priority="2">
      <formula>AND($U3=0, $W3=0)</formula>
    </cfRule>
  </conditionalFormatting>
  <conditionalFormatting sqref="X5:Y5">
    <cfRule type="expression" dxfId="87" priority="1">
      <formula>AND($U5=0, $W5=0)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177A-A97B-45FB-87B6-3C84973A5B43}">
  <dimension ref="A1:V106"/>
  <sheetViews>
    <sheetView workbookViewId="0">
      <selection activeCell="E2" sqref="E2:G32"/>
    </sheetView>
  </sheetViews>
  <sheetFormatPr defaultRowHeight="15" x14ac:dyDescent="0.25"/>
  <cols>
    <col min="1" max="1" width="34.5703125" style="164" bestFit="1" customWidth="1"/>
    <col min="2" max="2" width="4.7109375" style="164" customWidth="1"/>
    <col min="3" max="3" width="21.140625" style="164" bestFit="1" customWidth="1"/>
    <col min="4" max="4" width="2.7109375" style="164" customWidth="1"/>
    <col min="5" max="5" width="34" style="164" bestFit="1" customWidth="1"/>
    <col min="6" max="6" width="4.7109375" style="164" customWidth="1"/>
    <col min="7" max="7" width="19.140625" style="164" bestFit="1" customWidth="1"/>
    <col min="8" max="8" width="2.7109375" style="164" customWidth="1"/>
    <col min="9" max="9" width="24.42578125" style="164" bestFit="1" customWidth="1"/>
    <col min="10" max="10" width="4.7109375" style="164" customWidth="1"/>
    <col min="11" max="11" width="13.140625" style="164" bestFit="1" customWidth="1"/>
    <col min="12" max="12" width="3.42578125" style="164" customWidth="1"/>
    <col min="13" max="13" width="35.140625" style="164" bestFit="1" customWidth="1"/>
    <col min="14" max="14" width="4.7109375" style="164" customWidth="1"/>
    <col min="15" max="15" width="20" style="164" bestFit="1" customWidth="1"/>
    <col min="16" max="16" width="2.7109375" style="164" customWidth="1"/>
    <col min="17" max="17" width="25" bestFit="1" customWidth="1"/>
    <col min="18" max="18" width="4.7109375" customWidth="1"/>
    <col min="23" max="16384" width="9.140625" style="164"/>
  </cols>
  <sheetData>
    <row r="1" spans="1:22" s="161" customFormat="1" ht="20.100000000000001" customHeight="1" thickBot="1" x14ac:dyDescent="0.3">
      <c r="A1" s="62" t="s">
        <v>826</v>
      </c>
      <c r="B1" s="62" t="s">
        <v>776</v>
      </c>
      <c r="C1" s="62" t="s">
        <v>777</v>
      </c>
      <c r="E1" s="62" t="s">
        <v>825</v>
      </c>
      <c r="F1" s="62" t="s">
        <v>776</v>
      </c>
      <c r="G1" s="62" t="s">
        <v>777</v>
      </c>
      <c r="I1" s="62" t="s">
        <v>764</v>
      </c>
      <c r="J1" s="62" t="s">
        <v>776</v>
      </c>
      <c r="K1" s="62" t="s">
        <v>777</v>
      </c>
      <c r="M1" s="62" t="s">
        <v>784</v>
      </c>
      <c r="N1" s="62" t="s">
        <v>776</v>
      </c>
      <c r="O1" s="62" t="s">
        <v>777</v>
      </c>
      <c r="Q1"/>
      <c r="R1"/>
      <c r="S1"/>
      <c r="T1"/>
      <c r="U1"/>
      <c r="V1"/>
    </row>
    <row r="2" spans="1:22" x14ac:dyDescent="0.25">
      <c r="A2" s="111" t="s">
        <v>291</v>
      </c>
      <c r="B2" s="112">
        <f>Completed!K35</f>
        <v>1</v>
      </c>
      <c r="C2" s="177" t="s">
        <v>790</v>
      </c>
      <c r="E2" s="109" t="s">
        <v>604</v>
      </c>
      <c r="F2" s="110">
        <f>Completed!U16</f>
        <v>1</v>
      </c>
      <c r="G2" s="176" t="s">
        <v>772</v>
      </c>
      <c r="I2" s="107" t="s">
        <v>200</v>
      </c>
      <c r="J2" s="108">
        <f>Completed!I56+Completed!I107</f>
        <v>7</v>
      </c>
      <c r="K2" s="176" t="s">
        <v>794</v>
      </c>
      <c r="M2" s="181" t="s">
        <v>666</v>
      </c>
      <c r="N2" s="112">
        <f>Completed!Y76+Completed!I89</f>
        <v>6</v>
      </c>
      <c r="O2" s="237" t="s">
        <v>824</v>
      </c>
    </row>
    <row r="3" spans="1:22" ht="17.100000000000001" customHeight="1" x14ac:dyDescent="0.25">
      <c r="A3" s="111" t="s">
        <v>226</v>
      </c>
      <c r="B3" s="112">
        <f>Completed!I23+Completed!K27</f>
        <v>6</v>
      </c>
      <c r="C3" s="177" t="s">
        <v>790</v>
      </c>
      <c r="E3" s="115" t="s">
        <v>532</v>
      </c>
      <c r="F3" s="116">
        <f>Completed!U3</f>
        <v>3</v>
      </c>
      <c r="G3" s="177" t="s">
        <v>772</v>
      </c>
      <c r="I3" s="111" t="s">
        <v>263</v>
      </c>
      <c r="J3" s="112">
        <f>Completed!M57+Completed!K102</f>
        <v>25</v>
      </c>
      <c r="K3" s="177" t="s">
        <v>794</v>
      </c>
      <c r="M3" s="181" t="s">
        <v>377</v>
      </c>
      <c r="N3" s="112">
        <f>Completed!K83</f>
        <v>10</v>
      </c>
      <c r="O3" s="237" t="s">
        <v>824</v>
      </c>
    </row>
    <row r="4" spans="1:22" ht="17.100000000000001" customHeight="1" x14ac:dyDescent="0.25">
      <c r="A4" s="111" t="s">
        <v>396</v>
      </c>
      <c r="B4" s="112">
        <f>Completed!Q3</f>
        <v>1</v>
      </c>
      <c r="C4" s="177" t="s">
        <v>791</v>
      </c>
      <c r="E4" s="115" t="s">
        <v>367</v>
      </c>
      <c r="F4" s="116">
        <f>Completed!M73+Completed!O97</f>
        <v>2</v>
      </c>
      <c r="G4" s="177" t="s">
        <v>772</v>
      </c>
      <c r="I4" s="111" t="s">
        <v>117</v>
      </c>
      <c r="J4" s="112">
        <f>Completed!E3+Completed!K84</f>
        <v>22</v>
      </c>
      <c r="K4" s="177" t="s">
        <v>794</v>
      </c>
      <c r="M4" s="181" t="s">
        <v>370</v>
      </c>
      <c r="N4" s="112">
        <f>Completed!M72+Completed!M92</f>
        <v>11</v>
      </c>
      <c r="O4" s="237" t="s">
        <v>824</v>
      </c>
    </row>
    <row r="5" spans="1:22" ht="17.100000000000001" customHeight="1" x14ac:dyDescent="0.25">
      <c r="A5" s="111" t="s">
        <v>426</v>
      </c>
      <c r="B5" s="112">
        <f>Completed!Q90</f>
        <v>1</v>
      </c>
      <c r="C5" s="177" t="s">
        <v>791</v>
      </c>
      <c r="E5" s="115" t="s">
        <v>564</v>
      </c>
      <c r="F5" s="116">
        <f>Completed!W35</f>
        <v>5</v>
      </c>
      <c r="G5" s="177" t="s">
        <v>772</v>
      </c>
      <c r="I5" s="111" t="s">
        <v>318</v>
      </c>
      <c r="J5" s="112">
        <f>Completed!K12</f>
        <v>3</v>
      </c>
      <c r="K5" s="177" t="s">
        <v>794</v>
      </c>
      <c r="M5" s="180" t="s">
        <v>654</v>
      </c>
      <c r="N5" s="116">
        <f>Completed!W43</f>
        <v>10</v>
      </c>
      <c r="O5" s="237" t="s">
        <v>824</v>
      </c>
    </row>
    <row r="6" spans="1:22" ht="17.100000000000001" customHeight="1" x14ac:dyDescent="0.25">
      <c r="A6" s="111" t="s">
        <v>395</v>
      </c>
      <c r="B6" s="112">
        <f>Completed!O3</f>
        <v>1</v>
      </c>
      <c r="C6" s="177" t="s">
        <v>791</v>
      </c>
      <c r="E6" s="115" t="s">
        <v>407</v>
      </c>
      <c r="F6" s="116">
        <f>Completed!O48+Completed!O88</f>
        <v>4</v>
      </c>
      <c r="G6" s="177" t="s">
        <v>772</v>
      </c>
      <c r="I6" s="111" t="s">
        <v>494</v>
      </c>
      <c r="J6" s="112">
        <f>Completed!O63</f>
        <v>30</v>
      </c>
      <c r="K6" s="177" t="s">
        <v>794</v>
      </c>
      <c r="M6" s="180" t="s">
        <v>335</v>
      </c>
      <c r="N6" s="116">
        <f>Completed!M40+Completed!M42</f>
        <v>20</v>
      </c>
      <c r="O6" s="237" t="s">
        <v>824</v>
      </c>
    </row>
    <row r="7" spans="1:22" ht="15.75" customHeight="1" x14ac:dyDescent="0.25">
      <c r="A7" s="111" t="s">
        <v>265</v>
      </c>
      <c r="B7" s="112">
        <f>Completed!M37</f>
        <v>1</v>
      </c>
      <c r="C7" s="177" t="s">
        <v>791</v>
      </c>
      <c r="E7" s="115" t="s">
        <v>588</v>
      </c>
      <c r="F7" s="116">
        <f>Completed!Y29</f>
        <v>10</v>
      </c>
      <c r="G7" s="177" t="s">
        <v>772</v>
      </c>
      <c r="I7" s="111" t="s">
        <v>830</v>
      </c>
      <c r="J7" s="112">
        <f>Completed!M88</f>
        <v>15</v>
      </c>
      <c r="K7" s="177" t="s">
        <v>794</v>
      </c>
      <c r="M7" s="180" t="s">
        <v>715</v>
      </c>
      <c r="N7" s="116">
        <f>Completed!AC90</f>
        <v>10</v>
      </c>
      <c r="O7" s="237" t="s">
        <v>824</v>
      </c>
    </row>
    <row r="8" spans="1:22" ht="17.100000000000001" customHeight="1" x14ac:dyDescent="0.25">
      <c r="A8" s="111" t="s">
        <v>425</v>
      </c>
      <c r="B8" s="112">
        <f>Completed!O90</f>
        <v>1</v>
      </c>
      <c r="C8" s="177" t="s">
        <v>791</v>
      </c>
      <c r="E8" s="115" t="s">
        <v>745</v>
      </c>
      <c r="F8" s="116">
        <f>Crafting!AC87+Completed!AC96</f>
        <v>10</v>
      </c>
      <c r="G8" s="177" t="s">
        <v>772</v>
      </c>
      <c r="I8" s="111" t="s">
        <v>150</v>
      </c>
      <c r="J8" s="112">
        <f>Completed!E25+Completed!E93</f>
        <v>10</v>
      </c>
      <c r="K8" s="177" t="s">
        <v>794</v>
      </c>
      <c r="M8" s="180" t="s">
        <v>353</v>
      </c>
      <c r="N8" s="116">
        <f>Completed!U24+Completed!M100</f>
        <v>20</v>
      </c>
      <c r="O8" s="237" t="s">
        <v>824</v>
      </c>
    </row>
    <row r="9" spans="1:22" ht="17.100000000000001" customHeight="1" x14ac:dyDescent="0.25">
      <c r="A9" s="111" t="s">
        <v>292</v>
      </c>
      <c r="B9" s="112">
        <f>Completed!M35</f>
        <v>1</v>
      </c>
      <c r="C9" s="177" t="s">
        <v>790</v>
      </c>
      <c r="E9" s="115" t="s">
        <v>479</v>
      </c>
      <c r="F9" s="116">
        <f>Completed!AC2+Completed!Q52+Completed!U83</f>
        <v>15</v>
      </c>
      <c r="G9" s="177" t="s">
        <v>772</v>
      </c>
      <c r="I9" s="111" t="s">
        <v>508</v>
      </c>
      <c r="J9" s="112">
        <f>Completed!Q74</f>
        <v>10</v>
      </c>
      <c r="K9" s="177" t="s">
        <v>794</v>
      </c>
      <c r="M9" s="180" t="s">
        <v>659</v>
      </c>
      <c r="N9" s="116">
        <f>Completed!Y45</f>
        <v>10</v>
      </c>
      <c r="O9" s="237" t="s">
        <v>824</v>
      </c>
    </row>
    <row r="10" spans="1:22" ht="17.100000000000001" customHeight="1" x14ac:dyDescent="0.25">
      <c r="A10" s="111" t="s">
        <v>116</v>
      </c>
      <c r="B10" s="112">
        <f>Completed!E36+Completed!E83</f>
        <v>4</v>
      </c>
      <c r="C10" s="177" t="s">
        <v>790</v>
      </c>
      <c r="E10" s="115" t="s">
        <v>336</v>
      </c>
      <c r="F10" s="116">
        <f>Completed!K106</f>
        <v>5</v>
      </c>
      <c r="G10" s="177" t="s">
        <v>772</v>
      </c>
      <c r="I10" s="111" t="s">
        <v>230</v>
      </c>
      <c r="J10" s="112">
        <f>Completed!M38+Completed!I55</f>
        <v>35</v>
      </c>
      <c r="K10" s="177" t="s">
        <v>794</v>
      </c>
      <c r="M10" s="180" t="s">
        <v>756</v>
      </c>
      <c r="N10" s="116">
        <f>Completed!O94</f>
        <v>5</v>
      </c>
      <c r="O10" s="237" t="s">
        <v>824</v>
      </c>
    </row>
    <row r="11" spans="1:22" ht="17.100000000000001" customHeight="1" x14ac:dyDescent="0.25">
      <c r="A11" s="111" t="s">
        <v>277</v>
      </c>
      <c r="B11" s="112">
        <f>Completed!M27</f>
        <v>1</v>
      </c>
      <c r="C11" s="177" t="s">
        <v>792</v>
      </c>
      <c r="E11" s="115" t="s">
        <v>576</v>
      </c>
      <c r="F11" s="116">
        <f>Completed!AC34+Completed!U90</f>
        <v>2</v>
      </c>
      <c r="G11" s="177" t="s">
        <v>772</v>
      </c>
      <c r="I11" s="111" t="s">
        <v>431</v>
      </c>
      <c r="J11" s="112">
        <f>Completed!Y34</f>
        <v>30</v>
      </c>
      <c r="K11" s="177" t="s">
        <v>794</v>
      </c>
      <c r="M11" s="180" t="s">
        <v>516</v>
      </c>
      <c r="N11" s="116">
        <f>Completed!Q33+Completed!Y68</f>
        <v>13</v>
      </c>
      <c r="O11" s="237" t="s">
        <v>824</v>
      </c>
    </row>
    <row r="12" spans="1:22" ht="17.100000000000001" customHeight="1" x14ac:dyDescent="0.25">
      <c r="A12" s="111" t="s">
        <v>144</v>
      </c>
      <c r="B12" s="112">
        <f>Completed!E44</f>
        <v>1</v>
      </c>
      <c r="C12" s="177" t="s">
        <v>792</v>
      </c>
      <c r="E12" s="115" t="s">
        <v>348</v>
      </c>
      <c r="F12" s="116">
        <f>Completed!K49</f>
        <v>1</v>
      </c>
      <c r="G12" s="177" t="s">
        <v>772</v>
      </c>
      <c r="I12" s="111" t="s">
        <v>507</v>
      </c>
      <c r="J12" s="112">
        <f>Completed!Q39</f>
        <v>10</v>
      </c>
      <c r="K12" s="177" t="s">
        <v>794</v>
      </c>
      <c r="M12" s="180" t="s">
        <v>639</v>
      </c>
      <c r="N12" s="116">
        <f>Completed!U55</f>
        <v>10</v>
      </c>
      <c r="O12" s="237" t="s">
        <v>824</v>
      </c>
    </row>
    <row r="13" spans="1:22" ht="17.100000000000001" customHeight="1" x14ac:dyDescent="0.25">
      <c r="A13" s="111" t="s">
        <v>208</v>
      </c>
      <c r="B13" s="112">
        <f>Completed!I91</f>
        <v>1</v>
      </c>
      <c r="C13" s="177" t="s">
        <v>792</v>
      </c>
      <c r="E13" s="115" t="s">
        <v>331</v>
      </c>
      <c r="F13" s="116">
        <f>Completed!M30+Completed!M70+Completed!M94+Completed!M96</f>
        <v>4</v>
      </c>
      <c r="G13" s="177" t="s">
        <v>772</v>
      </c>
      <c r="I13" s="111" t="s">
        <v>585</v>
      </c>
      <c r="J13" s="112">
        <f>Completed!U34</f>
        <v>30</v>
      </c>
      <c r="K13" s="177" t="s">
        <v>794</v>
      </c>
      <c r="M13" s="180" t="s">
        <v>515</v>
      </c>
      <c r="N13" s="116">
        <f>Completed!O33</f>
        <v>3</v>
      </c>
      <c r="O13" s="237" t="s">
        <v>824</v>
      </c>
    </row>
    <row r="14" spans="1:22" ht="17.100000000000001" customHeight="1" x14ac:dyDescent="0.25">
      <c r="A14" s="111" t="s">
        <v>284</v>
      </c>
      <c r="B14" s="112">
        <f>Completed!K88</f>
        <v>1</v>
      </c>
      <c r="C14" s="177" t="s">
        <v>792</v>
      </c>
      <c r="E14" s="115" t="s">
        <v>614</v>
      </c>
      <c r="F14" s="116">
        <f>Completed!Y25</f>
        <v>5</v>
      </c>
      <c r="G14" s="177" t="s">
        <v>772</v>
      </c>
      <c r="I14" s="111" t="s">
        <v>180</v>
      </c>
      <c r="J14" s="112">
        <f>Completed!E9+Completed!E71</f>
        <v>23</v>
      </c>
      <c r="K14" s="177" t="s">
        <v>794</v>
      </c>
      <c r="M14" s="180" t="s">
        <v>653</v>
      </c>
      <c r="N14" s="116">
        <f>Completed!U43</f>
        <v>10</v>
      </c>
      <c r="O14" s="237" t="s">
        <v>824</v>
      </c>
    </row>
    <row r="15" spans="1:22" ht="17.100000000000001" customHeight="1" x14ac:dyDescent="0.25">
      <c r="A15" s="111" t="s">
        <v>267</v>
      </c>
      <c r="B15" s="112">
        <f>Completed!M4</f>
        <v>1</v>
      </c>
      <c r="C15" s="177" t="s">
        <v>792</v>
      </c>
      <c r="E15" s="115" t="s">
        <v>619</v>
      </c>
      <c r="F15" s="116">
        <f>Completed!Y8</f>
        <v>1</v>
      </c>
      <c r="G15" s="177" t="s">
        <v>793</v>
      </c>
      <c r="I15" s="111" t="s">
        <v>251</v>
      </c>
      <c r="J15" s="112">
        <f>Completed!I9+Completed!Q24+Completed!Q71+Completed!I85</f>
        <v>45</v>
      </c>
      <c r="K15" s="177" t="s">
        <v>794</v>
      </c>
      <c r="M15" s="180" t="s">
        <v>430</v>
      </c>
      <c r="N15" s="116">
        <f>Completed!W6+Completed!O78</f>
        <v>11</v>
      </c>
      <c r="O15" s="237" t="s">
        <v>824</v>
      </c>
    </row>
    <row r="16" spans="1:22" ht="17.100000000000001" customHeight="1" x14ac:dyDescent="0.25">
      <c r="A16" s="111" t="s">
        <v>289</v>
      </c>
      <c r="B16" s="112">
        <f>Completed!K103</f>
        <v>1</v>
      </c>
      <c r="C16" s="177" t="s">
        <v>792</v>
      </c>
      <c r="E16" s="115" t="s">
        <v>550</v>
      </c>
      <c r="F16" s="116">
        <f>Completed!Y88</f>
        <v>1</v>
      </c>
      <c r="G16" s="177" t="s">
        <v>793</v>
      </c>
      <c r="I16" s="111" t="s">
        <v>252</v>
      </c>
      <c r="J16" s="112">
        <f>Completed!I92</f>
        <v>2</v>
      </c>
      <c r="K16" s="177" t="s">
        <v>794</v>
      </c>
      <c r="M16" s="180" t="s">
        <v>655</v>
      </c>
      <c r="N16" s="116">
        <f>Completed!Y43</f>
        <v>10</v>
      </c>
      <c r="O16" s="237" t="s">
        <v>824</v>
      </c>
    </row>
    <row r="17" spans="1:15" ht="17.100000000000001" customHeight="1" x14ac:dyDescent="0.25">
      <c r="A17" s="111" t="s">
        <v>223</v>
      </c>
      <c r="B17" s="112">
        <f>Completed!I8</f>
        <v>1</v>
      </c>
      <c r="C17" s="177" t="s">
        <v>791</v>
      </c>
      <c r="E17" s="115" t="s">
        <v>613</v>
      </c>
      <c r="F17" s="116">
        <f>Completed!W25</f>
        <v>3</v>
      </c>
      <c r="G17" s="177" t="s">
        <v>772</v>
      </c>
      <c r="I17" s="111" t="s">
        <v>443</v>
      </c>
      <c r="J17" s="112">
        <f>Completed!Y9+Completed!M16+Completed!Q26</f>
        <v>41</v>
      </c>
      <c r="K17" s="177" t="s">
        <v>794</v>
      </c>
      <c r="M17" s="180" t="s">
        <v>624</v>
      </c>
      <c r="N17" s="116">
        <f>Completed!U30</f>
        <v>5</v>
      </c>
      <c r="O17" s="237" t="s">
        <v>824</v>
      </c>
    </row>
    <row r="18" spans="1:15" ht="17.100000000000001" customHeight="1" x14ac:dyDescent="0.25">
      <c r="A18" s="111" t="s">
        <v>213</v>
      </c>
      <c r="B18" s="112">
        <f>Completed!I80</f>
        <v>1</v>
      </c>
      <c r="C18" s="177" t="s">
        <v>791</v>
      </c>
      <c r="E18" s="115" t="s">
        <v>586</v>
      </c>
      <c r="F18" s="116">
        <f>Completed!U29</f>
        <v>1</v>
      </c>
      <c r="G18" s="177" t="s">
        <v>772</v>
      </c>
      <c r="I18" s="111" t="s">
        <v>444</v>
      </c>
      <c r="J18" s="112">
        <f>Completed!Q16+Q60</f>
        <v>5</v>
      </c>
      <c r="K18" s="177" t="s">
        <v>794</v>
      </c>
      <c r="M18" s="180" t="s">
        <v>475</v>
      </c>
      <c r="N18" s="116">
        <f>Completed!O93</f>
        <v>3</v>
      </c>
      <c r="O18" s="237" t="s">
        <v>824</v>
      </c>
    </row>
    <row r="19" spans="1:15" ht="17.100000000000001" customHeight="1" thickBot="1" x14ac:dyDescent="0.3">
      <c r="A19" s="113" t="s">
        <v>319</v>
      </c>
      <c r="B19" s="114">
        <f>Completed!K12+Completed!W24</f>
        <v>13</v>
      </c>
      <c r="C19" s="178" t="s">
        <v>790</v>
      </c>
      <c r="E19" s="115" t="s">
        <v>641</v>
      </c>
      <c r="F19" s="116">
        <f>Completed!Y55</f>
        <v>5</v>
      </c>
      <c r="G19" s="177" t="s">
        <v>772</v>
      </c>
      <c r="I19" s="111" t="s">
        <v>136</v>
      </c>
      <c r="J19" s="112">
        <f>Completed!E14</f>
        <v>2</v>
      </c>
      <c r="K19" s="177" t="s">
        <v>794</v>
      </c>
      <c r="M19" s="180" t="s">
        <v>406</v>
      </c>
      <c r="N19" s="116">
        <f>Completed!Q61+Completed!W68</f>
        <v>20</v>
      </c>
      <c r="O19" s="237" t="s">
        <v>824</v>
      </c>
    </row>
    <row r="20" spans="1:15" ht="16.5" customHeight="1" x14ac:dyDescent="0.25">
      <c r="E20" s="115" t="s">
        <v>729</v>
      </c>
      <c r="F20" s="116">
        <f>Completed!AC95+Completed!AC89</f>
        <v>11</v>
      </c>
      <c r="G20" s="177" t="s">
        <v>772</v>
      </c>
      <c r="I20" s="111" t="s">
        <v>184</v>
      </c>
      <c r="J20" s="112">
        <f>Completed!E15+Completed!K57+Completed!K107</f>
        <v>17</v>
      </c>
      <c r="K20" s="177" t="s">
        <v>794</v>
      </c>
      <c r="M20" s="180" t="s">
        <v>527</v>
      </c>
      <c r="N20" s="116">
        <f>Completed!U6</f>
        <v>10</v>
      </c>
      <c r="O20" s="237" t="s">
        <v>824</v>
      </c>
    </row>
    <row r="21" spans="1:15" ht="17.100000000000001" customHeight="1" x14ac:dyDescent="0.25">
      <c r="E21" s="115" t="s">
        <v>618</v>
      </c>
      <c r="F21" s="116">
        <f>Completed!W8+Completed!U38</f>
        <v>15</v>
      </c>
      <c r="G21" s="177" t="s">
        <v>772</v>
      </c>
      <c r="I21" s="111" t="s">
        <v>121</v>
      </c>
      <c r="J21" s="112">
        <f>Completed!E31</f>
        <v>5</v>
      </c>
      <c r="K21" s="177" t="s">
        <v>794</v>
      </c>
      <c r="M21" s="180" t="s">
        <v>658</v>
      </c>
      <c r="N21" s="116">
        <f>Completed!W45</f>
        <v>10</v>
      </c>
      <c r="O21" s="237" t="s">
        <v>824</v>
      </c>
    </row>
    <row r="22" spans="1:15" ht="17.100000000000001" customHeight="1" x14ac:dyDescent="0.25">
      <c r="E22" s="115" t="s">
        <v>610</v>
      </c>
      <c r="F22" s="116">
        <f>Completed!U20</f>
        <v>1</v>
      </c>
      <c r="G22" s="177" t="s">
        <v>772</v>
      </c>
      <c r="I22" s="111" t="s">
        <v>487</v>
      </c>
      <c r="J22" s="112">
        <f>Completed!Q59</f>
        <v>30</v>
      </c>
      <c r="K22" s="177" t="s">
        <v>794</v>
      </c>
      <c r="M22" s="180" t="s">
        <v>528</v>
      </c>
      <c r="N22" s="116">
        <f>Completed!Y6</f>
        <v>10</v>
      </c>
      <c r="O22" s="237" t="s">
        <v>824</v>
      </c>
    </row>
    <row r="23" spans="1:15" ht="17.100000000000001" customHeight="1" x14ac:dyDescent="0.25">
      <c r="E23" s="117" t="s">
        <v>517</v>
      </c>
      <c r="F23" s="119">
        <f>Completed!AE4+Completed!AE37+Completed!AE57+Completed!AE79</f>
        <v>40</v>
      </c>
      <c r="G23" s="177" t="s">
        <v>772</v>
      </c>
      <c r="I23" s="111" t="s">
        <v>214</v>
      </c>
      <c r="J23" s="112">
        <f>Completed!I50</f>
        <v>2</v>
      </c>
      <c r="K23" s="177" t="s">
        <v>794</v>
      </c>
      <c r="M23" s="181" t="s">
        <v>334</v>
      </c>
      <c r="N23" s="112">
        <f>Completed!K42</f>
        <v>10</v>
      </c>
      <c r="O23" s="237" t="s">
        <v>824</v>
      </c>
    </row>
    <row r="24" spans="1:15" ht="17.100000000000001" customHeight="1" x14ac:dyDescent="0.25">
      <c r="E24" s="115" t="s">
        <v>595</v>
      </c>
      <c r="F24" s="116">
        <f>Completed!U50</f>
        <v>5</v>
      </c>
      <c r="G24" s="177" t="s">
        <v>772</v>
      </c>
      <c r="I24" s="111" t="s">
        <v>231</v>
      </c>
      <c r="J24" s="112">
        <f>Completed!I52+Completed!O74+Completed!O87</f>
        <v>40</v>
      </c>
      <c r="K24" s="177" t="s">
        <v>794</v>
      </c>
      <c r="M24" s="181" t="s">
        <v>352</v>
      </c>
      <c r="N24" s="112">
        <f>Completed!K100</f>
        <v>10</v>
      </c>
      <c r="O24" s="237" t="s">
        <v>824</v>
      </c>
    </row>
    <row r="25" spans="1:15" ht="17.100000000000001" customHeight="1" x14ac:dyDescent="0.25">
      <c r="E25" s="111" t="s">
        <v>569</v>
      </c>
      <c r="F25" s="112">
        <f>Completed!W105</f>
        <v>1</v>
      </c>
      <c r="G25" s="177" t="s">
        <v>772</v>
      </c>
      <c r="I25" s="111" t="s">
        <v>424</v>
      </c>
      <c r="J25" s="112">
        <f>Completed!Q22</f>
        <v>5</v>
      </c>
      <c r="K25" s="177" t="s">
        <v>794</v>
      </c>
      <c r="M25" s="181" t="s">
        <v>445</v>
      </c>
      <c r="N25" s="112">
        <f>Completed!O54</f>
        <v>1</v>
      </c>
      <c r="O25" s="237" t="s">
        <v>824</v>
      </c>
    </row>
    <row r="26" spans="1:15" ht="17.100000000000001" customHeight="1" x14ac:dyDescent="0.25">
      <c r="E26" s="115" t="s">
        <v>664</v>
      </c>
      <c r="F26" s="116">
        <f>Completed!U76</f>
        <v>1</v>
      </c>
      <c r="G26" s="177" t="s">
        <v>772</v>
      </c>
      <c r="I26" s="111" t="s">
        <v>246</v>
      </c>
      <c r="J26" s="112">
        <f>Completed!I32+Completed!I47+Completed!I75</f>
        <v>15</v>
      </c>
      <c r="K26" s="177" t="s">
        <v>794</v>
      </c>
      <c r="M26" s="181" t="s">
        <v>143</v>
      </c>
      <c r="N26" s="112">
        <f>Completed!K10+Completed!E50+Completed!K60+Completed!I65+Completed!K92</f>
        <v>17</v>
      </c>
      <c r="O26" s="237" t="s">
        <v>824</v>
      </c>
    </row>
    <row r="27" spans="1:15" ht="17.100000000000001" customHeight="1" x14ac:dyDescent="0.25">
      <c r="E27" s="115" t="s">
        <v>490</v>
      </c>
      <c r="F27" s="116">
        <f>Completed!O24</f>
        <v>1</v>
      </c>
      <c r="G27" s="177" t="s">
        <v>772</v>
      </c>
      <c r="I27" s="111" t="s">
        <v>478</v>
      </c>
      <c r="J27" s="112">
        <f>Completed!Y21+Completed!W34+Completed!Q46+Completed!Q66</f>
        <v>150</v>
      </c>
      <c r="K27" s="177" t="s">
        <v>794</v>
      </c>
      <c r="M27" s="181" t="s">
        <v>665</v>
      </c>
      <c r="N27" s="112">
        <f>Completed!W76</f>
        <v>5</v>
      </c>
      <c r="O27" s="237" t="s">
        <v>824</v>
      </c>
    </row>
    <row r="28" spans="1:15" ht="17.100000000000001" customHeight="1" x14ac:dyDescent="0.25">
      <c r="E28" s="115" t="s">
        <v>855</v>
      </c>
      <c r="F28" s="116">
        <f>Completed!Y102</f>
        <v>10</v>
      </c>
      <c r="G28" s="177" t="s">
        <v>772</v>
      </c>
      <c r="I28" s="111" t="s">
        <v>495</v>
      </c>
      <c r="J28" s="112">
        <f>Completed!Y30+Completed!Q63+Completed!O71+Completed!Y96</f>
        <v>130</v>
      </c>
      <c r="K28" s="177" t="s">
        <v>794</v>
      </c>
      <c r="M28" s="181" t="s">
        <v>187</v>
      </c>
      <c r="N28" s="112">
        <f>Completed!I20+Completed!E34</f>
        <v>3</v>
      </c>
      <c r="O28" s="237" t="s">
        <v>824</v>
      </c>
    </row>
    <row r="29" spans="1:15" ht="17.100000000000001" customHeight="1" x14ac:dyDescent="0.25">
      <c r="E29" s="115" t="s">
        <v>349</v>
      </c>
      <c r="F29" s="116">
        <f>Completed!$Y$39+Completed!$K$46+Completed!$M$49+Completed!$Q$51+Completed!$O$53+Completed!$M$58</f>
        <v>22</v>
      </c>
      <c r="G29" s="177" t="s">
        <v>772</v>
      </c>
      <c r="I29" s="111" t="s">
        <v>131</v>
      </c>
      <c r="J29" s="112">
        <f>Completed!E69+Completed!E104</f>
        <v>7</v>
      </c>
      <c r="K29" s="177" t="s">
        <v>794</v>
      </c>
      <c r="M29" s="181" t="s">
        <v>254</v>
      </c>
      <c r="N29" s="112">
        <f>Completed!M56+Completed!I74+Completed!M107</f>
        <v>16</v>
      </c>
      <c r="O29" s="237" t="s">
        <v>824</v>
      </c>
    </row>
    <row r="30" spans="1:15" ht="17.100000000000001" customHeight="1" x14ac:dyDescent="0.25">
      <c r="E30" s="115" t="s">
        <v>710</v>
      </c>
      <c r="F30" s="116">
        <f>Completed!AC62</f>
        <v>1</v>
      </c>
      <c r="G30" s="177" t="s">
        <v>772</v>
      </c>
      <c r="I30" s="111" t="s">
        <v>674</v>
      </c>
      <c r="J30" s="112">
        <f>Completed!W11</f>
        <v>30</v>
      </c>
      <c r="K30" s="177" t="s">
        <v>794</v>
      </c>
      <c r="M30" s="181" t="s">
        <v>261</v>
      </c>
      <c r="N30" s="112">
        <f>Completed!I15+Completed!Q28+Completed!Q78</f>
        <v>9</v>
      </c>
      <c r="O30" s="237" t="s">
        <v>824</v>
      </c>
    </row>
    <row r="31" spans="1:15" ht="17.100000000000001" customHeight="1" x14ac:dyDescent="0.25">
      <c r="E31" s="115" t="s">
        <v>584</v>
      </c>
      <c r="F31" s="116">
        <f>Completed!W78</f>
        <v>1</v>
      </c>
      <c r="G31" s="177" t="s">
        <v>772</v>
      </c>
      <c r="I31" s="111" t="s">
        <v>139</v>
      </c>
      <c r="J31" s="112">
        <f>2+2+15</f>
        <v>19</v>
      </c>
      <c r="K31" s="177" t="s">
        <v>794</v>
      </c>
      <c r="M31" s="181" t="s">
        <v>181</v>
      </c>
      <c r="N31" s="112">
        <f>Completed!I22+Completed!M39+Completed!K40+Completed!E96</f>
        <v>23</v>
      </c>
      <c r="O31" s="237" t="s">
        <v>824</v>
      </c>
    </row>
    <row r="32" spans="1:15" ht="17.100000000000001" customHeight="1" x14ac:dyDescent="0.25">
      <c r="E32" s="115" t="s">
        <v>553</v>
      </c>
      <c r="F32" s="116">
        <f>Completed!Y56</f>
        <v>1</v>
      </c>
      <c r="G32" s="177" t="s">
        <v>772</v>
      </c>
      <c r="I32" s="111" t="s">
        <v>441</v>
      </c>
      <c r="J32" s="112">
        <f>Completed!O7+Completed!S60</f>
        <v>10</v>
      </c>
      <c r="K32" s="177" t="s">
        <v>794</v>
      </c>
      <c r="M32" s="181" t="s">
        <v>453</v>
      </c>
      <c r="N32" s="112">
        <f>Completed!Q97</f>
        <v>3</v>
      </c>
      <c r="O32" s="237" t="s">
        <v>824</v>
      </c>
    </row>
    <row r="33" spans="5:15" ht="17.100000000000001" customHeight="1" thickBot="1" x14ac:dyDescent="0.3">
      <c r="E33" s="115" t="s">
        <v>726</v>
      </c>
      <c r="F33" s="116">
        <f>Completed!AC40+Completed!AC42+Completed!AC74</f>
        <v>30</v>
      </c>
      <c r="G33" s="177" t="s">
        <v>772</v>
      </c>
      <c r="I33" s="113" t="s">
        <v>486</v>
      </c>
      <c r="J33" s="114">
        <f>Completed!O59</f>
        <v>30</v>
      </c>
      <c r="K33" s="178" t="s">
        <v>794</v>
      </c>
      <c r="M33" s="181" t="s">
        <v>290</v>
      </c>
      <c r="N33" s="112">
        <f>Completed!O28+Completed!M103</f>
        <v>8</v>
      </c>
      <c r="O33" s="237" t="s">
        <v>824</v>
      </c>
    </row>
    <row r="34" spans="5:15" ht="17.100000000000001" customHeight="1" x14ac:dyDescent="0.25">
      <c r="E34" s="115" t="s">
        <v>549</v>
      </c>
      <c r="F34" s="116">
        <f>Completed!U88</f>
        <v>1</v>
      </c>
      <c r="G34" s="177" t="s">
        <v>772</v>
      </c>
      <c r="M34" s="181" t="s">
        <v>617</v>
      </c>
      <c r="N34" s="112">
        <f>Completed!U8</f>
        <v>10</v>
      </c>
      <c r="O34" s="237" t="s">
        <v>824</v>
      </c>
    </row>
    <row r="35" spans="5:15" ht="17.100000000000001" customHeight="1" x14ac:dyDescent="0.25">
      <c r="E35" s="115" t="s">
        <v>689</v>
      </c>
      <c r="F35" s="116">
        <f>Completed!W15+Completed!W41</f>
        <v>10</v>
      </c>
      <c r="G35" s="177" t="s">
        <v>772</v>
      </c>
      <c r="M35" s="181" t="s">
        <v>271</v>
      </c>
      <c r="N35" s="112">
        <f>Completed!M36</f>
        <v>3</v>
      </c>
      <c r="O35" s="237" t="s">
        <v>824</v>
      </c>
    </row>
    <row r="36" spans="5:15" ht="17.100000000000001" customHeight="1" x14ac:dyDescent="0.25">
      <c r="E36" s="115" t="s">
        <v>350</v>
      </c>
      <c r="F36" s="116">
        <f>Completed!K58</f>
        <v>1</v>
      </c>
      <c r="G36" s="177" t="s">
        <v>772</v>
      </c>
      <c r="M36" s="181" t="s">
        <v>255</v>
      </c>
      <c r="N36" s="112">
        <f>Completed!O61+Completed!I71</f>
        <v>15</v>
      </c>
      <c r="O36" s="237" t="s">
        <v>824</v>
      </c>
    </row>
    <row r="37" spans="5:15" ht="17.100000000000001" customHeight="1" x14ac:dyDescent="0.25">
      <c r="E37" s="115" t="s">
        <v>552</v>
      </c>
      <c r="F37" s="116">
        <f>15+10</f>
        <v>25</v>
      </c>
      <c r="G37" s="177" t="s">
        <v>772</v>
      </c>
      <c r="M37" s="181" t="s">
        <v>260</v>
      </c>
      <c r="N37" s="112">
        <f>Completed!K72+Completed!K75+Completed!I86</f>
        <v>3</v>
      </c>
      <c r="O37" s="237" t="s">
        <v>824</v>
      </c>
    </row>
    <row r="38" spans="5:15" ht="17.100000000000001" customHeight="1" x14ac:dyDescent="0.25">
      <c r="E38" s="115" t="s">
        <v>640</v>
      </c>
      <c r="F38" s="116">
        <f>Completed!W55</f>
        <v>1</v>
      </c>
      <c r="G38" s="177" t="s">
        <v>772</v>
      </c>
      <c r="M38" s="181" t="s">
        <v>376</v>
      </c>
      <c r="N38" s="112">
        <f>Completed!K39+Completed!W88</f>
        <v>11</v>
      </c>
      <c r="O38" s="237" t="s">
        <v>824</v>
      </c>
    </row>
    <row r="39" spans="5:15" ht="17.100000000000001" customHeight="1" thickBot="1" x14ac:dyDescent="0.3">
      <c r="E39" s="115" t="s">
        <v>524</v>
      </c>
      <c r="F39" s="116">
        <f>Completed!W37</f>
        <v>50</v>
      </c>
      <c r="G39" s="177" t="s">
        <v>772</v>
      </c>
      <c r="M39" s="183" t="s">
        <v>188</v>
      </c>
      <c r="N39" s="114">
        <f>Completed!I79+Completed!M83</f>
        <v>12</v>
      </c>
      <c r="O39" s="238" t="s">
        <v>824</v>
      </c>
    </row>
    <row r="40" spans="5:15" ht="17.100000000000001" customHeight="1" x14ac:dyDescent="0.25">
      <c r="E40" s="117" t="s">
        <v>533</v>
      </c>
      <c r="F40" s="119">
        <f>Completed!Y33</f>
        <v>10</v>
      </c>
      <c r="G40" s="177" t="s">
        <v>772</v>
      </c>
    </row>
    <row r="41" spans="5:15" ht="17.100000000000001" customHeight="1" x14ac:dyDescent="0.25">
      <c r="E41" s="115" t="s">
        <v>270</v>
      </c>
      <c r="F41" s="116">
        <f>Completed!K36+Completed!M60+Completed!M75</f>
        <v>3</v>
      </c>
      <c r="G41" s="177" t="s">
        <v>772</v>
      </c>
    </row>
    <row r="42" spans="5:15" ht="17.100000000000001" customHeight="1" x14ac:dyDescent="0.25">
      <c r="E42" s="115" t="s">
        <v>303</v>
      </c>
      <c r="F42" s="116">
        <f>Completed!K21+Completed!W46</f>
        <v>11</v>
      </c>
      <c r="G42" s="177" t="s">
        <v>772</v>
      </c>
    </row>
    <row r="43" spans="5:15" ht="17.100000000000001" customHeight="1" x14ac:dyDescent="0.25">
      <c r="E43" s="115" t="s">
        <v>711</v>
      </c>
      <c r="F43" s="116">
        <f>Completed!AC103</f>
        <v>1</v>
      </c>
      <c r="G43" s="177" t="s">
        <v>772</v>
      </c>
    </row>
    <row r="44" spans="5:15" ht="17.100000000000001" customHeight="1" x14ac:dyDescent="0.25">
      <c r="E44" s="115" t="s">
        <v>366</v>
      </c>
      <c r="F44" s="116">
        <f>Completed!K73</f>
        <v>1</v>
      </c>
      <c r="G44" s="177" t="s">
        <v>772</v>
      </c>
    </row>
    <row r="45" spans="5:15" ht="17.100000000000001" customHeight="1" x14ac:dyDescent="0.25">
      <c r="E45" s="115" t="s">
        <v>404</v>
      </c>
      <c r="F45" s="116">
        <f>Completed!O98</f>
        <v>1</v>
      </c>
      <c r="G45" s="177" t="s">
        <v>772</v>
      </c>
    </row>
    <row r="46" spans="5:15" ht="17.100000000000001" customHeight="1" x14ac:dyDescent="0.25">
      <c r="E46" s="115" t="s">
        <v>633</v>
      </c>
      <c r="F46" s="116">
        <f>Completed!W106</f>
        <v>10</v>
      </c>
      <c r="G46" s="177" t="s">
        <v>772</v>
      </c>
    </row>
    <row r="47" spans="5:15" ht="17.100000000000001" customHeight="1" x14ac:dyDescent="0.25">
      <c r="E47" s="115" t="s">
        <v>503</v>
      </c>
      <c r="F47" s="116">
        <f>Completed!$AC$80+Completed!$O$81</f>
        <v>2</v>
      </c>
      <c r="G47" s="177" t="s">
        <v>772</v>
      </c>
    </row>
    <row r="48" spans="5:15" ht="17.100000000000001" customHeight="1" x14ac:dyDescent="0.25">
      <c r="E48" s="115" t="s">
        <v>384</v>
      </c>
      <c r="F48" s="116">
        <f>Completed!K15+Completed!Y87</f>
        <v>3</v>
      </c>
      <c r="G48" s="177" t="s">
        <v>772</v>
      </c>
    </row>
    <row r="49" spans="5:7" ht="17.100000000000001" customHeight="1" thickBot="1" x14ac:dyDescent="0.3">
      <c r="E49" s="120" t="s">
        <v>642</v>
      </c>
      <c r="F49" s="121">
        <f>Completed!W93</f>
        <v>1</v>
      </c>
      <c r="G49" s="178" t="s">
        <v>772</v>
      </c>
    </row>
    <row r="50" spans="5:7" ht="17.100000000000001" customHeight="1" thickBot="1" x14ac:dyDescent="0.3">
      <c r="E50" s="234" t="s">
        <v>568</v>
      </c>
      <c r="F50" s="235">
        <f>Completed!U105</f>
        <v>1</v>
      </c>
      <c r="G50" s="236" t="s">
        <v>772</v>
      </c>
    </row>
    <row r="51" spans="5:7" ht="17.100000000000001" customHeight="1" x14ac:dyDescent="0.25"/>
    <row r="52" spans="5:7" ht="17.100000000000001" customHeight="1" x14ac:dyDescent="0.25"/>
    <row r="53" spans="5:7" ht="17.100000000000001" customHeight="1" x14ac:dyDescent="0.25"/>
    <row r="54" spans="5:7" ht="17.100000000000001" customHeight="1" x14ac:dyDescent="0.25"/>
    <row r="55" spans="5:7" ht="17.100000000000001" customHeight="1" x14ac:dyDescent="0.25"/>
    <row r="56" spans="5:7" ht="17.100000000000001" customHeight="1" x14ac:dyDescent="0.25"/>
    <row r="57" spans="5:7" ht="17.100000000000001" customHeight="1" x14ac:dyDescent="0.25"/>
    <row r="58" spans="5:7" ht="17.100000000000001" customHeight="1" x14ac:dyDescent="0.25"/>
    <row r="59" spans="5:7" ht="17.100000000000001" customHeight="1" x14ac:dyDescent="0.25"/>
    <row r="60" spans="5:7" ht="17.100000000000001" customHeight="1" x14ac:dyDescent="0.25"/>
    <row r="61" spans="5:7" ht="17.100000000000001" customHeight="1" x14ac:dyDescent="0.25"/>
    <row r="62" spans="5:7" ht="17.100000000000001" customHeight="1" x14ac:dyDescent="0.25"/>
    <row r="63" spans="5:7" ht="17.100000000000001" customHeight="1" x14ac:dyDescent="0.25"/>
    <row r="64" spans="5:7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sortState xmlns:xlrd2="http://schemas.microsoft.com/office/spreadsheetml/2017/richdata2" ref="E2:G92">
    <sortCondition ref="E1:E92"/>
  </sortState>
  <conditionalFormatting sqref="A2:C19">
    <cfRule type="expression" dxfId="25" priority="12">
      <formula>$B2=0</formula>
    </cfRule>
  </conditionalFormatting>
  <conditionalFormatting sqref="E26:G50">
    <cfRule type="expression" dxfId="24" priority="9">
      <formula>$F2=0</formula>
    </cfRule>
  </conditionalFormatting>
  <conditionalFormatting sqref="I2:K33">
    <cfRule type="expression" dxfId="23" priority="4">
      <formula>$J2=0</formula>
    </cfRule>
  </conditionalFormatting>
  <conditionalFormatting sqref="M2:O39">
    <cfRule type="expression" dxfId="22" priority="3">
      <formula>$N2=0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11BF-71F4-402E-AFE4-2F7E2471EE59}">
  <dimension ref="A1:O106"/>
  <sheetViews>
    <sheetView topLeftCell="A2" workbookViewId="0">
      <selection activeCell="H24" sqref="H24"/>
    </sheetView>
  </sheetViews>
  <sheetFormatPr defaultRowHeight="15" x14ac:dyDescent="0.25"/>
  <cols>
    <col min="1" max="1" width="25" bestFit="1" customWidth="1"/>
    <col min="2" max="2" width="4.7109375" customWidth="1"/>
    <col min="3" max="3" width="9.140625" style="3"/>
    <col min="4" max="4" width="4.7109375" style="3" customWidth="1"/>
    <col min="5" max="5" width="28.7109375" style="3" customWidth="1"/>
    <col min="6" max="6" width="4.7109375" style="3" customWidth="1"/>
    <col min="7" max="7" width="13.85546875" style="3" customWidth="1"/>
    <col min="8" max="8" width="4.7109375" customWidth="1"/>
    <col min="9" max="9" width="25.28515625" customWidth="1"/>
    <col min="10" max="10" width="4.7109375" style="3" customWidth="1"/>
    <col min="11" max="11" width="9.140625" style="3"/>
    <col min="12" max="12" width="4.7109375" style="3" customWidth="1"/>
    <col min="13" max="13" width="24.5703125" style="3" bestFit="1" customWidth="1"/>
    <col min="14" max="14" width="4.7109375" style="3" customWidth="1"/>
    <col min="15" max="15" width="19" style="3" bestFit="1" customWidth="1"/>
    <col min="16" max="16384" width="9.140625" style="3"/>
  </cols>
  <sheetData>
    <row r="1" spans="1:15" s="61" customFormat="1" ht="20.100000000000001" customHeight="1" thickBot="1" x14ac:dyDescent="0.35">
      <c r="A1" s="76" t="s">
        <v>879</v>
      </c>
      <c r="B1" s="76" t="s">
        <v>776</v>
      </c>
      <c r="C1" s="76" t="s">
        <v>777</v>
      </c>
      <c r="E1" s="76" t="s">
        <v>880</v>
      </c>
      <c r="F1" s="76" t="s">
        <v>776</v>
      </c>
      <c r="G1" s="76" t="s">
        <v>777</v>
      </c>
      <c r="H1"/>
      <c r="I1" s="76" t="s">
        <v>881</v>
      </c>
      <c r="J1" s="76" t="s">
        <v>776</v>
      </c>
      <c r="K1" s="76" t="s">
        <v>777</v>
      </c>
      <c r="M1" s="76" t="s">
        <v>764</v>
      </c>
      <c r="N1" s="76" t="s">
        <v>776</v>
      </c>
      <c r="O1" s="76" t="s">
        <v>777</v>
      </c>
    </row>
    <row r="2" spans="1:15" x14ac:dyDescent="0.25">
      <c r="A2" s="117" t="s">
        <v>831</v>
      </c>
      <c r="B2" s="118">
        <f>Completed!E90</f>
        <v>2</v>
      </c>
      <c r="C2" s="177" t="s">
        <v>761</v>
      </c>
      <c r="E2" s="122" t="s">
        <v>832</v>
      </c>
      <c r="F2" s="123">
        <f>Completed!Y20+Completed!E92</f>
        <v>22</v>
      </c>
      <c r="G2" s="176" t="s">
        <v>761</v>
      </c>
      <c r="I2" s="122" t="s">
        <v>538</v>
      </c>
      <c r="J2" s="123">
        <f>Completed!Y31+Completed!Y40+Completed!Y41</f>
        <v>38</v>
      </c>
      <c r="K2" s="176" t="s">
        <v>761</v>
      </c>
      <c r="M2" s="126" t="s">
        <v>882</v>
      </c>
      <c r="N2" s="127">
        <f>SUM($F$2:$F$7)+3*($J$2+$J$3)</f>
        <v>413</v>
      </c>
      <c r="O2" s="177" t="s">
        <v>883</v>
      </c>
    </row>
    <row r="3" spans="1:15" ht="17.100000000000001" customHeight="1" x14ac:dyDescent="0.25">
      <c r="A3" s="117" t="s">
        <v>174</v>
      </c>
      <c r="B3" s="118">
        <f>Completed!E47+Completed!E77</f>
        <v>4</v>
      </c>
      <c r="C3" s="177" t="s">
        <v>761</v>
      </c>
      <c r="E3" s="117" t="s">
        <v>833</v>
      </c>
      <c r="F3" s="119">
        <f>Completed!W96</f>
        <v>5</v>
      </c>
      <c r="G3" s="177" t="s">
        <v>761</v>
      </c>
      <c r="I3" s="117" t="s">
        <v>506</v>
      </c>
      <c r="J3" s="119">
        <f>Completed!Y15+Completed!O39+Completed!W40+Completed!O70+Completed!O72</f>
        <v>50</v>
      </c>
      <c r="K3" s="177" t="s">
        <v>761</v>
      </c>
      <c r="M3" s="126" t="s">
        <v>884</v>
      </c>
      <c r="N3" s="127">
        <f>$J$2+$J$3+$J$4+$J$5+$J$8</f>
        <v>189</v>
      </c>
      <c r="O3" s="177" t="s">
        <v>885</v>
      </c>
    </row>
    <row r="4" spans="1:15" ht="17.100000000000001" customHeight="1" x14ac:dyDescent="0.25">
      <c r="A4" s="117" t="s">
        <v>394</v>
      </c>
      <c r="B4" s="118">
        <f>Completed!O36</f>
        <v>5</v>
      </c>
      <c r="C4" s="177" t="s">
        <v>761</v>
      </c>
      <c r="E4" s="117" t="s">
        <v>834</v>
      </c>
      <c r="F4" s="119">
        <f>Completed!U37</f>
        <v>20</v>
      </c>
      <c r="G4" s="177" t="s">
        <v>761</v>
      </c>
      <c r="I4" s="117" t="s">
        <v>347</v>
      </c>
      <c r="J4" s="119">
        <f>5+5+5+3+5+20</f>
        <v>43</v>
      </c>
      <c r="K4" s="177" t="s">
        <v>761</v>
      </c>
      <c r="M4" s="138" t="s">
        <v>847</v>
      </c>
      <c r="N4" s="139">
        <f>2*$J$2</f>
        <v>76</v>
      </c>
      <c r="O4" s="177" t="s">
        <v>886</v>
      </c>
    </row>
    <row r="5" spans="1:15" ht="17.100000000000001" customHeight="1" x14ac:dyDescent="0.25">
      <c r="A5" s="117" t="s">
        <v>365</v>
      </c>
      <c r="B5" s="118">
        <f>Completed!M32+Completed!Q34+Completed!Q36+Completed!M76+Completed!M86</f>
        <v>24</v>
      </c>
      <c r="C5" s="177" t="s">
        <v>761</v>
      </c>
      <c r="E5" s="117" t="s">
        <v>835</v>
      </c>
      <c r="F5" s="119">
        <f>Completed!W3+Completed!Q9+Completed!W31+Completed!U74</f>
        <v>60</v>
      </c>
      <c r="G5" s="177" t="s">
        <v>761</v>
      </c>
      <c r="I5" s="117" t="s">
        <v>232</v>
      </c>
      <c r="J5" s="119">
        <v>10</v>
      </c>
      <c r="K5" s="177" t="s">
        <v>761</v>
      </c>
      <c r="M5" s="138" t="s">
        <v>887</v>
      </c>
      <c r="N5" s="139">
        <f>$B$2</f>
        <v>2</v>
      </c>
      <c r="O5" s="177" t="s">
        <v>886</v>
      </c>
    </row>
    <row r="6" spans="1:15" ht="17.100000000000001" customHeight="1" x14ac:dyDescent="0.25">
      <c r="A6" s="117" t="s">
        <v>322</v>
      </c>
      <c r="B6" s="118">
        <f>Completed!K25+Completed!K64</f>
        <v>6</v>
      </c>
      <c r="C6" s="177" t="s">
        <v>761</v>
      </c>
      <c r="E6" s="117" t="s">
        <v>836</v>
      </c>
      <c r="F6" s="119">
        <f>Completed!Y54+Completed!O83+Completed!E11</f>
        <v>32</v>
      </c>
      <c r="G6" s="177" t="s">
        <v>761</v>
      </c>
      <c r="I6" s="117" t="s">
        <v>330</v>
      </c>
      <c r="J6" s="119">
        <f>Completed!K30+Completed!K70+Completed!K94+Completed!K96</f>
        <v>12</v>
      </c>
      <c r="K6" s="177" t="s">
        <v>761</v>
      </c>
      <c r="M6" s="117" t="s">
        <v>888</v>
      </c>
      <c r="N6" s="119">
        <f>(5*$F$2)+(7*$F$8)</f>
        <v>285</v>
      </c>
      <c r="O6" s="177" t="s">
        <v>889</v>
      </c>
    </row>
    <row r="7" spans="1:15" ht="15.75" customHeight="1" x14ac:dyDescent="0.25">
      <c r="A7" s="117" t="s">
        <v>364</v>
      </c>
      <c r="B7" s="118">
        <f>Completed!K32+Completed!O34+Completed!O51+Completed!Q53+Completed!M64+Completed!K65+Completed!K76+Completed!K86</f>
        <v>33</v>
      </c>
      <c r="C7" s="177" t="s">
        <v>761</v>
      </c>
      <c r="E7" s="117" t="s">
        <v>837</v>
      </c>
      <c r="F7" s="119">
        <f>Completed!Q70</f>
        <v>10</v>
      </c>
      <c r="G7" s="177" t="s">
        <v>761</v>
      </c>
      <c r="I7" s="117" t="s">
        <v>537</v>
      </c>
      <c r="J7" s="119">
        <f>Completed!AC24+Completed!U31+Completed!W38+Completed!U58+Completed!W81+Completed!U102</f>
        <v>91</v>
      </c>
      <c r="K7" s="177" t="s">
        <v>761</v>
      </c>
      <c r="M7" s="117" t="s">
        <v>890</v>
      </c>
      <c r="N7" s="119">
        <f>(5*$F$4)+(7*$F$9)</f>
        <v>275</v>
      </c>
      <c r="O7" s="177" t="s">
        <v>889</v>
      </c>
    </row>
    <row r="8" spans="1:15" ht="17.100000000000001" customHeight="1" thickBot="1" x14ac:dyDescent="0.3">
      <c r="A8" s="117" t="s">
        <v>405</v>
      </c>
      <c r="B8" s="118">
        <f>Completed!Q98</f>
        <v>5</v>
      </c>
      <c r="C8" s="177" t="s">
        <v>761</v>
      </c>
      <c r="E8" s="117" t="s">
        <v>838</v>
      </c>
      <c r="F8" s="119">
        <f>Completed!AC91</f>
        <v>25</v>
      </c>
      <c r="G8" s="177" t="s">
        <v>761</v>
      </c>
      <c r="I8" s="124" t="s">
        <v>605</v>
      </c>
      <c r="J8" s="125">
        <f>Completed!W33+Completed!U40+Completed!U54+Completed!AC99</f>
        <v>48</v>
      </c>
      <c r="K8" s="178" t="s">
        <v>761</v>
      </c>
      <c r="M8" s="117" t="s">
        <v>891</v>
      </c>
      <c r="N8" s="119">
        <f>(5*$F$5)+(7*$F$11)</f>
        <v>405</v>
      </c>
      <c r="O8" s="177" t="s">
        <v>889</v>
      </c>
    </row>
    <row r="9" spans="1:15" ht="17.100000000000001" customHeight="1" x14ac:dyDescent="0.25">
      <c r="A9" s="117" t="s">
        <v>328</v>
      </c>
      <c r="B9" s="118">
        <f>Completed!K13+Completed!O91</f>
        <v>15</v>
      </c>
      <c r="C9" s="177" t="s">
        <v>761</v>
      </c>
      <c r="E9" s="117" t="s">
        <v>839</v>
      </c>
      <c r="F9" s="119">
        <f>Completed!AC101</f>
        <v>25</v>
      </c>
      <c r="G9" s="177" t="s">
        <v>761</v>
      </c>
      <c r="M9" s="117" t="s">
        <v>892</v>
      </c>
      <c r="N9" s="119">
        <f>(5*$F$3)+(7*$F$10)</f>
        <v>480</v>
      </c>
      <c r="O9" s="177" t="s">
        <v>889</v>
      </c>
    </row>
    <row r="10" spans="1:15" ht="17.100000000000001" customHeight="1" x14ac:dyDescent="0.25">
      <c r="A10" s="117" t="s">
        <v>716</v>
      </c>
      <c r="B10" s="118">
        <f>Completed!AC21</f>
        <v>25</v>
      </c>
      <c r="C10" s="177" t="s">
        <v>761</v>
      </c>
      <c r="E10" s="117" t="s">
        <v>840</v>
      </c>
      <c r="F10" s="119">
        <f>Completed!AC8+Completed!AC78</f>
        <v>65</v>
      </c>
      <c r="G10" s="177" t="s">
        <v>761</v>
      </c>
      <c r="M10" s="117" t="s">
        <v>893</v>
      </c>
      <c r="N10" s="119">
        <f>(5*$F$6)+(7*$F$12)</f>
        <v>335</v>
      </c>
      <c r="O10" s="177" t="s">
        <v>889</v>
      </c>
    </row>
    <row r="11" spans="1:15" ht="17.100000000000001" customHeight="1" x14ac:dyDescent="0.25">
      <c r="A11" s="117" t="s">
        <v>719</v>
      </c>
      <c r="B11" s="118">
        <f>Completed!AC16</f>
        <v>25</v>
      </c>
      <c r="C11" s="177" t="s">
        <v>761</v>
      </c>
      <c r="E11" s="117" t="s">
        <v>841</v>
      </c>
      <c r="F11" s="119">
        <f>Completed!AC55</f>
        <v>15</v>
      </c>
      <c r="G11" s="177" t="s">
        <v>761</v>
      </c>
      <c r="M11" s="117" t="s">
        <v>894</v>
      </c>
      <c r="N11" s="119">
        <f>(5*$F$7)+(7*$F$13)</f>
        <v>225</v>
      </c>
      <c r="O11" s="177" t="s">
        <v>889</v>
      </c>
    </row>
    <row r="12" spans="1:15" ht="17.100000000000001" customHeight="1" x14ac:dyDescent="0.25">
      <c r="A12" s="117" t="s">
        <v>717</v>
      </c>
      <c r="B12" s="118">
        <f>Completed!AC44</f>
        <v>25</v>
      </c>
      <c r="C12" s="177" t="s">
        <v>761</v>
      </c>
      <c r="E12" s="117" t="s">
        <v>842</v>
      </c>
      <c r="F12" s="119">
        <f>Completed!AC57+Completed!AC93</f>
        <v>25</v>
      </c>
      <c r="G12" s="177" t="s">
        <v>761</v>
      </c>
      <c r="M12" s="138" t="s">
        <v>159</v>
      </c>
      <c r="N12" s="139">
        <f>2*$J$5</f>
        <v>20</v>
      </c>
      <c r="O12" s="177" t="s">
        <v>886</v>
      </c>
    </row>
    <row r="13" spans="1:15" ht="17.100000000000001" customHeight="1" thickBot="1" x14ac:dyDescent="0.3">
      <c r="A13" s="117" t="s">
        <v>145</v>
      </c>
      <c r="B13" s="118">
        <f>Completed!E7</f>
        <v>2</v>
      </c>
      <c r="C13" s="177" t="s">
        <v>761</v>
      </c>
      <c r="E13" s="124" t="s">
        <v>843</v>
      </c>
      <c r="F13" s="125">
        <f>Completed!AC22</f>
        <v>25</v>
      </c>
      <c r="G13" s="178" t="s">
        <v>761</v>
      </c>
      <c r="M13" s="138" t="s">
        <v>112</v>
      </c>
      <c r="N13" s="139">
        <f>$B$3</f>
        <v>4</v>
      </c>
      <c r="O13" s="177" t="s">
        <v>886</v>
      </c>
    </row>
    <row r="14" spans="1:15" ht="17.100000000000001" customHeight="1" x14ac:dyDescent="0.25">
      <c r="A14" s="117" t="s">
        <v>513</v>
      </c>
      <c r="B14" s="118">
        <f>Completed!W2+Completed!O75+Completed!Y81</f>
        <v>50</v>
      </c>
      <c r="C14" s="177" t="s">
        <v>761</v>
      </c>
      <c r="M14" s="138" t="s">
        <v>895</v>
      </c>
      <c r="N14" s="139">
        <f>$B$9</f>
        <v>15</v>
      </c>
      <c r="O14" s="177" t="s">
        <v>886</v>
      </c>
    </row>
    <row r="15" spans="1:15" ht="17.100000000000001" customHeight="1" x14ac:dyDescent="0.25">
      <c r="A15" s="117" t="s">
        <v>534</v>
      </c>
      <c r="B15" s="118">
        <f>Completed!Y2+Completed!U81</f>
        <v>40</v>
      </c>
      <c r="C15" s="177" t="s">
        <v>761</v>
      </c>
      <c r="M15" s="138" t="s">
        <v>166</v>
      </c>
      <c r="N15" s="139">
        <f>$B$13</f>
        <v>2</v>
      </c>
      <c r="O15" s="177" t="s">
        <v>886</v>
      </c>
    </row>
    <row r="16" spans="1:15" ht="17.100000000000001" customHeight="1" x14ac:dyDescent="0.25">
      <c r="A16" s="117" t="s">
        <v>577</v>
      </c>
      <c r="B16" s="118">
        <f>-Completed!Q60+Completed!Y90+B17</f>
        <v>85</v>
      </c>
      <c r="C16" s="177" t="s">
        <v>761</v>
      </c>
      <c r="M16" s="138" t="s">
        <v>356</v>
      </c>
      <c r="N16" s="139">
        <f>$B$8</f>
        <v>5</v>
      </c>
      <c r="O16" s="177" t="s">
        <v>886</v>
      </c>
    </row>
    <row r="17" spans="1:15" ht="17.100000000000001" customHeight="1" x14ac:dyDescent="0.25">
      <c r="A17" s="111" t="s">
        <v>662</v>
      </c>
      <c r="B17" s="112">
        <f>Completed!U63</f>
        <v>40</v>
      </c>
      <c r="C17" s="177" t="s">
        <v>761</v>
      </c>
      <c r="M17" s="138" t="s">
        <v>340</v>
      </c>
      <c r="N17" s="139">
        <f>$B$15</f>
        <v>40</v>
      </c>
      <c r="O17" s="177" t="s">
        <v>886</v>
      </c>
    </row>
    <row r="18" spans="1:15" ht="17.100000000000001" customHeight="1" x14ac:dyDescent="0.25">
      <c r="A18" s="117" t="s">
        <v>514</v>
      </c>
      <c r="B18" s="118">
        <f>Completed!U2+Completed!Y60+Completed!Q75+B19</f>
        <v>73</v>
      </c>
      <c r="C18" s="177" t="s">
        <v>761</v>
      </c>
      <c r="M18" s="138" t="s">
        <v>259</v>
      </c>
      <c r="N18" s="139">
        <f>$J$7</f>
        <v>91</v>
      </c>
      <c r="O18" s="177" t="s">
        <v>886</v>
      </c>
    </row>
    <row r="19" spans="1:15" ht="17.100000000000001" customHeight="1" x14ac:dyDescent="0.25">
      <c r="A19" s="111" t="s">
        <v>625</v>
      </c>
      <c r="B19" s="112">
        <f>Completed!W30</f>
        <v>40</v>
      </c>
      <c r="C19" s="177" t="s">
        <v>761</v>
      </c>
      <c r="M19" s="138" t="s">
        <v>896</v>
      </c>
      <c r="N19" s="139">
        <f>$B$22</f>
        <v>10</v>
      </c>
      <c r="O19" s="177" t="s">
        <v>886</v>
      </c>
    </row>
    <row r="20" spans="1:15" ht="16.5" customHeight="1" x14ac:dyDescent="0.25">
      <c r="A20" s="117" t="s">
        <v>606</v>
      </c>
      <c r="B20" s="118">
        <f>Completed!Y96+Completed!W54+B21</f>
        <v>120</v>
      </c>
      <c r="C20" s="177" t="s">
        <v>761</v>
      </c>
      <c r="M20" s="138" t="s">
        <v>897</v>
      </c>
      <c r="N20" s="139">
        <f>$B$7</f>
        <v>33</v>
      </c>
      <c r="O20" s="177" t="s">
        <v>886</v>
      </c>
    </row>
    <row r="21" spans="1:15" ht="17.100000000000001" customHeight="1" x14ac:dyDescent="0.25">
      <c r="A21" s="111" t="s">
        <v>650</v>
      </c>
      <c r="B21" s="112">
        <f>Completed!U11+Completed!U59</f>
        <v>80</v>
      </c>
      <c r="C21" s="177" t="s">
        <v>761</v>
      </c>
      <c r="M21" s="138" t="s">
        <v>177</v>
      </c>
      <c r="N21" s="139">
        <f>$B$6</f>
        <v>6</v>
      </c>
      <c r="O21" s="177" t="s">
        <v>886</v>
      </c>
    </row>
    <row r="22" spans="1:15" ht="16.5" customHeight="1" thickBot="1" x14ac:dyDescent="0.3">
      <c r="A22" s="124" t="s">
        <v>648</v>
      </c>
      <c r="B22" s="157">
        <f>Completed!U49</f>
        <v>10</v>
      </c>
      <c r="C22" s="178" t="s">
        <v>761</v>
      </c>
      <c r="M22" s="138" t="s">
        <v>440</v>
      </c>
      <c r="N22" s="139">
        <f>$B$16</f>
        <v>85</v>
      </c>
      <c r="O22" s="177" t="s">
        <v>886</v>
      </c>
    </row>
    <row r="23" spans="1:15" ht="17.100000000000001" customHeight="1" x14ac:dyDescent="0.25">
      <c r="M23" s="138" t="s">
        <v>898</v>
      </c>
      <c r="N23" s="139">
        <f>$B$5</f>
        <v>24</v>
      </c>
      <c r="O23" s="177" t="s">
        <v>886</v>
      </c>
    </row>
    <row r="24" spans="1:15" ht="17.100000000000001" customHeight="1" x14ac:dyDescent="0.25">
      <c r="M24" s="111" t="s">
        <v>694</v>
      </c>
      <c r="N24" s="112">
        <f>Completed!$Y$33+Completed!$AC$54+(3*($B$17+$B$19+$B$21))</f>
        <v>515</v>
      </c>
      <c r="O24" s="177" t="s">
        <v>761</v>
      </c>
    </row>
    <row r="25" spans="1:15" ht="17.100000000000001" customHeight="1" x14ac:dyDescent="0.25">
      <c r="M25" s="138" t="s">
        <v>899</v>
      </c>
      <c r="N25" s="139">
        <f>$J$6</f>
        <v>12</v>
      </c>
      <c r="O25" s="177" t="s">
        <v>886</v>
      </c>
    </row>
    <row r="26" spans="1:15" ht="17.100000000000001" customHeight="1" x14ac:dyDescent="0.25">
      <c r="M26" s="138" t="s">
        <v>900</v>
      </c>
      <c r="N26" s="139">
        <f>$B$11+$B$12</f>
        <v>50</v>
      </c>
      <c r="O26" s="177" t="s">
        <v>886</v>
      </c>
    </row>
    <row r="27" spans="1:15" ht="17.100000000000001" customHeight="1" x14ac:dyDescent="0.25">
      <c r="M27" s="138" t="s">
        <v>901</v>
      </c>
      <c r="N27" s="139">
        <f>2*$J$3</f>
        <v>100</v>
      </c>
      <c r="O27" s="177" t="s">
        <v>886</v>
      </c>
    </row>
    <row r="28" spans="1:15" ht="17.100000000000001" customHeight="1" x14ac:dyDescent="0.25">
      <c r="M28" s="138" t="s">
        <v>902</v>
      </c>
      <c r="N28" s="139">
        <f>$B$20</f>
        <v>120</v>
      </c>
      <c r="O28" s="177" t="s">
        <v>886</v>
      </c>
    </row>
    <row r="29" spans="1:15" ht="17.100000000000001" customHeight="1" x14ac:dyDescent="0.25">
      <c r="M29" s="138" t="s">
        <v>381</v>
      </c>
      <c r="N29" s="139">
        <f>$B$14</f>
        <v>50</v>
      </c>
      <c r="O29" s="177" t="s">
        <v>886</v>
      </c>
    </row>
    <row r="30" spans="1:15" ht="17.100000000000001" customHeight="1" x14ac:dyDescent="0.25">
      <c r="M30" s="138" t="s">
        <v>903</v>
      </c>
      <c r="N30" s="139">
        <f>$B$4</f>
        <v>5</v>
      </c>
      <c r="O30" s="177" t="s">
        <v>886</v>
      </c>
    </row>
    <row r="31" spans="1:15" ht="17.100000000000001" customHeight="1" x14ac:dyDescent="0.25">
      <c r="M31" s="138" t="s">
        <v>137</v>
      </c>
      <c r="N31" s="139">
        <f>2*$J$8</f>
        <v>96</v>
      </c>
      <c r="O31" s="177" t="s">
        <v>886</v>
      </c>
    </row>
    <row r="32" spans="1:15" ht="17.100000000000001" customHeight="1" x14ac:dyDescent="0.25">
      <c r="M32" s="138" t="s">
        <v>358</v>
      </c>
      <c r="N32" s="139">
        <f>2*$J$4</f>
        <v>86</v>
      </c>
      <c r="O32" s="177" t="s">
        <v>886</v>
      </c>
    </row>
    <row r="33" spans="13:15" ht="17.100000000000001" customHeight="1" x14ac:dyDescent="0.25">
      <c r="M33" s="126" t="s">
        <v>904</v>
      </c>
      <c r="N33" s="127">
        <f>SUM($F$8:$F$13)+($B$7+$B$4+$B$5)+2*($B$14+$B$15+$B$18)+3*($J$5+$J$8+$J$4)</f>
        <v>871</v>
      </c>
      <c r="O33" s="177" t="s">
        <v>883</v>
      </c>
    </row>
    <row r="34" spans="13:15" ht="17.100000000000001" customHeight="1" x14ac:dyDescent="0.25">
      <c r="M34" s="126" t="s">
        <v>905</v>
      </c>
      <c r="N34" s="127">
        <f>($B$2+$B$3+$B$13)+(3*($B$8+$B$6+$B$9+$J$6))+(5*($B$20+$B$16+$B$22+$J$7))+(7*($B$10+$B$11+$B$12))</f>
        <v>2177</v>
      </c>
      <c r="O34" s="177" t="s">
        <v>883</v>
      </c>
    </row>
    <row r="35" spans="13:15" ht="17.100000000000001" customHeight="1" thickBot="1" x14ac:dyDescent="0.3">
      <c r="M35" s="140" t="s">
        <v>310</v>
      </c>
      <c r="N35" s="141">
        <f>$B$18</f>
        <v>73</v>
      </c>
      <c r="O35" s="178" t="s">
        <v>886</v>
      </c>
    </row>
    <row r="36" spans="13:15" ht="17.100000000000001" customHeight="1" x14ac:dyDescent="0.25"/>
    <row r="37" spans="13:15" ht="17.100000000000001" customHeight="1" x14ac:dyDescent="0.25"/>
    <row r="38" spans="13:15" ht="17.100000000000001" customHeight="1" x14ac:dyDescent="0.25"/>
    <row r="39" spans="13:15" ht="17.100000000000001" customHeight="1" x14ac:dyDescent="0.25"/>
    <row r="40" spans="13:15" ht="17.100000000000001" customHeight="1" x14ac:dyDescent="0.25"/>
    <row r="41" spans="13:15" ht="17.100000000000001" customHeight="1" x14ac:dyDescent="0.25"/>
    <row r="42" spans="13:15" ht="17.100000000000001" customHeight="1" x14ac:dyDescent="0.25"/>
    <row r="43" spans="13:15" ht="17.100000000000001" customHeight="1" x14ac:dyDescent="0.25"/>
    <row r="44" spans="13:15" ht="17.100000000000001" customHeight="1" x14ac:dyDescent="0.25"/>
    <row r="45" spans="13:15" ht="17.100000000000001" customHeight="1" x14ac:dyDescent="0.25"/>
    <row r="46" spans="13:15" ht="17.100000000000001" customHeight="1" x14ac:dyDescent="0.25"/>
    <row r="47" spans="13:15" ht="17.100000000000001" customHeight="1" x14ac:dyDescent="0.25"/>
    <row r="48" spans="13:15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conditionalFormatting sqref="A2:C22">
    <cfRule type="expression" dxfId="54" priority="7">
      <formula>$B2=0</formula>
    </cfRule>
  </conditionalFormatting>
  <conditionalFormatting sqref="E2:G13">
    <cfRule type="expression" dxfId="53" priority="3">
      <formula>$F2=0</formula>
    </cfRule>
  </conditionalFormatting>
  <conditionalFormatting sqref="I2:K8">
    <cfRule type="expression" dxfId="52" priority="2">
      <formula>$J2=0</formula>
    </cfRule>
  </conditionalFormatting>
  <conditionalFormatting sqref="M2:O35">
    <cfRule type="expression" dxfId="51" priority="1">
      <formula>$N2=0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B569-B87C-4452-9FF1-2D411A1F6A3B}">
  <dimension ref="A1:AA107"/>
  <sheetViews>
    <sheetView workbookViewId="0">
      <selection activeCell="N2" sqref="N2"/>
    </sheetView>
  </sheetViews>
  <sheetFormatPr defaultRowHeight="15" x14ac:dyDescent="0.25"/>
  <cols>
    <col min="1" max="1" width="34.140625" bestFit="1" customWidth="1"/>
    <col min="2" max="2" width="4.7109375" customWidth="1"/>
    <col min="3" max="3" width="8.7109375" customWidth="1"/>
    <col min="4" max="4" width="2.7109375" style="3" customWidth="1"/>
    <col min="5" max="5" width="38" bestFit="1" customWidth="1"/>
    <col min="6" max="6" width="6.140625" customWidth="1"/>
    <col min="7" max="7" width="16.140625" bestFit="1" customWidth="1"/>
    <col min="8" max="8" width="2.7109375" customWidth="1"/>
    <col min="9" max="9" width="34.5703125" bestFit="1" customWidth="1"/>
    <col min="10" max="10" width="4.7109375" customWidth="1"/>
    <col min="11" max="11" width="16.85546875" bestFit="1" customWidth="1"/>
    <col min="12" max="12" width="2.7109375" customWidth="1"/>
    <col min="13" max="13" width="35.140625" bestFit="1" customWidth="1"/>
    <col min="14" max="14" width="4.7109375" customWidth="1"/>
    <col min="15" max="15" width="16.140625" bestFit="1" customWidth="1"/>
    <col min="16" max="16" width="2.7109375" customWidth="1"/>
    <col min="17" max="17" width="31.42578125" bestFit="1" customWidth="1"/>
    <col min="18" max="18" width="6" bestFit="1" customWidth="1"/>
    <col min="19" max="19" width="20.5703125" bestFit="1" customWidth="1"/>
    <col min="28" max="16384" width="9.140625" style="3"/>
  </cols>
  <sheetData>
    <row r="1" spans="1:27" s="61" customFormat="1" ht="20.100000000000001" customHeight="1" thickBot="1" x14ac:dyDescent="0.35">
      <c r="A1" s="62" t="s">
        <v>795</v>
      </c>
      <c r="B1" s="62" t="s">
        <v>776</v>
      </c>
      <c r="C1" s="62" t="s">
        <v>777</v>
      </c>
      <c r="E1" s="62" t="s">
        <v>762</v>
      </c>
      <c r="F1" s="62" t="s">
        <v>776</v>
      </c>
      <c r="G1" s="62" t="s">
        <v>777</v>
      </c>
      <c r="H1"/>
      <c r="I1" s="62" t="s">
        <v>803</v>
      </c>
      <c r="J1" s="62" t="s">
        <v>776</v>
      </c>
      <c r="K1" s="62" t="s">
        <v>777</v>
      </c>
      <c r="L1"/>
      <c r="M1" s="62" t="s">
        <v>764</v>
      </c>
      <c r="N1" s="62" t="s">
        <v>776</v>
      </c>
      <c r="O1" s="62" t="s">
        <v>777</v>
      </c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 s="107" t="s">
        <v>499</v>
      </c>
      <c r="B2" s="108">
        <f>Completed!O15+Completed!Q73</f>
        <v>4</v>
      </c>
      <c r="C2" s="176" t="s">
        <v>795</v>
      </c>
      <c r="E2" s="107" t="s">
        <v>297</v>
      </c>
      <c r="F2" s="108">
        <f>Completed!K53</f>
        <v>1</v>
      </c>
      <c r="G2" s="176" t="s">
        <v>798</v>
      </c>
      <c r="I2" s="122" t="s">
        <v>162</v>
      </c>
      <c r="J2" s="123">
        <f>Completed!E49</f>
        <v>5</v>
      </c>
      <c r="K2" s="176" t="s">
        <v>803</v>
      </c>
      <c r="M2" s="109" t="s">
        <v>258</v>
      </c>
      <c r="N2" s="110">
        <f>Completed!$I$51+$F$13+$F$14</f>
        <v>7</v>
      </c>
      <c r="O2" s="176" t="s">
        <v>766</v>
      </c>
    </row>
    <row r="3" spans="1:27" ht="17.100000000000001" customHeight="1" x14ac:dyDescent="0.25">
      <c r="A3" s="115" t="s">
        <v>423</v>
      </c>
      <c r="B3" s="116">
        <f>Completed!O22</f>
        <v>1</v>
      </c>
      <c r="C3" s="177" t="s">
        <v>795</v>
      </c>
      <c r="E3" s="111" t="s">
        <v>298</v>
      </c>
      <c r="F3" s="112">
        <f>Completed!M53</f>
        <v>1</v>
      </c>
      <c r="G3" s="177" t="s">
        <v>800</v>
      </c>
      <c r="I3" s="117" t="s">
        <v>183</v>
      </c>
      <c r="J3" s="119">
        <f>Completed!E65+Completed!E67+Completed!I87</f>
        <v>17</v>
      </c>
      <c r="K3" s="177" t="s">
        <v>803</v>
      </c>
      <c r="M3" s="111" t="s">
        <v>906</v>
      </c>
      <c r="N3" s="112">
        <f>$F$35</f>
        <v>3</v>
      </c>
      <c r="O3" s="177" t="s">
        <v>766</v>
      </c>
    </row>
    <row r="4" spans="1:27" ht="17.100000000000001" customHeight="1" x14ac:dyDescent="0.25">
      <c r="A4" s="117" t="s">
        <v>567</v>
      </c>
      <c r="B4" s="119">
        <f>Completed!Y69</f>
        <v>50</v>
      </c>
      <c r="C4" s="177" t="s">
        <v>795</v>
      </c>
      <c r="E4" s="117" t="s">
        <v>796</v>
      </c>
      <c r="F4" s="119">
        <f>Completed!E12+F35</f>
        <v>4</v>
      </c>
      <c r="G4" s="177" t="s">
        <v>799</v>
      </c>
      <c r="I4" s="117" t="s">
        <v>163</v>
      </c>
      <c r="J4" s="119">
        <f>Completed!M3+Completed!E58</f>
        <v>10</v>
      </c>
      <c r="K4" s="177" t="s">
        <v>803</v>
      </c>
      <c r="M4" s="111" t="s">
        <v>221</v>
      </c>
      <c r="N4" s="112">
        <f>Completed!$I$25+$F$52</f>
        <v>6</v>
      </c>
      <c r="O4" s="177" t="s">
        <v>766</v>
      </c>
    </row>
    <row r="5" spans="1:27" ht="17.100000000000001" customHeight="1" x14ac:dyDescent="0.25">
      <c r="A5" s="117" t="s">
        <v>141</v>
      </c>
      <c r="B5" s="119">
        <f>Completed!E101</f>
        <v>2</v>
      </c>
      <c r="C5" s="177" t="s">
        <v>795</v>
      </c>
      <c r="E5" s="111" t="s">
        <v>337</v>
      </c>
      <c r="F5" s="112">
        <f>Completed!M106</f>
        <v>1</v>
      </c>
      <c r="G5" s="177" t="s">
        <v>799</v>
      </c>
      <c r="I5" s="117" t="s">
        <v>323</v>
      </c>
      <c r="J5" s="119">
        <f>Completed!K97</f>
        <v>10</v>
      </c>
      <c r="K5" s="177" t="s">
        <v>803</v>
      </c>
      <c r="M5" s="111" t="s">
        <v>907</v>
      </c>
      <c r="N5" s="112">
        <f>$F$58</f>
        <v>1</v>
      </c>
      <c r="O5" s="177" t="s">
        <v>766</v>
      </c>
    </row>
    <row r="6" spans="1:27" ht="17.100000000000001" customHeight="1" x14ac:dyDescent="0.25">
      <c r="A6" s="117" t="s">
        <v>142</v>
      </c>
      <c r="B6" s="119">
        <f>Completed!E80</f>
        <v>2</v>
      </c>
      <c r="C6" s="177" t="s">
        <v>795</v>
      </c>
      <c r="E6" s="117" t="s">
        <v>859</v>
      </c>
      <c r="F6" s="119">
        <f>$F$24</f>
        <v>1</v>
      </c>
      <c r="G6" s="177" t="s">
        <v>800</v>
      </c>
      <c r="I6" s="117" t="s">
        <v>169</v>
      </c>
      <c r="J6" s="119">
        <f>Completed!E10+Completed!E28+Completed!I70+Completed!E84</f>
        <v>40</v>
      </c>
      <c r="K6" s="177" t="s">
        <v>803</v>
      </c>
      <c r="M6" s="115" t="s">
        <v>908</v>
      </c>
      <c r="N6" s="116">
        <f>$F$27+$F$28</f>
        <v>2</v>
      </c>
      <c r="O6" s="177" t="s">
        <v>767</v>
      </c>
    </row>
    <row r="7" spans="1:27" ht="15.75" customHeight="1" x14ac:dyDescent="0.25">
      <c r="A7" s="115" t="s">
        <v>492</v>
      </c>
      <c r="B7" s="116">
        <f>Completed!Q45</f>
        <v>1</v>
      </c>
      <c r="C7" s="177" t="s">
        <v>795</v>
      </c>
      <c r="E7" s="117" t="s">
        <v>860</v>
      </c>
      <c r="F7" s="119">
        <f>$F$25</f>
        <v>1</v>
      </c>
      <c r="G7" s="177" t="s">
        <v>798</v>
      </c>
      <c r="I7" s="117" t="s">
        <v>329</v>
      </c>
      <c r="J7" s="119">
        <f>Completed!$M$13+Completed!$M$19</f>
        <v>105</v>
      </c>
      <c r="K7" s="177" t="s">
        <v>803</v>
      </c>
      <c r="M7" s="115" t="s">
        <v>909</v>
      </c>
      <c r="N7" s="116">
        <f>$F$47</f>
        <v>2</v>
      </c>
      <c r="O7" s="177" t="s">
        <v>767</v>
      </c>
    </row>
    <row r="8" spans="1:27" ht="17.100000000000001" customHeight="1" x14ac:dyDescent="0.25">
      <c r="A8" s="111" t="s">
        <v>442</v>
      </c>
      <c r="B8" s="112">
        <f>Completed!Q7</f>
        <v>5</v>
      </c>
      <c r="C8" s="177" t="s">
        <v>795</v>
      </c>
      <c r="E8" s="117" t="s">
        <v>861</v>
      </c>
      <c r="F8" s="119">
        <f>$F$26</f>
        <v>2</v>
      </c>
      <c r="G8" s="177" t="s">
        <v>799</v>
      </c>
      <c r="I8" s="111" t="s">
        <v>587</v>
      </c>
      <c r="J8" s="112">
        <f>Completed!W29</f>
        <v>1000</v>
      </c>
      <c r="K8" s="177" t="s">
        <v>803</v>
      </c>
      <c r="M8" s="111" t="s">
        <v>910</v>
      </c>
      <c r="N8" s="112">
        <f>$F$2+$F$3</f>
        <v>2</v>
      </c>
      <c r="O8" s="177" t="s">
        <v>766</v>
      </c>
    </row>
    <row r="9" spans="1:27" ht="17.100000000000001" customHeight="1" x14ac:dyDescent="0.25">
      <c r="A9" s="115" t="s">
        <v>592</v>
      </c>
      <c r="B9" s="116">
        <f>Completed!U80</f>
        <v>1</v>
      </c>
      <c r="C9" s="177" t="s">
        <v>795</v>
      </c>
      <c r="E9" s="117" t="s">
        <v>204</v>
      </c>
      <c r="F9" s="119">
        <f>Completed!I35</f>
        <v>1</v>
      </c>
      <c r="G9" s="177" t="s">
        <v>802</v>
      </c>
      <c r="I9" s="117" t="s">
        <v>237</v>
      </c>
      <c r="J9" s="119">
        <f>Completed!G48+Completed!K29</f>
        <v>10</v>
      </c>
      <c r="K9" s="177" t="s">
        <v>803</v>
      </c>
      <c r="M9" s="115" t="s">
        <v>725</v>
      </c>
      <c r="N9" s="116">
        <f>Completed!$AC$23+$F$22</f>
        <v>12</v>
      </c>
      <c r="O9" s="177" t="s">
        <v>766</v>
      </c>
    </row>
    <row r="10" spans="1:27" ht="17.100000000000001" customHeight="1" x14ac:dyDescent="0.25">
      <c r="A10" s="117" t="s">
        <v>236</v>
      </c>
      <c r="B10" s="118">
        <f>Completed!K18</f>
        <v>3</v>
      </c>
      <c r="C10" s="177" t="s">
        <v>795</v>
      </c>
      <c r="E10" s="115" t="s">
        <v>438</v>
      </c>
      <c r="F10" s="116">
        <f>Completed!Q50</f>
        <v>1</v>
      </c>
      <c r="G10" s="177" t="s">
        <v>800</v>
      </c>
      <c r="I10" s="111" t="s">
        <v>620</v>
      </c>
      <c r="J10" s="112">
        <f>Completed!W5+Completed!W48</f>
        <v>20</v>
      </c>
      <c r="K10" s="177" t="s">
        <v>803</v>
      </c>
      <c r="M10" s="115" t="s">
        <v>421</v>
      </c>
      <c r="N10" s="116">
        <f>Completed!$O$105</f>
        <v>3</v>
      </c>
      <c r="O10" s="177" t="s">
        <v>766</v>
      </c>
    </row>
    <row r="11" spans="1:27" ht="17.100000000000001" customHeight="1" x14ac:dyDescent="0.25">
      <c r="A11" s="111" t="s">
        <v>500</v>
      </c>
      <c r="B11" s="112">
        <f>Completed!O9+Completed!O32+Completed!W69</f>
        <v>14</v>
      </c>
      <c r="C11" s="177" t="s">
        <v>795</v>
      </c>
      <c r="E11" s="115" t="s">
        <v>437</v>
      </c>
      <c r="F11" s="116">
        <f>Completed!O50</f>
        <v>1</v>
      </c>
      <c r="G11" s="177" t="s">
        <v>798</v>
      </c>
      <c r="I11" s="117" t="s">
        <v>175</v>
      </c>
      <c r="J11" s="119">
        <v>2</v>
      </c>
      <c r="K11" s="177" t="s">
        <v>803</v>
      </c>
      <c r="M11" s="111" t="s">
        <v>911</v>
      </c>
      <c r="N11" s="112">
        <f>$F$58</f>
        <v>1</v>
      </c>
      <c r="O11" s="177" t="s">
        <v>766</v>
      </c>
    </row>
    <row r="12" spans="1:27" ht="17.100000000000001" customHeight="1" x14ac:dyDescent="0.25">
      <c r="A12" s="115" t="s">
        <v>566</v>
      </c>
      <c r="B12" s="116">
        <f>Completed!U69</f>
        <v>1</v>
      </c>
      <c r="C12" s="177" t="s">
        <v>795</v>
      </c>
      <c r="E12" s="115" t="s">
        <v>362</v>
      </c>
      <c r="F12" s="116">
        <f>Completed!K19</f>
        <v>1</v>
      </c>
      <c r="G12" s="177" t="s">
        <v>799</v>
      </c>
      <c r="I12" s="111" t="s">
        <v>167</v>
      </c>
      <c r="J12" s="112">
        <f>Completed!E24</f>
        <v>5</v>
      </c>
      <c r="K12" s="177" t="s">
        <v>803</v>
      </c>
      <c r="M12" s="111" t="s">
        <v>525</v>
      </c>
      <c r="N12" s="112">
        <f>Completed!$Y$37</f>
        <v>10</v>
      </c>
      <c r="O12" s="177" t="s">
        <v>766</v>
      </c>
    </row>
    <row r="13" spans="1:27" ht="17.100000000000001" customHeight="1" x14ac:dyDescent="0.25">
      <c r="A13" s="111" t="s">
        <v>498</v>
      </c>
      <c r="B13" s="112">
        <f>Completed!O73</f>
        <v>3</v>
      </c>
      <c r="C13" s="177" t="s">
        <v>795</v>
      </c>
      <c r="E13" s="115" t="s">
        <v>447</v>
      </c>
      <c r="F13" s="116">
        <f>Completed!O41</f>
        <v>1</v>
      </c>
      <c r="G13" s="177" t="s">
        <v>798</v>
      </c>
      <c r="I13" s="117" t="s">
        <v>126</v>
      </c>
      <c r="J13" s="119">
        <f>Completed!E17+Completed!I34+Completed!E102</f>
        <v>14</v>
      </c>
      <c r="K13" s="177" t="s">
        <v>803</v>
      </c>
      <c r="M13" s="111" t="s">
        <v>189</v>
      </c>
      <c r="N13" s="112">
        <f>Completed!$I$57+$F$52+$F$53+$F$54</f>
        <v>6</v>
      </c>
      <c r="O13" s="177" t="s">
        <v>766</v>
      </c>
    </row>
    <row r="14" spans="1:27" ht="17.100000000000001" customHeight="1" x14ac:dyDescent="0.25">
      <c r="A14" s="111" t="s">
        <v>332</v>
      </c>
      <c r="B14" s="112">
        <f>Completed!K104</f>
        <v>10</v>
      </c>
      <c r="C14" s="177" t="s">
        <v>795</v>
      </c>
      <c r="E14" s="115" t="s">
        <v>448</v>
      </c>
      <c r="F14" s="116">
        <f>Completed!Q41</f>
        <v>1</v>
      </c>
      <c r="G14" s="177" t="s">
        <v>800</v>
      </c>
      <c r="I14" s="117" t="s">
        <v>115</v>
      </c>
      <c r="J14" s="119">
        <f>Completed!E6+Completed!E48</f>
        <v>15</v>
      </c>
      <c r="K14" s="177" t="s">
        <v>803</v>
      </c>
      <c r="M14" s="111" t="s">
        <v>154</v>
      </c>
      <c r="N14" s="112">
        <f>Completed!$E$30</f>
        <v>5</v>
      </c>
      <c r="O14" s="177" t="s">
        <v>766</v>
      </c>
    </row>
    <row r="15" spans="1:27" ht="17.100000000000001" customHeight="1" x14ac:dyDescent="0.25">
      <c r="A15" s="126" t="s">
        <v>158</v>
      </c>
      <c r="B15" s="127">
        <f>Completed!E60</f>
        <v>2</v>
      </c>
      <c r="C15" s="177" t="s">
        <v>795</v>
      </c>
      <c r="E15" s="117" t="s">
        <v>862</v>
      </c>
      <c r="F15" s="119">
        <f>$F$27</f>
        <v>1</v>
      </c>
      <c r="G15" s="177" t="s">
        <v>798</v>
      </c>
      <c r="I15" s="117" t="s">
        <v>161</v>
      </c>
      <c r="J15" s="119">
        <f>Completed!E95</f>
        <v>10</v>
      </c>
      <c r="K15" s="177" t="s">
        <v>803</v>
      </c>
      <c r="M15" s="111" t="s">
        <v>422</v>
      </c>
      <c r="N15" s="112">
        <f>Completed!$Q$105</f>
        <v>5</v>
      </c>
      <c r="O15" s="177" t="s">
        <v>766</v>
      </c>
    </row>
    <row r="16" spans="1:27" ht="17.100000000000001" customHeight="1" thickBot="1" x14ac:dyDescent="0.3">
      <c r="A16" s="111" t="s">
        <v>491</v>
      </c>
      <c r="B16" s="112">
        <f>Completed!O45</f>
        <v>10</v>
      </c>
      <c r="C16" s="177" t="s">
        <v>795</v>
      </c>
      <c r="E16" s="117" t="s">
        <v>863</v>
      </c>
      <c r="F16" s="119">
        <f>$F$28</f>
        <v>1</v>
      </c>
      <c r="G16" s="177" t="s">
        <v>800</v>
      </c>
      <c r="I16" s="124" t="s">
        <v>182</v>
      </c>
      <c r="J16" s="125">
        <f>Completed!E51</f>
        <v>2</v>
      </c>
      <c r="K16" s="178" t="s">
        <v>803</v>
      </c>
      <c r="M16" s="111" t="s">
        <v>912</v>
      </c>
      <c r="N16" s="112">
        <f>$F$23</f>
        <v>4</v>
      </c>
      <c r="O16" s="177" t="s">
        <v>766</v>
      </c>
    </row>
    <row r="17" spans="1:15" ht="17.100000000000001" customHeight="1" x14ac:dyDescent="0.25">
      <c r="A17" s="117" t="s">
        <v>302</v>
      </c>
      <c r="B17" s="119">
        <f>Completed!M91</f>
        <v>5</v>
      </c>
      <c r="C17" s="177" t="s">
        <v>795</v>
      </c>
      <c r="E17" s="117" t="s">
        <v>864</v>
      </c>
      <c r="F17" s="119">
        <f>$F$40</f>
        <v>1</v>
      </c>
      <c r="G17" s="177" t="s">
        <v>798</v>
      </c>
      <c r="M17" s="115" t="s">
        <v>410</v>
      </c>
      <c r="N17" s="116">
        <f>Completed!$Q$81+Completed!$O$17</f>
        <v>2</v>
      </c>
      <c r="O17" s="177" t="s">
        <v>766</v>
      </c>
    </row>
    <row r="18" spans="1:15" ht="17.100000000000001" customHeight="1" x14ac:dyDescent="0.25">
      <c r="A18" s="111" t="s">
        <v>511</v>
      </c>
      <c r="B18" s="112">
        <f>Completed!Q15</f>
        <v>1</v>
      </c>
      <c r="C18" s="177" t="s">
        <v>795</v>
      </c>
      <c r="E18" s="117" t="s">
        <v>865</v>
      </c>
      <c r="F18" s="119">
        <f>$F$39</f>
        <v>1</v>
      </c>
      <c r="G18" s="177" t="s">
        <v>800</v>
      </c>
      <c r="M18" s="115" t="s">
        <v>400</v>
      </c>
      <c r="N18" s="116">
        <f>Completed!$O$31+$F$47</f>
        <v>5</v>
      </c>
      <c r="O18" s="177" t="s">
        <v>766</v>
      </c>
    </row>
    <row r="19" spans="1:15" ht="17.100000000000001" customHeight="1" x14ac:dyDescent="0.25">
      <c r="A19" s="115" t="s">
        <v>593</v>
      </c>
      <c r="B19" s="116">
        <f>Completed!W80</f>
        <v>1</v>
      </c>
      <c r="C19" s="177" t="s">
        <v>795</v>
      </c>
      <c r="E19" s="117" t="s">
        <v>248</v>
      </c>
      <c r="F19" s="119">
        <f>Completed!I77+F23</f>
        <v>5</v>
      </c>
      <c r="G19" s="177" t="s">
        <v>799</v>
      </c>
      <c r="M19" s="115" t="s">
        <v>638</v>
      </c>
      <c r="N19" s="116">
        <f>Completed!$Y$23</f>
        <v>1</v>
      </c>
      <c r="O19" s="177" t="s">
        <v>766</v>
      </c>
    </row>
    <row r="20" spans="1:15" ht="16.5" customHeight="1" x14ac:dyDescent="0.25">
      <c r="A20" s="117" t="s">
        <v>130</v>
      </c>
      <c r="B20" s="119">
        <f>Completed!E35</f>
        <v>1</v>
      </c>
      <c r="C20" s="177" t="s">
        <v>795</v>
      </c>
      <c r="E20" s="117" t="s">
        <v>866</v>
      </c>
      <c r="F20" s="119">
        <f>$F$2</f>
        <v>1</v>
      </c>
      <c r="G20" s="177" t="s">
        <v>798</v>
      </c>
      <c r="M20" s="111" t="s">
        <v>505</v>
      </c>
      <c r="N20" s="112">
        <f>Completed!$O$85</f>
        <v>2</v>
      </c>
      <c r="O20" s="177" t="s">
        <v>766</v>
      </c>
    </row>
    <row r="21" spans="1:15" ht="17.100000000000001" customHeight="1" x14ac:dyDescent="0.25">
      <c r="A21" s="111" t="s">
        <v>388</v>
      </c>
      <c r="B21" s="112">
        <f>Completed!Q32+Completed!Q48+Completed!Q79</f>
        <v>9</v>
      </c>
      <c r="C21" s="177" t="s">
        <v>795</v>
      </c>
      <c r="E21" s="117" t="s">
        <v>775</v>
      </c>
      <c r="F21" s="119">
        <f>Completed!E8</f>
        <v>1</v>
      </c>
      <c r="G21" s="177" t="s">
        <v>799</v>
      </c>
      <c r="M21" s="111" t="s">
        <v>201</v>
      </c>
      <c r="N21" s="112">
        <f>Completed!$I$99+$F$2+$F$3</f>
        <v>4</v>
      </c>
      <c r="O21" s="177" t="s">
        <v>766</v>
      </c>
    </row>
    <row r="22" spans="1:15" ht="17.100000000000001" customHeight="1" x14ac:dyDescent="0.25">
      <c r="A22" s="126" t="s">
        <v>138</v>
      </c>
      <c r="B22" s="127">
        <f>Completed!K18+Completed!E21+Completed!E52</f>
        <v>7</v>
      </c>
      <c r="C22" s="177" t="s">
        <v>795</v>
      </c>
      <c r="E22" s="115" t="s">
        <v>489</v>
      </c>
      <c r="F22" s="116">
        <f>Completed!O26+Completed!W86</f>
        <v>2</v>
      </c>
      <c r="G22" s="177" t="s">
        <v>799</v>
      </c>
      <c r="M22" s="115" t="s">
        <v>913</v>
      </c>
      <c r="N22" s="116">
        <f>$F$24+$F$25</f>
        <v>2</v>
      </c>
      <c r="O22" s="177" t="s">
        <v>767</v>
      </c>
    </row>
    <row r="23" spans="1:15" ht="17.100000000000001" customHeight="1" x14ac:dyDescent="0.25">
      <c r="A23" s="126" t="s">
        <v>186</v>
      </c>
      <c r="B23" s="127">
        <f>Completed!E75</f>
        <v>5</v>
      </c>
      <c r="C23" s="177" t="s">
        <v>795</v>
      </c>
      <c r="E23" s="111" t="s">
        <v>224</v>
      </c>
      <c r="F23" s="112">
        <f>Completed!I5+Completed!M46+F22</f>
        <v>4</v>
      </c>
      <c r="G23" s="177" t="s">
        <v>799</v>
      </c>
      <c r="M23" s="115" t="s">
        <v>914</v>
      </c>
      <c r="N23" s="116">
        <f>$F$10+$F$11</f>
        <v>2</v>
      </c>
      <c r="O23" s="177" t="s">
        <v>767</v>
      </c>
    </row>
    <row r="24" spans="1:15" ht="17.100000000000001" customHeight="1" x14ac:dyDescent="0.25">
      <c r="A24" s="117" t="s">
        <v>594</v>
      </c>
      <c r="B24" s="119">
        <f>Completed!Y80</f>
        <v>100</v>
      </c>
      <c r="C24" s="177" t="s">
        <v>795</v>
      </c>
      <c r="E24" s="115" t="s">
        <v>591</v>
      </c>
      <c r="F24" s="116">
        <f>Completed!Y101</f>
        <v>1</v>
      </c>
      <c r="G24" s="177" t="s">
        <v>800</v>
      </c>
      <c r="M24" s="115" t="s">
        <v>294</v>
      </c>
      <c r="N24" s="116">
        <f>Completed!$M$69</f>
        <v>5</v>
      </c>
      <c r="O24" s="177" t="s">
        <v>767</v>
      </c>
    </row>
    <row r="25" spans="1:15" ht="17.100000000000001" customHeight="1" thickBot="1" x14ac:dyDescent="0.3">
      <c r="A25" s="124" t="s">
        <v>333</v>
      </c>
      <c r="B25" s="125">
        <f>Completed!M104</f>
        <v>5</v>
      </c>
      <c r="C25" s="178" t="s">
        <v>795</v>
      </c>
      <c r="E25" s="115" t="s">
        <v>590</v>
      </c>
      <c r="F25" s="116">
        <f>Completed!W101</f>
        <v>1</v>
      </c>
      <c r="G25" s="177" t="s">
        <v>798</v>
      </c>
      <c r="M25" s="115" t="s">
        <v>285</v>
      </c>
      <c r="N25" s="116">
        <f>Completed!$K$56+$F$10+$F$11</f>
        <v>7</v>
      </c>
      <c r="O25" s="177" t="s">
        <v>767</v>
      </c>
    </row>
    <row r="26" spans="1:15" ht="17.100000000000001" customHeight="1" x14ac:dyDescent="0.25">
      <c r="E26" s="115" t="s">
        <v>589</v>
      </c>
      <c r="F26" s="116">
        <f>Completed!Y100+Completed!U101</f>
        <v>2</v>
      </c>
      <c r="G26" s="177" t="s">
        <v>799</v>
      </c>
      <c r="M26" s="115" t="s">
        <v>915</v>
      </c>
      <c r="N26" s="116">
        <f>$F$26</f>
        <v>2</v>
      </c>
      <c r="O26" s="177" t="s">
        <v>767</v>
      </c>
    </row>
    <row r="27" spans="1:15" ht="17.100000000000001" customHeight="1" x14ac:dyDescent="0.25">
      <c r="E27" s="115" t="s">
        <v>402</v>
      </c>
      <c r="F27" s="116">
        <f>Completed!O27</f>
        <v>1</v>
      </c>
      <c r="G27" s="177" t="s">
        <v>798</v>
      </c>
      <c r="M27" s="115" t="s">
        <v>197</v>
      </c>
      <c r="N27" s="116">
        <f>Completed!$I$61</f>
        <v>5</v>
      </c>
      <c r="O27" s="177" t="s">
        <v>767</v>
      </c>
    </row>
    <row r="28" spans="1:15" ht="17.100000000000001" customHeight="1" x14ac:dyDescent="0.25">
      <c r="E28" s="115" t="s">
        <v>403</v>
      </c>
      <c r="F28" s="116">
        <f>Completed!Q27</f>
        <v>1</v>
      </c>
      <c r="G28" s="177" t="s">
        <v>800</v>
      </c>
      <c r="M28" s="115" t="s">
        <v>207</v>
      </c>
      <c r="N28" s="116">
        <f>Completed!$I$14+$F$27+$F$28</f>
        <v>4</v>
      </c>
      <c r="O28" s="177" t="s">
        <v>766</v>
      </c>
    </row>
    <row r="29" spans="1:15" ht="17.100000000000001" customHeight="1" x14ac:dyDescent="0.25">
      <c r="E29" s="117" t="s">
        <v>867</v>
      </c>
      <c r="F29" s="119">
        <f>$F$13</f>
        <v>1</v>
      </c>
      <c r="G29" s="177" t="s">
        <v>798</v>
      </c>
      <c r="M29" s="115" t="s">
        <v>282</v>
      </c>
      <c r="N29" s="116">
        <f>Completed!$K$98+$F$13+$F$14+$F$22+$F$51</f>
        <v>11</v>
      </c>
      <c r="O29" s="177" t="s">
        <v>767</v>
      </c>
    </row>
    <row r="30" spans="1:15" ht="17.100000000000001" customHeight="1" x14ac:dyDescent="0.25">
      <c r="E30" s="117" t="s">
        <v>868</v>
      </c>
      <c r="F30" s="119">
        <f>$F$14</f>
        <v>1</v>
      </c>
      <c r="G30" s="177" t="s">
        <v>800</v>
      </c>
      <c r="M30" s="115" t="s">
        <v>283</v>
      </c>
      <c r="N30" s="116">
        <f>Completed!$O$46+Completed!$Q$72+Completed!$M$98+Completed!$O$106+$F$26</f>
        <v>37</v>
      </c>
      <c r="O30" s="177" t="s">
        <v>767</v>
      </c>
    </row>
    <row r="31" spans="1:15" ht="17.100000000000001" customHeight="1" x14ac:dyDescent="0.25">
      <c r="E31" s="117" t="s">
        <v>869</v>
      </c>
      <c r="F31" s="119">
        <f>$F$51</f>
        <v>2</v>
      </c>
      <c r="G31" s="177" t="s">
        <v>799</v>
      </c>
      <c r="M31" s="111" t="s">
        <v>916</v>
      </c>
      <c r="N31" s="112">
        <f>$F$49+$F$50+$F$54+$F$53</f>
        <v>5</v>
      </c>
      <c r="O31" s="177" t="s">
        <v>766</v>
      </c>
    </row>
    <row r="32" spans="1:15" ht="17.100000000000001" customHeight="1" x14ac:dyDescent="0.25">
      <c r="E32" s="117" t="s">
        <v>870</v>
      </c>
      <c r="F32" s="119">
        <f>$F$50</f>
        <v>1</v>
      </c>
      <c r="G32" s="177" t="s">
        <v>798</v>
      </c>
      <c r="M32" s="111" t="s">
        <v>917</v>
      </c>
      <c r="N32" s="112">
        <f>$F$39+$F$40</f>
        <v>2</v>
      </c>
      <c r="O32" s="177" t="s">
        <v>766</v>
      </c>
    </row>
    <row r="33" spans="5:15" ht="17.100000000000001" customHeight="1" x14ac:dyDescent="0.25">
      <c r="E33" s="117" t="s">
        <v>871</v>
      </c>
      <c r="F33" s="119">
        <f>$F$49</f>
        <v>1</v>
      </c>
      <c r="G33" s="177" t="s">
        <v>800</v>
      </c>
      <c r="M33" s="111" t="s">
        <v>918</v>
      </c>
      <c r="N33" s="112">
        <f>$F$5</f>
        <v>1</v>
      </c>
      <c r="O33" s="177" t="s">
        <v>766</v>
      </c>
    </row>
    <row r="34" spans="5:15" ht="17.100000000000001" customHeight="1" x14ac:dyDescent="0.25">
      <c r="E34" s="117" t="s">
        <v>206</v>
      </c>
      <c r="F34" s="119">
        <f>Completed!I90</f>
        <v>1</v>
      </c>
      <c r="G34" s="177" t="s">
        <v>799</v>
      </c>
      <c r="M34" s="111" t="s">
        <v>919</v>
      </c>
      <c r="N34" s="112">
        <f>$F$49+$F$50</f>
        <v>2</v>
      </c>
      <c r="O34" s="177" t="s">
        <v>766</v>
      </c>
    </row>
    <row r="35" spans="5:15" ht="17.100000000000001" customHeight="1" x14ac:dyDescent="0.25">
      <c r="E35" s="111" t="s">
        <v>401</v>
      </c>
      <c r="F35" s="112">
        <f>Completed!Q31+F47</f>
        <v>3</v>
      </c>
      <c r="G35" s="177" t="s">
        <v>799</v>
      </c>
      <c r="M35" s="115" t="s">
        <v>194</v>
      </c>
      <c r="N35" s="116">
        <f>Completed!$I$2+$F$12</f>
        <v>2</v>
      </c>
      <c r="O35" s="177" t="s">
        <v>767</v>
      </c>
    </row>
    <row r="36" spans="5:15" ht="17.100000000000001" customHeight="1" x14ac:dyDescent="0.25">
      <c r="E36" s="117" t="s">
        <v>872</v>
      </c>
      <c r="F36" s="119">
        <f>$F$52</f>
        <v>1</v>
      </c>
      <c r="G36" s="177" t="s">
        <v>801</v>
      </c>
      <c r="M36" s="111" t="s">
        <v>178</v>
      </c>
      <c r="N36" s="112">
        <f>Completed!$E$94+$F$39+$F$40</f>
        <v>7</v>
      </c>
      <c r="O36" s="177" t="s">
        <v>767</v>
      </c>
    </row>
    <row r="37" spans="5:15" ht="17.100000000000001" customHeight="1" thickBot="1" x14ac:dyDescent="0.3">
      <c r="E37" s="117" t="s">
        <v>873</v>
      </c>
      <c r="F37" s="119">
        <f>$F$53</f>
        <v>1</v>
      </c>
      <c r="G37" s="177" t="s">
        <v>800</v>
      </c>
      <c r="M37" s="120" t="s">
        <v>920</v>
      </c>
      <c r="N37" s="121">
        <f>$F$24+$F$25</f>
        <v>2</v>
      </c>
      <c r="O37" s="178" t="s">
        <v>767</v>
      </c>
    </row>
    <row r="38" spans="5:15" ht="17.100000000000001" customHeight="1" x14ac:dyDescent="0.25">
      <c r="E38" s="117" t="s">
        <v>874</v>
      </c>
      <c r="F38" s="119">
        <f>$F$54</f>
        <v>2</v>
      </c>
      <c r="G38" s="177" t="s">
        <v>798</v>
      </c>
    </row>
    <row r="39" spans="5:15" ht="17.100000000000001" customHeight="1" x14ac:dyDescent="0.25">
      <c r="E39" s="111" t="s">
        <v>858</v>
      </c>
      <c r="F39" s="112">
        <f>Completed!M62</f>
        <v>1</v>
      </c>
      <c r="G39" s="177" t="s">
        <v>800</v>
      </c>
    </row>
    <row r="40" spans="5:15" ht="17.100000000000001" customHeight="1" x14ac:dyDescent="0.25">
      <c r="E40" s="111" t="s">
        <v>857</v>
      </c>
      <c r="F40" s="112">
        <f>Completed!K62</f>
        <v>1</v>
      </c>
      <c r="G40" s="177" t="s">
        <v>798</v>
      </c>
    </row>
    <row r="41" spans="5:15" ht="17.100000000000001" customHeight="1" x14ac:dyDescent="0.25">
      <c r="E41" s="117" t="s">
        <v>354</v>
      </c>
      <c r="F41" s="119">
        <f>Completed!K48</f>
        <v>1</v>
      </c>
      <c r="G41" s="177" t="s">
        <v>801</v>
      </c>
    </row>
    <row r="42" spans="5:15" ht="17.100000000000001" customHeight="1" x14ac:dyDescent="0.25">
      <c r="E42" s="117" t="s">
        <v>287</v>
      </c>
      <c r="F42" s="119">
        <f>Completed!K17</f>
        <v>1</v>
      </c>
      <c r="G42" s="177" t="s">
        <v>798</v>
      </c>
    </row>
    <row r="43" spans="5:15" ht="17.100000000000001" customHeight="1" x14ac:dyDescent="0.25">
      <c r="E43" s="117" t="s">
        <v>875</v>
      </c>
      <c r="F43" s="119">
        <f>$F$58</f>
        <v>1</v>
      </c>
      <c r="G43" s="177" t="s">
        <v>799</v>
      </c>
    </row>
    <row r="44" spans="5:15" ht="17.100000000000001" customHeight="1" x14ac:dyDescent="0.25">
      <c r="E44" s="117" t="s">
        <v>355</v>
      </c>
      <c r="F44" s="119">
        <f>Completed!M48+Completed!K51</f>
        <v>2</v>
      </c>
      <c r="G44" s="177" t="s">
        <v>802</v>
      </c>
    </row>
    <row r="45" spans="5:15" ht="17.100000000000001" customHeight="1" x14ac:dyDescent="0.25">
      <c r="E45" s="117" t="s">
        <v>286</v>
      </c>
      <c r="F45" s="119">
        <f>Completed!M17+Completed!K51</f>
        <v>2</v>
      </c>
      <c r="G45" s="177" t="s">
        <v>800</v>
      </c>
    </row>
    <row r="46" spans="5:15" ht="17.100000000000001" customHeight="1" x14ac:dyDescent="0.25">
      <c r="E46" s="115" t="s">
        <v>272</v>
      </c>
      <c r="F46" s="116">
        <f>Completed!K3</f>
        <v>1</v>
      </c>
      <c r="G46" s="177" t="s">
        <v>800</v>
      </c>
    </row>
    <row r="47" spans="5:15" ht="17.100000000000001" customHeight="1" x14ac:dyDescent="0.25">
      <c r="E47" s="115" t="s">
        <v>477</v>
      </c>
      <c r="F47" s="116">
        <f>Completed!O66+Completed!U86</f>
        <v>2</v>
      </c>
      <c r="G47" s="177" t="s">
        <v>799</v>
      </c>
    </row>
    <row r="48" spans="5:15" ht="17.100000000000001" customHeight="1" x14ac:dyDescent="0.25">
      <c r="E48" s="117" t="s">
        <v>129</v>
      </c>
      <c r="F48" s="119">
        <f>Completed!E103+F5</f>
        <v>2</v>
      </c>
      <c r="G48" s="177" t="s">
        <v>799</v>
      </c>
    </row>
    <row r="49" spans="5:7" ht="17.100000000000001" customHeight="1" x14ac:dyDescent="0.25">
      <c r="E49" s="111" t="s">
        <v>637</v>
      </c>
      <c r="F49" s="112">
        <f>Completed!$W$23</f>
        <v>1</v>
      </c>
      <c r="G49" s="177" t="s">
        <v>800</v>
      </c>
    </row>
    <row r="50" spans="5:7" ht="17.100000000000001" customHeight="1" x14ac:dyDescent="0.25">
      <c r="E50" s="111" t="s">
        <v>636</v>
      </c>
      <c r="F50" s="112">
        <f>Completed!$U$23</f>
        <v>1</v>
      </c>
      <c r="G50" s="177" t="s">
        <v>798</v>
      </c>
    </row>
    <row r="51" spans="5:7" ht="17.100000000000001" customHeight="1" x14ac:dyDescent="0.25">
      <c r="E51" s="115" t="s">
        <v>238</v>
      </c>
      <c r="F51" s="116">
        <f>Completed!I43+Completed!I68</f>
        <v>2</v>
      </c>
      <c r="G51" s="177" t="s">
        <v>799</v>
      </c>
    </row>
    <row r="52" spans="5:7" ht="17.100000000000001" customHeight="1" x14ac:dyDescent="0.25">
      <c r="E52" s="111" t="s">
        <v>369</v>
      </c>
      <c r="F52" s="112">
        <f>Completed!M77</f>
        <v>1</v>
      </c>
      <c r="G52" s="177" t="s">
        <v>801</v>
      </c>
    </row>
    <row r="53" spans="5:7" ht="17.100000000000001" customHeight="1" x14ac:dyDescent="0.25">
      <c r="E53" s="111" t="s">
        <v>314</v>
      </c>
      <c r="F53" s="112">
        <f>Completed!M16</f>
        <v>1</v>
      </c>
      <c r="G53" s="177" t="s">
        <v>800</v>
      </c>
    </row>
    <row r="54" spans="5:7" ht="17.100000000000001" customHeight="1" x14ac:dyDescent="0.25">
      <c r="E54" s="111" t="s">
        <v>313</v>
      </c>
      <c r="F54" s="112">
        <f>Completed!K16+Completed!K77</f>
        <v>2</v>
      </c>
      <c r="G54" s="177" t="s">
        <v>798</v>
      </c>
    </row>
    <row r="55" spans="5:7" ht="17.100000000000001" customHeight="1" x14ac:dyDescent="0.25">
      <c r="E55" s="117" t="s">
        <v>876</v>
      </c>
      <c r="F55" s="119">
        <f>$F$11</f>
        <v>1</v>
      </c>
      <c r="G55" s="177" t="s">
        <v>798</v>
      </c>
    </row>
    <row r="56" spans="5:7" ht="17.100000000000001" customHeight="1" x14ac:dyDescent="0.25">
      <c r="E56" s="117" t="s">
        <v>877</v>
      </c>
      <c r="F56" s="119">
        <f>$F$10</f>
        <v>1</v>
      </c>
      <c r="G56" s="177" t="s">
        <v>800</v>
      </c>
    </row>
    <row r="57" spans="5:7" ht="17.100000000000001" customHeight="1" x14ac:dyDescent="0.25">
      <c r="E57" s="117" t="s">
        <v>878</v>
      </c>
      <c r="F57" s="119">
        <f>$F$12</f>
        <v>1</v>
      </c>
      <c r="G57" s="177" t="s">
        <v>799</v>
      </c>
    </row>
    <row r="58" spans="5:7" ht="17.100000000000001" customHeight="1" thickBot="1" x14ac:dyDescent="0.3">
      <c r="E58" s="113" t="s">
        <v>387</v>
      </c>
      <c r="F58" s="114">
        <f>Completed!O79</f>
        <v>1</v>
      </c>
      <c r="G58" s="178" t="s">
        <v>799</v>
      </c>
    </row>
    <row r="59" spans="5:7" ht="17.100000000000001" customHeight="1" x14ac:dyDescent="0.25"/>
    <row r="60" spans="5:7" ht="17.100000000000001" customHeight="1" x14ac:dyDescent="0.25"/>
    <row r="61" spans="5:7" ht="17.100000000000001" customHeight="1" x14ac:dyDescent="0.25"/>
    <row r="62" spans="5:7" ht="17.100000000000001" customHeight="1" x14ac:dyDescent="0.25"/>
    <row r="63" spans="5:7" ht="17.100000000000001" customHeight="1" x14ac:dyDescent="0.25"/>
    <row r="64" spans="5:7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</sheetData>
  <sortState xmlns:xlrd2="http://schemas.microsoft.com/office/spreadsheetml/2017/richdata2" ref="I2:K109">
    <sortCondition ref="I1:I109"/>
  </sortState>
  <conditionalFormatting sqref="A2:C25">
    <cfRule type="expression" dxfId="66" priority="5">
      <formula>$B2=0</formula>
    </cfRule>
  </conditionalFormatting>
  <conditionalFormatting sqref="E2:G58">
    <cfRule type="expression" dxfId="65" priority="4">
      <formula>$F2=0</formula>
    </cfRule>
  </conditionalFormatting>
  <conditionalFormatting sqref="I2:K16">
    <cfRule type="expression" dxfId="64" priority="3">
      <formula>$J2=0</formula>
    </cfRule>
  </conditionalFormatting>
  <conditionalFormatting sqref="M2:O37">
    <cfRule type="expression" dxfId="15" priority="1">
      <formula>$N2=0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D68D0-C275-47C2-84DA-9CA5F2AAA490}">
  <dimension ref="A1:O106"/>
  <sheetViews>
    <sheetView workbookViewId="0">
      <selection activeCell="B4" sqref="B4"/>
    </sheetView>
  </sheetViews>
  <sheetFormatPr defaultRowHeight="15" x14ac:dyDescent="0.25"/>
  <cols>
    <col min="1" max="1" width="26.5703125" style="3" bestFit="1" customWidth="1"/>
    <col min="2" max="2" width="4.7109375" style="3" customWidth="1"/>
    <col min="3" max="3" width="8.42578125" style="3" customWidth="1"/>
    <col min="4" max="4" width="2.7109375" style="3" customWidth="1"/>
    <col min="5" max="5" width="38" bestFit="1" customWidth="1"/>
    <col min="6" max="6" width="4.7109375" customWidth="1"/>
    <col min="7" max="7" width="9.85546875" customWidth="1"/>
    <col min="8" max="8" width="2.7109375" customWidth="1"/>
    <col min="9" max="9" width="29.85546875" bestFit="1" customWidth="1"/>
    <col min="10" max="10" width="4.7109375" customWidth="1"/>
    <col min="11" max="11" width="17.85546875" bestFit="1" customWidth="1"/>
    <col min="12" max="12" width="2.7109375" customWidth="1"/>
    <col min="13" max="13" width="28.140625" style="3" bestFit="1" customWidth="1"/>
    <col min="14" max="14" width="4.7109375" style="3" customWidth="1"/>
    <col min="15" max="15" width="5.7109375" style="3" bestFit="1" customWidth="1"/>
    <col min="16" max="16384" width="9.140625" style="3"/>
  </cols>
  <sheetData>
    <row r="1" spans="1:15" s="61" customFormat="1" ht="19.5" customHeight="1" thickBot="1" x14ac:dyDescent="0.35">
      <c r="A1" s="76" t="s">
        <v>805</v>
      </c>
      <c r="B1" s="76" t="s">
        <v>776</v>
      </c>
      <c r="C1" s="76" t="s">
        <v>777</v>
      </c>
      <c r="E1" s="76" t="s">
        <v>768</v>
      </c>
      <c r="F1" s="76" t="s">
        <v>776</v>
      </c>
      <c r="G1" s="76" t="s">
        <v>777</v>
      </c>
      <c r="I1" s="76" t="s">
        <v>771</v>
      </c>
      <c r="J1" s="76" t="s">
        <v>776</v>
      </c>
      <c r="K1" s="76" t="s">
        <v>777</v>
      </c>
      <c r="L1"/>
      <c r="M1" s="76" t="s">
        <v>770</v>
      </c>
      <c r="N1" s="76" t="s">
        <v>776</v>
      </c>
      <c r="O1" s="76" t="s">
        <v>777</v>
      </c>
    </row>
    <row r="2" spans="1:15" ht="17.100000000000001" customHeight="1" x14ac:dyDescent="0.25">
      <c r="A2" s="128" t="s">
        <v>321</v>
      </c>
      <c r="B2" s="129">
        <f>Completed!M20</f>
        <v>5</v>
      </c>
      <c r="C2" s="176" t="s">
        <v>805</v>
      </c>
      <c r="E2" s="132" t="s">
        <v>124</v>
      </c>
      <c r="F2" s="133">
        <f>Completed!E88</f>
        <v>2</v>
      </c>
      <c r="G2" s="176" t="s">
        <v>768</v>
      </c>
      <c r="I2" s="136" t="s">
        <v>389</v>
      </c>
      <c r="J2" s="137">
        <f>Completed!Q57+Completed!Q91</f>
        <v>10</v>
      </c>
      <c r="K2" s="176" t="s">
        <v>804</v>
      </c>
      <c r="M2" s="132" t="s">
        <v>133</v>
      </c>
      <c r="N2" s="133">
        <f>Completed!E72+Completed!E82</f>
        <v>2</v>
      </c>
      <c r="O2" s="176" t="s">
        <v>770</v>
      </c>
    </row>
    <row r="3" spans="1:15" ht="17.100000000000001" customHeight="1" x14ac:dyDescent="0.25">
      <c r="A3" s="111" t="s">
        <v>119</v>
      </c>
      <c r="B3" s="112">
        <f>Completed!C18</f>
        <v>5</v>
      </c>
      <c r="C3" s="177" t="s">
        <v>805</v>
      </c>
      <c r="E3" s="111" t="s">
        <v>135</v>
      </c>
      <c r="F3" s="112">
        <f>Completed!E53</f>
        <v>2</v>
      </c>
      <c r="G3" s="177" t="s">
        <v>768</v>
      </c>
      <c r="I3" s="138" t="s">
        <v>293</v>
      </c>
      <c r="J3" s="139">
        <f>Completed!K69</f>
        <v>5</v>
      </c>
      <c r="K3" s="177" t="s">
        <v>804</v>
      </c>
      <c r="M3" s="117" t="s">
        <v>554</v>
      </c>
      <c r="N3" s="119">
        <f>Completed!U99</f>
        <v>1</v>
      </c>
      <c r="O3" s="177" t="s">
        <v>770</v>
      </c>
    </row>
    <row r="4" spans="1:15" ht="17.100000000000001" customHeight="1" x14ac:dyDescent="0.25">
      <c r="A4" s="130" t="s">
        <v>276</v>
      </c>
      <c r="B4" s="131">
        <f>Completed!M31</f>
        <v>5</v>
      </c>
      <c r="C4" s="177" t="s">
        <v>805</v>
      </c>
      <c r="E4" s="111" t="s">
        <v>454</v>
      </c>
      <c r="F4" s="112">
        <f>Completed!O8</f>
        <v>5</v>
      </c>
      <c r="G4" s="177" t="s">
        <v>768</v>
      </c>
      <c r="I4" s="138" t="s">
        <v>359</v>
      </c>
      <c r="J4" s="139">
        <f>Completed!M24</f>
        <v>10</v>
      </c>
      <c r="K4" s="177" t="s">
        <v>804</v>
      </c>
      <c r="M4" s="138" t="s">
        <v>301</v>
      </c>
      <c r="N4" s="139">
        <f>Completed!K91</f>
        <v>1</v>
      </c>
      <c r="O4" s="177" t="s">
        <v>770</v>
      </c>
    </row>
    <row r="5" spans="1:15" ht="17.100000000000001" customHeight="1" x14ac:dyDescent="0.25">
      <c r="A5" s="126" t="s">
        <v>229</v>
      </c>
      <c r="B5" s="127">
        <f>Completed!I60+Completed!E79</f>
        <v>4</v>
      </c>
      <c r="C5" s="177" t="s">
        <v>805</v>
      </c>
      <c r="E5" s="115" t="s">
        <v>371</v>
      </c>
      <c r="F5" s="116">
        <f>Completed!K11+Completed!S13+Completed!W19+Completed!W71+Completed!U73</f>
        <v>38</v>
      </c>
      <c r="G5" s="177" t="s">
        <v>768</v>
      </c>
      <c r="I5" s="138" t="s">
        <v>227</v>
      </c>
      <c r="J5" s="139">
        <f>Completed!I42+Completed!K93+Completed!I100</f>
        <v>38</v>
      </c>
      <c r="K5" s="177" t="s">
        <v>804</v>
      </c>
      <c r="M5" s="138" t="s">
        <v>449</v>
      </c>
      <c r="N5" s="139">
        <f>Completed!O12</f>
        <v>1</v>
      </c>
      <c r="O5" s="177" t="s">
        <v>770</v>
      </c>
    </row>
    <row r="6" spans="1:15" ht="17.100000000000001" customHeight="1" x14ac:dyDescent="0.25">
      <c r="A6" s="115" t="s">
        <v>472</v>
      </c>
      <c r="B6" s="116">
        <f>Completed!S42+Completed!Q92</f>
        <v>15</v>
      </c>
      <c r="C6" s="177" t="s">
        <v>805</v>
      </c>
      <c r="E6" s="130" t="s">
        <v>217</v>
      </c>
      <c r="F6" s="131">
        <f>Completed!I16+Completed!I19</f>
        <v>4</v>
      </c>
      <c r="G6" s="177" t="s">
        <v>768</v>
      </c>
      <c r="I6" s="138" t="s">
        <v>847</v>
      </c>
      <c r="J6" s="139">
        <f>Completed!E100+Completed!E106</f>
        <v>20</v>
      </c>
      <c r="K6" s="177" t="s">
        <v>804</v>
      </c>
      <c r="M6" s="138" t="s">
        <v>309</v>
      </c>
      <c r="N6" s="139">
        <f>Completed!K44+Completed!O57+Completed!K81+Completed!M89</f>
        <v>4</v>
      </c>
      <c r="O6" s="177" t="s">
        <v>770</v>
      </c>
    </row>
    <row r="7" spans="1:15" ht="17.100000000000001" customHeight="1" x14ac:dyDescent="0.25">
      <c r="A7" s="126" t="s">
        <v>679</v>
      </c>
      <c r="B7" s="127">
        <f>Completed!U94</f>
        <v>10</v>
      </c>
      <c r="C7" s="177" t="s">
        <v>805</v>
      </c>
      <c r="E7" s="115" t="s">
        <v>464</v>
      </c>
      <c r="F7" s="116">
        <f>Completed!S104</f>
        <v>1</v>
      </c>
      <c r="G7" s="177" t="s">
        <v>768</v>
      </c>
      <c r="I7" s="138" t="s">
        <v>159</v>
      </c>
      <c r="J7" s="139">
        <f>Completed!E55</f>
        <v>10</v>
      </c>
      <c r="K7" s="177" t="s">
        <v>804</v>
      </c>
      <c r="M7" s="126" t="s">
        <v>128</v>
      </c>
      <c r="N7" s="127">
        <f>Completed!E62</f>
        <v>1</v>
      </c>
      <c r="O7" s="177" t="s">
        <v>770</v>
      </c>
    </row>
    <row r="8" spans="1:15" ht="17.100000000000001" customHeight="1" x14ac:dyDescent="0.25">
      <c r="A8" s="126" t="s">
        <v>668</v>
      </c>
      <c r="B8" s="127">
        <f>Completed!U32</f>
        <v>15</v>
      </c>
      <c r="C8" s="177" t="s">
        <v>805</v>
      </c>
      <c r="E8" s="115" t="s">
        <v>378</v>
      </c>
      <c r="F8" s="116">
        <f>Completed!U26+Completed!S30+Completed!U51+Completed!W65+Completed!Y73+Completed!M74+Completed!Y94</f>
        <v>51</v>
      </c>
      <c r="G8" s="177" t="s">
        <v>768</v>
      </c>
      <c r="I8" s="138" t="s">
        <v>152</v>
      </c>
      <c r="J8" s="139">
        <f>Completed!E5</f>
        <v>5</v>
      </c>
      <c r="K8" s="177" t="s">
        <v>804</v>
      </c>
      <c r="M8" s="126" t="s">
        <v>114</v>
      </c>
      <c r="N8" s="127">
        <v>1</v>
      </c>
      <c r="O8" s="177" t="s">
        <v>770</v>
      </c>
    </row>
    <row r="9" spans="1:15" ht="17.100000000000001" customHeight="1" x14ac:dyDescent="0.25">
      <c r="A9" s="130" t="s">
        <v>755</v>
      </c>
      <c r="B9" s="131">
        <f>Completed!M25+Completed!O86</f>
        <v>8</v>
      </c>
      <c r="C9" s="177" t="s">
        <v>805</v>
      </c>
      <c r="E9" s="130" t="s">
        <v>386</v>
      </c>
      <c r="F9" s="131">
        <f>Completed!K34+Completed!Q89</f>
        <v>10</v>
      </c>
      <c r="G9" s="177" t="s">
        <v>768</v>
      </c>
      <c r="I9" s="138" t="s">
        <v>112</v>
      </c>
      <c r="J9" s="139">
        <f>Completed!M47+Completed!E57+Completed!E89</f>
        <v>17</v>
      </c>
      <c r="K9" s="177" t="s">
        <v>804</v>
      </c>
      <c r="M9" s="117" t="s">
        <v>324</v>
      </c>
      <c r="N9" s="119">
        <f>Completed!M97</f>
        <v>1</v>
      </c>
      <c r="O9" s="177" t="s">
        <v>770</v>
      </c>
    </row>
    <row r="10" spans="1:15" ht="17.100000000000001" customHeight="1" thickBot="1" x14ac:dyDescent="0.3">
      <c r="A10" s="111" t="s">
        <v>845</v>
      </c>
      <c r="B10" s="112">
        <f>Completed!M41</f>
        <v>5</v>
      </c>
      <c r="C10" s="177" t="s">
        <v>805</v>
      </c>
      <c r="E10" s="111" t="s">
        <v>461</v>
      </c>
      <c r="F10" s="112">
        <f>Completed!Q30</f>
        <v>10</v>
      </c>
      <c r="G10" s="177" t="s">
        <v>768</v>
      </c>
      <c r="I10" s="138" t="s">
        <v>239</v>
      </c>
      <c r="J10" s="139">
        <f>Completed!I23+Completed!Q37</f>
        <v>8</v>
      </c>
      <c r="K10" s="177" t="s">
        <v>804</v>
      </c>
      <c r="M10" s="124" t="s">
        <v>295</v>
      </c>
      <c r="N10" s="125">
        <f>Completed!K105</f>
        <v>1</v>
      </c>
      <c r="O10" s="178" t="s">
        <v>770</v>
      </c>
    </row>
    <row r="11" spans="1:15" ht="17.100000000000001" customHeight="1" x14ac:dyDescent="0.25">
      <c r="A11" s="115" t="s">
        <v>250</v>
      </c>
      <c r="B11" s="116">
        <f>Completed!K9+Completed!I11+Completed!W32+Completed!M59+Completed!O64+Completed!U67+Completed!Y85</f>
        <v>41</v>
      </c>
      <c r="C11" s="177" t="s">
        <v>805</v>
      </c>
      <c r="E11" s="111" t="s">
        <v>510</v>
      </c>
      <c r="F11" s="112">
        <f>Completed!Q86</f>
        <v>10</v>
      </c>
      <c r="G11" s="177" t="s">
        <v>768</v>
      </c>
      <c r="I11" s="138" t="s">
        <v>166</v>
      </c>
      <c r="J11" s="139">
        <f>Completed!E23+Completed!I82</f>
        <v>3</v>
      </c>
      <c r="K11" s="177" t="s">
        <v>804</v>
      </c>
      <c r="M11"/>
      <c r="N11"/>
      <c r="O11"/>
    </row>
    <row r="12" spans="1:15" ht="17.100000000000001" customHeight="1" x14ac:dyDescent="0.25">
      <c r="A12" s="115" t="s">
        <v>363</v>
      </c>
      <c r="B12" s="116">
        <f>Completed!Y103+Completed!K63</f>
        <v>4</v>
      </c>
      <c r="C12" s="177" t="s">
        <v>805</v>
      </c>
      <c r="E12" s="111" t="s">
        <v>459</v>
      </c>
      <c r="F12" s="112">
        <f>Completed!Q13</f>
        <v>10</v>
      </c>
      <c r="G12" s="177" t="s">
        <v>768</v>
      </c>
      <c r="I12" s="138" t="s">
        <v>356</v>
      </c>
      <c r="J12" s="139">
        <f>Completed!K43</f>
        <v>10</v>
      </c>
      <c r="K12" s="177" t="s">
        <v>804</v>
      </c>
      <c r="M12"/>
      <c r="N12"/>
      <c r="O12"/>
    </row>
    <row r="13" spans="1:15" ht="17.100000000000001" customHeight="1" x14ac:dyDescent="0.25">
      <c r="A13" s="115" t="s">
        <v>488</v>
      </c>
      <c r="B13" s="116">
        <f>Completed!Y70+Completed!U71+Completed!S100</f>
        <v>20</v>
      </c>
      <c r="C13" s="177" t="s">
        <v>805</v>
      </c>
      <c r="E13" s="115" t="s">
        <v>509</v>
      </c>
      <c r="F13" s="116">
        <f>Completed!Y66+Completed!O96</f>
        <v>16</v>
      </c>
      <c r="G13" s="177" t="s">
        <v>768</v>
      </c>
      <c r="I13" s="138" t="s">
        <v>757</v>
      </c>
      <c r="J13" s="139">
        <f>Completed!W99</f>
        <v>20</v>
      </c>
      <c r="K13" s="177" t="s">
        <v>804</v>
      </c>
      <c r="M13"/>
      <c r="N13"/>
      <c r="O13"/>
    </row>
    <row r="14" spans="1:15" ht="17.100000000000001" customHeight="1" x14ac:dyDescent="0.25">
      <c r="A14" s="126" t="s">
        <v>460</v>
      </c>
      <c r="B14" s="127">
        <f>Completed!O30</f>
        <v>10</v>
      </c>
      <c r="C14" s="177" t="s">
        <v>805</v>
      </c>
      <c r="E14" s="130" t="s">
        <v>427</v>
      </c>
      <c r="F14" s="131">
        <f>Completed!O14</f>
        <v>5</v>
      </c>
      <c r="G14" s="177" t="s">
        <v>768</v>
      </c>
      <c r="I14" s="138" t="s">
        <v>340</v>
      </c>
      <c r="J14" s="139">
        <f>Completed!U85+Completed!M93</f>
        <v>23</v>
      </c>
      <c r="K14" s="177" t="s">
        <v>804</v>
      </c>
      <c r="M14"/>
      <c r="N14"/>
      <c r="O14"/>
    </row>
    <row r="15" spans="1:15" ht="17.100000000000001" customHeight="1" x14ac:dyDescent="0.25">
      <c r="A15" s="130" t="s">
        <v>242</v>
      </c>
      <c r="B15" s="131">
        <f>Completed!I45+Completed!Y79</f>
        <v>20</v>
      </c>
      <c r="C15" s="177" t="s">
        <v>805</v>
      </c>
      <c r="E15" s="115" t="s">
        <v>469</v>
      </c>
      <c r="F15" s="116">
        <f>Completed!Q23+Completed!W52+Completed!M59+Completed!M95</f>
        <v>19</v>
      </c>
      <c r="G15" s="177" t="s">
        <v>768</v>
      </c>
      <c r="I15" s="138" t="s">
        <v>259</v>
      </c>
      <c r="J15" s="139">
        <f>Completed!I67</f>
        <v>15</v>
      </c>
      <c r="K15" s="177" t="s">
        <v>804</v>
      </c>
      <c r="M15"/>
      <c r="N15"/>
      <c r="O15"/>
    </row>
    <row r="16" spans="1:15" ht="17.100000000000001" customHeight="1" x14ac:dyDescent="0.25">
      <c r="A16" s="130" t="s">
        <v>392</v>
      </c>
      <c r="B16" s="131">
        <f>Completed!Q4</f>
        <v>5</v>
      </c>
      <c r="C16" s="177" t="s">
        <v>805</v>
      </c>
      <c r="E16" s="130" t="s">
        <v>360</v>
      </c>
      <c r="F16" s="131">
        <f>Completed!Q42+Completed!K45+Completed!W70+Completed!Q100</f>
        <v>25</v>
      </c>
      <c r="G16" s="177" t="s">
        <v>768</v>
      </c>
      <c r="I16" s="138" t="s">
        <v>245</v>
      </c>
      <c r="J16" s="139">
        <f>Completed!M43+Completed!I76+Completed!M81</f>
        <v>17</v>
      </c>
      <c r="K16" s="177" t="s">
        <v>804</v>
      </c>
      <c r="M16"/>
      <c r="N16"/>
      <c r="O16"/>
    </row>
    <row r="17" spans="1:15" ht="17.100000000000001" customHeight="1" x14ac:dyDescent="0.25">
      <c r="A17" s="115" t="s">
        <v>465</v>
      </c>
      <c r="B17" s="116">
        <f>Completed!Y51+Completed!Y52+Completed!Y65+Completed!W66+Completed!Q96+Completed!O107</f>
        <v>47</v>
      </c>
      <c r="C17" s="177" t="s">
        <v>805</v>
      </c>
      <c r="E17" s="111" t="s">
        <v>502</v>
      </c>
      <c r="F17" s="112">
        <f>Completed!Q77+Completed!W79</f>
        <v>13</v>
      </c>
      <c r="G17" s="177" t="s">
        <v>768</v>
      </c>
      <c r="I17" s="138" t="s">
        <v>140</v>
      </c>
      <c r="J17" s="139">
        <f>Completed!E29+Completed!M68</f>
        <v>12</v>
      </c>
      <c r="K17" s="177" t="s">
        <v>804</v>
      </c>
      <c r="M17"/>
      <c r="N17"/>
      <c r="O17"/>
    </row>
    <row r="18" spans="1:15" ht="17.100000000000001" customHeight="1" x14ac:dyDescent="0.25">
      <c r="A18" s="115" t="s">
        <v>846</v>
      </c>
      <c r="B18" s="116">
        <f>Completed!M63</f>
        <v>3</v>
      </c>
      <c r="C18" s="177" t="s">
        <v>805</v>
      </c>
      <c r="E18" s="111" t="s">
        <v>320</v>
      </c>
      <c r="F18" s="112">
        <f>Completed!K20</f>
        <v>5</v>
      </c>
      <c r="G18" s="177" t="s">
        <v>768</v>
      </c>
      <c r="I18" s="138" t="s">
        <v>210</v>
      </c>
      <c r="J18" s="139">
        <f>Completed!I78</f>
        <v>2</v>
      </c>
      <c r="K18" s="177" t="s">
        <v>804</v>
      </c>
      <c r="M18"/>
      <c r="N18"/>
      <c r="O18"/>
    </row>
    <row r="19" spans="1:15" ht="17.100000000000001" customHeight="1" x14ac:dyDescent="0.25">
      <c r="A19" s="130" t="s">
        <v>281</v>
      </c>
      <c r="B19" s="131">
        <f>Completed!Q47+Completed!M61</f>
        <v>30</v>
      </c>
      <c r="C19" s="177" t="s">
        <v>805</v>
      </c>
      <c r="E19" s="130" t="s">
        <v>306</v>
      </c>
      <c r="F19" s="131">
        <f>Completed!K101</f>
        <v>5</v>
      </c>
      <c r="G19" s="177" t="s">
        <v>768</v>
      </c>
      <c r="I19" s="138" t="s">
        <v>177</v>
      </c>
      <c r="J19" s="139">
        <f>Completed!E33+Completed!Q85+Completed!E87</f>
        <v>40</v>
      </c>
      <c r="K19" s="177" t="s">
        <v>804</v>
      </c>
      <c r="M19"/>
      <c r="N19"/>
      <c r="O19"/>
    </row>
    <row r="20" spans="1:15" ht="17.100000000000001" customHeight="1" x14ac:dyDescent="0.25">
      <c r="A20" s="111" t="s">
        <v>512</v>
      </c>
      <c r="B20" s="112">
        <f>Completed!O40</f>
        <v>10</v>
      </c>
      <c r="C20" s="177" t="s">
        <v>805</v>
      </c>
      <c r="E20" s="126" t="s">
        <v>179</v>
      </c>
      <c r="F20" s="127">
        <f>Completed!E39+Completed!I72</f>
        <v>15</v>
      </c>
      <c r="G20" s="177" t="s">
        <v>768</v>
      </c>
      <c r="I20" s="138" t="s">
        <v>160</v>
      </c>
      <c r="J20" s="139">
        <f>Completed!E66</f>
        <v>5</v>
      </c>
      <c r="K20" s="177" t="s">
        <v>804</v>
      </c>
      <c r="M20"/>
      <c r="N20"/>
      <c r="O20"/>
    </row>
    <row r="21" spans="1:15" ht="17.100000000000001" customHeight="1" x14ac:dyDescent="0.25">
      <c r="A21" s="115" t="s">
        <v>742</v>
      </c>
      <c r="B21" s="116">
        <f>Completed!AC32</f>
        <v>1</v>
      </c>
      <c r="C21" s="177" t="s">
        <v>805</v>
      </c>
      <c r="E21" s="117" t="s">
        <v>195</v>
      </c>
      <c r="F21" s="119">
        <f>Completed!I18</f>
        <v>5</v>
      </c>
      <c r="G21" s="177" t="s">
        <v>768</v>
      </c>
      <c r="I21" s="138" t="s">
        <v>439</v>
      </c>
      <c r="J21" s="139">
        <f>Completed!O44</f>
        <v>5</v>
      </c>
      <c r="K21" s="177" t="s">
        <v>804</v>
      </c>
      <c r="M21"/>
      <c r="N21"/>
      <c r="O21"/>
    </row>
    <row r="22" spans="1:15" ht="17.100000000000001" customHeight="1" x14ac:dyDescent="0.25">
      <c r="A22" s="130" t="s">
        <v>468</v>
      </c>
      <c r="B22" s="131">
        <f>Completed!Q64</f>
        <v>5</v>
      </c>
      <c r="C22" s="177" t="s">
        <v>805</v>
      </c>
      <c r="E22" s="111" t="s">
        <v>416</v>
      </c>
      <c r="F22" s="112">
        <f>Completed!Q103</f>
        <v>5</v>
      </c>
      <c r="G22" s="177" t="s">
        <v>768</v>
      </c>
      <c r="I22" s="138" t="s">
        <v>450</v>
      </c>
      <c r="J22" s="139">
        <f>Completed!Q12</f>
        <v>5</v>
      </c>
      <c r="K22" s="177" t="s">
        <v>804</v>
      </c>
      <c r="M22"/>
      <c r="N22"/>
      <c r="O22"/>
    </row>
    <row r="23" spans="1:15" ht="17.100000000000001" customHeight="1" x14ac:dyDescent="0.25">
      <c r="A23" s="115" t="s">
        <v>339</v>
      </c>
      <c r="B23" s="116">
        <f>Completed!M55</f>
        <v>5</v>
      </c>
      <c r="C23" s="177" t="s">
        <v>805</v>
      </c>
      <c r="E23" s="130" t="s">
        <v>467</v>
      </c>
      <c r="F23" s="131">
        <f>Completed!Q40+Completed!S107</f>
        <v>20</v>
      </c>
      <c r="G23" s="177" t="s">
        <v>768</v>
      </c>
      <c r="I23" s="138" t="s">
        <v>440</v>
      </c>
      <c r="J23" s="139">
        <f>Completed!Q44</f>
        <v>5</v>
      </c>
      <c r="K23" s="177" t="s">
        <v>804</v>
      </c>
      <c r="M23"/>
      <c r="N23"/>
      <c r="O23"/>
    </row>
    <row r="24" spans="1:15" ht="17.100000000000001" customHeight="1" x14ac:dyDescent="0.25">
      <c r="A24" s="126" t="s">
        <v>157</v>
      </c>
      <c r="B24" s="127">
        <f>Completed!E42+Completed!E70</f>
        <v>10</v>
      </c>
      <c r="C24" s="177" t="s">
        <v>805</v>
      </c>
      <c r="E24" s="115" t="s">
        <v>555</v>
      </c>
      <c r="F24" s="116">
        <f>Completed!Y99</f>
        <v>20</v>
      </c>
      <c r="G24" s="177" t="s">
        <v>768</v>
      </c>
      <c r="I24" s="138" t="s">
        <v>390</v>
      </c>
      <c r="J24" s="139">
        <f>Completed!O37</f>
        <v>5</v>
      </c>
      <c r="K24" s="177" t="s">
        <v>804</v>
      </c>
      <c r="M24"/>
      <c r="N24"/>
      <c r="O24"/>
    </row>
    <row r="25" spans="1:15" ht="17.100000000000001" customHeight="1" x14ac:dyDescent="0.25">
      <c r="A25" s="111" t="s">
        <v>326</v>
      </c>
      <c r="B25" s="112">
        <f>Completed!K5</f>
        <v>5</v>
      </c>
      <c r="C25" s="177" t="s">
        <v>805</v>
      </c>
      <c r="E25" s="130" t="s">
        <v>415</v>
      </c>
      <c r="F25" s="131">
        <f>Completed!O103</f>
        <v>5</v>
      </c>
      <c r="G25" s="177" t="s">
        <v>768</v>
      </c>
      <c r="I25" s="138" t="s">
        <v>170</v>
      </c>
      <c r="J25" s="139">
        <f>Completed!E46</f>
        <v>10</v>
      </c>
      <c r="K25" s="177" t="s">
        <v>804</v>
      </c>
      <c r="M25"/>
      <c r="N25"/>
      <c r="O25"/>
    </row>
    <row r="26" spans="1:15" ht="17.100000000000001" customHeight="1" x14ac:dyDescent="0.25">
      <c r="A26" s="115" t="s">
        <v>463</v>
      </c>
      <c r="B26" s="116">
        <f>Completed!Q104</f>
        <v>1</v>
      </c>
      <c r="C26" s="177" t="s">
        <v>805</v>
      </c>
      <c r="E26" s="115" t="s">
        <v>686</v>
      </c>
      <c r="F26" s="116">
        <f>Completed!$W$67</f>
        <v>1</v>
      </c>
      <c r="G26" s="177" t="s">
        <v>768</v>
      </c>
      <c r="I26" s="138" t="s">
        <v>676</v>
      </c>
      <c r="J26" s="139">
        <f>Completed!W85</f>
        <v>20</v>
      </c>
      <c r="K26" s="177" t="s">
        <v>804</v>
      </c>
      <c r="M26"/>
      <c r="N26"/>
      <c r="O26"/>
    </row>
    <row r="27" spans="1:15" ht="17.100000000000001" customHeight="1" x14ac:dyDescent="0.25">
      <c r="A27" s="126" t="s">
        <v>280</v>
      </c>
      <c r="B27" s="127">
        <f>Completed!K61</f>
        <v>15</v>
      </c>
      <c r="C27" s="177" t="s">
        <v>805</v>
      </c>
      <c r="E27" s="117" t="s">
        <v>361</v>
      </c>
      <c r="F27" s="119">
        <f>Completed!M45</f>
        <v>10</v>
      </c>
      <c r="G27" s="177" t="s">
        <v>768</v>
      </c>
      <c r="I27" s="138" t="s">
        <v>296</v>
      </c>
      <c r="J27" s="139">
        <f>Completed!M105</f>
        <v>5</v>
      </c>
      <c r="K27" s="177" t="s">
        <v>804</v>
      </c>
      <c r="M27"/>
      <c r="N27"/>
      <c r="O27"/>
    </row>
    <row r="28" spans="1:15" ht="17.100000000000001" customHeight="1" x14ac:dyDescent="0.25">
      <c r="A28" s="130" t="s">
        <v>455</v>
      </c>
      <c r="B28" s="131">
        <f>Completed!Q8</f>
        <v>5</v>
      </c>
      <c r="C28" s="177" t="s">
        <v>805</v>
      </c>
      <c r="E28" s="130" t="s">
        <v>471</v>
      </c>
      <c r="F28" s="131">
        <f>Completed!O42+Completed!U70+Completed!O100</f>
        <v>15</v>
      </c>
      <c r="G28" s="177" t="s">
        <v>768</v>
      </c>
      <c r="I28" s="138" t="s">
        <v>120</v>
      </c>
      <c r="J28" s="139">
        <f>Completed!E18</f>
        <v>5</v>
      </c>
      <c r="K28" s="177" t="s">
        <v>804</v>
      </c>
      <c r="M28"/>
      <c r="N28"/>
      <c r="O28"/>
    </row>
    <row r="29" spans="1:15" ht="17.100000000000001" customHeight="1" x14ac:dyDescent="0.25">
      <c r="A29" s="126" t="s">
        <v>411</v>
      </c>
      <c r="B29" s="127">
        <f>Completed!Q17</f>
        <v>5</v>
      </c>
      <c r="C29" s="177" t="s">
        <v>805</v>
      </c>
      <c r="E29" s="111" t="s">
        <v>123</v>
      </c>
      <c r="F29" s="112">
        <f>Completed!E98</f>
        <v>2</v>
      </c>
      <c r="G29" s="177" t="s">
        <v>768</v>
      </c>
      <c r="I29" s="138" t="s">
        <v>193</v>
      </c>
      <c r="J29" s="139">
        <f>Completed!I3+Completed!I13+Completed!I73</f>
        <v>6</v>
      </c>
      <c r="K29" s="177" t="s">
        <v>804</v>
      </c>
      <c r="M29"/>
      <c r="N29"/>
      <c r="O29"/>
    </row>
    <row r="30" spans="1:15" ht="17.100000000000001" customHeight="1" x14ac:dyDescent="0.25">
      <c r="A30" s="130" t="s">
        <v>249</v>
      </c>
      <c r="B30" s="131">
        <f>Completed!I10+Completed!I81+Completed!M90</f>
        <v>9</v>
      </c>
      <c r="C30" s="177" t="s">
        <v>805</v>
      </c>
      <c r="E30" s="130" t="s">
        <v>616</v>
      </c>
      <c r="F30" s="131">
        <f>Completed!W97</f>
        <v>10</v>
      </c>
      <c r="G30" s="177" t="s">
        <v>768</v>
      </c>
      <c r="I30" s="138" t="s">
        <v>191</v>
      </c>
      <c r="J30" s="139">
        <f>Completed!I6+Completed!I104</f>
        <v>30</v>
      </c>
      <c r="K30" s="177" t="s">
        <v>804</v>
      </c>
      <c r="M30"/>
      <c r="N30"/>
      <c r="O30"/>
    </row>
    <row r="31" spans="1:15" ht="17.100000000000001" customHeight="1" x14ac:dyDescent="0.25">
      <c r="A31" s="126" t="s">
        <v>436</v>
      </c>
      <c r="B31" s="127">
        <f>Completed!Q80</f>
        <v>5</v>
      </c>
      <c r="C31" s="177" t="s">
        <v>805</v>
      </c>
      <c r="E31" s="115" t="s">
        <v>273</v>
      </c>
      <c r="F31" s="116">
        <f>Completed!K2</f>
        <v>5</v>
      </c>
      <c r="G31" s="177" t="s">
        <v>768</v>
      </c>
      <c r="I31" s="138" t="s">
        <v>381</v>
      </c>
      <c r="J31" s="139">
        <f>Completed!W21+Completed!K47+Completed!K89</f>
        <v>40</v>
      </c>
      <c r="K31" s="177" t="s">
        <v>804</v>
      </c>
      <c r="M31"/>
      <c r="N31"/>
      <c r="O31"/>
    </row>
    <row r="32" spans="1:15" ht="17.100000000000001" customHeight="1" x14ac:dyDescent="0.25">
      <c r="A32" s="115" t="s">
        <v>205</v>
      </c>
      <c r="B32" s="116">
        <f>Completed!I84+Completed!I105+Completed!I102</f>
        <v>8</v>
      </c>
      <c r="C32" s="177" t="s">
        <v>805</v>
      </c>
      <c r="E32" s="111" t="s">
        <v>428</v>
      </c>
      <c r="F32" s="112">
        <f>Completed!Q14</f>
        <v>5</v>
      </c>
      <c r="G32" s="177" t="s">
        <v>768</v>
      </c>
      <c r="I32" s="138" t="s">
        <v>704</v>
      </c>
      <c r="J32" s="139">
        <f>Completed!AC27</f>
        <v>25</v>
      </c>
      <c r="K32" s="177" t="s">
        <v>804</v>
      </c>
      <c r="M32"/>
      <c r="N32"/>
      <c r="O32"/>
    </row>
    <row r="33" spans="1:15" ht="17.100000000000001" customHeight="1" x14ac:dyDescent="0.25">
      <c r="A33" s="111" t="s">
        <v>247</v>
      </c>
      <c r="B33" s="112">
        <f>Completed!I28</f>
        <v>2</v>
      </c>
      <c r="C33" s="177" t="s">
        <v>805</v>
      </c>
      <c r="E33" s="111" t="s">
        <v>211</v>
      </c>
      <c r="F33" s="112">
        <f>Completed!I29</f>
        <v>2</v>
      </c>
      <c r="G33" s="177" t="s">
        <v>768</v>
      </c>
      <c r="I33" s="138" t="s">
        <v>137</v>
      </c>
      <c r="J33" s="139">
        <f>Completed!E91</f>
        <v>2</v>
      </c>
      <c r="K33" s="177" t="s">
        <v>804</v>
      </c>
      <c r="M33"/>
      <c r="N33"/>
      <c r="O33"/>
    </row>
    <row r="34" spans="1:15" ht="17.100000000000001" customHeight="1" x14ac:dyDescent="0.25">
      <c r="A34" s="130" t="s">
        <v>458</v>
      </c>
      <c r="B34" s="131">
        <f>Completed!O13</f>
        <v>10</v>
      </c>
      <c r="C34" s="177" t="s">
        <v>805</v>
      </c>
      <c r="E34" s="111" t="s">
        <v>202</v>
      </c>
      <c r="F34" s="112">
        <f>Completed!I62</f>
        <v>2</v>
      </c>
      <c r="G34" s="177" t="s">
        <v>768</v>
      </c>
      <c r="I34" s="138" t="s">
        <v>358</v>
      </c>
      <c r="J34" s="139">
        <f>Completed!K24</f>
        <v>10</v>
      </c>
      <c r="K34" s="177" t="s">
        <v>804</v>
      </c>
      <c r="M34"/>
      <c r="N34"/>
      <c r="O34"/>
    </row>
    <row r="35" spans="1:15" ht="17.100000000000001" customHeight="1" thickBot="1" x14ac:dyDescent="0.3">
      <c r="A35" s="111" t="s">
        <v>234</v>
      </c>
      <c r="B35" s="112">
        <f>Completed!M15+Completed!K50+Completed!I58</f>
        <v>13</v>
      </c>
      <c r="C35" s="177" t="s">
        <v>805</v>
      </c>
      <c r="E35" s="130" t="s">
        <v>311</v>
      </c>
      <c r="F35" s="131">
        <f>Completed!K7</f>
        <v>5</v>
      </c>
      <c r="G35" s="177" t="s">
        <v>768</v>
      </c>
      <c r="I35" s="140" t="s">
        <v>310</v>
      </c>
      <c r="J35" s="141">
        <f>Completed!M44+Completed!O52+Completed!K68</f>
        <v>35</v>
      </c>
      <c r="K35" s="178" t="s">
        <v>804</v>
      </c>
      <c r="M35"/>
      <c r="N35"/>
      <c r="O35"/>
    </row>
    <row r="36" spans="1:15" ht="17.100000000000001" customHeight="1" x14ac:dyDescent="0.25">
      <c r="A36" s="111" t="s">
        <v>233</v>
      </c>
      <c r="B36" s="112">
        <f>Completed!I49</f>
        <v>3</v>
      </c>
      <c r="C36" s="177" t="s">
        <v>805</v>
      </c>
      <c r="E36" s="130" t="s">
        <v>274</v>
      </c>
      <c r="F36" s="131">
        <f>Completed!Q86</f>
        <v>10</v>
      </c>
      <c r="G36" s="177" t="s">
        <v>768</v>
      </c>
      <c r="M36"/>
      <c r="N36"/>
      <c r="O36"/>
    </row>
    <row r="37" spans="1:15" ht="17.100000000000001" customHeight="1" x14ac:dyDescent="0.25">
      <c r="A37" s="130" t="s">
        <v>199</v>
      </c>
      <c r="B37" s="131">
        <f>Completed!I17</f>
        <v>2</v>
      </c>
      <c r="C37" s="177" t="s">
        <v>805</v>
      </c>
      <c r="E37" s="126" t="s">
        <v>327</v>
      </c>
      <c r="F37" s="127">
        <f>Completed!M5</f>
        <v>5</v>
      </c>
      <c r="G37" s="177" t="s">
        <v>768</v>
      </c>
      <c r="M37"/>
      <c r="N37"/>
      <c r="O37"/>
    </row>
    <row r="38" spans="1:15" ht="17.100000000000001" customHeight="1" x14ac:dyDescent="0.25">
      <c r="A38" s="115" t="s">
        <v>209</v>
      </c>
      <c r="B38" s="116">
        <f>Completed!M9+Completed!I21</f>
        <v>7</v>
      </c>
      <c r="C38" s="177" t="s">
        <v>805</v>
      </c>
      <c r="E38" s="130" t="s">
        <v>470</v>
      </c>
      <c r="F38" s="131">
        <f>Completed!S23</f>
        <v>10</v>
      </c>
      <c r="G38" s="177" t="s">
        <v>768</v>
      </c>
      <c r="M38"/>
      <c r="N38"/>
      <c r="O38"/>
    </row>
    <row r="39" spans="1:15" ht="17.100000000000001" customHeight="1" x14ac:dyDescent="0.25">
      <c r="A39" s="111" t="s">
        <v>257</v>
      </c>
      <c r="B39" s="112">
        <f>Completed!M34+Completed!I83</f>
        <v>8</v>
      </c>
      <c r="C39" s="177" t="s">
        <v>805</v>
      </c>
      <c r="E39" s="117" t="s">
        <v>244</v>
      </c>
      <c r="F39" s="119">
        <f>Completed!I46</f>
        <v>10</v>
      </c>
      <c r="G39" s="177" t="s">
        <v>768</v>
      </c>
      <c r="M39"/>
      <c r="N39"/>
      <c r="O39"/>
    </row>
    <row r="40" spans="1:15" ht="17.100000000000001" customHeight="1" x14ac:dyDescent="0.25">
      <c r="A40" s="111" t="s">
        <v>312</v>
      </c>
      <c r="B40" s="112">
        <f>Completed!M7+Completed!O89</f>
        <v>10</v>
      </c>
      <c r="C40" s="177" t="s">
        <v>805</v>
      </c>
      <c r="E40" s="130" t="s">
        <v>391</v>
      </c>
      <c r="F40" s="131">
        <f>Completed!O4</f>
        <v>5</v>
      </c>
      <c r="G40" s="177" t="s">
        <v>768</v>
      </c>
      <c r="M40"/>
      <c r="N40"/>
      <c r="O40"/>
    </row>
    <row r="41" spans="1:15" ht="17.100000000000001" customHeight="1" x14ac:dyDescent="0.25">
      <c r="A41" s="111" t="s">
        <v>307</v>
      </c>
      <c r="B41" s="112">
        <f>Completed!M101</f>
        <v>5</v>
      </c>
      <c r="C41" s="177" t="s">
        <v>805</v>
      </c>
      <c r="E41" s="115" t="s">
        <v>338</v>
      </c>
      <c r="F41" s="116">
        <f>Completed!K55</f>
        <v>10</v>
      </c>
      <c r="G41" s="177" t="s">
        <v>768</v>
      </c>
      <c r="M41"/>
      <c r="N41"/>
      <c r="O41"/>
    </row>
    <row r="42" spans="1:15" ht="17.100000000000001" customHeight="1" x14ac:dyDescent="0.25">
      <c r="A42" s="115" t="s">
        <v>615</v>
      </c>
      <c r="B42" s="116">
        <f>Completed!U66+Completed!U97</f>
        <v>20</v>
      </c>
      <c r="C42" s="177" t="s">
        <v>805</v>
      </c>
      <c r="E42" s="111" t="s">
        <v>501</v>
      </c>
      <c r="F42" s="112">
        <f>Completed!O77</f>
        <v>3</v>
      </c>
      <c r="G42" s="177" t="s">
        <v>785</v>
      </c>
      <c r="M42"/>
      <c r="N42"/>
      <c r="O42"/>
    </row>
    <row r="43" spans="1:15" ht="17.100000000000001" customHeight="1" x14ac:dyDescent="0.25">
      <c r="A43" s="111" t="s">
        <v>685</v>
      </c>
      <c r="B43" s="112">
        <f>Completed!W51</f>
        <v>1</v>
      </c>
      <c r="C43" s="177" t="s">
        <v>805</v>
      </c>
      <c r="E43" s="130" t="s">
        <v>462</v>
      </c>
      <c r="F43" s="131">
        <f>Completed!O104</f>
        <v>1</v>
      </c>
      <c r="G43" s="177" t="s">
        <v>768</v>
      </c>
    </row>
    <row r="44" spans="1:15" ht="17.100000000000001" customHeight="1" x14ac:dyDescent="0.25">
      <c r="A44" s="111" t="s">
        <v>466</v>
      </c>
      <c r="B44" s="112">
        <f>Completed!Q107</f>
        <v>10</v>
      </c>
      <c r="C44" s="177" t="s">
        <v>805</v>
      </c>
      <c r="E44" s="126" t="s">
        <v>125</v>
      </c>
      <c r="F44" s="127">
        <f>Completed!E28+Completed!E56</f>
        <v>12</v>
      </c>
      <c r="G44" s="177" t="s">
        <v>768</v>
      </c>
    </row>
    <row r="45" spans="1:15" ht="17.100000000000001" customHeight="1" thickBot="1" x14ac:dyDescent="0.3">
      <c r="A45" s="120" t="s">
        <v>351</v>
      </c>
      <c r="B45" s="121">
        <f>Completed!O6+Completed!W26+Completed!Y32+Completed!U41+Completed!K59+Completed!W73+Completed!K74</f>
        <v>53</v>
      </c>
      <c r="C45" s="178" t="s">
        <v>805</v>
      </c>
      <c r="E45" s="115" t="s">
        <v>345</v>
      </c>
      <c r="F45" s="116">
        <f>Completed!U52+Completed!K95</f>
        <v>20</v>
      </c>
      <c r="G45" s="177" t="s">
        <v>768</v>
      </c>
    </row>
    <row r="46" spans="1:15" ht="17.100000000000001" customHeight="1" x14ac:dyDescent="0.25">
      <c r="E46" s="130" t="s">
        <v>275</v>
      </c>
      <c r="F46" s="131">
        <f>Completed!K31</f>
        <v>5</v>
      </c>
      <c r="G46" s="177" t="s">
        <v>768</v>
      </c>
    </row>
    <row r="47" spans="1:15" ht="17.100000000000001" customHeight="1" x14ac:dyDescent="0.25">
      <c r="E47" s="115" t="s">
        <v>393</v>
      </c>
      <c r="F47" s="116">
        <f>Completed!Q6+Completed!O92</f>
        <v>15</v>
      </c>
      <c r="G47" s="177" t="s">
        <v>768</v>
      </c>
    </row>
    <row r="48" spans="1:15" ht="17.100000000000001" customHeight="1" x14ac:dyDescent="0.25">
      <c r="E48" s="117" t="s">
        <v>148</v>
      </c>
      <c r="F48" s="119">
        <f>Completed!E41</f>
        <v>2</v>
      </c>
      <c r="G48" s="177" t="s">
        <v>768</v>
      </c>
    </row>
    <row r="49" spans="5:7" ht="17.100000000000001" customHeight="1" x14ac:dyDescent="0.25">
      <c r="E49" s="130" t="s">
        <v>417</v>
      </c>
      <c r="F49" s="131">
        <f>Completed!O35</f>
        <v>5</v>
      </c>
      <c r="G49" s="177" t="s">
        <v>768</v>
      </c>
    </row>
    <row r="50" spans="5:7" ht="17.100000000000001" customHeight="1" x14ac:dyDescent="0.25">
      <c r="E50" s="115" t="s">
        <v>520</v>
      </c>
      <c r="F50" s="116">
        <f>Completed!Y26+Completed!Y67+Completed!Y71+Completed!U79+Completed!W94</f>
        <v>41</v>
      </c>
      <c r="G50" s="177" t="s">
        <v>768</v>
      </c>
    </row>
    <row r="51" spans="5:7" ht="17.100000000000001" customHeight="1" x14ac:dyDescent="0.25">
      <c r="E51" s="111" t="s">
        <v>562</v>
      </c>
      <c r="F51" s="112">
        <f>Completed!W103</f>
        <v>1</v>
      </c>
      <c r="G51" s="177" t="s">
        <v>768</v>
      </c>
    </row>
    <row r="52" spans="5:7" ht="17.100000000000001" customHeight="1" x14ac:dyDescent="0.25">
      <c r="E52" s="111" t="s">
        <v>418</v>
      </c>
      <c r="F52" s="112">
        <f>Completed!Q35</f>
        <v>10</v>
      </c>
      <c r="G52" s="177" t="s">
        <v>768</v>
      </c>
    </row>
    <row r="53" spans="5:7" ht="17.100000000000001" customHeight="1" x14ac:dyDescent="0.25">
      <c r="E53" s="117" t="s">
        <v>228</v>
      </c>
      <c r="F53" s="119">
        <f>Completed!I106</f>
        <v>10</v>
      </c>
      <c r="G53" s="177" t="s">
        <v>768</v>
      </c>
    </row>
    <row r="54" spans="5:7" ht="17.100000000000001" customHeight="1" x14ac:dyDescent="0.25">
      <c r="E54" s="115" t="s">
        <v>372</v>
      </c>
      <c r="F54" s="116">
        <f>Completed!M11+Completed!U19+Completed!U65+Completed!U103</f>
        <v>24</v>
      </c>
      <c r="G54" s="177" t="s">
        <v>768</v>
      </c>
    </row>
    <row r="55" spans="5:7" ht="17.100000000000001" customHeight="1" x14ac:dyDescent="0.25">
      <c r="E55" s="115" t="s">
        <v>253</v>
      </c>
      <c r="F55" s="116">
        <f>Completed!I39</f>
        <v>5</v>
      </c>
      <c r="G55" s="177" t="s">
        <v>768</v>
      </c>
    </row>
    <row r="56" spans="5:7" ht="17.100000000000001" customHeight="1" x14ac:dyDescent="0.25">
      <c r="E56" s="111" t="s">
        <v>299</v>
      </c>
      <c r="F56" s="112">
        <f>Completed!O47+Completed!K90</f>
        <v>20</v>
      </c>
      <c r="G56" s="177" t="s">
        <v>768</v>
      </c>
    </row>
    <row r="57" spans="5:7" ht="17.100000000000001" customHeight="1" x14ac:dyDescent="0.25">
      <c r="E57" s="117" t="s">
        <v>317</v>
      </c>
      <c r="F57" s="119">
        <f>Completed!K41</f>
        <v>5</v>
      </c>
      <c r="G57" s="177" t="s">
        <v>768</v>
      </c>
    </row>
    <row r="58" spans="5:7" ht="17.100000000000001" customHeight="1" x14ac:dyDescent="0.25">
      <c r="E58" s="130" t="s">
        <v>218</v>
      </c>
      <c r="F58" s="131">
        <f>Completed!I54</f>
        <v>2</v>
      </c>
      <c r="G58" s="177" t="s">
        <v>768</v>
      </c>
    </row>
    <row r="59" spans="5:7" ht="17.100000000000001" customHeight="1" thickBot="1" x14ac:dyDescent="0.3">
      <c r="E59" s="134" t="s">
        <v>241</v>
      </c>
      <c r="F59" s="135">
        <f>Completed!I38</f>
        <v>5</v>
      </c>
      <c r="G59" s="178" t="s">
        <v>768</v>
      </c>
    </row>
    <row r="60" spans="5:7" ht="17.100000000000001" customHeight="1" x14ac:dyDescent="0.25"/>
    <row r="61" spans="5:7" ht="17.100000000000001" customHeight="1" x14ac:dyDescent="0.25"/>
    <row r="62" spans="5:7" ht="17.100000000000001" customHeight="1" x14ac:dyDescent="0.25"/>
    <row r="63" spans="5:7" ht="17.100000000000001" customHeight="1" x14ac:dyDescent="0.25"/>
    <row r="64" spans="5:7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sortState xmlns:xlrd2="http://schemas.microsoft.com/office/spreadsheetml/2017/richdata2" ref="A2:C108">
    <sortCondition ref="A1:A108"/>
  </sortState>
  <conditionalFormatting sqref="A2:C45">
    <cfRule type="expression" dxfId="62" priority="4">
      <formula>$B2=0</formula>
    </cfRule>
  </conditionalFormatting>
  <conditionalFormatting sqref="E2:G59">
    <cfRule type="expression" dxfId="61" priority="3">
      <formula>$F2=0</formula>
    </cfRule>
  </conditionalFormatting>
  <conditionalFormatting sqref="I2:K35">
    <cfRule type="expression" dxfId="60" priority="2">
      <formula>$J2=0</formula>
    </cfRule>
  </conditionalFormatting>
  <conditionalFormatting sqref="M2:O10">
    <cfRule type="expression" dxfId="59" priority="1">
      <formula>$N2=0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2F0E-D277-4BB7-8E66-147E812C62E1}">
  <dimension ref="A1:G106"/>
  <sheetViews>
    <sheetView topLeftCell="A16" workbookViewId="0">
      <selection activeCell="E14" sqref="E14"/>
    </sheetView>
  </sheetViews>
  <sheetFormatPr defaultRowHeight="15" x14ac:dyDescent="0.25"/>
  <cols>
    <col min="1" max="1" width="35.140625" style="164" bestFit="1" customWidth="1"/>
    <col min="2" max="2" width="4.7109375" style="164" customWidth="1"/>
    <col min="3" max="3" width="29.5703125" style="164" customWidth="1"/>
    <col min="4" max="4" width="2.7109375" style="164" customWidth="1"/>
    <col min="5" max="5" width="31.42578125" style="162" bestFit="1" customWidth="1"/>
    <col min="6" max="6" width="6" style="162" bestFit="1" customWidth="1"/>
    <col min="7" max="7" width="20.5703125" style="162" bestFit="1" customWidth="1"/>
    <col min="8" max="16384" width="9.140625" style="164"/>
  </cols>
  <sheetData>
    <row r="1" spans="1:7" s="161" customFormat="1" ht="20.100000000000001" customHeight="1" thickBot="1" x14ac:dyDescent="0.3">
      <c r="A1" s="62" t="s">
        <v>765</v>
      </c>
      <c r="B1" s="62" t="s">
        <v>776</v>
      </c>
      <c r="C1" s="62" t="s">
        <v>777</v>
      </c>
      <c r="E1" s="162"/>
      <c r="F1" s="162"/>
      <c r="G1" s="162"/>
    </row>
    <row r="2" spans="1:7" ht="17.100000000000001" customHeight="1" x14ac:dyDescent="0.25">
      <c r="A2" s="122" t="s">
        <v>690</v>
      </c>
      <c r="B2" s="123">
        <f>Completed!W64+Completed!W72</f>
        <v>20</v>
      </c>
      <c r="C2" s="163" t="s">
        <v>848</v>
      </c>
    </row>
    <row r="3" spans="1:7" ht="17.100000000000001" customHeight="1" x14ac:dyDescent="0.25">
      <c r="A3" s="117" t="s">
        <v>681</v>
      </c>
      <c r="B3" s="119">
        <f>Completed!U9+Completed!W74</f>
        <v>20</v>
      </c>
      <c r="C3" s="165" t="s">
        <v>848</v>
      </c>
    </row>
    <row r="4" spans="1:7" ht="17.100000000000001" customHeight="1" x14ac:dyDescent="0.25">
      <c r="A4" s="117" t="s">
        <v>432</v>
      </c>
      <c r="B4" s="119">
        <f>Completed!Q29+Completed!U64+Completed!U72</f>
        <v>25</v>
      </c>
      <c r="C4" s="165" t="s">
        <v>848</v>
      </c>
    </row>
    <row r="5" spans="1:7" ht="17.100000000000001" customHeight="1" x14ac:dyDescent="0.25">
      <c r="A5" s="117" t="s">
        <v>657</v>
      </c>
      <c r="B5" s="119">
        <f>Completed!U45</f>
        <v>5</v>
      </c>
      <c r="C5" s="165" t="s">
        <v>848</v>
      </c>
    </row>
    <row r="6" spans="1:7" ht="17.100000000000001" customHeight="1" x14ac:dyDescent="0.25">
      <c r="A6" s="117" t="s">
        <v>693</v>
      </c>
      <c r="B6" s="119">
        <f>Completed!Y72</f>
        <v>10</v>
      </c>
      <c r="C6" s="165" t="s">
        <v>848</v>
      </c>
    </row>
    <row r="7" spans="1:7" ht="15.75" customHeight="1" x14ac:dyDescent="0.25">
      <c r="A7" s="111" t="s">
        <v>724</v>
      </c>
      <c r="B7" s="112">
        <f>Completed!AC30</f>
        <v>10</v>
      </c>
      <c r="C7" s="165" t="s">
        <v>848</v>
      </c>
    </row>
    <row r="8" spans="1:7" ht="17.100000000000001" customHeight="1" x14ac:dyDescent="0.25">
      <c r="A8" s="111" t="s">
        <v>714</v>
      </c>
      <c r="B8" s="112">
        <f>Completed!AC53</f>
        <v>25</v>
      </c>
      <c r="C8" s="165" t="s">
        <v>848</v>
      </c>
    </row>
    <row r="9" spans="1:7" ht="17.100000000000001" customHeight="1" x14ac:dyDescent="0.25">
      <c r="A9" s="111" t="s">
        <v>747</v>
      </c>
      <c r="B9" s="112">
        <f>Completed!AC47+Completed!AC13</f>
        <v>16</v>
      </c>
      <c r="C9" s="165" t="s">
        <v>848</v>
      </c>
    </row>
    <row r="10" spans="1:7" ht="17.100000000000001" customHeight="1" x14ac:dyDescent="0.25">
      <c r="A10" s="111" t="s">
        <v>705</v>
      </c>
      <c r="B10" s="112">
        <f>Completed!AC82+Completed!AC51</f>
        <v>40</v>
      </c>
      <c r="C10" s="165" t="s">
        <v>848</v>
      </c>
    </row>
    <row r="11" spans="1:7" ht="17.100000000000001" customHeight="1" x14ac:dyDescent="0.25">
      <c r="A11" s="111" t="s">
        <v>722</v>
      </c>
      <c r="B11" s="112">
        <f>Completed!AC97</f>
        <v>10</v>
      </c>
      <c r="C11" s="165" t="s">
        <v>848</v>
      </c>
    </row>
    <row r="12" spans="1:7" ht="17.100000000000001" customHeight="1" x14ac:dyDescent="0.25">
      <c r="A12" s="111" t="s">
        <v>706</v>
      </c>
      <c r="B12" s="112">
        <f>Completed!AC61+Completed!AC98</f>
        <v>35</v>
      </c>
      <c r="C12" s="165" t="s">
        <v>848</v>
      </c>
    </row>
    <row r="13" spans="1:7" ht="17.100000000000001" customHeight="1" x14ac:dyDescent="0.25">
      <c r="A13" s="111" t="s">
        <v>753</v>
      </c>
      <c r="B13" s="112">
        <f>Completed!K78</f>
        <v>3</v>
      </c>
      <c r="C13" s="165" t="s">
        <v>822</v>
      </c>
    </row>
    <row r="14" spans="1:7" ht="17.100000000000001" customHeight="1" x14ac:dyDescent="0.25">
      <c r="A14" s="126" t="s">
        <v>113</v>
      </c>
      <c r="B14" s="127">
        <f>Completed!E37</f>
        <v>2</v>
      </c>
      <c r="C14" s="165" t="s">
        <v>848</v>
      </c>
    </row>
    <row r="15" spans="1:7" ht="17.100000000000001" customHeight="1" x14ac:dyDescent="0.25">
      <c r="A15" s="126" t="s">
        <v>127</v>
      </c>
      <c r="B15" s="127">
        <f>Completed!E99</f>
        <v>2</v>
      </c>
      <c r="C15" s="165" t="s">
        <v>848</v>
      </c>
    </row>
    <row r="16" spans="1:7" ht="17.100000000000001" customHeight="1" x14ac:dyDescent="0.25">
      <c r="A16" s="126" t="s">
        <v>216</v>
      </c>
      <c r="B16" s="127">
        <f>Completed!I7</f>
        <v>2</v>
      </c>
      <c r="C16" s="165" t="s">
        <v>848</v>
      </c>
    </row>
    <row r="17" spans="1:3" ht="17.100000000000001" customHeight="1" x14ac:dyDescent="0.25">
      <c r="A17" s="126" t="s">
        <v>305</v>
      </c>
      <c r="B17" s="127">
        <f>Completed!M78</f>
        <v>5</v>
      </c>
      <c r="C17" s="165" t="s">
        <v>848</v>
      </c>
    </row>
    <row r="18" spans="1:3" ht="17.25" customHeight="1" x14ac:dyDescent="0.25">
      <c r="A18" s="126" t="s">
        <v>118</v>
      </c>
      <c r="B18" s="127">
        <f>Completed!E2</f>
        <v>2</v>
      </c>
      <c r="C18" s="165" t="s">
        <v>848</v>
      </c>
    </row>
    <row r="19" spans="1:3" ht="17.100000000000001" customHeight="1" x14ac:dyDescent="0.25">
      <c r="A19" s="111" t="s">
        <v>268</v>
      </c>
      <c r="B19" s="112">
        <f>Completed!K6+Completed!AC11+Completed!Y28</f>
        <v>16</v>
      </c>
      <c r="C19" s="165" t="s">
        <v>848</v>
      </c>
    </row>
    <row r="20" spans="1:3" ht="17.100000000000001" customHeight="1" x14ac:dyDescent="0.25">
      <c r="A20" s="111" t="s">
        <v>709</v>
      </c>
      <c r="B20" s="112">
        <f>Completed!AC17</f>
        <v>25</v>
      </c>
      <c r="C20" s="165" t="s">
        <v>848</v>
      </c>
    </row>
    <row r="21" spans="1:3" ht="17.100000000000001" customHeight="1" x14ac:dyDescent="0.25">
      <c r="A21" s="111" t="s">
        <v>399</v>
      </c>
      <c r="B21" s="112">
        <f>Completed!AC3+Completed!Q18+Completed!AC52</f>
        <v>38</v>
      </c>
      <c r="C21" s="165" t="s">
        <v>848</v>
      </c>
    </row>
    <row r="22" spans="1:3" ht="17.100000000000001" customHeight="1" x14ac:dyDescent="0.25">
      <c r="A22" s="111" t="s">
        <v>611</v>
      </c>
      <c r="B22" s="112">
        <f>Completed!U10+Completed!W20</f>
        <v>10</v>
      </c>
      <c r="C22" s="165" t="s">
        <v>848</v>
      </c>
    </row>
    <row r="23" spans="1:3" ht="17.100000000000001" customHeight="1" x14ac:dyDescent="0.25">
      <c r="A23" s="111" t="s">
        <v>727</v>
      </c>
      <c r="B23" s="112">
        <f>Completed!AC106</f>
        <v>10</v>
      </c>
      <c r="C23" s="165" t="s">
        <v>848</v>
      </c>
    </row>
    <row r="24" spans="1:3" ht="17.100000000000001" customHeight="1" x14ac:dyDescent="0.25">
      <c r="A24" s="111" t="s">
        <v>703</v>
      </c>
      <c r="B24" s="112">
        <f>Completed!AC31+Completed!AC50+Completed!AC92</f>
        <v>50</v>
      </c>
      <c r="C24" s="165" t="s">
        <v>848</v>
      </c>
    </row>
    <row r="25" spans="1:3" ht="17.100000000000001" customHeight="1" x14ac:dyDescent="0.25">
      <c r="A25" s="111" t="s">
        <v>269</v>
      </c>
      <c r="B25" s="112">
        <f>Completed!M6</f>
        <v>1</v>
      </c>
      <c r="C25" s="165" t="s">
        <v>848</v>
      </c>
    </row>
    <row r="26" spans="1:3" ht="17.100000000000001" customHeight="1" x14ac:dyDescent="0.25">
      <c r="A26" s="111" t="s">
        <v>672</v>
      </c>
      <c r="B26" s="112">
        <f>Completed!W10+Completed!AC69</f>
        <v>30</v>
      </c>
      <c r="C26" s="165" t="s">
        <v>848</v>
      </c>
    </row>
    <row r="27" spans="1:3" ht="17.100000000000001" customHeight="1" x14ac:dyDescent="0.25">
      <c r="A27" s="111" t="s">
        <v>398</v>
      </c>
      <c r="B27" s="112">
        <f>Completed!O18+Completed!AC104</f>
        <v>8</v>
      </c>
      <c r="C27" s="165" t="s">
        <v>848</v>
      </c>
    </row>
    <row r="28" spans="1:3" ht="17.100000000000001" customHeight="1" x14ac:dyDescent="0.25">
      <c r="A28" s="111" t="s">
        <v>669</v>
      </c>
      <c r="B28" s="112">
        <f>Completed!U28+Completed!AC36</f>
        <v>30</v>
      </c>
      <c r="C28" s="165" t="s">
        <v>848</v>
      </c>
    </row>
    <row r="29" spans="1:3" ht="17.100000000000001" customHeight="1" x14ac:dyDescent="0.25">
      <c r="A29" s="111" t="s">
        <v>712</v>
      </c>
      <c r="B29" s="112">
        <f>Completed!AC35</f>
        <v>15</v>
      </c>
      <c r="C29" s="165" t="s">
        <v>848</v>
      </c>
    </row>
    <row r="30" spans="1:3" ht="17.100000000000001" customHeight="1" x14ac:dyDescent="0.25">
      <c r="A30" s="111" t="s">
        <v>673</v>
      </c>
      <c r="B30" s="112">
        <f>Completed!Y10+Completed!AC14</f>
        <v>30</v>
      </c>
      <c r="C30" s="165" t="s">
        <v>848</v>
      </c>
    </row>
    <row r="31" spans="1:3" ht="17.100000000000001" customHeight="1" x14ac:dyDescent="0.25">
      <c r="A31" s="111" t="s">
        <v>383</v>
      </c>
      <c r="B31" s="112">
        <f>Completed!W28+Completed!M67+Completed!AC73</f>
        <v>25</v>
      </c>
      <c r="C31" s="165" t="s">
        <v>848</v>
      </c>
    </row>
    <row r="32" spans="1:3" ht="17.100000000000001" customHeight="1" x14ac:dyDescent="0.25">
      <c r="A32" s="111" t="s">
        <v>382</v>
      </c>
      <c r="B32" s="112">
        <f>Completed!AC46+Completed!AC63+Completed!K67+Completed!AC107</f>
        <v>40</v>
      </c>
      <c r="C32" s="165" t="s">
        <v>848</v>
      </c>
    </row>
    <row r="33" spans="1:3" ht="17.100000000000001" customHeight="1" x14ac:dyDescent="0.25">
      <c r="A33" s="117" t="s">
        <v>856</v>
      </c>
      <c r="B33" s="119">
        <f>Completed!M21</f>
        <v>5</v>
      </c>
      <c r="C33" s="165" t="s">
        <v>848</v>
      </c>
    </row>
    <row r="34" spans="1:3" ht="17.100000000000001" customHeight="1" x14ac:dyDescent="0.25">
      <c r="A34" s="117" t="s">
        <v>413</v>
      </c>
      <c r="B34" s="119">
        <f>Completed!O62+Completed!O65</f>
        <v>10</v>
      </c>
      <c r="C34" s="165" t="s">
        <v>848</v>
      </c>
    </row>
    <row r="35" spans="1:3" ht="17.100000000000001" customHeight="1" x14ac:dyDescent="0.25">
      <c r="A35" s="117" t="s">
        <v>649</v>
      </c>
      <c r="B35" s="119">
        <f>Completed!Y49</f>
        <v>10</v>
      </c>
      <c r="C35" s="165" t="s">
        <v>848</v>
      </c>
    </row>
    <row r="36" spans="1:3" ht="17.100000000000001" customHeight="1" x14ac:dyDescent="0.25">
      <c r="A36" s="117" t="s">
        <v>220</v>
      </c>
      <c r="B36" s="119">
        <f>Completed!I12</f>
        <v>2</v>
      </c>
      <c r="C36" s="165" t="s">
        <v>848</v>
      </c>
    </row>
    <row r="37" spans="1:3" ht="17.100000000000001" customHeight="1" x14ac:dyDescent="0.25">
      <c r="A37" s="117" t="s">
        <v>173</v>
      </c>
      <c r="B37" s="119">
        <f>Completed!E68+Completed!Q83</f>
        <v>15</v>
      </c>
      <c r="C37" s="165" t="s">
        <v>848</v>
      </c>
    </row>
    <row r="38" spans="1:3" ht="17.100000000000001" customHeight="1" x14ac:dyDescent="0.25">
      <c r="A38" s="117" t="s">
        <v>646</v>
      </c>
      <c r="B38" s="119">
        <f>Completed!Y38+Completed!W39+Completed!Y58+Completed!W84+Completed!W87+Completed!W102</f>
        <v>75</v>
      </c>
      <c r="C38" s="165" t="s">
        <v>848</v>
      </c>
    </row>
    <row r="39" spans="1:3" ht="17.100000000000001" customHeight="1" x14ac:dyDescent="0.25">
      <c r="A39" s="117" t="s">
        <v>551</v>
      </c>
      <c r="B39" s="119">
        <f>Completed!U56+Completed!U93</f>
        <v>25</v>
      </c>
      <c r="C39" s="165" t="s">
        <v>848</v>
      </c>
    </row>
    <row r="40" spans="1:3" ht="17.100000000000001" customHeight="1" x14ac:dyDescent="0.25">
      <c r="A40" s="117" t="s">
        <v>225</v>
      </c>
      <c r="B40" s="119">
        <f>Completed!I30</f>
        <v>2</v>
      </c>
      <c r="C40" s="165" t="s">
        <v>848</v>
      </c>
    </row>
    <row r="41" spans="1:3" ht="17.100000000000001" customHeight="1" x14ac:dyDescent="0.25">
      <c r="A41" s="117" t="s">
        <v>243</v>
      </c>
      <c r="B41" s="119">
        <f>Completed!I19+Completed!U25</f>
        <v>7</v>
      </c>
      <c r="C41" s="165" t="s">
        <v>848</v>
      </c>
    </row>
    <row r="42" spans="1:3" ht="17.100000000000001" customHeight="1" x14ac:dyDescent="0.25">
      <c r="A42" s="117" t="s">
        <v>435</v>
      </c>
      <c r="B42" s="119">
        <f>Completed!Q65+Completed!O80</f>
        <v>10</v>
      </c>
      <c r="C42" s="165" t="s">
        <v>848</v>
      </c>
    </row>
    <row r="43" spans="1:3" ht="17.100000000000001" customHeight="1" x14ac:dyDescent="0.25">
      <c r="A43" s="117" t="s">
        <v>563</v>
      </c>
      <c r="B43" s="119">
        <f>Completed!U35</f>
        <v>5</v>
      </c>
      <c r="C43" s="165" t="s">
        <v>848</v>
      </c>
    </row>
    <row r="44" spans="1:3" ht="17.100000000000001" customHeight="1" x14ac:dyDescent="0.25">
      <c r="A44" s="117" t="s">
        <v>256</v>
      </c>
      <c r="B44" s="119">
        <f>Completed!I96</f>
        <v>5</v>
      </c>
      <c r="C44" s="165" t="s">
        <v>848</v>
      </c>
    </row>
    <row r="45" spans="1:3" ht="17.100000000000001" customHeight="1" x14ac:dyDescent="0.25">
      <c r="A45" s="117" t="s">
        <v>165</v>
      </c>
      <c r="B45" s="119">
        <f>Completed!I94+Completed!E43</f>
        <v>7</v>
      </c>
      <c r="C45" s="165" t="s">
        <v>848</v>
      </c>
    </row>
    <row r="46" spans="1:3" ht="17.100000000000001" customHeight="1" x14ac:dyDescent="0.25">
      <c r="A46" s="117" t="s">
        <v>235</v>
      </c>
      <c r="B46" s="119">
        <f>Completed!I33+Completed!I59+Completed!I63</f>
        <v>15</v>
      </c>
      <c r="C46" s="165" t="s">
        <v>848</v>
      </c>
    </row>
    <row r="47" spans="1:3" ht="17.100000000000001" customHeight="1" thickBot="1" x14ac:dyDescent="0.3">
      <c r="A47" s="113" t="s">
        <v>215</v>
      </c>
      <c r="B47" s="114">
        <f>Completed!I44</f>
        <v>2</v>
      </c>
      <c r="C47" s="166" t="s">
        <v>823</v>
      </c>
    </row>
    <row r="48" spans="1:3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</sheetData>
  <sortState xmlns:xlrd2="http://schemas.microsoft.com/office/spreadsheetml/2017/richdata2" ref="A2:C47">
    <sortCondition ref="A2:A47"/>
  </sortState>
  <conditionalFormatting sqref="A2:C47">
    <cfRule type="expression" dxfId="55" priority="1">
      <formula>$B2=0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6567-72FA-4C7A-83D3-4329A9FCF1BD}">
  <dimension ref="A1:X104"/>
  <sheetViews>
    <sheetView workbookViewId="0">
      <selection activeCell="M2" sqref="M2:O18"/>
    </sheetView>
  </sheetViews>
  <sheetFormatPr defaultRowHeight="15" x14ac:dyDescent="0.25"/>
  <cols>
    <col min="1" max="1" width="35.5703125" bestFit="1" customWidth="1"/>
    <col min="2" max="2" width="4.7109375" customWidth="1"/>
    <col min="3" max="3" width="11.28515625" bestFit="1" customWidth="1"/>
    <col min="4" max="4" width="2.7109375" customWidth="1"/>
    <col min="5" max="5" width="34.140625" bestFit="1" customWidth="1"/>
    <col min="6" max="6" width="4.7109375" customWidth="1"/>
    <col min="7" max="7" width="16.140625" bestFit="1" customWidth="1"/>
    <col min="8" max="8" width="2.7109375" customWidth="1"/>
    <col min="9" max="9" width="38" bestFit="1" customWidth="1"/>
    <col min="10" max="10" width="4.7109375" customWidth="1"/>
    <col min="11" max="11" width="11.140625" bestFit="1" customWidth="1"/>
    <col min="12" max="12" width="2.7109375" customWidth="1"/>
    <col min="13" max="13" width="34.5703125" bestFit="1" customWidth="1"/>
    <col min="14" max="14" width="4.7109375" customWidth="1"/>
    <col min="15" max="15" width="16.85546875" bestFit="1" customWidth="1"/>
    <col min="16" max="16" width="2.7109375" customWidth="1"/>
    <col min="17" max="17" width="4.7109375" customWidth="1"/>
    <col min="18" max="18" width="35.140625" bestFit="1" customWidth="1"/>
    <col min="19" max="19" width="4.7109375" customWidth="1"/>
    <col min="20" max="20" width="11" bestFit="1" customWidth="1"/>
    <col min="21" max="21" width="2.7109375" style="3" customWidth="1"/>
    <col min="22" max="22" width="31.42578125" bestFit="1" customWidth="1"/>
    <col min="23" max="23" width="6" bestFit="1" customWidth="1"/>
    <col min="24" max="24" width="20.5703125" bestFit="1" customWidth="1"/>
    <col min="25" max="16384" width="9.140625" style="3"/>
  </cols>
  <sheetData>
    <row r="1" spans="1:24" s="61" customFormat="1" ht="20.100000000000001" customHeight="1" thickBot="1" x14ac:dyDescent="0.35">
      <c r="A1" s="62" t="s">
        <v>763</v>
      </c>
      <c r="B1" s="62" t="s">
        <v>776</v>
      </c>
      <c r="C1" s="62" t="s">
        <v>777</v>
      </c>
      <c r="D1" s="54"/>
      <c r="E1" s="62" t="s">
        <v>827</v>
      </c>
      <c r="F1" s="62" t="s">
        <v>776</v>
      </c>
      <c r="G1" s="62" t="s">
        <v>777</v>
      </c>
      <c r="H1"/>
      <c r="I1" s="62" t="s">
        <v>774</v>
      </c>
      <c r="J1" s="62" t="s">
        <v>776</v>
      </c>
      <c r="K1" s="62" t="s">
        <v>777</v>
      </c>
      <c r="M1" s="62" t="s">
        <v>828</v>
      </c>
      <c r="N1" s="62" t="s">
        <v>776</v>
      </c>
      <c r="O1" s="62" t="s">
        <v>777</v>
      </c>
      <c r="P1"/>
      <c r="Q1"/>
      <c r="R1"/>
      <c r="S1"/>
      <c r="T1"/>
      <c r="V1"/>
      <c r="W1"/>
      <c r="X1"/>
    </row>
    <row r="2" spans="1:24" x14ac:dyDescent="0.25">
      <c r="A2" s="109" t="s">
        <v>341</v>
      </c>
      <c r="B2" s="116">
        <f>Completed!K26+Completed!K66</f>
        <v>2</v>
      </c>
      <c r="C2" s="176" t="s">
        <v>797</v>
      </c>
      <c r="E2" s="109" t="s">
        <v>809</v>
      </c>
      <c r="F2" s="110">
        <f>Completed!AC29</f>
        <v>1</v>
      </c>
      <c r="G2" s="176" t="s">
        <v>810</v>
      </c>
      <c r="I2" s="128" t="s">
        <v>556</v>
      </c>
      <c r="J2" s="129">
        <f>Completed!U17</f>
        <v>1</v>
      </c>
      <c r="K2" s="176" t="s">
        <v>806</v>
      </c>
      <c r="M2" s="179" t="s">
        <v>375</v>
      </c>
      <c r="N2" s="110">
        <f>Completed!$K$87</f>
        <v>1</v>
      </c>
      <c r="O2" s="240" t="s">
        <v>773</v>
      </c>
    </row>
    <row r="3" spans="1:24" ht="17.100000000000001" customHeight="1" x14ac:dyDescent="0.25">
      <c r="A3" s="111" t="s">
        <v>219</v>
      </c>
      <c r="B3" s="112">
        <f>Completed!I41</f>
        <v>1</v>
      </c>
      <c r="C3" s="177" t="s">
        <v>788</v>
      </c>
      <c r="E3" s="117" t="s">
        <v>168</v>
      </c>
      <c r="F3" s="119">
        <f>Completed!E45</f>
        <v>1</v>
      </c>
      <c r="G3" s="177" t="s">
        <v>811</v>
      </c>
      <c r="I3" s="130" t="s">
        <v>557</v>
      </c>
      <c r="J3" s="131">
        <f>Completed!W17</f>
        <v>1</v>
      </c>
      <c r="K3" s="177" t="s">
        <v>787</v>
      </c>
      <c r="M3" s="180" t="s">
        <v>684</v>
      </c>
      <c r="N3" s="116">
        <f>Completed!$W$9</f>
        <v>1</v>
      </c>
      <c r="O3" s="237" t="s">
        <v>773</v>
      </c>
    </row>
    <row r="4" spans="1:24" ht="17.100000000000001" customHeight="1" x14ac:dyDescent="0.25">
      <c r="A4" s="111" t="s">
        <v>151</v>
      </c>
      <c r="B4" s="112">
        <f>Completed!E97</f>
        <v>1</v>
      </c>
      <c r="C4" s="177" t="s">
        <v>763</v>
      </c>
      <c r="E4" s="115" t="s">
        <v>730</v>
      </c>
      <c r="F4" s="116">
        <f>Completed!$AC$102</f>
        <v>1</v>
      </c>
      <c r="G4" s="177" t="s">
        <v>813</v>
      </c>
      <c r="I4" s="130" t="s">
        <v>558</v>
      </c>
      <c r="J4" s="131">
        <f>Completed!Y17</f>
        <v>1</v>
      </c>
      <c r="K4" s="177" t="s">
        <v>807</v>
      </c>
      <c r="M4" s="181" t="s">
        <v>288</v>
      </c>
      <c r="N4" s="112">
        <f>Completed!$K$99</f>
        <v>1</v>
      </c>
      <c r="O4" s="237" t="s">
        <v>773</v>
      </c>
    </row>
    <row r="5" spans="1:24" ht="17.100000000000001" customHeight="1" x14ac:dyDescent="0.25">
      <c r="A5" s="111" t="s">
        <v>185</v>
      </c>
      <c r="B5" s="112">
        <f>Completed!E40</f>
        <v>1</v>
      </c>
      <c r="C5" s="177" t="s">
        <v>789</v>
      </c>
      <c r="E5" s="130" t="s">
        <v>342</v>
      </c>
      <c r="F5" s="131">
        <f>Completed!O38+Completed!M66</f>
        <v>2</v>
      </c>
      <c r="G5" s="177" t="s">
        <v>812</v>
      </c>
      <c r="I5" s="130" t="s">
        <v>707</v>
      </c>
      <c r="J5" s="131">
        <f>Completed!AC88</f>
        <v>1</v>
      </c>
      <c r="K5" s="177" t="s">
        <v>787</v>
      </c>
      <c r="M5" s="181" t="s">
        <v>547</v>
      </c>
      <c r="N5" s="112">
        <f>Completed!$W$98</f>
        <v>1</v>
      </c>
      <c r="O5" s="237" t="s">
        <v>773</v>
      </c>
    </row>
    <row r="6" spans="1:24" ht="17.100000000000001" customHeight="1" x14ac:dyDescent="0.25">
      <c r="A6" s="111" t="s">
        <v>212</v>
      </c>
      <c r="B6" s="112">
        <f>Completed!I101</f>
        <v>1</v>
      </c>
      <c r="C6" s="177" t="s">
        <v>786</v>
      </c>
      <c r="E6" s="130" t="s">
        <v>483</v>
      </c>
      <c r="F6" s="131">
        <f>Completed!O49</f>
        <v>1</v>
      </c>
      <c r="G6" s="177" t="s">
        <v>810</v>
      </c>
      <c r="I6" s="130" t="s">
        <v>728</v>
      </c>
      <c r="J6" s="131">
        <f>Completed!AC60</f>
        <v>1</v>
      </c>
      <c r="K6" s="177" t="s">
        <v>807</v>
      </c>
      <c r="M6" s="181" t="s">
        <v>190</v>
      </c>
      <c r="N6" s="112">
        <f>Completed!I4</f>
        <v>1</v>
      </c>
      <c r="O6" s="237" t="s">
        <v>773</v>
      </c>
    </row>
    <row r="7" spans="1:24" ht="15.75" customHeight="1" x14ac:dyDescent="0.25">
      <c r="A7" s="111" t="s">
        <v>397</v>
      </c>
      <c r="B7" s="112">
        <f>Completed!Q2+Completed!Q68+Completed!Y75</f>
        <v>3</v>
      </c>
      <c r="C7" s="177" t="s">
        <v>788</v>
      </c>
      <c r="E7" s="130" t="s">
        <v>544</v>
      </c>
      <c r="F7" s="131">
        <f>Completed!U61</f>
        <v>1</v>
      </c>
      <c r="G7" s="177" t="s">
        <v>813</v>
      </c>
      <c r="I7" s="115" t="s">
        <v>736</v>
      </c>
      <c r="J7" s="116">
        <f>Completed!AC43</f>
        <v>1</v>
      </c>
      <c r="K7" s="177" t="s">
        <v>806</v>
      </c>
      <c r="M7" s="180" t="s">
        <v>720</v>
      </c>
      <c r="N7" s="116">
        <f>Completed!AC10+Completed!AC20</f>
        <v>2</v>
      </c>
      <c r="O7" s="237" t="s">
        <v>773</v>
      </c>
    </row>
    <row r="8" spans="1:24" ht="17.100000000000001" customHeight="1" x14ac:dyDescent="0.25">
      <c r="A8" s="111" t="s">
        <v>315</v>
      </c>
      <c r="B8" s="112">
        <f>Completed!K54+Completed!O68</f>
        <v>2</v>
      </c>
      <c r="C8" s="177" t="s">
        <v>786</v>
      </c>
      <c r="E8" s="130" t="s">
        <v>325</v>
      </c>
      <c r="F8" s="131">
        <f>Completed!K8</f>
        <v>1</v>
      </c>
      <c r="G8" s="177" t="s">
        <v>814</v>
      </c>
      <c r="I8" s="115" t="s">
        <v>678</v>
      </c>
      <c r="J8" s="116">
        <f>Completed!Y92</f>
        <v>1</v>
      </c>
      <c r="K8" s="177" t="s">
        <v>807</v>
      </c>
      <c r="M8" s="181" t="s">
        <v>156</v>
      </c>
      <c r="N8" s="112">
        <f>Completed!E23+Completed!I40</f>
        <v>2</v>
      </c>
      <c r="O8" s="237" t="s">
        <v>773</v>
      </c>
    </row>
    <row r="9" spans="1:24" ht="17.100000000000001" customHeight="1" x14ac:dyDescent="0.25">
      <c r="A9" s="111" t="s">
        <v>316</v>
      </c>
      <c r="B9" s="112">
        <f>Completed!O43+Completed!M54</f>
        <v>2</v>
      </c>
      <c r="C9" s="177" t="s">
        <v>763</v>
      </c>
      <c r="E9" s="130" t="s">
        <v>278</v>
      </c>
      <c r="F9" s="131">
        <f>Completed!K82</f>
        <v>1</v>
      </c>
      <c r="G9" s="177" t="s">
        <v>815</v>
      </c>
      <c r="I9" s="115" t="s">
        <v>713</v>
      </c>
      <c r="J9" s="116">
        <f>Completed!AC105</f>
        <v>1</v>
      </c>
      <c r="K9" s="177" t="s">
        <v>807</v>
      </c>
      <c r="M9" s="180" t="s">
        <v>748</v>
      </c>
      <c r="N9" s="116">
        <f>Completed!$AC$47</f>
        <v>1</v>
      </c>
      <c r="O9" s="237" t="s">
        <v>773</v>
      </c>
    </row>
    <row r="10" spans="1:24" ht="17.100000000000001" customHeight="1" x14ac:dyDescent="0.25">
      <c r="A10" s="111" t="s">
        <v>368</v>
      </c>
      <c r="B10" s="112">
        <f>Completed!K23+Completed!Q43+Completed!U75</f>
        <v>3</v>
      </c>
      <c r="C10" s="177" t="s">
        <v>789</v>
      </c>
      <c r="E10" s="130" t="s">
        <v>474</v>
      </c>
      <c r="F10" s="131">
        <f>Completed!Q38+Completed!S55</f>
        <v>2</v>
      </c>
      <c r="G10" s="177" t="s">
        <v>816</v>
      </c>
      <c r="I10" s="115" t="s">
        <v>661</v>
      </c>
      <c r="J10" s="116">
        <f>Completed!AC5+Completed!AC6+Completed!U46+Completed!AC70</f>
        <v>4</v>
      </c>
      <c r="K10" s="177" t="s">
        <v>806</v>
      </c>
      <c r="M10" s="181" t="s">
        <v>583</v>
      </c>
      <c r="N10" s="112">
        <f>Completed!U78</f>
        <v>1</v>
      </c>
      <c r="O10" s="237" t="s">
        <v>773</v>
      </c>
    </row>
    <row r="11" spans="1:24" ht="17.100000000000001" customHeight="1" x14ac:dyDescent="0.25">
      <c r="A11" s="111" t="s">
        <v>692</v>
      </c>
      <c r="B11" s="112">
        <f>Completed!O2+Completed!M28+Completed!W75</f>
        <v>3</v>
      </c>
      <c r="C11" s="177" t="s">
        <v>797</v>
      </c>
      <c r="E11" s="130" t="s">
        <v>521</v>
      </c>
      <c r="F11" s="131">
        <f>Completed!U57</f>
        <v>1</v>
      </c>
      <c r="G11" s="177" t="s">
        <v>817</v>
      </c>
      <c r="I11" s="130" t="s">
        <v>419</v>
      </c>
      <c r="J11" s="131">
        <f>Completed!O69</f>
        <v>1</v>
      </c>
      <c r="K11" s="177" t="s">
        <v>806</v>
      </c>
      <c r="M11" s="181" t="s">
        <v>546</v>
      </c>
      <c r="N11" s="112">
        <f>Completed!$AC$26+Completed!$AC$66+Completed!$U$98</f>
        <v>3</v>
      </c>
      <c r="O11" s="237" t="s">
        <v>773</v>
      </c>
    </row>
    <row r="12" spans="1:24" ht="17.100000000000001" customHeight="1" x14ac:dyDescent="0.25">
      <c r="A12" s="130" t="s">
        <v>540</v>
      </c>
      <c r="B12" s="131">
        <f>Completed!Y27</f>
        <v>1</v>
      </c>
      <c r="C12" s="177" t="s">
        <v>763</v>
      </c>
      <c r="E12" s="130" t="s">
        <v>621</v>
      </c>
      <c r="F12" s="131">
        <f>Completed!U13</f>
        <v>1</v>
      </c>
      <c r="G12" s="177" t="s">
        <v>810</v>
      </c>
      <c r="I12" s="130" t="s">
        <v>420</v>
      </c>
      <c r="J12" s="131">
        <f>Completed!Q69</f>
        <v>1</v>
      </c>
      <c r="K12" s="177" t="s">
        <v>787</v>
      </c>
      <c r="M12" s="181" t="s">
        <v>203</v>
      </c>
      <c r="N12" s="112">
        <f>Completed!I103</f>
        <v>1</v>
      </c>
      <c r="O12" s="237" t="s">
        <v>773</v>
      </c>
    </row>
    <row r="13" spans="1:24" ht="17.100000000000001" customHeight="1" x14ac:dyDescent="0.25">
      <c r="A13" s="130" t="s">
        <v>608</v>
      </c>
      <c r="B13" s="131">
        <f>Completed!W12</f>
        <v>1</v>
      </c>
      <c r="C13" s="177" t="s">
        <v>797</v>
      </c>
      <c r="E13" s="130" t="s">
        <v>575</v>
      </c>
      <c r="F13" s="131">
        <f>Completed!U90</f>
        <v>1</v>
      </c>
      <c r="G13" s="177" t="s">
        <v>811</v>
      </c>
      <c r="I13" s="115" t="s">
        <v>740</v>
      </c>
      <c r="J13" s="116">
        <f>Completed!$AC$76</f>
        <v>1</v>
      </c>
      <c r="K13" s="177" t="s">
        <v>787</v>
      </c>
      <c r="M13" s="180" t="s">
        <v>752</v>
      </c>
      <c r="N13" s="116">
        <f>Completed!$AC$33</f>
        <v>1</v>
      </c>
      <c r="O13" s="237" t="s">
        <v>773</v>
      </c>
    </row>
    <row r="14" spans="1:24" ht="17.100000000000001" customHeight="1" x14ac:dyDescent="0.25">
      <c r="A14" s="130" t="s">
        <v>539</v>
      </c>
      <c r="B14" s="131">
        <f>Completed!W27</f>
        <v>1</v>
      </c>
      <c r="C14" s="177" t="s">
        <v>786</v>
      </c>
      <c r="E14" s="130" t="s">
        <v>607</v>
      </c>
      <c r="F14" s="131">
        <f>Completed!U12</f>
        <v>1</v>
      </c>
      <c r="G14" s="177" t="s">
        <v>813</v>
      </c>
      <c r="I14" s="130" t="s">
        <v>522</v>
      </c>
      <c r="J14" s="131">
        <f>Completed!W57</f>
        <v>1</v>
      </c>
      <c r="K14" s="177" t="s">
        <v>806</v>
      </c>
      <c r="M14" s="181" t="s">
        <v>171</v>
      </c>
      <c r="N14" s="112">
        <f>Completed!E63+Completed!AC64+Completed!I66</f>
        <v>3</v>
      </c>
      <c r="O14" s="237" t="s">
        <v>773</v>
      </c>
    </row>
    <row r="15" spans="1:24" ht="17.100000000000001" customHeight="1" x14ac:dyDescent="0.25">
      <c r="A15" s="130" t="s">
        <v>609</v>
      </c>
      <c r="B15" s="131">
        <f>Completed!W12</f>
        <v>1</v>
      </c>
      <c r="C15" s="177" t="s">
        <v>788</v>
      </c>
      <c r="E15" s="130" t="s">
        <v>627</v>
      </c>
      <c r="F15" s="131">
        <f>Completed!U107</f>
        <v>1</v>
      </c>
      <c r="G15" s="177" t="s">
        <v>818</v>
      </c>
      <c r="I15" s="130" t="s">
        <v>523</v>
      </c>
      <c r="J15" s="131">
        <f>Completed!Y57</f>
        <v>1</v>
      </c>
      <c r="K15" s="177" t="s">
        <v>787</v>
      </c>
      <c r="M15" s="181" t="s">
        <v>548</v>
      </c>
      <c r="N15" s="112">
        <f>Completed!Y984+Completed!$W$107</f>
        <v>1</v>
      </c>
      <c r="O15" s="237" t="s">
        <v>773</v>
      </c>
    </row>
    <row r="16" spans="1:24" ht="17.100000000000001" customHeight="1" x14ac:dyDescent="0.25">
      <c r="A16" s="130" t="s">
        <v>671</v>
      </c>
      <c r="B16" s="131">
        <f>Completed!Y77</f>
        <v>1</v>
      </c>
      <c r="C16" s="177" t="s">
        <v>789</v>
      </c>
      <c r="E16" s="130" t="s">
        <v>570</v>
      </c>
      <c r="F16" s="131">
        <f>Completed!U22</f>
        <v>1</v>
      </c>
      <c r="G16" s="177" t="s">
        <v>815</v>
      </c>
      <c r="I16" s="115" t="s">
        <v>735</v>
      </c>
      <c r="J16" s="116">
        <f>Completed!AC29+Completed!AC48+Completed!AC85</f>
        <v>3</v>
      </c>
      <c r="K16" s="177" t="s">
        <v>787</v>
      </c>
      <c r="M16" s="181" t="s">
        <v>565</v>
      </c>
      <c r="N16" s="112">
        <f>Completed!Y35</f>
        <v>1</v>
      </c>
      <c r="O16" s="237" t="s">
        <v>773</v>
      </c>
    </row>
    <row r="17" spans="1:15" ht="16.5" customHeight="1" x14ac:dyDescent="0.25">
      <c r="A17" s="130" t="s">
        <v>670</v>
      </c>
      <c r="B17" s="131">
        <f>Completed!W77</f>
        <v>1</v>
      </c>
      <c r="C17" s="177" t="s">
        <v>788</v>
      </c>
      <c r="E17" s="115" t="s">
        <v>688</v>
      </c>
      <c r="F17" s="116">
        <f>Completed!U15</f>
        <v>1</v>
      </c>
      <c r="G17" s="177" t="s">
        <v>811</v>
      </c>
      <c r="I17" s="115" t="s">
        <v>702</v>
      </c>
      <c r="J17" s="116">
        <f>Completed!AC18</f>
        <v>1</v>
      </c>
      <c r="K17" s="177" t="s">
        <v>807</v>
      </c>
      <c r="M17" s="182" t="s">
        <v>240</v>
      </c>
      <c r="N17" s="119">
        <f>Completed!I24</f>
        <v>1</v>
      </c>
      <c r="O17" s="237" t="s">
        <v>773</v>
      </c>
    </row>
    <row r="18" spans="1:15" ht="17.100000000000001" customHeight="1" thickBot="1" x14ac:dyDescent="0.3">
      <c r="A18" s="130" t="s">
        <v>536</v>
      </c>
      <c r="B18" s="131">
        <f>Completed!Y18</f>
        <v>1</v>
      </c>
      <c r="C18" s="177" t="s">
        <v>797</v>
      </c>
      <c r="E18" s="115" t="s">
        <v>732</v>
      </c>
      <c r="F18" s="116">
        <f>Completed!AC58</f>
        <v>1</v>
      </c>
      <c r="G18" s="177" t="s">
        <v>815</v>
      </c>
      <c r="I18" s="115" t="s">
        <v>680</v>
      </c>
      <c r="J18" s="116">
        <f>Completed!U39</f>
        <v>1</v>
      </c>
      <c r="K18" s="177" t="s">
        <v>806</v>
      </c>
      <c r="M18" s="183" t="s">
        <v>222</v>
      </c>
      <c r="N18" s="114">
        <f>Completed!I97</f>
        <v>1</v>
      </c>
      <c r="O18" s="238" t="s">
        <v>773</v>
      </c>
    </row>
    <row r="19" spans="1:15" ht="17.100000000000001" customHeight="1" x14ac:dyDescent="0.25">
      <c r="A19" s="130" t="s">
        <v>504</v>
      </c>
      <c r="B19" s="131">
        <f>Completed!Q11+Completed!W18+Completed!U77</f>
        <v>3</v>
      </c>
      <c r="C19" s="177" t="s">
        <v>763</v>
      </c>
      <c r="E19" s="130" t="s">
        <v>343</v>
      </c>
      <c r="F19" s="131">
        <f>Completed!U27+Completed!K52</f>
        <v>2</v>
      </c>
      <c r="G19" s="177" t="s">
        <v>819</v>
      </c>
      <c r="I19" s="115" t="s">
        <v>632</v>
      </c>
      <c r="J19" s="116">
        <f>Completed!U106</f>
        <v>1</v>
      </c>
      <c r="K19" s="177" t="s">
        <v>807</v>
      </c>
    </row>
    <row r="20" spans="1:15" ht="17.100000000000001" customHeight="1" x14ac:dyDescent="0.25">
      <c r="A20" s="115" t="s">
        <v>373</v>
      </c>
      <c r="B20" s="116">
        <f>Completed!$K$85</f>
        <v>1</v>
      </c>
      <c r="C20" s="177" t="s">
        <v>797</v>
      </c>
      <c r="E20" s="130" t="s">
        <v>601</v>
      </c>
      <c r="F20" s="131">
        <f>Completed!U7</f>
        <v>1</v>
      </c>
      <c r="G20" s="177" t="s">
        <v>815</v>
      </c>
      <c r="I20" s="115" t="s">
        <v>808</v>
      </c>
      <c r="J20" s="116">
        <f>Completed!Q95</f>
        <v>1</v>
      </c>
      <c r="K20" s="177" t="s">
        <v>806</v>
      </c>
    </row>
    <row r="21" spans="1:15" ht="17.100000000000001" customHeight="1" x14ac:dyDescent="0.25">
      <c r="A21" s="111" t="s">
        <v>599</v>
      </c>
      <c r="B21" s="112">
        <f>Completed!W44</f>
        <v>1</v>
      </c>
      <c r="C21" s="177" t="s">
        <v>788</v>
      </c>
      <c r="E21" s="115" t="s">
        <v>749</v>
      </c>
      <c r="F21" s="116">
        <f>Completed!AC9</f>
        <v>1</v>
      </c>
      <c r="G21" s="177" t="s">
        <v>812</v>
      </c>
      <c r="I21" s="115" t="s">
        <v>374</v>
      </c>
      <c r="J21" s="116">
        <f>Completed!$M$85</f>
        <v>1</v>
      </c>
      <c r="K21" s="177" t="s">
        <v>787</v>
      </c>
    </row>
    <row r="22" spans="1:15" ht="17.100000000000001" customHeight="1" x14ac:dyDescent="0.25">
      <c r="A22" s="115" t="s">
        <v>744</v>
      </c>
      <c r="B22" s="116">
        <f>Completed!AC81</f>
        <v>1</v>
      </c>
      <c r="C22" s="177" t="s">
        <v>788</v>
      </c>
      <c r="E22" s="130" t="s">
        <v>698</v>
      </c>
      <c r="F22" s="131">
        <f>Completed!AA37</f>
        <v>1</v>
      </c>
      <c r="G22" s="177" t="s">
        <v>810</v>
      </c>
      <c r="I22" s="115" t="s">
        <v>677</v>
      </c>
      <c r="J22" s="116">
        <f>Completed!U87+Completed!U92</f>
        <v>2</v>
      </c>
      <c r="K22" s="177" t="s">
        <v>806</v>
      </c>
    </row>
    <row r="23" spans="1:15" ht="17.100000000000001" customHeight="1" x14ac:dyDescent="0.25">
      <c r="A23" s="111" t="s">
        <v>582</v>
      </c>
      <c r="B23" s="112">
        <f>Completed!W91</f>
        <v>1</v>
      </c>
      <c r="C23" s="177" t="s">
        <v>763</v>
      </c>
      <c r="E23" s="130" t="s">
        <v>626</v>
      </c>
      <c r="F23" s="131">
        <f>Completed!U104</f>
        <v>1</v>
      </c>
      <c r="G23" s="177" t="s">
        <v>811</v>
      </c>
      <c r="I23" s="115" t="s">
        <v>754</v>
      </c>
      <c r="J23" s="116">
        <f>Completed!W92</f>
        <v>1</v>
      </c>
      <c r="K23" s="177" t="s">
        <v>787</v>
      </c>
    </row>
    <row r="24" spans="1:15" ht="17.100000000000001" customHeight="1" x14ac:dyDescent="0.25">
      <c r="A24" s="115" t="s">
        <v>741</v>
      </c>
      <c r="B24" s="116">
        <f>Completed!AC68</f>
        <v>1</v>
      </c>
      <c r="C24" s="177" t="s">
        <v>786</v>
      </c>
      <c r="E24" s="130" t="s">
        <v>644</v>
      </c>
      <c r="F24" s="131">
        <f>Completed!U95</f>
        <v>1</v>
      </c>
      <c r="G24" s="177" t="s">
        <v>813</v>
      </c>
      <c r="I24" s="115" t="s">
        <v>737</v>
      </c>
      <c r="J24" s="116">
        <f>Completed!AC38</f>
        <v>1</v>
      </c>
      <c r="K24" s="177" t="s">
        <v>787</v>
      </c>
    </row>
    <row r="25" spans="1:15" ht="17.100000000000001" customHeight="1" x14ac:dyDescent="0.25">
      <c r="A25" s="111" t="s">
        <v>146</v>
      </c>
      <c r="B25" s="112">
        <f>Completed!I88+Completed!E16</f>
        <v>2</v>
      </c>
      <c r="C25" s="177" t="s">
        <v>797</v>
      </c>
      <c r="E25" s="130" t="s">
        <v>629</v>
      </c>
      <c r="F25" s="131">
        <f>Completed!U42</f>
        <v>1</v>
      </c>
      <c r="G25" s="177" t="s">
        <v>818</v>
      </c>
      <c r="I25" s="115" t="s">
        <v>746</v>
      </c>
      <c r="J25" s="116">
        <f>Completed!AC94</f>
        <v>1</v>
      </c>
      <c r="K25" s="177" t="s">
        <v>807</v>
      </c>
    </row>
    <row r="26" spans="1:15" ht="17.100000000000001" customHeight="1" x14ac:dyDescent="0.25">
      <c r="A26" s="111" t="s">
        <v>196</v>
      </c>
      <c r="B26" s="112">
        <f>Completed!I31</f>
        <v>1</v>
      </c>
      <c r="C26" s="177" t="s">
        <v>788</v>
      </c>
      <c r="E26" s="130" t="s">
        <v>663</v>
      </c>
      <c r="F26" s="131">
        <f>Completed!W63</f>
        <v>1</v>
      </c>
      <c r="G26" s="177" t="s">
        <v>821</v>
      </c>
      <c r="I26" s="130" t="s">
        <v>854</v>
      </c>
      <c r="J26" s="131">
        <f>Completed!Y89</f>
        <v>1</v>
      </c>
      <c r="K26" s="177" t="s">
        <v>807</v>
      </c>
    </row>
    <row r="27" spans="1:15" ht="17.100000000000001" customHeight="1" x14ac:dyDescent="0.25">
      <c r="A27" s="111" t="s">
        <v>132</v>
      </c>
      <c r="B27" s="112">
        <f>Completed!E105</f>
        <v>1</v>
      </c>
      <c r="C27" s="177" t="s">
        <v>763</v>
      </c>
      <c r="E27" s="130" t="s">
        <v>850</v>
      </c>
      <c r="F27" s="131">
        <f>Completed!O11</f>
        <v>1</v>
      </c>
      <c r="G27" s="177" t="s">
        <v>820</v>
      </c>
      <c r="I27" s="130" t="s">
        <v>853</v>
      </c>
      <c r="J27" s="131">
        <f>Completed!U89</f>
        <v>1</v>
      </c>
      <c r="K27" s="177" t="s">
        <v>806</v>
      </c>
    </row>
    <row r="28" spans="1:15" ht="17.100000000000001" customHeight="1" x14ac:dyDescent="0.25">
      <c r="A28" s="130" t="s">
        <v>457</v>
      </c>
      <c r="B28" s="131">
        <f>Completed!Q5+Completed!Q102</f>
        <v>2</v>
      </c>
      <c r="C28" s="177" t="s">
        <v>788</v>
      </c>
      <c r="E28" s="130" t="s">
        <v>535</v>
      </c>
      <c r="F28" s="131">
        <f>Completed!U18</f>
        <v>1</v>
      </c>
      <c r="G28" s="177" t="s">
        <v>816</v>
      </c>
      <c r="I28" s="130" t="s">
        <v>699</v>
      </c>
      <c r="J28" s="131">
        <f>Completed!AC37+Completed!W89</f>
        <v>2</v>
      </c>
      <c r="K28" s="177" t="s">
        <v>787</v>
      </c>
    </row>
    <row r="29" spans="1:15" ht="17.100000000000001" customHeight="1" x14ac:dyDescent="0.25">
      <c r="A29" s="130" t="s">
        <v>456</v>
      </c>
      <c r="B29" s="131">
        <f>Completed!O5</f>
        <v>1</v>
      </c>
      <c r="C29" s="177" t="s">
        <v>789</v>
      </c>
      <c r="E29" s="130" t="s">
        <v>652</v>
      </c>
      <c r="F29" s="131">
        <f>Completed!U100</f>
        <v>1</v>
      </c>
      <c r="G29" s="177" t="s">
        <v>811</v>
      </c>
      <c r="I29" s="130" t="s">
        <v>279</v>
      </c>
      <c r="J29" s="131">
        <f>Completed!K33+Completed!M82</f>
        <v>2</v>
      </c>
      <c r="K29" s="177" t="s">
        <v>807</v>
      </c>
    </row>
    <row r="30" spans="1:15" ht="17.100000000000001" customHeight="1" x14ac:dyDescent="0.25">
      <c r="A30" s="130" t="s">
        <v>308</v>
      </c>
      <c r="B30" s="131">
        <f>Completed!K80+Completed!Q84</f>
        <v>2</v>
      </c>
      <c r="C30" s="177" t="s">
        <v>786</v>
      </c>
      <c r="E30" s="115" t="s">
        <v>739</v>
      </c>
      <c r="F30" s="116">
        <f>Completed!AC84</f>
        <v>1</v>
      </c>
      <c r="G30" s="177" t="s">
        <v>818</v>
      </c>
      <c r="I30" s="130" t="s">
        <v>429</v>
      </c>
      <c r="J30" s="131">
        <f>Completed!O21</f>
        <v>1</v>
      </c>
      <c r="K30" s="177" t="s">
        <v>806</v>
      </c>
    </row>
    <row r="31" spans="1:15" ht="17.100000000000001" customHeight="1" thickBot="1" x14ac:dyDescent="0.3">
      <c r="A31" s="130" t="s">
        <v>493</v>
      </c>
      <c r="B31" s="131">
        <f>Completed!M80+Completed!O84</f>
        <v>2</v>
      </c>
      <c r="C31" s="177" t="s">
        <v>763</v>
      </c>
      <c r="E31" s="120" t="s">
        <v>733</v>
      </c>
      <c r="F31" s="121">
        <f>Completed!$AC$59</f>
        <v>1</v>
      </c>
      <c r="G31" s="178" t="s">
        <v>816</v>
      </c>
      <c r="I31" s="130" t="s">
        <v>357</v>
      </c>
      <c r="J31" s="131">
        <f>Completed!Q21+Completed!M26</f>
        <v>2</v>
      </c>
      <c r="K31" s="177" t="s">
        <v>787</v>
      </c>
    </row>
    <row r="32" spans="1:15" ht="17.100000000000001" customHeight="1" thickBot="1" x14ac:dyDescent="0.3">
      <c r="A32" s="130" t="s">
        <v>482</v>
      </c>
      <c r="B32" s="131">
        <f>Completed!O102</f>
        <v>1</v>
      </c>
      <c r="C32" s="177" t="s">
        <v>797</v>
      </c>
      <c r="I32" s="120" t="s">
        <v>751</v>
      </c>
      <c r="J32" s="121">
        <f>Completed!AC75</f>
        <v>1</v>
      </c>
      <c r="K32" s="178" t="s">
        <v>787</v>
      </c>
    </row>
    <row r="33" spans="1:3" ht="17.100000000000001" customHeight="1" x14ac:dyDescent="0.25">
      <c r="A33" s="115" t="s">
        <v>635</v>
      </c>
      <c r="B33" s="116">
        <f>Completed!AC19+Completed!U60</f>
        <v>2</v>
      </c>
      <c r="C33" s="177" t="s">
        <v>789</v>
      </c>
    </row>
    <row r="34" spans="1:3" ht="17.100000000000001" customHeight="1" x14ac:dyDescent="0.25">
      <c r="A34" s="130" t="s">
        <v>496</v>
      </c>
      <c r="B34" s="131">
        <f>Completed!O75</f>
        <v>10</v>
      </c>
      <c r="C34" s="177" t="s">
        <v>763</v>
      </c>
    </row>
    <row r="35" spans="1:3" ht="17.100000000000001" customHeight="1" x14ac:dyDescent="0.25">
      <c r="A35" s="130" t="s">
        <v>434</v>
      </c>
      <c r="B35" s="131">
        <f>Completed!Q101</f>
        <v>1</v>
      </c>
      <c r="C35" s="177" t="s">
        <v>788</v>
      </c>
    </row>
    <row r="36" spans="1:3" ht="17.100000000000001" customHeight="1" x14ac:dyDescent="0.25">
      <c r="A36" s="130" t="s">
        <v>433</v>
      </c>
      <c r="B36" s="131">
        <f>Completed!O101</f>
        <v>1</v>
      </c>
      <c r="C36" s="177" t="s">
        <v>797</v>
      </c>
    </row>
    <row r="37" spans="1:3" ht="17.100000000000001" customHeight="1" x14ac:dyDescent="0.25">
      <c r="A37" s="111" t="s">
        <v>581</v>
      </c>
      <c r="B37" s="112">
        <f>Completed!W58+Completed!U91</f>
        <v>2</v>
      </c>
      <c r="C37" s="177" t="s">
        <v>786</v>
      </c>
    </row>
    <row r="38" spans="1:3" ht="17.100000000000001" customHeight="1" x14ac:dyDescent="0.25">
      <c r="A38" s="115" t="s">
        <v>738</v>
      </c>
      <c r="B38" s="116">
        <f>Completed!AC45</f>
        <v>1</v>
      </c>
      <c r="C38" s="177" t="s">
        <v>788</v>
      </c>
    </row>
    <row r="39" spans="1:3" ht="17.100000000000001" customHeight="1" x14ac:dyDescent="0.25">
      <c r="A39" s="239" t="s">
        <v>580</v>
      </c>
      <c r="B39" s="131">
        <f>Completed!Y14</f>
        <v>1</v>
      </c>
      <c r="C39" s="177" t="s">
        <v>789</v>
      </c>
    </row>
    <row r="40" spans="1:3" ht="17.100000000000001" customHeight="1" x14ac:dyDescent="0.25">
      <c r="A40" s="130" t="s">
        <v>344</v>
      </c>
      <c r="B40" s="131">
        <f>Completed!U14+Completed!Y46+Completed!M52</f>
        <v>3</v>
      </c>
      <c r="C40" s="177" t="s">
        <v>797</v>
      </c>
    </row>
    <row r="41" spans="1:3" ht="17.100000000000001" customHeight="1" x14ac:dyDescent="0.25">
      <c r="A41" s="130" t="s">
        <v>603</v>
      </c>
      <c r="B41" s="131">
        <f>Completed!Y7</f>
        <v>1</v>
      </c>
      <c r="C41" s="177" t="s">
        <v>763</v>
      </c>
    </row>
    <row r="42" spans="1:3" ht="17.100000000000001" customHeight="1" x14ac:dyDescent="0.25">
      <c r="A42" s="130" t="s">
        <v>602</v>
      </c>
      <c r="B42" s="131">
        <f>Completed!W7</f>
        <v>1</v>
      </c>
      <c r="C42" s="177" t="s">
        <v>786</v>
      </c>
    </row>
    <row r="43" spans="1:3" ht="17.100000000000001" customHeight="1" x14ac:dyDescent="0.25">
      <c r="A43" s="130" t="s">
        <v>578</v>
      </c>
      <c r="B43" s="131">
        <f>Completed!W14</f>
        <v>1</v>
      </c>
      <c r="C43" s="177" t="s">
        <v>788</v>
      </c>
    </row>
    <row r="44" spans="1:3" ht="17.100000000000001" customHeight="1" x14ac:dyDescent="0.25">
      <c r="A44" s="115" t="s">
        <v>695</v>
      </c>
      <c r="B44" s="116">
        <f>Completed!AA79</f>
        <v>1</v>
      </c>
      <c r="C44" s="177" t="s">
        <v>786</v>
      </c>
    </row>
    <row r="45" spans="1:3" ht="17.100000000000001" customHeight="1" x14ac:dyDescent="0.25">
      <c r="A45" s="115" t="s">
        <v>696</v>
      </c>
      <c r="B45" s="116">
        <f>Completed!AC79</f>
        <v>1</v>
      </c>
      <c r="C45" s="177" t="s">
        <v>763</v>
      </c>
    </row>
    <row r="46" spans="1:3" ht="17.100000000000001" customHeight="1" x14ac:dyDescent="0.25">
      <c r="A46" s="130" t="s">
        <v>571</v>
      </c>
      <c r="B46" s="131">
        <f>Completed!Y22+Completed!Y104</f>
        <v>2</v>
      </c>
      <c r="C46" s="177" t="s">
        <v>788</v>
      </c>
    </row>
    <row r="47" spans="1:3" ht="17.100000000000001" customHeight="1" x14ac:dyDescent="0.25">
      <c r="A47" s="130" t="s">
        <v>574</v>
      </c>
      <c r="B47" s="131">
        <f>Completed!Y53</f>
        <v>1</v>
      </c>
      <c r="C47" s="177" t="s">
        <v>789</v>
      </c>
    </row>
    <row r="48" spans="1:3" ht="17.100000000000001" customHeight="1" x14ac:dyDescent="0.25">
      <c r="A48" s="130" t="s">
        <v>572</v>
      </c>
      <c r="B48" s="131">
        <f>Completed!U53</f>
        <v>1</v>
      </c>
      <c r="C48" s="177" t="s">
        <v>786</v>
      </c>
    </row>
    <row r="49" spans="1:3" ht="17.100000000000001" customHeight="1" x14ac:dyDescent="0.25">
      <c r="A49" s="130" t="s">
        <v>573</v>
      </c>
      <c r="B49" s="131">
        <f>Completed!W53+Completed!W104</f>
        <v>2</v>
      </c>
      <c r="C49" s="177" t="s">
        <v>763</v>
      </c>
    </row>
    <row r="50" spans="1:3" ht="17.100000000000001" customHeight="1" x14ac:dyDescent="0.25">
      <c r="A50" s="130" t="s">
        <v>849</v>
      </c>
      <c r="B50" s="131">
        <f>Completed!W22</f>
        <v>1</v>
      </c>
      <c r="C50" s="177" t="s">
        <v>797</v>
      </c>
    </row>
    <row r="51" spans="1:3" ht="17.100000000000001" customHeight="1" x14ac:dyDescent="0.25">
      <c r="A51" s="111" t="s">
        <v>476</v>
      </c>
      <c r="B51" s="112">
        <f>Completed!Q10+U47+Completed!K79+Completed!W83+Completed!Q93</f>
        <v>4</v>
      </c>
      <c r="C51" s="177" t="s">
        <v>786</v>
      </c>
    </row>
    <row r="52" spans="1:3" ht="17.100000000000001" customHeight="1" x14ac:dyDescent="0.25">
      <c r="A52" s="111" t="s">
        <v>452</v>
      </c>
      <c r="B52" s="112">
        <f>Completed!O10+Completed!Q20+Completed!Y83</f>
        <v>3</v>
      </c>
      <c r="C52" s="177" t="s">
        <v>788</v>
      </c>
    </row>
    <row r="53" spans="1:3" ht="17.100000000000001" customHeight="1" x14ac:dyDescent="0.25">
      <c r="A53" s="111" t="s">
        <v>683</v>
      </c>
      <c r="B53" s="112">
        <f>Completed!Y47+Completed!M79</f>
        <v>2</v>
      </c>
      <c r="C53" s="177" t="s">
        <v>763</v>
      </c>
    </row>
    <row r="54" spans="1:3" ht="17.100000000000001" customHeight="1" x14ac:dyDescent="0.25">
      <c r="A54" s="111" t="s">
        <v>758</v>
      </c>
      <c r="B54" s="112">
        <f>Completed!M8</f>
        <v>1</v>
      </c>
      <c r="C54" s="177" t="s">
        <v>789</v>
      </c>
    </row>
    <row r="55" spans="1:3" ht="17.100000000000001" customHeight="1" x14ac:dyDescent="0.25">
      <c r="A55" s="111" t="s">
        <v>451</v>
      </c>
      <c r="B55" s="112">
        <f>Completed!O20</f>
        <v>1</v>
      </c>
      <c r="C55" s="177" t="s">
        <v>797</v>
      </c>
    </row>
    <row r="56" spans="1:3" ht="17.100000000000001" customHeight="1" x14ac:dyDescent="0.25">
      <c r="A56" s="111" t="s">
        <v>561</v>
      </c>
      <c r="B56" s="112">
        <f>Completed!Y62</f>
        <v>1</v>
      </c>
      <c r="C56" s="177" t="s">
        <v>789</v>
      </c>
    </row>
    <row r="57" spans="1:3" ht="17.100000000000001" customHeight="1" x14ac:dyDescent="0.25">
      <c r="A57" s="111" t="s">
        <v>559</v>
      </c>
      <c r="B57" s="112">
        <f>Completed!W49+Completed!U62</f>
        <v>2</v>
      </c>
      <c r="C57" s="177" t="s">
        <v>797</v>
      </c>
    </row>
    <row r="58" spans="1:3" ht="17.100000000000001" customHeight="1" x14ac:dyDescent="0.25">
      <c r="A58" s="111" t="s">
        <v>596</v>
      </c>
      <c r="B58" s="112">
        <f>Completed!W50</f>
        <v>1</v>
      </c>
      <c r="C58" s="177" t="s">
        <v>786</v>
      </c>
    </row>
    <row r="59" spans="1:3" ht="17.100000000000001" customHeight="1" x14ac:dyDescent="0.25">
      <c r="A59" s="111" t="s">
        <v>597</v>
      </c>
      <c r="B59" s="112">
        <f>Completed!Y50</f>
        <v>1</v>
      </c>
      <c r="C59" s="177" t="s">
        <v>763</v>
      </c>
    </row>
    <row r="60" spans="1:3" ht="17.100000000000001" customHeight="1" x14ac:dyDescent="0.25">
      <c r="A60" s="111" t="s">
        <v>560</v>
      </c>
      <c r="B60" s="112">
        <f>Completed!W62</f>
        <v>1</v>
      </c>
      <c r="C60" s="177" t="s">
        <v>788</v>
      </c>
    </row>
    <row r="61" spans="1:3" ht="17.100000000000001" customHeight="1" x14ac:dyDescent="0.25">
      <c r="A61" s="111" t="s">
        <v>600</v>
      </c>
      <c r="B61" s="112">
        <f>Completed!Y44</f>
        <v>1</v>
      </c>
      <c r="C61" s="177" t="s">
        <v>789</v>
      </c>
    </row>
    <row r="62" spans="1:3" ht="17.100000000000001" customHeight="1" x14ac:dyDescent="0.25">
      <c r="A62" s="115" t="s">
        <v>543</v>
      </c>
      <c r="B62" s="116">
        <f>Completed!Y82</f>
        <v>1</v>
      </c>
      <c r="C62" s="177" t="s">
        <v>789</v>
      </c>
    </row>
    <row r="63" spans="1:3" ht="17.100000000000001" customHeight="1" x14ac:dyDescent="0.25">
      <c r="A63" s="115" t="s">
        <v>541</v>
      </c>
      <c r="B63" s="116">
        <f>Completed!U82</f>
        <v>1</v>
      </c>
      <c r="C63" s="177" t="s">
        <v>797</v>
      </c>
    </row>
    <row r="64" spans="1:3" ht="17.100000000000001" customHeight="1" x14ac:dyDescent="0.25">
      <c r="A64" s="115" t="s">
        <v>542</v>
      </c>
      <c r="B64" s="116">
        <f>Completed!W82</f>
        <v>1</v>
      </c>
      <c r="C64" s="177" t="s">
        <v>789</v>
      </c>
    </row>
    <row r="65" spans="1:3" ht="17.100000000000001" customHeight="1" x14ac:dyDescent="0.25">
      <c r="A65" s="115" t="s">
        <v>630</v>
      </c>
      <c r="B65" s="116">
        <f>Completed!W42+Completed!AC65+Completed!W100</f>
        <v>3</v>
      </c>
      <c r="C65" s="177" t="s">
        <v>789</v>
      </c>
    </row>
    <row r="66" spans="1:3" ht="17.100000000000001" customHeight="1" x14ac:dyDescent="0.25">
      <c r="A66" s="130" t="s">
        <v>645</v>
      </c>
      <c r="B66" s="131">
        <f>Completed!Y59+Completed!Y63+Completed!W95+Completed!Y95</f>
        <v>4</v>
      </c>
      <c r="C66" s="177" t="s">
        <v>763</v>
      </c>
    </row>
    <row r="67" spans="1:3" ht="17.100000000000001" customHeight="1" x14ac:dyDescent="0.25">
      <c r="A67" s="130" t="s">
        <v>651</v>
      </c>
      <c r="B67" s="131">
        <f>Completed!W59</f>
        <v>1</v>
      </c>
      <c r="C67" s="177" t="s">
        <v>786</v>
      </c>
    </row>
    <row r="68" spans="1:3" ht="17.100000000000001" customHeight="1" x14ac:dyDescent="0.25">
      <c r="A68" s="115" t="s">
        <v>480</v>
      </c>
      <c r="B68" s="116">
        <f>Completed!O95</f>
        <v>1</v>
      </c>
      <c r="C68" s="177" t="s">
        <v>788</v>
      </c>
    </row>
    <row r="69" spans="1:3" ht="17.100000000000001" customHeight="1" x14ac:dyDescent="0.25">
      <c r="A69" s="130" t="s">
        <v>385</v>
      </c>
      <c r="B69" s="131">
        <f>Completed!M33</f>
        <v>1</v>
      </c>
      <c r="C69" s="177" t="s">
        <v>788</v>
      </c>
    </row>
    <row r="70" spans="1:3" ht="17.100000000000001" customHeight="1" x14ac:dyDescent="0.25">
      <c r="A70" s="130" t="s">
        <v>497</v>
      </c>
      <c r="B70" s="131">
        <f>Completed!Q76</f>
        <v>1</v>
      </c>
      <c r="C70" s="177" t="s">
        <v>789</v>
      </c>
    </row>
    <row r="71" spans="1:3" ht="17.100000000000001" customHeight="1" x14ac:dyDescent="0.25">
      <c r="A71" s="130" t="s">
        <v>379</v>
      </c>
      <c r="B71" s="131">
        <f>Completed!O25+Completed!O55+Completed!K71</f>
        <v>3</v>
      </c>
      <c r="C71" s="177" t="s">
        <v>786</v>
      </c>
    </row>
    <row r="72" spans="1:3" ht="17.100000000000001" customHeight="1" x14ac:dyDescent="0.25">
      <c r="A72" s="130" t="s">
        <v>380</v>
      </c>
      <c r="B72" s="131">
        <f>Completed!Q25+Completed!Q55+Completed!M71</f>
        <v>3</v>
      </c>
      <c r="C72" s="177" t="s">
        <v>763</v>
      </c>
    </row>
    <row r="73" spans="1:3" ht="17.100000000000001" customHeight="1" x14ac:dyDescent="0.25">
      <c r="A73" s="111" t="s">
        <v>622</v>
      </c>
      <c r="B73" s="112">
        <f>Completed!W13</f>
        <v>1</v>
      </c>
      <c r="C73" s="177" t="s">
        <v>788</v>
      </c>
    </row>
    <row r="74" spans="1:3" ht="17.100000000000001" customHeight="1" x14ac:dyDescent="0.25">
      <c r="A74" s="111" t="s">
        <v>530</v>
      </c>
      <c r="B74" s="112">
        <f>Completed!W36</f>
        <v>1</v>
      </c>
      <c r="C74" s="177" t="s">
        <v>763</v>
      </c>
    </row>
    <row r="75" spans="1:3" ht="17.100000000000001" customHeight="1" x14ac:dyDescent="0.25">
      <c r="A75" s="111" t="s">
        <v>531</v>
      </c>
      <c r="B75" s="112">
        <f>Completed!Y7</f>
        <v>1</v>
      </c>
      <c r="C75" s="177" t="s">
        <v>797</v>
      </c>
    </row>
    <row r="76" spans="1:3" ht="17.100000000000001" customHeight="1" x14ac:dyDescent="0.25">
      <c r="A76" s="111" t="s">
        <v>529</v>
      </c>
      <c r="B76" s="112">
        <f>Completed!U36</f>
        <v>1</v>
      </c>
      <c r="C76" s="177" t="s">
        <v>786</v>
      </c>
    </row>
    <row r="77" spans="1:3" ht="17.100000000000001" customHeight="1" x14ac:dyDescent="0.25">
      <c r="A77" s="111" t="s">
        <v>623</v>
      </c>
      <c r="B77" s="112">
        <f>Completed!Y13</f>
        <v>1</v>
      </c>
      <c r="C77" s="177" t="s">
        <v>789</v>
      </c>
    </row>
    <row r="78" spans="1:3" ht="17.100000000000001" customHeight="1" x14ac:dyDescent="0.25">
      <c r="A78" s="115" t="s">
        <v>734</v>
      </c>
      <c r="B78" s="116">
        <f>Completed!AC100</f>
        <v>1</v>
      </c>
      <c r="C78" s="177" t="s">
        <v>789</v>
      </c>
    </row>
    <row r="79" spans="1:3" ht="17.100000000000001" customHeight="1" x14ac:dyDescent="0.25">
      <c r="A79" s="130" t="s">
        <v>484</v>
      </c>
      <c r="B79" s="131">
        <f>Completed!Q49+Completed!Q67</f>
        <v>2</v>
      </c>
      <c r="C79" s="177" t="s">
        <v>789</v>
      </c>
    </row>
    <row r="80" spans="1:3" ht="17.100000000000001" customHeight="1" x14ac:dyDescent="0.25">
      <c r="A80" s="130" t="s">
        <v>545</v>
      </c>
      <c r="B80" s="131">
        <f>Completed!W61</f>
        <v>1</v>
      </c>
      <c r="C80" s="177" t="s">
        <v>786</v>
      </c>
    </row>
    <row r="81" spans="1:3" ht="17.100000000000001" customHeight="1" x14ac:dyDescent="0.25">
      <c r="A81" s="130" t="s">
        <v>485</v>
      </c>
      <c r="B81" s="131">
        <f>Completed!Q58+Completed!Y61</f>
        <v>2</v>
      </c>
      <c r="C81" s="177" t="s">
        <v>788</v>
      </c>
    </row>
    <row r="82" spans="1:3" ht="17.100000000000001" customHeight="1" x14ac:dyDescent="0.25">
      <c r="A82" s="130" t="s">
        <v>408</v>
      </c>
      <c r="B82" s="131">
        <f>Completed!Q19+Completed!O56+Completed!O58+Completed!O67</f>
        <v>4</v>
      </c>
      <c r="C82" s="177" t="s">
        <v>763</v>
      </c>
    </row>
    <row r="83" spans="1:3" ht="17.100000000000001" customHeight="1" x14ac:dyDescent="0.25">
      <c r="A83" s="130" t="s">
        <v>409</v>
      </c>
      <c r="B83" s="131">
        <f>Completed!Q56</f>
        <v>1</v>
      </c>
      <c r="C83" s="177" t="s">
        <v>797</v>
      </c>
    </row>
    <row r="84" spans="1:3" ht="17.100000000000001" customHeight="1" thickBot="1" x14ac:dyDescent="0.3">
      <c r="A84" s="113" t="s">
        <v>598</v>
      </c>
      <c r="B84" s="114">
        <f>Completed!U44</f>
        <v>1</v>
      </c>
      <c r="C84" s="178" t="s">
        <v>797</v>
      </c>
    </row>
    <row r="85" spans="1:3" ht="17.100000000000001" customHeight="1" x14ac:dyDescent="0.25"/>
    <row r="86" spans="1:3" ht="17.100000000000001" customHeight="1" x14ac:dyDescent="0.25"/>
    <row r="87" spans="1:3" ht="17.100000000000001" customHeight="1" x14ac:dyDescent="0.25"/>
    <row r="88" spans="1:3" ht="17.100000000000001" customHeight="1" x14ac:dyDescent="0.25"/>
    <row r="89" spans="1:3" ht="17.100000000000001" customHeight="1" x14ac:dyDescent="0.25"/>
    <row r="90" spans="1:3" ht="17.100000000000001" customHeight="1" x14ac:dyDescent="0.25"/>
    <row r="91" spans="1:3" ht="17.100000000000001" customHeight="1" x14ac:dyDescent="0.25"/>
    <row r="92" spans="1:3" ht="17.100000000000001" customHeight="1" x14ac:dyDescent="0.25"/>
    <row r="93" spans="1:3" ht="17.100000000000001" customHeight="1" x14ac:dyDescent="0.25"/>
    <row r="94" spans="1:3" ht="17.100000000000001" customHeight="1" x14ac:dyDescent="0.25"/>
    <row r="95" spans="1:3" ht="17.100000000000001" customHeight="1" x14ac:dyDescent="0.25"/>
    <row r="96" spans="1:3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</sheetData>
  <sortState xmlns:xlrd2="http://schemas.microsoft.com/office/spreadsheetml/2017/richdata2" ref="M2:O104">
    <sortCondition ref="M1:M104"/>
  </sortState>
  <conditionalFormatting sqref="A2:C84">
    <cfRule type="expression" dxfId="14" priority="4">
      <formula>$B2=0</formula>
    </cfRule>
  </conditionalFormatting>
  <conditionalFormatting sqref="E2:G31">
    <cfRule type="expression" dxfId="13" priority="3">
      <formula>$F2=0</formula>
    </cfRule>
  </conditionalFormatting>
  <conditionalFormatting sqref="I2:K32">
    <cfRule type="expression" dxfId="12" priority="2">
      <formula>$J2=0</formula>
    </cfRule>
  </conditionalFormatting>
  <conditionalFormatting sqref="M2:O18">
    <cfRule type="expression" dxfId="11" priority="1">
      <formula>$N2=0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1145-DC26-4D3A-A9B2-4BBFAD782006}">
  <dimension ref="B1:P107"/>
  <sheetViews>
    <sheetView workbookViewId="0">
      <selection activeCell="J16" sqref="J16"/>
    </sheetView>
  </sheetViews>
  <sheetFormatPr defaultRowHeight="15" x14ac:dyDescent="0.25"/>
  <cols>
    <col min="1" max="1" width="2.7109375" style="3" customWidth="1"/>
    <col min="2" max="2" width="31.42578125" style="3" bestFit="1" customWidth="1"/>
    <col min="3" max="3" width="6" style="3" bestFit="1" customWidth="1"/>
    <col min="4" max="4" width="20.5703125" style="3" bestFit="1" customWidth="1"/>
    <col min="5" max="5" width="2.7109375" style="3" customWidth="1"/>
    <col min="6" max="6" width="23.42578125" style="3" bestFit="1" customWidth="1"/>
    <col min="7" max="7" width="4.7109375" style="3" customWidth="1"/>
    <col min="8" max="8" width="13.140625" style="3" bestFit="1" customWidth="1"/>
    <col min="9" max="9" width="2.7109375" style="3" customWidth="1"/>
    <col min="10" max="10" width="31.42578125" style="3" bestFit="1" customWidth="1"/>
    <col min="11" max="11" width="4.7109375" style="3" customWidth="1"/>
    <col min="12" max="12" width="8" style="3" bestFit="1" customWidth="1"/>
    <col min="13" max="13" width="2.7109375" style="3" customWidth="1"/>
    <col min="14" max="14" width="29.42578125" style="3" bestFit="1" customWidth="1"/>
    <col min="15" max="15" width="4.7109375" style="3" customWidth="1"/>
    <col min="16" max="16" width="7.42578125" style="3" bestFit="1" customWidth="1"/>
    <col min="17" max="16384" width="9.140625" style="3"/>
  </cols>
  <sheetData>
    <row r="1" spans="2:16" s="61" customFormat="1" ht="20.100000000000001" customHeight="1" thickBot="1" x14ac:dyDescent="0.35">
      <c r="B1" s="167" t="s">
        <v>778</v>
      </c>
      <c r="C1" s="167" t="s">
        <v>776</v>
      </c>
      <c r="D1" s="167" t="s">
        <v>777</v>
      </c>
      <c r="F1" s="167" t="s">
        <v>780</v>
      </c>
      <c r="G1" s="167" t="s">
        <v>776</v>
      </c>
      <c r="H1" s="167" t="s">
        <v>777</v>
      </c>
      <c r="J1" s="167" t="s">
        <v>779</v>
      </c>
      <c r="K1" s="167" t="s">
        <v>776</v>
      </c>
      <c r="L1" s="167" t="s">
        <v>777</v>
      </c>
      <c r="N1" s="167" t="s">
        <v>779</v>
      </c>
      <c r="O1" s="167" t="s">
        <v>776</v>
      </c>
      <c r="P1" s="167" t="s">
        <v>777</v>
      </c>
    </row>
    <row r="2" spans="2:16" x14ac:dyDescent="0.25">
      <c r="B2" s="145" t="s">
        <v>153</v>
      </c>
      <c r="C2" s="146">
        <f>Completed!E13+Completed!M87</f>
        <v>2</v>
      </c>
      <c r="D2" s="147" t="s">
        <v>781</v>
      </c>
      <c r="F2" s="148" t="s">
        <v>414</v>
      </c>
      <c r="G2" s="149">
        <f>Completed!Q62</f>
        <v>5</v>
      </c>
      <c r="H2" s="147" t="s">
        <v>780</v>
      </c>
      <c r="J2" s="148" t="s">
        <v>147</v>
      </c>
      <c r="K2" s="149">
        <f>Completed!Y4+Completed!M14+Completed!K22+Completed!K23+Completed!I27+Completed!I37+Completed!E54+Completed!Q82</f>
        <v>8</v>
      </c>
      <c r="L2" s="147" t="s">
        <v>769</v>
      </c>
      <c r="N2" s="145" t="s">
        <v>708</v>
      </c>
      <c r="O2" s="146">
        <f>Completed!AC56+Completed!AC83</f>
        <v>20</v>
      </c>
      <c r="P2" s="147" t="s">
        <v>782</v>
      </c>
    </row>
    <row r="3" spans="2:16" ht="17.100000000000001" customHeight="1" x14ac:dyDescent="0.25">
      <c r="B3" s="151" t="s">
        <v>172</v>
      </c>
      <c r="C3" s="152">
        <f>Completed!I69+Completed!E76</f>
        <v>2</v>
      </c>
      <c r="D3" s="150" t="s">
        <v>781</v>
      </c>
      <c r="F3" s="153" t="s">
        <v>192</v>
      </c>
      <c r="G3" s="118">
        <f>Completed!I36</f>
        <v>2</v>
      </c>
      <c r="H3" s="150" t="s">
        <v>780</v>
      </c>
      <c r="J3" s="174" t="s">
        <v>134</v>
      </c>
      <c r="K3" s="175">
        <f>Completed!K14+Completed!W16+Completed!E22+Completed!I98</f>
        <v>4</v>
      </c>
      <c r="L3" s="150" t="s">
        <v>769</v>
      </c>
      <c r="N3" s="151" t="s">
        <v>697</v>
      </c>
      <c r="O3" s="152">
        <f>Completed!AA4+Completed!AC41+Completed!AA57+Completed!AC77</f>
        <v>60</v>
      </c>
      <c r="P3" s="150" t="s">
        <v>782</v>
      </c>
    </row>
    <row r="4" spans="2:16" ht="17.100000000000001" customHeight="1" x14ac:dyDescent="0.25">
      <c r="B4" s="151" t="s">
        <v>519</v>
      </c>
      <c r="C4" s="152">
        <f>Completed!AE2+Completed!AE3+Completed!AE5+SUM(Completed!AE7:AE36)+SUM(Completed!AE38:AE56)+SUM(Completed!AE58:AE78)+SUM(Completed!AE80:AE107)</f>
        <v>10100</v>
      </c>
      <c r="D4" s="150" t="s">
        <v>783</v>
      </c>
      <c r="F4" s="174" t="s">
        <v>446</v>
      </c>
      <c r="G4" s="175">
        <f>Completed!Q54+Completed!Y105</f>
        <v>15</v>
      </c>
      <c r="H4" s="150" t="s">
        <v>780</v>
      </c>
      <c r="J4" s="174" t="s">
        <v>412</v>
      </c>
      <c r="K4" s="175">
        <f>Completed!Y16+Completed!O82+Completed!Q99</f>
        <v>3</v>
      </c>
      <c r="L4" s="150" t="s">
        <v>769</v>
      </c>
      <c r="N4" s="151" t="s">
        <v>731</v>
      </c>
      <c r="O4" s="152">
        <f>Completed!AC49</f>
        <v>10</v>
      </c>
      <c r="P4" s="150" t="s">
        <v>782</v>
      </c>
    </row>
    <row r="5" spans="2:16" ht="17.100000000000001" customHeight="1" thickBot="1" x14ac:dyDescent="0.3">
      <c r="B5" s="151" t="s">
        <v>262</v>
      </c>
      <c r="C5" s="152">
        <f>Completed!E61+Completed!I64+Completed!E73+Completed!E86</f>
        <v>4</v>
      </c>
      <c r="D5" s="150" t="s">
        <v>781</v>
      </c>
      <c r="F5" s="156" t="s">
        <v>264</v>
      </c>
      <c r="G5" s="157">
        <f>Completed!K37+Completed!M50</f>
        <v>10</v>
      </c>
      <c r="H5" s="158" t="s">
        <v>780</v>
      </c>
      <c r="J5" s="153" t="s">
        <v>155</v>
      </c>
      <c r="K5" s="118">
        <f>Completed!E107</f>
        <v>1</v>
      </c>
      <c r="L5" s="150" t="s">
        <v>769</v>
      </c>
      <c r="N5" s="151" t="s">
        <v>721</v>
      </c>
      <c r="O5" s="152">
        <f>Completed!AC25</f>
        <v>10</v>
      </c>
      <c r="P5" s="150" t="s">
        <v>782</v>
      </c>
    </row>
    <row r="6" spans="2:16" ht="17.100000000000001" customHeight="1" thickBot="1" x14ac:dyDescent="0.3">
      <c r="B6" s="151" t="s">
        <v>700</v>
      </c>
      <c r="C6" s="152">
        <f>Completed!AC4</f>
        <v>1</v>
      </c>
      <c r="D6" s="150" t="s">
        <v>781</v>
      </c>
      <c r="J6" s="154" t="s">
        <v>266</v>
      </c>
      <c r="K6" s="155">
        <f>Completed!K4+Completed!M22+Completed!M23</f>
        <v>3</v>
      </c>
      <c r="L6" s="150" t="s">
        <v>769</v>
      </c>
      <c r="N6" s="159" t="s">
        <v>718</v>
      </c>
      <c r="O6" s="160">
        <f>Completed!AC7+Completed!AC12</f>
        <v>20</v>
      </c>
      <c r="P6" s="158" t="s">
        <v>782</v>
      </c>
    </row>
    <row r="7" spans="2:16" ht="15.75" customHeight="1" thickBot="1" x14ac:dyDescent="0.3">
      <c r="B7" s="151" t="s">
        <v>164</v>
      </c>
      <c r="C7" s="152">
        <f>Completed!U21+Completed!E59</f>
        <v>2</v>
      </c>
      <c r="D7" s="142" t="s">
        <v>781</v>
      </c>
      <c r="J7" s="156" t="s">
        <v>122</v>
      </c>
      <c r="K7" s="157">
        <f>Completed!U4+Completed!E20+Completed!E27+Completed!E32+Completed!I53+Completed!E74+Completed!O99</f>
        <v>7</v>
      </c>
      <c r="L7" s="158" t="s">
        <v>769</v>
      </c>
    </row>
    <row r="8" spans="2:16" ht="17.100000000000001" customHeight="1" x14ac:dyDescent="0.25">
      <c r="B8" s="151" t="s">
        <v>579</v>
      </c>
      <c r="C8" s="152">
        <f>Completed!U5+Completed!AC72+Completed!AC86+Completed!Y91+Completed!U96</f>
        <v>5</v>
      </c>
      <c r="D8" s="150" t="s">
        <v>781</v>
      </c>
    </row>
    <row r="9" spans="2:16" ht="17.100000000000001" customHeight="1" x14ac:dyDescent="0.25">
      <c r="B9" s="153" t="s">
        <v>518</v>
      </c>
      <c r="C9" s="118">
        <f>Completed!AE6</f>
        <v>10</v>
      </c>
      <c r="D9" s="150" t="s">
        <v>783</v>
      </c>
    </row>
    <row r="10" spans="2:16" ht="17.100000000000001" customHeight="1" x14ac:dyDescent="0.25">
      <c r="B10" s="151" t="s">
        <v>473</v>
      </c>
      <c r="C10" s="152">
        <f>Completed!O60+Completed!M99</f>
        <v>2</v>
      </c>
      <c r="D10" s="150" t="s">
        <v>781</v>
      </c>
    </row>
    <row r="11" spans="2:16" ht="17.100000000000001" customHeight="1" thickBot="1" x14ac:dyDescent="0.3">
      <c r="B11" s="159" t="s">
        <v>760</v>
      </c>
      <c r="C11" s="160">
        <f>Completed!U48</f>
        <v>1</v>
      </c>
      <c r="D11" s="158" t="s">
        <v>781</v>
      </c>
    </row>
    <row r="12" spans="2:16" ht="17.100000000000001" customHeight="1" x14ac:dyDescent="0.25"/>
    <row r="13" spans="2:16" ht="17.100000000000001" customHeight="1" x14ac:dyDescent="0.25"/>
    <row r="14" spans="2:16" ht="17.100000000000001" customHeight="1" x14ac:dyDescent="0.25"/>
    <row r="15" spans="2:16" ht="17.100000000000001" customHeight="1" x14ac:dyDescent="0.25"/>
    <row r="16" spans="2:16" ht="17.100000000000001" customHeight="1" x14ac:dyDescent="0.25"/>
    <row r="17" s="3" customFormat="1" ht="17.100000000000001" customHeight="1" x14ac:dyDescent="0.25"/>
    <row r="18" s="3" customFormat="1" ht="17.100000000000001" customHeight="1" x14ac:dyDescent="0.25"/>
    <row r="19" s="3" customFormat="1" ht="17.100000000000001" customHeight="1" x14ac:dyDescent="0.25"/>
    <row r="20" s="3" customFormat="1" ht="20.100000000000001" customHeight="1" x14ac:dyDescent="0.25"/>
    <row r="21" s="3" customFormat="1" ht="17.100000000000001" customHeight="1" x14ac:dyDescent="0.25"/>
    <row r="22" s="3" customFormat="1" ht="17.100000000000001" customHeight="1" x14ac:dyDescent="0.25"/>
    <row r="23" s="144" customFormat="1" ht="17.100000000000001" customHeight="1" x14ac:dyDescent="0.25"/>
    <row r="24" s="3" customFormat="1" ht="17.100000000000001" customHeight="1" x14ac:dyDescent="0.25"/>
    <row r="25" s="3" customFormat="1" ht="17.100000000000001" customHeight="1" x14ac:dyDescent="0.25"/>
    <row r="26" s="3" customFormat="1" ht="17.100000000000001" customHeight="1" x14ac:dyDescent="0.25"/>
    <row r="27" s="3" customFormat="1" ht="17.100000000000001" customHeight="1" x14ac:dyDescent="0.25"/>
    <row r="28" s="3" customFormat="1" ht="17.100000000000001" customHeight="1" x14ac:dyDescent="0.25"/>
    <row r="29" s="3" customFormat="1" ht="17.100000000000001" customHeight="1" x14ac:dyDescent="0.25"/>
    <row r="30" s="3" customFormat="1" ht="17.100000000000001" customHeight="1" x14ac:dyDescent="0.25"/>
    <row r="31" s="3" customFormat="1" ht="17.100000000000001" customHeight="1" x14ac:dyDescent="0.25"/>
    <row r="32" s="3" customFormat="1" ht="17.100000000000001" customHeight="1" x14ac:dyDescent="0.25"/>
    <row r="33" s="3" customFormat="1" ht="17.100000000000001" customHeight="1" x14ac:dyDescent="0.25"/>
    <row r="34" s="3" customFormat="1" ht="17.100000000000001" customHeight="1" x14ac:dyDescent="0.25"/>
    <row r="35" s="3" customFormat="1" ht="17.100000000000001" customHeight="1" x14ac:dyDescent="0.25"/>
    <row r="36" s="3" customFormat="1" ht="17.100000000000001" customHeight="1" x14ac:dyDescent="0.25"/>
    <row r="37" s="3" customFormat="1" ht="17.100000000000001" customHeight="1" x14ac:dyDescent="0.25"/>
    <row r="38" s="3" customFormat="1" ht="17.100000000000001" customHeight="1" x14ac:dyDescent="0.25"/>
    <row r="39" s="3" customFormat="1" ht="17.100000000000001" customHeight="1" x14ac:dyDescent="0.25"/>
    <row r="40" s="3" customFormat="1" ht="17.100000000000001" customHeight="1" x14ac:dyDescent="0.25"/>
    <row r="41" s="3" customFormat="1" ht="17.100000000000001" customHeight="1" x14ac:dyDescent="0.25"/>
    <row r="42" s="3" customFormat="1" ht="17.100000000000001" customHeight="1" x14ac:dyDescent="0.25"/>
    <row r="43" s="3" customFormat="1" ht="17.100000000000001" customHeight="1" x14ac:dyDescent="0.25"/>
    <row r="44" s="3" customFormat="1" ht="17.100000000000001" customHeight="1" x14ac:dyDescent="0.25"/>
    <row r="45" s="3" customFormat="1" ht="17.100000000000001" customHeight="1" x14ac:dyDescent="0.25"/>
    <row r="46" s="3" customFormat="1" ht="17.100000000000001" customHeight="1" x14ac:dyDescent="0.25"/>
    <row r="47" s="3" customFormat="1" ht="17.100000000000001" customHeight="1" x14ac:dyDescent="0.25"/>
    <row r="48" s="3" customFormat="1" ht="17.100000000000001" customHeight="1" x14ac:dyDescent="0.25"/>
    <row r="49" s="3" customFormat="1" ht="17.100000000000001" customHeight="1" x14ac:dyDescent="0.25"/>
    <row r="50" s="3" customFormat="1" ht="17.100000000000001" customHeight="1" x14ac:dyDescent="0.25"/>
    <row r="51" s="3" customFormat="1" ht="17.100000000000001" customHeight="1" x14ac:dyDescent="0.25"/>
    <row r="52" s="3" customFormat="1" ht="17.100000000000001" customHeight="1" x14ac:dyDescent="0.25"/>
    <row r="53" s="3" customFormat="1" ht="17.100000000000001" customHeight="1" x14ac:dyDescent="0.25"/>
    <row r="54" s="3" customFormat="1" ht="17.100000000000001" customHeight="1" x14ac:dyDescent="0.25"/>
    <row r="55" s="3" customFormat="1" ht="17.100000000000001" customHeight="1" x14ac:dyDescent="0.25"/>
    <row r="56" s="3" customFormat="1" ht="17.100000000000001" customHeight="1" x14ac:dyDescent="0.25"/>
    <row r="57" s="3" customFormat="1" ht="17.100000000000001" customHeight="1" x14ac:dyDescent="0.25"/>
    <row r="58" s="3" customFormat="1" ht="17.100000000000001" customHeight="1" x14ac:dyDescent="0.25"/>
    <row r="59" s="3" customFormat="1" ht="17.100000000000001" customHeight="1" x14ac:dyDescent="0.25"/>
    <row r="60" s="3" customFormat="1" ht="17.100000000000001" customHeight="1" x14ac:dyDescent="0.25"/>
    <row r="61" s="3" customFormat="1" ht="17.100000000000001" customHeight="1" x14ac:dyDescent="0.25"/>
    <row r="62" s="3" customFormat="1" ht="17.100000000000001" customHeight="1" x14ac:dyDescent="0.25"/>
    <row r="63" s="3" customFormat="1" ht="17.100000000000001" customHeight="1" x14ac:dyDescent="0.25"/>
    <row r="64" s="3" customFormat="1" ht="17.100000000000001" customHeight="1" x14ac:dyDescent="0.25"/>
    <row r="65" s="3" customFormat="1" ht="17.100000000000001" customHeight="1" x14ac:dyDescent="0.25"/>
    <row r="66" s="3" customFormat="1" ht="17.100000000000001" customHeight="1" x14ac:dyDescent="0.25"/>
    <row r="67" s="3" customFormat="1" ht="17.100000000000001" customHeight="1" x14ac:dyDescent="0.25"/>
    <row r="68" s="3" customFormat="1" ht="17.100000000000001" customHeight="1" x14ac:dyDescent="0.25"/>
    <row r="69" s="3" customFormat="1" ht="17.100000000000001" customHeight="1" x14ac:dyDescent="0.25"/>
    <row r="70" s="3" customFormat="1" ht="17.100000000000001" customHeight="1" x14ac:dyDescent="0.25"/>
    <row r="71" s="3" customFormat="1" ht="17.100000000000001" customHeight="1" x14ac:dyDescent="0.25"/>
    <row r="72" s="3" customFormat="1" ht="17.100000000000001" customHeight="1" x14ac:dyDescent="0.25"/>
    <row r="73" s="3" customFormat="1" ht="17.100000000000001" customHeight="1" x14ac:dyDescent="0.25"/>
    <row r="74" s="3" customFormat="1" ht="17.100000000000001" customHeight="1" x14ac:dyDescent="0.25"/>
    <row r="75" s="3" customFormat="1" ht="17.100000000000001" customHeight="1" x14ac:dyDescent="0.25"/>
    <row r="76" s="3" customFormat="1" ht="17.100000000000001" customHeight="1" x14ac:dyDescent="0.25"/>
    <row r="77" s="3" customFormat="1" ht="17.100000000000001" customHeight="1" x14ac:dyDescent="0.25"/>
    <row r="78" s="3" customFormat="1" ht="17.100000000000001" customHeight="1" x14ac:dyDescent="0.25"/>
    <row r="79" s="3" customFormat="1" ht="17.100000000000001" customHeight="1" x14ac:dyDescent="0.25"/>
    <row r="80" s="3" customFormat="1" ht="17.100000000000001" customHeight="1" x14ac:dyDescent="0.25"/>
    <row r="81" s="3" customFormat="1" ht="17.100000000000001" customHeight="1" x14ac:dyDescent="0.25"/>
    <row r="82" s="3" customFormat="1" ht="17.100000000000001" customHeight="1" x14ac:dyDescent="0.25"/>
    <row r="83" s="3" customFormat="1" ht="17.100000000000001" customHeight="1" x14ac:dyDescent="0.25"/>
    <row r="84" s="3" customFormat="1" ht="17.100000000000001" customHeight="1" x14ac:dyDescent="0.25"/>
    <row r="85" s="3" customFormat="1" ht="17.100000000000001" customHeight="1" x14ac:dyDescent="0.25"/>
    <row r="86" s="3" customFormat="1" ht="17.100000000000001" customHeight="1" x14ac:dyDescent="0.25"/>
    <row r="87" s="3" customFormat="1" ht="17.100000000000001" customHeight="1" x14ac:dyDescent="0.25"/>
    <row r="88" s="3" customFormat="1" ht="17.100000000000001" customHeight="1" x14ac:dyDescent="0.25"/>
    <row r="89" s="3" customFormat="1" ht="17.100000000000001" customHeight="1" x14ac:dyDescent="0.25"/>
    <row r="90" s="3" customFormat="1" ht="17.100000000000001" customHeight="1" x14ac:dyDescent="0.25"/>
    <row r="91" s="3" customFormat="1" ht="17.100000000000001" customHeight="1" x14ac:dyDescent="0.25"/>
    <row r="92" s="3" customFormat="1" ht="17.100000000000001" customHeight="1" x14ac:dyDescent="0.25"/>
    <row r="93" s="3" customFormat="1" ht="17.100000000000001" customHeight="1" x14ac:dyDescent="0.25"/>
    <row r="94" s="3" customFormat="1" ht="17.100000000000001" customHeight="1" x14ac:dyDescent="0.25"/>
    <row r="95" s="3" customFormat="1" ht="17.100000000000001" customHeight="1" x14ac:dyDescent="0.25"/>
    <row r="96" s="3" customFormat="1" ht="17.100000000000001" customHeight="1" x14ac:dyDescent="0.25"/>
    <row r="97" s="3" customFormat="1" ht="17.100000000000001" customHeight="1" x14ac:dyDescent="0.25"/>
    <row r="98" s="3" customFormat="1" ht="17.100000000000001" customHeight="1" x14ac:dyDescent="0.25"/>
    <row r="99" s="3" customFormat="1" ht="17.100000000000001" customHeight="1" x14ac:dyDescent="0.25"/>
    <row r="100" s="3" customFormat="1" ht="17.100000000000001" customHeight="1" x14ac:dyDescent="0.25"/>
    <row r="101" s="3" customFormat="1" ht="17.100000000000001" customHeight="1" x14ac:dyDescent="0.25"/>
    <row r="102" s="3" customFormat="1" ht="17.100000000000001" customHeight="1" x14ac:dyDescent="0.25"/>
    <row r="103" s="3" customFormat="1" ht="17.100000000000001" customHeight="1" x14ac:dyDescent="0.25"/>
    <row r="104" s="3" customFormat="1" ht="17.100000000000001" customHeight="1" x14ac:dyDescent="0.25"/>
    <row r="105" s="3" customFormat="1" ht="17.100000000000001" customHeight="1" x14ac:dyDescent="0.25"/>
    <row r="106" s="3" customFormat="1" ht="17.100000000000001" customHeight="1" x14ac:dyDescent="0.25"/>
    <row r="107" s="3" customFormat="1" ht="17.100000000000001" customHeight="1" x14ac:dyDescent="0.25"/>
  </sheetData>
  <sortState xmlns:xlrd2="http://schemas.microsoft.com/office/spreadsheetml/2017/richdata2" ref="F2:H107">
    <sortCondition ref="F1:F107"/>
  </sortState>
  <conditionalFormatting sqref="G2:G5 C2:C11 K2:K7 O2:O6">
    <cfRule type="cellIs" dxfId="18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4B44-4F60-4BB1-9285-872721FC17D6}">
  <dimension ref="A1:AE270"/>
  <sheetViews>
    <sheetView workbookViewId="0"/>
  </sheetViews>
  <sheetFormatPr defaultRowHeight="15" x14ac:dyDescent="0.25"/>
  <cols>
    <col min="1" max="1" width="24.85546875" bestFit="1" customWidth="1"/>
    <col min="2" max="2" width="10.7109375" customWidth="1"/>
    <col min="3" max="3" width="4.7109375" customWidth="1"/>
    <col min="4" max="4" width="10.7109375" customWidth="1"/>
    <col min="5" max="5" width="3.7109375" style="1" customWidth="1"/>
    <col min="6" max="6" width="10.7109375" customWidth="1"/>
    <col min="7" max="7" width="4.7109375" customWidth="1"/>
    <col min="8" max="8" width="10.7109375" customWidth="1"/>
    <col min="9" max="9" width="3.7109375" style="1" customWidth="1"/>
    <col min="10" max="10" width="20.7109375" customWidth="1"/>
    <col min="11" max="11" width="3.7109375" style="1" customWidth="1"/>
    <col min="12" max="12" width="20.7109375" customWidth="1"/>
    <col min="13" max="13" width="3.7109375" style="1" customWidth="1"/>
    <col min="14" max="14" width="20.7109375" customWidth="1"/>
    <col min="15" max="15" width="3.7109375" style="1" customWidth="1"/>
    <col min="16" max="16" width="20.7109375" customWidth="1"/>
    <col min="17" max="17" width="3.7109375" style="1" customWidth="1"/>
    <col min="18" max="18" width="20.7109375" customWidth="1"/>
    <col min="19" max="19" width="3.7109375" style="1" customWidth="1"/>
    <col min="20" max="20" width="20.7109375" customWidth="1"/>
    <col min="21" max="21" width="3.7109375" style="1" customWidth="1"/>
    <col min="22" max="22" width="20.7109375" customWidth="1"/>
    <col min="23" max="23" width="5" style="1" bestFit="1" customWidth="1"/>
    <col min="24" max="24" width="20.7109375" customWidth="1"/>
    <col min="25" max="25" width="3.7109375" style="1" customWidth="1"/>
    <col min="26" max="26" width="20.7109375" customWidth="1"/>
    <col min="27" max="27" width="3.7109375" style="1" customWidth="1"/>
    <col min="28" max="28" width="20.7109375" customWidth="1"/>
    <col min="29" max="29" width="3.7109375" style="1" customWidth="1"/>
    <col min="30" max="30" width="20.7109375" customWidth="1"/>
    <col min="31" max="31" width="4" style="1" bestFit="1" customWidth="1"/>
  </cols>
  <sheetData>
    <row r="1" spans="1:31" s="54" customFormat="1" ht="24.75" customHeight="1" thickTop="1" thickBot="1" x14ac:dyDescent="0.35">
      <c r="A1" s="106" t="s">
        <v>105</v>
      </c>
      <c r="B1" s="228" t="s">
        <v>106</v>
      </c>
      <c r="C1" s="229"/>
      <c r="D1" s="229"/>
      <c r="E1" s="230"/>
      <c r="F1" s="228" t="s">
        <v>107</v>
      </c>
      <c r="G1" s="229"/>
      <c r="H1" s="229"/>
      <c r="I1" s="230"/>
      <c r="J1" s="231" t="s">
        <v>108</v>
      </c>
      <c r="K1" s="232"/>
      <c r="L1" s="232"/>
      <c r="M1" s="233"/>
      <c r="N1" s="228" t="s">
        <v>109</v>
      </c>
      <c r="O1" s="229"/>
      <c r="P1" s="229"/>
      <c r="Q1" s="229"/>
      <c r="R1" s="229"/>
      <c r="S1" s="230"/>
      <c r="T1" s="228" t="s">
        <v>110</v>
      </c>
      <c r="U1" s="229"/>
      <c r="V1" s="229"/>
      <c r="W1" s="229"/>
      <c r="X1" s="229"/>
      <c r="Y1" s="230"/>
      <c r="Z1" s="228" t="s">
        <v>111</v>
      </c>
      <c r="AA1" s="229"/>
      <c r="AB1" s="229"/>
      <c r="AC1" s="229"/>
      <c r="AD1" s="229"/>
      <c r="AE1" s="230"/>
    </row>
    <row r="2" spans="1:31" s="2" customFormat="1" ht="32.1" customHeight="1" thickTop="1" thickBot="1" x14ac:dyDescent="0.35">
      <c r="A2" s="51" t="s">
        <v>7</v>
      </c>
      <c r="B2" s="189" t="s">
        <v>118</v>
      </c>
      <c r="C2" s="190"/>
      <c r="D2" s="191"/>
      <c r="E2" s="60">
        <v>2</v>
      </c>
      <c r="F2" s="192" t="s">
        <v>194</v>
      </c>
      <c r="G2" s="193"/>
      <c r="H2" s="194"/>
      <c r="I2" s="105">
        <v>1</v>
      </c>
      <c r="J2" s="65" t="s">
        <v>273</v>
      </c>
      <c r="K2" s="46">
        <v>5</v>
      </c>
      <c r="L2" s="75" t="s">
        <v>274</v>
      </c>
      <c r="M2" s="44">
        <v>5</v>
      </c>
      <c r="N2" s="87" t="s">
        <v>692</v>
      </c>
      <c r="O2" s="30">
        <v>1</v>
      </c>
      <c r="P2" s="23" t="s">
        <v>397</v>
      </c>
      <c r="Q2" s="16">
        <v>1</v>
      </c>
      <c r="R2" s="38"/>
      <c r="S2" s="36"/>
      <c r="T2" s="73" t="s">
        <v>514</v>
      </c>
      <c r="U2" s="72">
        <v>20</v>
      </c>
      <c r="V2" s="47" t="s">
        <v>513</v>
      </c>
      <c r="W2" s="72">
        <v>20</v>
      </c>
      <c r="X2" s="47" t="s">
        <v>534</v>
      </c>
      <c r="Y2" s="66">
        <v>20</v>
      </c>
      <c r="Z2" s="73" t="s">
        <v>701</v>
      </c>
      <c r="AA2" s="72">
        <v>5</v>
      </c>
      <c r="AB2" s="50" t="s">
        <v>479</v>
      </c>
      <c r="AC2" s="46">
        <v>5</v>
      </c>
      <c r="AD2" s="43" t="s">
        <v>519</v>
      </c>
      <c r="AE2" s="74">
        <v>100</v>
      </c>
    </row>
    <row r="3" spans="1:31" s="2" customFormat="1" ht="32.1" customHeight="1" thickBot="1" x14ac:dyDescent="0.35">
      <c r="A3" s="52" t="s">
        <v>6</v>
      </c>
      <c r="B3" s="195" t="s">
        <v>117</v>
      </c>
      <c r="C3" s="196"/>
      <c r="D3" s="197"/>
      <c r="E3" s="6">
        <v>2</v>
      </c>
      <c r="F3" s="198" t="s">
        <v>193</v>
      </c>
      <c r="G3" s="199"/>
      <c r="H3" s="200"/>
      <c r="I3" s="4">
        <v>2</v>
      </c>
      <c r="J3" s="82" t="s">
        <v>272</v>
      </c>
      <c r="K3" s="19">
        <v>1</v>
      </c>
      <c r="L3" s="25" t="s">
        <v>163</v>
      </c>
      <c r="M3" s="5">
        <v>5</v>
      </c>
      <c r="N3" s="80" t="s">
        <v>395</v>
      </c>
      <c r="O3" s="35">
        <v>1</v>
      </c>
      <c r="P3" s="24" t="s">
        <v>396</v>
      </c>
      <c r="Q3" s="17">
        <v>1</v>
      </c>
      <c r="R3" s="39"/>
      <c r="S3" s="37"/>
      <c r="T3" s="98" t="s">
        <v>532</v>
      </c>
      <c r="U3" s="19">
        <v>3</v>
      </c>
      <c r="V3" s="95" t="s">
        <v>835</v>
      </c>
      <c r="W3" s="18">
        <v>10</v>
      </c>
      <c r="X3" s="95" t="s">
        <v>533</v>
      </c>
      <c r="Y3" s="5">
        <v>1</v>
      </c>
      <c r="Z3" s="94" t="s">
        <v>701</v>
      </c>
      <c r="AA3" s="18">
        <v>5</v>
      </c>
      <c r="AB3" s="90" t="s">
        <v>399</v>
      </c>
      <c r="AC3" s="17">
        <v>25</v>
      </c>
      <c r="AD3" s="90" t="s">
        <v>519</v>
      </c>
      <c r="AE3" s="49">
        <v>100</v>
      </c>
    </row>
    <row r="4" spans="1:31" s="2" customFormat="1" ht="32.1" customHeight="1" thickBot="1" x14ac:dyDescent="0.35">
      <c r="A4" s="52" t="s">
        <v>3</v>
      </c>
      <c r="B4" s="201" t="s">
        <v>114</v>
      </c>
      <c r="C4" s="202"/>
      <c r="D4" s="203"/>
      <c r="E4" s="55">
        <v>1</v>
      </c>
      <c r="F4" s="195" t="s">
        <v>190</v>
      </c>
      <c r="G4" s="196"/>
      <c r="H4" s="197"/>
      <c r="I4" s="6">
        <v>1</v>
      </c>
      <c r="J4" s="77" t="s">
        <v>266</v>
      </c>
      <c r="K4" s="59">
        <v>1</v>
      </c>
      <c r="L4" s="24" t="s">
        <v>267</v>
      </c>
      <c r="M4" s="6">
        <v>1</v>
      </c>
      <c r="N4" s="86" t="s">
        <v>391</v>
      </c>
      <c r="O4" s="32">
        <v>5</v>
      </c>
      <c r="P4" s="26" t="s">
        <v>392</v>
      </c>
      <c r="Q4" s="20">
        <v>5</v>
      </c>
      <c r="R4" s="39"/>
      <c r="S4" s="37"/>
      <c r="T4" s="94" t="s">
        <v>122</v>
      </c>
      <c r="U4" s="18">
        <v>1</v>
      </c>
      <c r="V4" s="92" t="s">
        <v>526</v>
      </c>
      <c r="W4" s="21">
        <v>1</v>
      </c>
      <c r="X4" s="95" t="s">
        <v>147</v>
      </c>
      <c r="Y4" s="5">
        <v>1</v>
      </c>
      <c r="Z4" s="89" t="s">
        <v>697</v>
      </c>
      <c r="AA4" s="17">
        <v>20</v>
      </c>
      <c r="AB4" s="90" t="s">
        <v>700</v>
      </c>
      <c r="AC4" s="17">
        <v>1</v>
      </c>
      <c r="AD4" s="95" t="s">
        <v>517</v>
      </c>
      <c r="AE4" s="48">
        <v>10</v>
      </c>
    </row>
    <row r="5" spans="1:31" s="2" customFormat="1" ht="32.1" customHeight="1" thickBot="1" x14ac:dyDescent="0.35">
      <c r="A5" s="52" t="s">
        <v>44</v>
      </c>
      <c r="B5" s="198" t="s">
        <v>152</v>
      </c>
      <c r="C5" s="199"/>
      <c r="D5" s="200"/>
      <c r="E5" s="4">
        <v>5</v>
      </c>
      <c r="F5" s="195" t="s">
        <v>224</v>
      </c>
      <c r="G5" s="196"/>
      <c r="H5" s="197"/>
      <c r="I5" s="6">
        <v>1</v>
      </c>
      <c r="J5" s="80" t="s">
        <v>326</v>
      </c>
      <c r="K5" s="17">
        <v>5</v>
      </c>
      <c r="L5" s="57" t="s">
        <v>327</v>
      </c>
      <c r="M5" s="55">
        <v>5</v>
      </c>
      <c r="N5" s="86" t="s">
        <v>456</v>
      </c>
      <c r="O5" s="32">
        <v>1</v>
      </c>
      <c r="P5" s="26" t="s">
        <v>457</v>
      </c>
      <c r="Q5" s="20">
        <v>1</v>
      </c>
      <c r="R5" s="39"/>
      <c r="S5" s="37"/>
      <c r="T5" s="89" t="s">
        <v>579</v>
      </c>
      <c r="U5" s="17">
        <v>1</v>
      </c>
      <c r="V5" s="90" t="s">
        <v>620</v>
      </c>
      <c r="W5" s="17">
        <v>10</v>
      </c>
      <c r="X5" s="39"/>
      <c r="Y5" s="37"/>
      <c r="Z5" s="94" t="s">
        <v>701</v>
      </c>
      <c r="AA5" s="18">
        <v>5</v>
      </c>
      <c r="AB5" s="99" t="s">
        <v>661</v>
      </c>
      <c r="AC5" s="19">
        <v>1</v>
      </c>
      <c r="AD5" s="90" t="s">
        <v>519</v>
      </c>
      <c r="AE5" s="49">
        <v>100</v>
      </c>
    </row>
    <row r="6" spans="1:31" s="2" customFormat="1" ht="32.1" customHeight="1" thickBot="1" x14ac:dyDescent="0.35">
      <c r="A6" s="52" t="s">
        <v>4</v>
      </c>
      <c r="B6" s="207" t="s">
        <v>115</v>
      </c>
      <c r="C6" s="208"/>
      <c r="D6" s="209"/>
      <c r="E6" s="5">
        <v>5</v>
      </c>
      <c r="F6" s="198" t="s">
        <v>191</v>
      </c>
      <c r="G6" s="199"/>
      <c r="H6" s="200"/>
      <c r="I6" s="4">
        <v>15</v>
      </c>
      <c r="J6" s="80" t="s">
        <v>268</v>
      </c>
      <c r="K6" s="17">
        <v>1</v>
      </c>
      <c r="L6" s="24" t="s">
        <v>269</v>
      </c>
      <c r="M6" s="6">
        <v>1</v>
      </c>
      <c r="N6" s="82" t="s">
        <v>351</v>
      </c>
      <c r="O6" s="33">
        <v>5</v>
      </c>
      <c r="P6" s="27" t="s">
        <v>393</v>
      </c>
      <c r="Q6" s="19">
        <v>5</v>
      </c>
      <c r="R6" s="39"/>
      <c r="S6" s="37"/>
      <c r="T6" s="98" t="s">
        <v>527</v>
      </c>
      <c r="U6" s="19">
        <v>10</v>
      </c>
      <c r="V6" s="99" t="s">
        <v>430</v>
      </c>
      <c r="W6" s="19">
        <v>10</v>
      </c>
      <c r="X6" s="99" t="s">
        <v>528</v>
      </c>
      <c r="Y6" s="8">
        <v>10</v>
      </c>
      <c r="Z6" s="89" t="s">
        <v>519</v>
      </c>
      <c r="AA6" s="17">
        <v>50</v>
      </c>
      <c r="AB6" s="99" t="s">
        <v>661</v>
      </c>
      <c r="AC6" s="19">
        <v>1</v>
      </c>
      <c r="AD6" s="95" t="s">
        <v>518</v>
      </c>
      <c r="AE6" s="48">
        <v>10</v>
      </c>
    </row>
    <row r="7" spans="1:31" s="2" customFormat="1" ht="32.1" customHeight="1" thickBot="1" x14ac:dyDescent="0.35">
      <c r="A7" s="52" t="s">
        <v>35</v>
      </c>
      <c r="B7" s="207" t="s">
        <v>145</v>
      </c>
      <c r="C7" s="208"/>
      <c r="D7" s="209"/>
      <c r="E7" s="5">
        <v>2</v>
      </c>
      <c r="F7" s="201" t="s">
        <v>216</v>
      </c>
      <c r="G7" s="202"/>
      <c r="H7" s="203"/>
      <c r="I7" s="55">
        <v>2</v>
      </c>
      <c r="J7" s="86" t="s">
        <v>311</v>
      </c>
      <c r="K7" s="20">
        <v>5</v>
      </c>
      <c r="L7" s="24" t="s">
        <v>312</v>
      </c>
      <c r="M7" s="6">
        <v>5</v>
      </c>
      <c r="N7" s="80" t="s">
        <v>441</v>
      </c>
      <c r="O7" s="35">
        <v>5</v>
      </c>
      <c r="P7" s="24" t="s">
        <v>442</v>
      </c>
      <c r="Q7" s="17">
        <v>5</v>
      </c>
      <c r="R7" s="39"/>
      <c r="S7" s="37"/>
      <c r="T7" s="96" t="s">
        <v>601</v>
      </c>
      <c r="U7" s="20">
        <v>1</v>
      </c>
      <c r="V7" s="97" t="s">
        <v>602</v>
      </c>
      <c r="W7" s="20">
        <v>1</v>
      </c>
      <c r="X7" s="97" t="s">
        <v>603</v>
      </c>
      <c r="Y7" s="9">
        <v>1</v>
      </c>
      <c r="Z7" s="94" t="s">
        <v>701</v>
      </c>
      <c r="AA7" s="18">
        <v>5</v>
      </c>
      <c r="AB7" s="90" t="s">
        <v>718</v>
      </c>
      <c r="AC7" s="17">
        <v>10</v>
      </c>
      <c r="AD7" s="90" t="s">
        <v>519</v>
      </c>
      <c r="AE7" s="49">
        <v>100</v>
      </c>
    </row>
    <row r="8" spans="1:31" s="2" customFormat="1" ht="32.1" customHeight="1" thickBot="1" x14ac:dyDescent="0.35">
      <c r="A8" s="52" t="s">
        <v>43</v>
      </c>
      <c r="B8" s="207" t="s">
        <v>775</v>
      </c>
      <c r="C8" s="208"/>
      <c r="D8" s="209"/>
      <c r="E8" s="5">
        <v>1</v>
      </c>
      <c r="F8" s="195" t="s">
        <v>223</v>
      </c>
      <c r="G8" s="196"/>
      <c r="H8" s="197"/>
      <c r="I8" s="6">
        <v>1</v>
      </c>
      <c r="J8" s="86" t="s">
        <v>325</v>
      </c>
      <c r="K8" s="20">
        <v>1</v>
      </c>
      <c r="L8" s="24" t="s">
        <v>758</v>
      </c>
      <c r="M8" s="6">
        <v>1</v>
      </c>
      <c r="N8" s="80" t="s">
        <v>454</v>
      </c>
      <c r="O8" s="35">
        <v>5</v>
      </c>
      <c r="P8" s="26" t="s">
        <v>455</v>
      </c>
      <c r="Q8" s="20">
        <v>5</v>
      </c>
      <c r="R8" s="39"/>
      <c r="S8" s="37"/>
      <c r="T8" s="89" t="s">
        <v>617</v>
      </c>
      <c r="U8" s="17">
        <v>10</v>
      </c>
      <c r="V8" s="99" t="s">
        <v>618</v>
      </c>
      <c r="W8" s="19">
        <v>5</v>
      </c>
      <c r="X8" s="99" t="s">
        <v>619</v>
      </c>
      <c r="Y8" s="8">
        <v>1</v>
      </c>
      <c r="Z8" s="94" t="s">
        <v>701</v>
      </c>
      <c r="AA8" s="18">
        <v>5</v>
      </c>
      <c r="AB8" s="95" t="s">
        <v>840</v>
      </c>
      <c r="AC8" s="18">
        <v>40</v>
      </c>
      <c r="AD8" s="90" t="s">
        <v>519</v>
      </c>
      <c r="AE8" s="49">
        <v>100</v>
      </c>
    </row>
    <row r="9" spans="1:31" s="2" customFormat="1" ht="32.1" customHeight="1" thickBot="1" x14ac:dyDescent="0.35">
      <c r="A9" s="52" t="s">
        <v>91</v>
      </c>
      <c r="B9" s="195" t="s">
        <v>180</v>
      </c>
      <c r="C9" s="196"/>
      <c r="D9" s="197"/>
      <c r="E9" s="6">
        <v>3</v>
      </c>
      <c r="F9" s="195" t="s">
        <v>251</v>
      </c>
      <c r="G9" s="196"/>
      <c r="H9" s="197"/>
      <c r="I9" s="6">
        <v>3</v>
      </c>
      <c r="J9" s="82" t="s">
        <v>250</v>
      </c>
      <c r="K9" s="19">
        <v>5</v>
      </c>
      <c r="L9" s="27" t="s">
        <v>209</v>
      </c>
      <c r="M9" s="8">
        <v>5</v>
      </c>
      <c r="N9" s="80" t="s">
        <v>500</v>
      </c>
      <c r="O9" s="35">
        <v>10</v>
      </c>
      <c r="P9" s="25" t="s">
        <v>835</v>
      </c>
      <c r="Q9" s="18">
        <v>15</v>
      </c>
      <c r="R9" s="39"/>
      <c r="S9" s="37"/>
      <c r="T9" s="94" t="s">
        <v>681</v>
      </c>
      <c r="U9" s="18">
        <v>10</v>
      </c>
      <c r="V9" s="99" t="s">
        <v>684</v>
      </c>
      <c r="W9" s="19">
        <v>1</v>
      </c>
      <c r="X9" s="90" t="s">
        <v>443</v>
      </c>
      <c r="Y9" s="6">
        <v>20</v>
      </c>
      <c r="Z9" s="94" t="s">
        <v>701</v>
      </c>
      <c r="AA9" s="18">
        <v>5</v>
      </c>
      <c r="AB9" s="99" t="s">
        <v>749</v>
      </c>
      <c r="AC9" s="19">
        <v>1</v>
      </c>
      <c r="AD9" s="90" t="s">
        <v>519</v>
      </c>
      <c r="AE9" s="49">
        <v>100</v>
      </c>
    </row>
    <row r="10" spans="1:31" s="2" customFormat="1" ht="32.1" customHeight="1" thickBot="1" x14ac:dyDescent="0.35">
      <c r="A10" s="52" t="s">
        <v>79</v>
      </c>
      <c r="B10" s="207" t="s">
        <v>169</v>
      </c>
      <c r="C10" s="208"/>
      <c r="D10" s="209"/>
      <c r="E10" s="5">
        <v>10</v>
      </c>
      <c r="F10" s="210" t="s">
        <v>249</v>
      </c>
      <c r="G10" s="211"/>
      <c r="H10" s="212"/>
      <c r="I10" s="9">
        <v>2</v>
      </c>
      <c r="J10" s="80" t="s">
        <v>143</v>
      </c>
      <c r="K10" s="17">
        <v>3</v>
      </c>
      <c r="L10" s="24" t="s">
        <v>370</v>
      </c>
      <c r="M10" s="6">
        <v>3</v>
      </c>
      <c r="N10" s="80" t="s">
        <v>452</v>
      </c>
      <c r="O10" s="35">
        <v>1</v>
      </c>
      <c r="P10" s="24" t="s">
        <v>476</v>
      </c>
      <c r="Q10" s="17">
        <v>1</v>
      </c>
      <c r="R10" s="39"/>
      <c r="S10" s="37"/>
      <c r="T10" s="89" t="s">
        <v>611</v>
      </c>
      <c r="U10" s="17">
        <v>5</v>
      </c>
      <c r="V10" s="90" t="s">
        <v>672</v>
      </c>
      <c r="W10" s="17">
        <v>5</v>
      </c>
      <c r="X10" s="90" t="s">
        <v>673</v>
      </c>
      <c r="Y10" s="6">
        <v>5</v>
      </c>
      <c r="Z10" s="94" t="s">
        <v>701</v>
      </c>
      <c r="AA10" s="18">
        <v>5</v>
      </c>
      <c r="AB10" s="99" t="s">
        <v>720</v>
      </c>
      <c r="AC10" s="19">
        <v>1</v>
      </c>
      <c r="AD10" s="90" t="s">
        <v>519</v>
      </c>
      <c r="AE10" s="49">
        <v>100</v>
      </c>
    </row>
    <row r="11" spans="1:31" s="2" customFormat="1" ht="32.1" customHeight="1" thickBot="1" x14ac:dyDescent="0.35">
      <c r="A11" s="52" t="s">
        <v>81</v>
      </c>
      <c r="B11" s="207" t="s">
        <v>836</v>
      </c>
      <c r="C11" s="208"/>
      <c r="D11" s="209"/>
      <c r="E11" s="5">
        <v>2</v>
      </c>
      <c r="F11" s="213" t="s">
        <v>250</v>
      </c>
      <c r="G11" s="214"/>
      <c r="H11" s="215"/>
      <c r="I11" s="8">
        <v>2</v>
      </c>
      <c r="J11" s="82" t="s">
        <v>371</v>
      </c>
      <c r="K11" s="19">
        <v>3</v>
      </c>
      <c r="L11" s="27" t="s">
        <v>372</v>
      </c>
      <c r="M11" s="8">
        <v>3</v>
      </c>
      <c r="N11" s="86" t="s">
        <v>850</v>
      </c>
      <c r="O11" s="32">
        <v>1</v>
      </c>
      <c r="P11" s="26" t="s">
        <v>504</v>
      </c>
      <c r="Q11" s="20">
        <v>1</v>
      </c>
      <c r="R11" s="39"/>
      <c r="S11" s="37"/>
      <c r="T11" s="89" t="s">
        <v>650</v>
      </c>
      <c r="U11" s="17">
        <v>40</v>
      </c>
      <c r="V11" s="90" t="s">
        <v>674</v>
      </c>
      <c r="W11" s="17">
        <v>30</v>
      </c>
      <c r="X11" s="90" t="s">
        <v>675</v>
      </c>
      <c r="Y11" s="6">
        <v>30</v>
      </c>
      <c r="Z11" s="94" t="s">
        <v>701</v>
      </c>
      <c r="AA11" s="18">
        <v>5</v>
      </c>
      <c r="AB11" s="90" t="s">
        <v>268</v>
      </c>
      <c r="AC11" s="17">
        <v>10</v>
      </c>
      <c r="AD11" s="90" t="s">
        <v>519</v>
      </c>
      <c r="AE11" s="49">
        <v>100</v>
      </c>
    </row>
    <row r="12" spans="1:31" s="2" customFormat="1" ht="32.1" customHeight="1" thickBot="1" x14ac:dyDescent="0.35">
      <c r="A12" s="52" t="s">
        <v>39</v>
      </c>
      <c r="B12" s="207" t="s">
        <v>149</v>
      </c>
      <c r="C12" s="208"/>
      <c r="D12" s="209"/>
      <c r="E12" s="5">
        <v>1</v>
      </c>
      <c r="F12" s="207" t="s">
        <v>220</v>
      </c>
      <c r="G12" s="208"/>
      <c r="H12" s="209"/>
      <c r="I12" s="5">
        <v>2</v>
      </c>
      <c r="J12" s="80" t="s">
        <v>318</v>
      </c>
      <c r="K12" s="17">
        <v>3</v>
      </c>
      <c r="L12" s="24" t="s">
        <v>319</v>
      </c>
      <c r="M12" s="6">
        <v>3</v>
      </c>
      <c r="N12" s="84" t="s">
        <v>449</v>
      </c>
      <c r="O12" s="31">
        <v>1</v>
      </c>
      <c r="P12" s="28" t="s">
        <v>450</v>
      </c>
      <c r="Q12" s="21">
        <v>5</v>
      </c>
      <c r="R12" s="39"/>
      <c r="S12" s="37"/>
      <c r="T12" s="96" t="s">
        <v>607</v>
      </c>
      <c r="U12" s="20">
        <v>1</v>
      </c>
      <c r="V12" s="97" t="s">
        <v>608</v>
      </c>
      <c r="W12" s="20">
        <v>1</v>
      </c>
      <c r="X12" s="97" t="s">
        <v>609</v>
      </c>
      <c r="Y12" s="9">
        <v>1</v>
      </c>
      <c r="Z12" s="94" t="s">
        <v>701</v>
      </c>
      <c r="AA12" s="18">
        <v>5</v>
      </c>
      <c r="AB12" s="90" t="s">
        <v>718</v>
      </c>
      <c r="AC12" s="17">
        <v>10</v>
      </c>
      <c r="AD12" s="90" t="s">
        <v>519</v>
      </c>
      <c r="AE12" s="49">
        <v>100</v>
      </c>
    </row>
    <row r="13" spans="1:31" s="2" customFormat="1" ht="32.1" customHeight="1" thickBot="1" x14ac:dyDescent="0.35">
      <c r="A13" s="52" t="s">
        <v>45</v>
      </c>
      <c r="B13" s="195" t="s">
        <v>153</v>
      </c>
      <c r="C13" s="196"/>
      <c r="D13" s="197"/>
      <c r="E13" s="6">
        <v>1</v>
      </c>
      <c r="F13" s="198" t="s">
        <v>193</v>
      </c>
      <c r="G13" s="199"/>
      <c r="H13" s="200"/>
      <c r="I13" s="4">
        <v>2</v>
      </c>
      <c r="J13" s="78" t="s">
        <v>328</v>
      </c>
      <c r="K13" s="18">
        <v>10</v>
      </c>
      <c r="L13" s="25" t="s">
        <v>329</v>
      </c>
      <c r="M13" s="5">
        <v>100</v>
      </c>
      <c r="N13" s="86" t="s">
        <v>458</v>
      </c>
      <c r="O13" s="32">
        <v>10</v>
      </c>
      <c r="P13" s="24" t="s">
        <v>459</v>
      </c>
      <c r="Q13" s="17">
        <v>10</v>
      </c>
      <c r="R13" s="99" t="s">
        <v>371</v>
      </c>
      <c r="S13" s="8">
        <v>10</v>
      </c>
      <c r="T13" s="96" t="s">
        <v>621</v>
      </c>
      <c r="U13" s="20">
        <v>1</v>
      </c>
      <c r="V13" s="90" t="s">
        <v>622</v>
      </c>
      <c r="W13" s="17">
        <v>1</v>
      </c>
      <c r="X13" s="90" t="s">
        <v>623</v>
      </c>
      <c r="Y13" s="6">
        <v>1</v>
      </c>
      <c r="Z13" s="94" t="s">
        <v>701</v>
      </c>
      <c r="AA13" s="18">
        <v>5</v>
      </c>
      <c r="AB13" s="90" t="s">
        <v>723</v>
      </c>
      <c r="AC13" s="17">
        <v>15</v>
      </c>
      <c r="AD13" s="90" t="s">
        <v>519</v>
      </c>
      <c r="AE13" s="49">
        <v>100</v>
      </c>
    </row>
    <row r="14" spans="1:31" s="2" customFormat="1" ht="32.1" customHeight="1" thickBot="1" x14ac:dyDescent="0.35">
      <c r="A14" s="52" t="s">
        <v>26</v>
      </c>
      <c r="B14" s="195" t="s">
        <v>136</v>
      </c>
      <c r="C14" s="196"/>
      <c r="D14" s="197"/>
      <c r="E14" s="6">
        <v>2</v>
      </c>
      <c r="F14" s="213" t="s">
        <v>207</v>
      </c>
      <c r="G14" s="214"/>
      <c r="H14" s="215"/>
      <c r="I14" s="8">
        <v>2</v>
      </c>
      <c r="J14" s="84" t="s">
        <v>300</v>
      </c>
      <c r="K14" s="21">
        <v>1</v>
      </c>
      <c r="L14" s="25" t="s">
        <v>147</v>
      </c>
      <c r="M14" s="5">
        <v>1</v>
      </c>
      <c r="N14" s="86" t="s">
        <v>427</v>
      </c>
      <c r="O14" s="32">
        <v>5</v>
      </c>
      <c r="P14" s="24" t="s">
        <v>428</v>
      </c>
      <c r="Q14" s="17">
        <v>5</v>
      </c>
      <c r="R14" s="39"/>
      <c r="S14" s="37"/>
      <c r="T14" s="96" t="s">
        <v>344</v>
      </c>
      <c r="U14" s="20">
        <v>1</v>
      </c>
      <c r="V14" s="97" t="s">
        <v>578</v>
      </c>
      <c r="W14" s="20">
        <v>1</v>
      </c>
      <c r="X14" s="45" t="s">
        <v>580</v>
      </c>
      <c r="Y14" s="9">
        <v>1</v>
      </c>
      <c r="Z14" s="94" t="s">
        <v>701</v>
      </c>
      <c r="AA14" s="18">
        <v>5</v>
      </c>
      <c r="AB14" s="90" t="s">
        <v>673</v>
      </c>
      <c r="AC14" s="17">
        <v>25</v>
      </c>
      <c r="AD14" s="90" t="s">
        <v>519</v>
      </c>
      <c r="AE14" s="49">
        <v>100</v>
      </c>
    </row>
    <row r="15" spans="1:31" s="2" customFormat="1" ht="32.1" customHeight="1" thickBot="1" x14ac:dyDescent="0.35">
      <c r="A15" s="52" t="s">
        <v>98</v>
      </c>
      <c r="B15" s="195" t="s">
        <v>184</v>
      </c>
      <c r="C15" s="196"/>
      <c r="D15" s="197"/>
      <c r="E15" s="6">
        <v>2</v>
      </c>
      <c r="F15" s="195" t="s">
        <v>261</v>
      </c>
      <c r="G15" s="196"/>
      <c r="H15" s="197"/>
      <c r="I15" s="6">
        <v>1</v>
      </c>
      <c r="J15" s="82" t="s">
        <v>384</v>
      </c>
      <c r="K15" s="19">
        <v>1</v>
      </c>
      <c r="L15" s="24" t="s">
        <v>234</v>
      </c>
      <c r="M15" s="6">
        <v>5</v>
      </c>
      <c r="N15" s="80" t="s">
        <v>499</v>
      </c>
      <c r="O15" s="35">
        <v>1</v>
      </c>
      <c r="P15" s="24" t="s">
        <v>511</v>
      </c>
      <c r="Q15" s="17">
        <v>1</v>
      </c>
      <c r="R15" s="39"/>
      <c r="S15" s="37"/>
      <c r="T15" s="98" t="s">
        <v>688</v>
      </c>
      <c r="U15" s="19">
        <v>1</v>
      </c>
      <c r="V15" s="99" t="s">
        <v>689</v>
      </c>
      <c r="W15" s="19">
        <v>5</v>
      </c>
      <c r="X15" s="95" t="s">
        <v>506</v>
      </c>
      <c r="Y15" s="5">
        <v>10</v>
      </c>
      <c r="Z15" s="94" t="s">
        <v>701</v>
      </c>
      <c r="AA15" s="18">
        <v>5</v>
      </c>
      <c r="AB15" s="99" t="s">
        <v>750</v>
      </c>
      <c r="AC15" s="19">
        <v>10</v>
      </c>
      <c r="AD15" s="90" t="s">
        <v>519</v>
      </c>
      <c r="AE15" s="49">
        <v>100</v>
      </c>
    </row>
    <row r="16" spans="1:31" s="2" customFormat="1" ht="32.1" customHeight="1" thickBot="1" x14ac:dyDescent="0.35">
      <c r="A16" s="52" t="s">
        <v>36</v>
      </c>
      <c r="B16" s="195" t="s">
        <v>146</v>
      </c>
      <c r="C16" s="196"/>
      <c r="D16" s="197"/>
      <c r="E16" s="6">
        <v>1</v>
      </c>
      <c r="F16" s="210" t="s">
        <v>217</v>
      </c>
      <c r="G16" s="211"/>
      <c r="H16" s="212"/>
      <c r="I16" s="9">
        <v>2</v>
      </c>
      <c r="J16" s="80" t="s">
        <v>313</v>
      </c>
      <c r="K16" s="17">
        <v>1</v>
      </c>
      <c r="L16" s="24" t="s">
        <v>314</v>
      </c>
      <c r="M16" s="6">
        <v>1</v>
      </c>
      <c r="N16" s="80" t="s">
        <v>443</v>
      </c>
      <c r="O16" s="35">
        <v>5</v>
      </c>
      <c r="P16" s="24" t="s">
        <v>444</v>
      </c>
      <c r="Q16" s="17">
        <v>5</v>
      </c>
      <c r="R16" s="39"/>
      <c r="S16" s="37"/>
      <c r="T16" s="98" t="s">
        <v>604</v>
      </c>
      <c r="U16" s="19">
        <v>1</v>
      </c>
      <c r="V16" s="92" t="s">
        <v>300</v>
      </c>
      <c r="W16" s="21">
        <v>1</v>
      </c>
      <c r="X16" s="92" t="s">
        <v>412</v>
      </c>
      <c r="Y16" s="4">
        <v>1</v>
      </c>
      <c r="Z16" s="94" t="s">
        <v>701</v>
      </c>
      <c r="AA16" s="18">
        <v>5</v>
      </c>
      <c r="AB16" s="95" t="s">
        <v>719</v>
      </c>
      <c r="AC16" s="18">
        <v>25</v>
      </c>
      <c r="AD16" s="90" t="s">
        <v>519</v>
      </c>
      <c r="AE16" s="49">
        <v>100</v>
      </c>
    </row>
    <row r="17" spans="1:31" s="2" customFormat="1" ht="32.1" customHeight="1" thickBot="1" x14ac:dyDescent="0.35">
      <c r="A17" s="52" t="s">
        <v>16</v>
      </c>
      <c r="B17" s="207" t="s">
        <v>126</v>
      </c>
      <c r="C17" s="208"/>
      <c r="D17" s="209"/>
      <c r="E17" s="5">
        <v>2</v>
      </c>
      <c r="F17" s="210" t="s">
        <v>199</v>
      </c>
      <c r="G17" s="211"/>
      <c r="H17" s="212"/>
      <c r="I17" s="9">
        <v>2</v>
      </c>
      <c r="J17" s="78" t="s">
        <v>287</v>
      </c>
      <c r="K17" s="18">
        <v>1</v>
      </c>
      <c r="L17" s="25" t="s">
        <v>286</v>
      </c>
      <c r="M17" s="5">
        <v>1</v>
      </c>
      <c r="N17" s="82" t="s">
        <v>410</v>
      </c>
      <c r="O17" s="33">
        <v>1</v>
      </c>
      <c r="P17" s="57" t="s">
        <v>411</v>
      </c>
      <c r="Q17" s="59">
        <v>5</v>
      </c>
      <c r="R17" s="39"/>
      <c r="S17" s="37"/>
      <c r="T17" s="96" t="s">
        <v>556</v>
      </c>
      <c r="U17" s="20">
        <v>1</v>
      </c>
      <c r="V17" s="97" t="s">
        <v>557</v>
      </c>
      <c r="W17" s="20">
        <v>1</v>
      </c>
      <c r="X17" s="97" t="s">
        <v>558</v>
      </c>
      <c r="Y17" s="9">
        <v>1</v>
      </c>
      <c r="Z17" s="94" t="s">
        <v>701</v>
      </c>
      <c r="AA17" s="18">
        <v>5</v>
      </c>
      <c r="AB17" s="90" t="s">
        <v>709</v>
      </c>
      <c r="AC17" s="17">
        <v>25</v>
      </c>
      <c r="AD17" s="90" t="s">
        <v>519</v>
      </c>
      <c r="AE17" s="49">
        <v>100</v>
      </c>
    </row>
    <row r="18" spans="1:31" s="2" customFormat="1" ht="32.1" customHeight="1" thickBot="1" x14ac:dyDescent="0.35">
      <c r="A18" s="52" t="s">
        <v>8</v>
      </c>
      <c r="B18" s="80" t="s">
        <v>119</v>
      </c>
      <c r="C18" s="81">
        <v>5</v>
      </c>
      <c r="D18" s="85" t="s">
        <v>120</v>
      </c>
      <c r="E18" s="4">
        <v>5</v>
      </c>
      <c r="F18" s="207" t="s">
        <v>195</v>
      </c>
      <c r="G18" s="208"/>
      <c r="H18" s="209"/>
      <c r="I18" s="5">
        <v>5</v>
      </c>
      <c r="J18" s="77" t="s">
        <v>138</v>
      </c>
      <c r="K18" s="59">
        <v>3</v>
      </c>
      <c r="L18" s="25" t="s">
        <v>236</v>
      </c>
      <c r="M18" s="5">
        <v>3</v>
      </c>
      <c r="N18" s="80" t="s">
        <v>398</v>
      </c>
      <c r="O18" s="35">
        <v>3</v>
      </c>
      <c r="P18" s="24" t="s">
        <v>399</v>
      </c>
      <c r="Q18" s="17">
        <v>3</v>
      </c>
      <c r="R18" s="39"/>
      <c r="S18" s="37"/>
      <c r="T18" s="96" t="s">
        <v>535</v>
      </c>
      <c r="U18" s="20">
        <v>1</v>
      </c>
      <c r="V18" s="97" t="s">
        <v>504</v>
      </c>
      <c r="W18" s="20">
        <v>1</v>
      </c>
      <c r="X18" s="97" t="s">
        <v>536</v>
      </c>
      <c r="Y18" s="9">
        <v>1</v>
      </c>
      <c r="Z18" s="94" t="s">
        <v>701</v>
      </c>
      <c r="AA18" s="18">
        <v>5</v>
      </c>
      <c r="AB18" s="99" t="s">
        <v>702</v>
      </c>
      <c r="AC18" s="19">
        <v>1</v>
      </c>
      <c r="AD18" s="90" t="s">
        <v>519</v>
      </c>
      <c r="AE18" s="49">
        <v>100</v>
      </c>
    </row>
    <row r="19" spans="1:31" s="2" customFormat="1" ht="32.1" customHeight="1" thickBot="1" x14ac:dyDescent="0.35">
      <c r="A19" s="52" t="s">
        <v>70</v>
      </c>
      <c r="B19" s="207" t="s">
        <v>834</v>
      </c>
      <c r="C19" s="208"/>
      <c r="D19" s="209"/>
      <c r="E19" s="5">
        <v>2</v>
      </c>
      <c r="F19" s="207" t="s">
        <v>243</v>
      </c>
      <c r="G19" s="208"/>
      <c r="H19" s="209"/>
      <c r="I19" s="5">
        <v>2</v>
      </c>
      <c r="J19" s="82" t="s">
        <v>362</v>
      </c>
      <c r="K19" s="19">
        <v>1</v>
      </c>
      <c r="L19" s="25" t="s">
        <v>329</v>
      </c>
      <c r="M19" s="5">
        <v>5</v>
      </c>
      <c r="N19" s="86" t="s">
        <v>279</v>
      </c>
      <c r="O19" s="32">
        <v>1</v>
      </c>
      <c r="P19" s="26" t="s">
        <v>408</v>
      </c>
      <c r="Q19" s="20">
        <v>1</v>
      </c>
      <c r="R19" s="39"/>
      <c r="S19" s="37"/>
      <c r="T19" s="98" t="s">
        <v>372</v>
      </c>
      <c r="U19" s="19">
        <v>10</v>
      </c>
      <c r="V19" s="99" t="s">
        <v>371</v>
      </c>
      <c r="W19" s="19">
        <v>10</v>
      </c>
      <c r="X19" s="99" t="s">
        <v>660</v>
      </c>
      <c r="Y19" s="8">
        <v>10</v>
      </c>
      <c r="Z19" s="94" t="s">
        <v>701</v>
      </c>
      <c r="AA19" s="18">
        <v>5</v>
      </c>
      <c r="AB19" s="99" t="s">
        <v>635</v>
      </c>
      <c r="AC19" s="19">
        <v>1</v>
      </c>
      <c r="AD19" s="90" t="s">
        <v>519</v>
      </c>
      <c r="AE19" s="49">
        <v>100</v>
      </c>
    </row>
    <row r="20" spans="1:31" s="2" customFormat="1" ht="32.1" customHeight="1" thickBot="1" x14ac:dyDescent="0.35">
      <c r="A20" s="52" t="s">
        <v>40</v>
      </c>
      <c r="B20" s="207" t="s">
        <v>122</v>
      </c>
      <c r="C20" s="208"/>
      <c r="D20" s="209"/>
      <c r="E20" s="5">
        <v>1</v>
      </c>
      <c r="F20" s="195" t="s">
        <v>187</v>
      </c>
      <c r="G20" s="196"/>
      <c r="H20" s="197"/>
      <c r="I20" s="6">
        <v>1</v>
      </c>
      <c r="J20" s="80" t="s">
        <v>320</v>
      </c>
      <c r="K20" s="17">
        <v>5</v>
      </c>
      <c r="L20" s="26" t="s">
        <v>321</v>
      </c>
      <c r="M20" s="9">
        <v>5</v>
      </c>
      <c r="N20" s="80" t="s">
        <v>451</v>
      </c>
      <c r="O20" s="35">
        <v>1</v>
      </c>
      <c r="P20" s="24" t="s">
        <v>452</v>
      </c>
      <c r="Q20" s="17">
        <v>1</v>
      </c>
      <c r="R20" s="39"/>
      <c r="S20" s="37"/>
      <c r="T20" s="98" t="s">
        <v>610</v>
      </c>
      <c r="U20" s="19">
        <v>1</v>
      </c>
      <c r="V20" s="90" t="s">
        <v>611</v>
      </c>
      <c r="W20" s="17">
        <v>5</v>
      </c>
      <c r="X20" s="95" t="s">
        <v>832</v>
      </c>
      <c r="Y20" s="5">
        <v>20</v>
      </c>
      <c r="Z20" s="94" t="s">
        <v>701</v>
      </c>
      <c r="AA20" s="18">
        <v>5</v>
      </c>
      <c r="AB20" s="99" t="s">
        <v>720</v>
      </c>
      <c r="AC20" s="19">
        <v>1</v>
      </c>
      <c r="AD20" s="90" t="s">
        <v>519</v>
      </c>
      <c r="AE20" s="49">
        <v>100</v>
      </c>
    </row>
    <row r="21" spans="1:31" s="2" customFormat="1" ht="32.1" customHeight="1" thickBot="1" x14ac:dyDescent="0.35">
      <c r="A21" s="52" t="s">
        <v>28</v>
      </c>
      <c r="B21" s="201" t="s">
        <v>138</v>
      </c>
      <c r="C21" s="202"/>
      <c r="D21" s="203"/>
      <c r="E21" s="55">
        <v>2</v>
      </c>
      <c r="F21" s="213" t="s">
        <v>209</v>
      </c>
      <c r="G21" s="214"/>
      <c r="H21" s="215"/>
      <c r="I21" s="8">
        <v>2</v>
      </c>
      <c r="J21" s="82" t="s">
        <v>303</v>
      </c>
      <c r="K21" s="19">
        <v>1</v>
      </c>
      <c r="L21" s="25" t="s">
        <v>304</v>
      </c>
      <c r="M21" s="5">
        <v>5</v>
      </c>
      <c r="N21" s="86" t="s">
        <v>429</v>
      </c>
      <c r="O21" s="32">
        <v>1</v>
      </c>
      <c r="P21" s="26" t="s">
        <v>357</v>
      </c>
      <c r="Q21" s="20">
        <v>1</v>
      </c>
      <c r="R21" s="39"/>
      <c r="S21" s="37"/>
      <c r="T21" s="89" t="s">
        <v>164</v>
      </c>
      <c r="U21" s="17">
        <v>1</v>
      </c>
      <c r="V21" s="92" t="s">
        <v>381</v>
      </c>
      <c r="W21" s="21">
        <v>20</v>
      </c>
      <c r="X21" s="90" t="s">
        <v>478</v>
      </c>
      <c r="Y21" s="6">
        <v>50</v>
      </c>
      <c r="Z21" s="94" t="s">
        <v>701</v>
      </c>
      <c r="AA21" s="18">
        <v>5</v>
      </c>
      <c r="AB21" s="95" t="s">
        <v>716</v>
      </c>
      <c r="AC21" s="18">
        <v>25</v>
      </c>
      <c r="AD21" s="90" t="s">
        <v>519</v>
      </c>
      <c r="AE21" s="49">
        <v>100</v>
      </c>
    </row>
    <row r="22" spans="1:31" s="2" customFormat="1" ht="32.1" customHeight="1" thickBot="1" x14ac:dyDescent="0.35">
      <c r="A22" s="52" t="s">
        <v>23</v>
      </c>
      <c r="B22" s="198" t="s">
        <v>134</v>
      </c>
      <c r="C22" s="199"/>
      <c r="D22" s="200"/>
      <c r="E22" s="4">
        <v>1</v>
      </c>
      <c r="F22" s="195" t="s">
        <v>181</v>
      </c>
      <c r="G22" s="196"/>
      <c r="H22" s="197"/>
      <c r="I22" s="6">
        <v>1</v>
      </c>
      <c r="J22" s="78" t="s">
        <v>147</v>
      </c>
      <c r="K22" s="18">
        <v>1</v>
      </c>
      <c r="L22" s="57" t="s">
        <v>266</v>
      </c>
      <c r="M22" s="55">
        <v>1</v>
      </c>
      <c r="N22" s="82" t="s">
        <v>423</v>
      </c>
      <c r="O22" s="33">
        <v>1</v>
      </c>
      <c r="P22" s="24" t="s">
        <v>424</v>
      </c>
      <c r="Q22" s="17">
        <v>5</v>
      </c>
      <c r="R22" s="39"/>
      <c r="S22" s="37"/>
      <c r="T22" s="96" t="s">
        <v>570</v>
      </c>
      <c r="U22" s="20">
        <v>1</v>
      </c>
      <c r="V22" s="97" t="s">
        <v>849</v>
      </c>
      <c r="W22" s="20">
        <v>1</v>
      </c>
      <c r="X22" s="97" t="s">
        <v>571</v>
      </c>
      <c r="Y22" s="9">
        <v>1</v>
      </c>
      <c r="Z22" s="94" t="s">
        <v>701</v>
      </c>
      <c r="AA22" s="18">
        <v>5</v>
      </c>
      <c r="AB22" s="95" t="s">
        <v>843</v>
      </c>
      <c r="AC22" s="18">
        <v>25</v>
      </c>
      <c r="AD22" s="90" t="s">
        <v>519</v>
      </c>
      <c r="AE22" s="49">
        <v>100</v>
      </c>
    </row>
    <row r="23" spans="1:31" s="2" customFormat="1" ht="32.1" customHeight="1" thickBot="1" x14ac:dyDescent="0.35">
      <c r="A23" s="52" t="s">
        <v>49</v>
      </c>
      <c r="B23" s="195" t="s">
        <v>156</v>
      </c>
      <c r="C23" s="196"/>
      <c r="D23" s="197"/>
      <c r="E23" s="6">
        <v>1</v>
      </c>
      <c r="F23" s="195" t="s">
        <v>226</v>
      </c>
      <c r="G23" s="196"/>
      <c r="H23" s="197"/>
      <c r="I23" s="6">
        <v>3</v>
      </c>
      <c r="J23" s="78" t="s">
        <v>147</v>
      </c>
      <c r="K23" s="18">
        <v>1</v>
      </c>
      <c r="L23" s="57" t="s">
        <v>266</v>
      </c>
      <c r="M23" s="55">
        <v>1</v>
      </c>
      <c r="N23" s="86" t="s">
        <v>468</v>
      </c>
      <c r="O23" s="32">
        <v>10</v>
      </c>
      <c r="P23" s="27" t="s">
        <v>469</v>
      </c>
      <c r="Q23" s="19">
        <v>1</v>
      </c>
      <c r="R23" s="97" t="s">
        <v>470</v>
      </c>
      <c r="S23" s="9">
        <v>10</v>
      </c>
      <c r="T23" s="89" t="s">
        <v>636</v>
      </c>
      <c r="U23" s="17">
        <v>1</v>
      </c>
      <c r="V23" s="90" t="s">
        <v>637</v>
      </c>
      <c r="W23" s="17">
        <v>1</v>
      </c>
      <c r="X23" s="99" t="s">
        <v>638</v>
      </c>
      <c r="Y23" s="8">
        <v>1</v>
      </c>
      <c r="Z23" s="94" t="s">
        <v>701</v>
      </c>
      <c r="AA23" s="18">
        <v>5</v>
      </c>
      <c r="AB23" s="99" t="s">
        <v>725</v>
      </c>
      <c r="AC23" s="19">
        <v>10</v>
      </c>
      <c r="AD23" s="90" t="s">
        <v>519</v>
      </c>
      <c r="AE23" s="49">
        <v>100</v>
      </c>
    </row>
    <row r="24" spans="1:31" s="2" customFormat="1" ht="32.1" customHeight="1" thickBot="1" x14ac:dyDescent="0.35">
      <c r="A24" s="52" t="s">
        <v>66</v>
      </c>
      <c r="B24" s="195" t="s">
        <v>167</v>
      </c>
      <c r="C24" s="196"/>
      <c r="D24" s="197"/>
      <c r="E24" s="6">
        <v>5</v>
      </c>
      <c r="F24" s="207" t="s">
        <v>240</v>
      </c>
      <c r="G24" s="208"/>
      <c r="H24" s="209"/>
      <c r="I24" s="5">
        <v>1</v>
      </c>
      <c r="J24" s="84" t="s">
        <v>358</v>
      </c>
      <c r="K24" s="21">
        <v>10</v>
      </c>
      <c r="L24" s="28" t="s">
        <v>359</v>
      </c>
      <c r="M24" s="4">
        <v>10</v>
      </c>
      <c r="N24" s="82" t="s">
        <v>490</v>
      </c>
      <c r="O24" s="33">
        <v>1</v>
      </c>
      <c r="P24" s="24" t="s">
        <v>251</v>
      </c>
      <c r="Q24" s="17">
        <v>20</v>
      </c>
      <c r="R24" s="39"/>
      <c r="S24" s="37"/>
      <c r="T24" s="98" t="s">
        <v>353</v>
      </c>
      <c r="U24" s="19">
        <v>10</v>
      </c>
      <c r="V24" s="90" t="s">
        <v>319</v>
      </c>
      <c r="W24" s="17">
        <v>10</v>
      </c>
      <c r="X24" s="99" t="s">
        <v>656</v>
      </c>
      <c r="Y24" s="8">
        <v>1</v>
      </c>
      <c r="Z24" s="94" t="s">
        <v>701</v>
      </c>
      <c r="AA24" s="18">
        <v>5</v>
      </c>
      <c r="AB24" s="95" t="s">
        <v>537</v>
      </c>
      <c r="AC24" s="18">
        <v>1</v>
      </c>
      <c r="AD24" s="90" t="s">
        <v>519</v>
      </c>
      <c r="AE24" s="49">
        <v>100</v>
      </c>
    </row>
    <row r="25" spans="1:31" s="2" customFormat="1" ht="32.1" customHeight="1" thickBot="1" x14ac:dyDescent="0.35">
      <c r="A25" s="52" t="s">
        <v>41</v>
      </c>
      <c r="B25" s="195" t="s">
        <v>150</v>
      </c>
      <c r="C25" s="196"/>
      <c r="D25" s="197"/>
      <c r="E25" s="6">
        <v>5</v>
      </c>
      <c r="F25" s="195" t="s">
        <v>221</v>
      </c>
      <c r="G25" s="196"/>
      <c r="H25" s="197"/>
      <c r="I25" s="6">
        <v>5</v>
      </c>
      <c r="J25" s="78" t="s">
        <v>322</v>
      </c>
      <c r="K25" s="18">
        <v>3</v>
      </c>
      <c r="L25" s="26" t="s">
        <v>755</v>
      </c>
      <c r="M25" s="9">
        <v>3</v>
      </c>
      <c r="N25" s="86" t="s">
        <v>379</v>
      </c>
      <c r="O25" s="32">
        <v>1</v>
      </c>
      <c r="P25" s="26" t="s">
        <v>380</v>
      </c>
      <c r="Q25" s="20">
        <v>1</v>
      </c>
      <c r="R25" s="39"/>
      <c r="S25" s="37"/>
      <c r="T25" s="102" t="s">
        <v>243</v>
      </c>
      <c r="U25" s="103"/>
      <c r="V25" s="143" t="s">
        <v>613</v>
      </c>
      <c r="W25" s="19">
        <v>3</v>
      </c>
      <c r="X25" s="99" t="s">
        <v>614</v>
      </c>
      <c r="Y25" s="8">
        <v>5</v>
      </c>
      <c r="Z25" s="94" t="s">
        <v>701</v>
      </c>
      <c r="AA25" s="18">
        <v>5</v>
      </c>
      <c r="AB25" s="90" t="s">
        <v>721</v>
      </c>
      <c r="AC25" s="17">
        <v>10</v>
      </c>
      <c r="AD25" s="90" t="s">
        <v>519</v>
      </c>
      <c r="AE25" s="49">
        <v>100</v>
      </c>
    </row>
    <row r="26" spans="1:31" s="2" customFormat="1" ht="32.1" customHeight="1" thickBot="1" x14ac:dyDescent="0.35">
      <c r="A26" s="52" t="s">
        <v>65</v>
      </c>
      <c r="B26" s="198" t="s">
        <v>166</v>
      </c>
      <c r="C26" s="199"/>
      <c r="D26" s="200"/>
      <c r="E26" s="4">
        <v>5</v>
      </c>
      <c r="F26" s="198" t="s">
        <v>239</v>
      </c>
      <c r="G26" s="199"/>
      <c r="H26" s="218"/>
      <c r="I26" s="13">
        <v>10</v>
      </c>
      <c r="J26" s="82" t="s">
        <v>341</v>
      </c>
      <c r="K26" s="19">
        <v>1</v>
      </c>
      <c r="L26" s="26" t="s">
        <v>357</v>
      </c>
      <c r="M26" s="9">
        <v>1</v>
      </c>
      <c r="N26" s="82" t="s">
        <v>489</v>
      </c>
      <c r="O26" s="33">
        <v>1</v>
      </c>
      <c r="P26" s="24" t="s">
        <v>443</v>
      </c>
      <c r="Q26" s="17">
        <v>20</v>
      </c>
      <c r="R26" s="39"/>
      <c r="S26" s="37"/>
      <c r="T26" s="98" t="s">
        <v>378</v>
      </c>
      <c r="U26" s="19">
        <v>10</v>
      </c>
      <c r="V26" s="99" t="s">
        <v>351</v>
      </c>
      <c r="W26" s="19">
        <v>10</v>
      </c>
      <c r="X26" s="99" t="s">
        <v>520</v>
      </c>
      <c r="Y26" s="8">
        <v>10</v>
      </c>
      <c r="Z26" s="94" t="s">
        <v>701</v>
      </c>
      <c r="AA26" s="18">
        <v>5</v>
      </c>
      <c r="AB26" s="90" t="s">
        <v>546</v>
      </c>
      <c r="AC26" s="17">
        <v>1</v>
      </c>
      <c r="AD26" s="90" t="s">
        <v>519</v>
      </c>
      <c r="AE26" s="49">
        <v>100</v>
      </c>
    </row>
    <row r="27" spans="1:31" s="2" customFormat="1" ht="32.1" customHeight="1" thickBot="1" x14ac:dyDescent="0.35">
      <c r="A27" s="52" t="s">
        <v>10</v>
      </c>
      <c r="B27" s="207" t="s">
        <v>122</v>
      </c>
      <c r="C27" s="208"/>
      <c r="D27" s="209"/>
      <c r="E27" s="5">
        <v>1</v>
      </c>
      <c r="F27" s="207" t="s">
        <v>147</v>
      </c>
      <c r="G27" s="208"/>
      <c r="H27" s="216"/>
      <c r="I27" s="10">
        <v>1</v>
      </c>
      <c r="J27" s="80" t="s">
        <v>226</v>
      </c>
      <c r="K27" s="17">
        <v>3</v>
      </c>
      <c r="L27" s="24" t="s">
        <v>277</v>
      </c>
      <c r="M27" s="6">
        <v>1</v>
      </c>
      <c r="N27" s="82" t="s">
        <v>402</v>
      </c>
      <c r="O27" s="33">
        <v>1</v>
      </c>
      <c r="P27" s="27" t="s">
        <v>403</v>
      </c>
      <c r="Q27" s="19">
        <v>1</v>
      </c>
      <c r="R27" s="39"/>
      <c r="S27" s="37"/>
      <c r="T27" s="96" t="s">
        <v>343</v>
      </c>
      <c r="U27" s="20">
        <v>1</v>
      </c>
      <c r="V27" s="97" t="s">
        <v>539</v>
      </c>
      <c r="W27" s="20">
        <v>1</v>
      </c>
      <c r="X27" s="97" t="s">
        <v>540</v>
      </c>
      <c r="Y27" s="9">
        <v>1</v>
      </c>
      <c r="Z27" s="94" t="s">
        <v>701</v>
      </c>
      <c r="AA27" s="18">
        <v>5</v>
      </c>
      <c r="AB27" s="92" t="s">
        <v>704</v>
      </c>
      <c r="AC27" s="21">
        <v>25</v>
      </c>
      <c r="AD27" s="90" t="s">
        <v>519</v>
      </c>
      <c r="AE27" s="49">
        <v>100</v>
      </c>
    </row>
    <row r="28" spans="1:31" s="2" customFormat="1" ht="32.1" customHeight="1" thickBot="1" x14ac:dyDescent="0.35">
      <c r="A28" s="52" t="s">
        <v>77</v>
      </c>
      <c r="B28" s="207" t="s">
        <v>169</v>
      </c>
      <c r="C28" s="208"/>
      <c r="D28" s="209"/>
      <c r="E28" s="5">
        <v>10</v>
      </c>
      <c r="F28" s="195" t="s">
        <v>247</v>
      </c>
      <c r="G28" s="196"/>
      <c r="H28" s="217"/>
      <c r="I28" s="12">
        <v>2</v>
      </c>
      <c r="J28" s="80" t="s">
        <v>368</v>
      </c>
      <c r="K28" s="17">
        <v>1</v>
      </c>
      <c r="L28" s="24" t="s">
        <v>692</v>
      </c>
      <c r="M28" s="6">
        <v>1</v>
      </c>
      <c r="N28" s="80" t="s">
        <v>290</v>
      </c>
      <c r="O28" s="35">
        <v>5</v>
      </c>
      <c r="P28" s="24" t="s">
        <v>261</v>
      </c>
      <c r="Q28" s="17">
        <v>5</v>
      </c>
      <c r="R28" s="39"/>
      <c r="S28" s="37"/>
      <c r="T28" s="89" t="s">
        <v>669</v>
      </c>
      <c r="U28" s="17">
        <v>5</v>
      </c>
      <c r="V28" s="90" t="s">
        <v>383</v>
      </c>
      <c r="W28" s="17">
        <v>5</v>
      </c>
      <c r="X28" s="90" t="s">
        <v>268</v>
      </c>
      <c r="Y28" s="6">
        <v>5</v>
      </c>
      <c r="Z28" s="94" t="s">
        <v>701</v>
      </c>
      <c r="AA28" s="18">
        <v>5</v>
      </c>
      <c r="AB28" s="90" t="s">
        <v>743</v>
      </c>
      <c r="AC28" s="17">
        <v>40</v>
      </c>
      <c r="AD28" s="90" t="s">
        <v>519</v>
      </c>
      <c r="AE28" s="49">
        <v>100</v>
      </c>
    </row>
    <row r="29" spans="1:31" s="2" customFormat="1" ht="32.1" customHeight="1" thickBot="1" x14ac:dyDescent="0.35">
      <c r="A29" s="52" t="s">
        <v>30</v>
      </c>
      <c r="B29" s="198" t="s">
        <v>140</v>
      </c>
      <c r="C29" s="199"/>
      <c r="D29" s="200"/>
      <c r="E29" s="4">
        <v>2</v>
      </c>
      <c r="F29" s="195" t="s">
        <v>211</v>
      </c>
      <c r="G29" s="196"/>
      <c r="H29" s="217"/>
      <c r="I29" s="12">
        <v>2</v>
      </c>
      <c r="J29" s="78" t="s">
        <v>237</v>
      </c>
      <c r="K29" s="18">
        <v>5</v>
      </c>
      <c r="L29" s="25" t="s">
        <v>236</v>
      </c>
      <c r="M29" s="5">
        <v>5</v>
      </c>
      <c r="N29" s="80" t="s">
        <v>431</v>
      </c>
      <c r="O29" s="35">
        <v>5</v>
      </c>
      <c r="P29" s="25" t="s">
        <v>432</v>
      </c>
      <c r="Q29" s="18">
        <v>5</v>
      </c>
      <c r="R29" s="39"/>
      <c r="S29" s="37"/>
      <c r="T29" s="98" t="s">
        <v>586</v>
      </c>
      <c r="U29" s="19">
        <v>1</v>
      </c>
      <c r="V29" s="90" t="s">
        <v>587</v>
      </c>
      <c r="W29" s="17">
        <v>1000</v>
      </c>
      <c r="X29" s="99" t="s">
        <v>588</v>
      </c>
      <c r="Y29" s="8">
        <v>10</v>
      </c>
      <c r="Z29" s="94" t="s">
        <v>701</v>
      </c>
      <c r="AA29" s="18">
        <v>5</v>
      </c>
      <c r="AB29" s="99" t="s">
        <v>809</v>
      </c>
      <c r="AC29" s="19">
        <v>1</v>
      </c>
      <c r="AD29" s="90" t="s">
        <v>519</v>
      </c>
      <c r="AE29" s="49">
        <v>100</v>
      </c>
    </row>
    <row r="30" spans="1:31" s="2" customFormat="1" ht="32.1" customHeight="1" thickBot="1" x14ac:dyDescent="0.35">
      <c r="A30" s="52" t="s">
        <v>46</v>
      </c>
      <c r="B30" s="195" t="s">
        <v>154</v>
      </c>
      <c r="C30" s="196"/>
      <c r="D30" s="197"/>
      <c r="E30" s="6">
        <v>5</v>
      </c>
      <c r="F30" s="207" t="s">
        <v>225</v>
      </c>
      <c r="G30" s="208"/>
      <c r="H30" s="216"/>
      <c r="I30" s="10">
        <v>2</v>
      </c>
      <c r="J30" s="78" t="s">
        <v>330</v>
      </c>
      <c r="K30" s="18">
        <v>3</v>
      </c>
      <c r="L30" s="27" t="s">
        <v>331</v>
      </c>
      <c r="M30" s="8">
        <v>1</v>
      </c>
      <c r="N30" s="77" t="s">
        <v>460</v>
      </c>
      <c r="O30" s="58">
        <v>10</v>
      </c>
      <c r="P30" s="24" t="s">
        <v>461</v>
      </c>
      <c r="Q30" s="17">
        <v>10</v>
      </c>
      <c r="R30" s="99" t="s">
        <v>378</v>
      </c>
      <c r="S30" s="8">
        <v>10</v>
      </c>
      <c r="T30" s="98" t="s">
        <v>624</v>
      </c>
      <c r="U30" s="19">
        <v>5</v>
      </c>
      <c r="V30" s="90" t="s">
        <v>625</v>
      </c>
      <c r="W30" s="17">
        <v>40</v>
      </c>
      <c r="X30" s="90" t="s">
        <v>495</v>
      </c>
      <c r="Y30" s="6">
        <v>40</v>
      </c>
      <c r="Z30" s="94" t="s">
        <v>701</v>
      </c>
      <c r="AA30" s="18">
        <v>5</v>
      </c>
      <c r="AB30" s="90" t="s">
        <v>724</v>
      </c>
      <c r="AC30" s="17">
        <v>10</v>
      </c>
      <c r="AD30" s="90" t="s">
        <v>519</v>
      </c>
      <c r="AE30" s="49">
        <v>100</v>
      </c>
    </row>
    <row r="31" spans="1:31" s="2" customFormat="1" ht="32.1" customHeight="1" thickBot="1" x14ac:dyDescent="0.35">
      <c r="A31" s="52" t="s">
        <v>9</v>
      </c>
      <c r="B31" s="195" t="s">
        <v>121</v>
      </c>
      <c r="C31" s="196"/>
      <c r="D31" s="197"/>
      <c r="E31" s="6">
        <v>5</v>
      </c>
      <c r="F31" s="195" t="s">
        <v>196</v>
      </c>
      <c r="G31" s="196"/>
      <c r="H31" s="217"/>
      <c r="I31" s="12">
        <v>1</v>
      </c>
      <c r="J31" s="86" t="s">
        <v>275</v>
      </c>
      <c r="K31" s="20">
        <v>5</v>
      </c>
      <c r="L31" s="26" t="s">
        <v>276</v>
      </c>
      <c r="M31" s="9">
        <v>5</v>
      </c>
      <c r="N31" s="82" t="s">
        <v>400</v>
      </c>
      <c r="O31" s="33">
        <v>3</v>
      </c>
      <c r="P31" s="24" t="s">
        <v>401</v>
      </c>
      <c r="Q31" s="17">
        <v>1</v>
      </c>
      <c r="R31" s="39"/>
      <c r="S31" s="37"/>
      <c r="T31" s="94" t="s">
        <v>537</v>
      </c>
      <c r="U31" s="18">
        <v>20</v>
      </c>
      <c r="V31" s="95" t="s">
        <v>835</v>
      </c>
      <c r="W31" s="18">
        <v>20</v>
      </c>
      <c r="X31" s="95" t="s">
        <v>538</v>
      </c>
      <c r="Y31" s="5">
        <v>3</v>
      </c>
      <c r="Z31" s="94" t="s">
        <v>701</v>
      </c>
      <c r="AA31" s="18">
        <v>5</v>
      </c>
      <c r="AB31" s="90" t="s">
        <v>703</v>
      </c>
      <c r="AC31" s="17">
        <v>15</v>
      </c>
      <c r="AD31" s="90" t="s">
        <v>519</v>
      </c>
      <c r="AE31" s="49">
        <v>100</v>
      </c>
    </row>
    <row r="32" spans="1:31" s="2" customFormat="1" ht="32.1" customHeight="1" thickBot="1" x14ac:dyDescent="0.35">
      <c r="A32" s="52" t="s">
        <v>76</v>
      </c>
      <c r="B32" s="207" t="s">
        <v>122</v>
      </c>
      <c r="C32" s="208"/>
      <c r="D32" s="209"/>
      <c r="E32" s="5">
        <v>1</v>
      </c>
      <c r="F32" s="195" t="s">
        <v>246</v>
      </c>
      <c r="G32" s="196"/>
      <c r="H32" s="217"/>
      <c r="I32" s="12">
        <v>5</v>
      </c>
      <c r="J32" s="78" t="s">
        <v>364</v>
      </c>
      <c r="K32" s="18">
        <v>3</v>
      </c>
      <c r="L32" s="25" t="s">
        <v>365</v>
      </c>
      <c r="M32" s="5">
        <v>3</v>
      </c>
      <c r="N32" s="80" t="s">
        <v>500</v>
      </c>
      <c r="O32" s="35">
        <v>3</v>
      </c>
      <c r="P32" s="24" t="s">
        <v>388</v>
      </c>
      <c r="Q32" s="17">
        <v>3</v>
      </c>
      <c r="R32" s="39"/>
      <c r="S32" s="37"/>
      <c r="T32" s="93" t="s">
        <v>668</v>
      </c>
      <c r="U32" s="59">
        <v>15</v>
      </c>
      <c r="V32" s="99" t="s">
        <v>250</v>
      </c>
      <c r="W32" s="19">
        <v>10</v>
      </c>
      <c r="X32" s="99" t="s">
        <v>351</v>
      </c>
      <c r="Y32" s="8">
        <v>5</v>
      </c>
      <c r="Z32" s="94" t="s">
        <v>701</v>
      </c>
      <c r="AA32" s="18">
        <v>5</v>
      </c>
      <c r="AB32" s="99" t="s">
        <v>742</v>
      </c>
      <c r="AC32" s="19">
        <v>1</v>
      </c>
      <c r="AD32" s="90" t="s">
        <v>519</v>
      </c>
      <c r="AE32" s="49">
        <v>100</v>
      </c>
    </row>
    <row r="33" spans="1:31" s="2" customFormat="1" ht="32.1" customHeight="1" thickBot="1" x14ac:dyDescent="0.35">
      <c r="A33" s="52" t="s">
        <v>103</v>
      </c>
      <c r="B33" s="198" t="s">
        <v>177</v>
      </c>
      <c r="C33" s="199"/>
      <c r="D33" s="200"/>
      <c r="E33" s="4">
        <v>10</v>
      </c>
      <c r="F33" s="207" t="s">
        <v>235</v>
      </c>
      <c r="G33" s="208"/>
      <c r="H33" s="216"/>
      <c r="I33" s="10">
        <v>5</v>
      </c>
      <c r="J33" s="86" t="s">
        <v>279</v>
      </c>
      <c r="K33" s="20">
        <v>1</v>
      </c>
      <c r="L33" s="26" t="s">
        <v>385</v>
      </c>
      <c r="M33" s="9">
        <v>1</v>
      </c>
      <c r="N33" s="82" t="s">
        <v>515</v>
      </c>
      <c r="O33" s="33">
        <v>3</v>
      </c>
      <c r="P33" s="27" t="s">
        <v>516</v>
      </c>
      <c r="Q33" s="19">
        <v>3</v>
      </c>
      <c r="R33" s="39"/>
      <c r="S33" s="37"/>
      <c r="T33" s="94" t="s">
        <v>347</v>
      </c>
      <c r="U33" s="18">
        <v>20</v>
      </c>
      <c r="V33" s="95" t="s">
        <v>605</v>
      </c>
      <c r="W33" s="18">
        <v>15</v>
      </c>
      <c r="X33" s="90" t="s">
        <v>694</v>
      </c>
      <c r="Y33" s="6">
        <v>10</v>
      </c>
      <c r="Z33" s="94" t="s">
        <v>701</v>
      </c>
      <c r="AA33" s="18">
        <v>5</v>
      </c>
      <c r="AB33" s="99" t="s">
        <v>752</v>
      </c>
      <c r="AC33" s="19">
        <v>1</v>
      </c>
      <c r="AD33" s="90" t="s">
        <v>519</v>
      </c>
      <c r="AE33" s="49">
        <v>100</v>
      </c>
    </row>
    <row r="34" spans="1:31" s="2" customFormat="1" ht="32.1" customHeight="1" thickBot="1" x14ac:dyDescent="0.35">
      <c r="A34" s="52" t="s">
        <v>104</v>
      </c>
      <c r="B34" s="195" t="s">
        <v>187</v>
      </c>
      <c r="C34" s="196"/>
      <c r="D34" s="197"/>
      <c r="E34" s="6">
        <v>2</v>
      </c>
      <c r="F34" s="207" t="s">
        <v>126</v>
      </c>
      <c r="G34" s="208"/>
      <c r="H34" s="216"/>
      <c r="I34" s="10">
        <v>2</v>
      </c>
      <c r="J34" s="86" t="s">
        <v>386</v>
      </c>
      <c r="K34" s="20">
        <v>5</v>
      </c>
      <c r="L34" s="24" t="s">
        <v>257</v>
      </c>
      <c r="M34" s="6">
        <v>5</v>
      </c>
      <c r="N34" s="78" t="s">
        <v>364</v>
      </c>
      <c r="O34" s="34">
        <v>3</v>
      </c>
      <c r="P34" s="25" t="s">
        <v>365</v>
      </c>
      <c r="Q34" s="18">
        <v>3</v>
      </c>
      <c r="R34" s="39"/>
      <c r="S34" s="37"/>
      <c r="T34" s="89" t="s">
        <v>585</v>
      </c>
      <c r="U34" s="17">
        <v>30</v>
      </c>
      <c r="V34" s="90" t="s">
        <v>478</v>
      </c>
      <c r="W34" s="17">
        <v>30</v>
      </c>
      <c r="X34" s="90" t="s">
        <v>431</v>
      </c>
      <c r="Y34" s="49">
        <v>30</v>
      </c>
      <c r="Z34" s="94" t="s">
        <v>701</v>
      </c>
      <c r="AA34" s="18">
        <v>5</v>
      </c>
      <c r="AB34" s="99" t="s">
        <v>576</v>
      </c>
      <c r="AC34" s="19">
        <v>1</v>
      </c>
      <c r="AD34" s="90" t="s">
        <v>519</v>
      </c>
      <c r="AE34" s="49">
        <v>100</v>
      </c>
    </row>
    <row r="35" spans="1:31" s="2" customFormat="1" ht="32.1" customHeight="1" thickBot="1" x14ac:dyDescent="0.35">
      <c r="A35" s="52" t="s">
        <v>20</v>
      </c>
      <c r="B35" s="207" t="s">
        <v>130</v>
      </c>
      <c r="C35" s="208"/>
      <c r="D35" s="209"/>
      <c r="E35" s="5">
        <v>1</v>
      </c>
      <c r="F35" s="207" t="s">
        <v>204</v>
      </c>
      <c r="G35" s="208"/>
      <c r="H35" s="216"/>
      <c r="I35" s="10">
        <v>1</v>
      </c>
      <c r="J35" s="80" t="s">
        <v>291</v>
      </c>
      <c r="K35" s="17">
        <v>1</v>
      </c>
      <c r="L35" s="24" t="s">
        <v>292</v>
      </c>
      <c r="M35" s="6">
        <v>1</v>
      </c>
      <c r="N35" s="86" t="s">
        <v>417</v>
      </c>
      <c r="O35" s="32">
        <v>5</v>
      </c>
      <c r="P35" s="24" t="s">
        <v>418</v>
      </c>
      <c r="Q35" s="17">
        <v>10</v>
      </c>
      <c r="R35" s="39"/>
      <c r="S35" s="37"/>
      <c r="T35" s="94" t="s">
        <v>563</v>
      </c>
      <c r="U35" s="18">
        <v>5</v>
      </c>
      <c r="V35" s="99" t="s">
        <v>564</v>
      </c>
      <c r="W35" s="19">
        <v>5</v>
      </c>
      <c r="X35" s="90" t="s">
        <v>565</v>
      </c>
      <c r="Y35" s="6">
        <v>1</v>
      </c>
      <c r="Z35" s="94" t="s">
        <v>701</v>
      </c>
      <c r="AA35" s="18">
        <v>5</v>
      </c>
      <c r="AB35" s="90" t="s">
        <v>712</v>
      </c>
      <c r="AC35" s="17">
        <v>15</v>
      </c>
      <c r="AD35" s="90" t="s">
        <v>519</v>
      </c>
      <c r="AE35" s="49">
        <v>100</v>
      </c>
    </row>
    <row r="36" spans="1:31" s="2" customFormat="1" ht="32.1" customHeight="1" thickBot="1" x14ac:dyDescent="0.35">
      <c r="A36" s="52" t="s">
        <v>5</v>
      </c>
      <c r="B36" s="195" t="s">
        <v>116</v>
      </c>
      <c r="C36" s="196"/>
      <c r="D36" s="197"/>
      <c r="E36" s="6">
        <v>2</v>
      </c>
      <c r="F36" s="207" t="s">
        <v>192</v>
      </c>
      <c r="G36" s="208"/>
      <c r="H36" s="216"/>
      <c r="I36" s="10">
        <v>2</v>
      </c>
      <c r="J36" s="82" t="s">
        <v>270</v>
      </c>
      <c r="K36" s="19">
        <v>1</v>
      </c>
      <c r="L36" s="24" t="s">
        <v>271</v>
      </c>
      <c r="M36" s="6">
        <v>3</v>
      </c>
      <c r="N36" s="78" t="s">
        <v>394</v>
      </c>
      <c r="O36" s="34">
        <v>5</v>
      </c>
      <c r="P36" s="25" t="s">
        <v>365</v>
      </c>
      <c r="Q36" s="18">
        <v>5</v>
      </c>
      <c r="R36" s="39"/>
      <c r="S36" s="37"/>
      <c r="T36" s="89" t="s">
        <v>529</v>
      </c>
      <c r="U36" s="17">
        <v>1</v>
      </c>
      <c r="V36" s="90" t="s">
        <v>530</v>
      </c>
      <c r="W36" s="17">
        <v>1</v>
      </c>
      <c r="X36" s="90" t="s">
        <v>531</v>
      </c>
      <c r="Y36" s="6">
        <v>1</v>
      </c>
      <c r="Z36" s="94" t="s">
        <v>701</v>
      </c>
      <c r="AA36" s="18">
        <v>5</v>
      </c>
      <c r="AB36" s="90" t="s">
        <v>669</v>
      </c>
      <c r="AC36" s="17">
        <v>25</v>
      </c>
      <c r="AD36" s="90" t="s">
        <v>519</v>
      </c>
      <c r="AE36" s="49">
        <v>100</v>
      </c>
    </row>
    <row r="37" spans="1:31" s="2" customFormat="1" ht="32.1" customHeight="1" thickBot="1" x14ac:dyDescent="0.35">
      <c r="A37" s="52" t="s">
        <v>2</v>
      </c>
      <c r="B37" s="201" t="s">
        <v>113</v>
      </c>
      <c r="C37" s="202"/>
      <c r="D37" s="203"/>
      <c r="E37" s="55">
        <v>2</v>
      </c>
      <c r="F37" s="207" t="s">
        <v>147</v>
      </c>
      <c r="G37" s="208"/>
      <c r="H37" s="216"/>
      <c r="I37" s="10">
        <v>1</v>
      </c>
      <c r="J37" s="78" t="s">
        <v>264</v>
      </c>
      <c r="K37" s="18">
        <v>5</v>
      </c>
      <c r="L37" s="24" t="s">
        <v>265</v>
      </c>
      <c r="M37" s="6">
        <v>1</v>
      </c>
      <c r="N37" s="84" t="s">
        <v>390</v>
      </c>
      <c r="O37" s="31">
        <v>5</v>
      </c>
      <c r="P37" s="28" t="s">
        <v>239</v>
      </c>
      <c r="Q37" s="21">
        <v>5</v>
      </c>
      <c r="R37" s="39"/>
      <c r="S37" s="37"/>
      <c r="T37" s="94" t="s">
        <v>844</v>
      </c>
      <c r="U37" s="18">
        <v>20</v>
      </c>
      <c r="V37" s="95" t="s">
        <v>524</v>
      </c>
      <c r="W37" s="18">
        <v>50</v>
      </c>
      <c r="X37" s="90" t="s">
        <v>525</v>
      </c>
      <c r="Y37" s="6">
        <v>10</v>
      </c>
      <c r="Z37" s="96" t="s">
        <v>698</v>
      </c>
      <c r="AA37" s="20">
        <v>1</v>
      </c>
      <c r="AB37" s="97" t="s">
        <v>699</v>
      </c>
      <c r="AC37" s="20">
        <v>1</v>
      </c>
      <c r="AD37" s="95" t="s">
        <v>517</v>
      </c>
      <c r="AE37" s="48">
        <v>10</v>
      </c>
    </row>
    <row r="38" spans="1:31" s="2" customFormat="1" ht="32.1" customHeight="1" thickBot="1" x14ac:dyDescent="0.35">
      <c r="A38" s="52" t="s">
        <v>67</v>
      </c>
      <c r="B38" s="201" t="s">
        <v>125</v>
      </c>
      <c r="C38" s="202"/>
      <c r="D38" s="203"/>
      <c r="E38" s="55">
        <v>2</v>
      </c>
      <c r="F38" s="201" t="s">
        <v>241</v>
      </c>
      <c r="G38" s="202"/>
      <c r="H38" s="220"/>
      <c r="I38" s="56">
        <v>5</v>
      </c>
      <c r="J38" s="78" t="s">
        <v>347</v>
      </c>
      <c r="K38" s="18">
        <v>5</v>
      </c>
      <c r="L38" s="24" t="s">
        <v>230</v>
      </c>
      <c r="M38" s="6">
        <v>15</v>
      </c>
      <c r="N38" s="86" t="s">
        <v>342</v>
      </c>
      <c r="O38" s="32">
        <v>1</v>
      </c>
      <c r="P38" s="26" t="s">
        <v>474</v>
      </c>
      <c r="Q38" s="20">
        <v>1</v>
      </c>
      <c r="R38" s="39"/>
      <c r="S38" s="37"/>
      <c r="T38" s="98" t="s">
        <v>618</v>
      </c>
      <c r="U38" s="19">
        <v>10</v>
      </c>
      <c r="V38" s="95" t="s">
        <v>537</v>
      </c>
      <c r="W38" s="18">
        <v>20</v>
      </c>
      <c r="X38" s="95" t="s">
        <v>646</v>
      </c>
      <c r="Y38" s="5">
        <v>15</v>
      </c>
      <c r="Z38" s="94" t="s">
        <v>701</v>
      </c>
      <c r="AA38" s="18">
        <v>5</v>
      </c>
      <c r="AB38" s="99" t="s">
        <v>737</v>
      </c>
      <c r="AC38" s="19">
        <v>1</v>
      </c>
      <c r="AD38" s="90" t="s">
        <v>519</v>
      </c>
      <c r="AE38" s="49">
        <v>100</v>
      </c>
    </row>
    <row r="39" spans="1:31" s="2" customFormat="1" ht="32.1" customHeight="1" thickBot="1" x14ac:dyDescent="0.35">
      <c r="A39" s="52" t="s">
        <v>86</v>
      </c>
      <c r="B39" s="201" t="s">
        <v>179</v>
      </c>
      <c r="C39" s="202"/>
      <c r="D39" s="203"/>
      <c r="E39" s="55">
        <v>5</v>
      </c>
      <c r="F39" s="213" t="s">
        <v>253</v>
      </c>
      <c r="G39" s="214"/>
      <c r="H39" s="219"/>
      <c r="I39" s="11">
        <v>5</v>
      </c>
      <c r="J39" s="80" t="s">
        <v>376</v>
      </c>
      <c r="K39" s="17">
        <v>10</v>
      </c>
      <c r="L39" s="24" t="s">
        <v>181</v>
      </c>
      <c r="M39" s="6">
        <v>10</v>
      </c>
      <c r="N39" s="78" t="s">
        <v>506</v>
      </c>
      <c r="O39" s="34">
        <v>10</v>
      </c>
      <c r="P39" s="24" t="s">
        <v>507</v>
      </c>
      <c r="Q39" s="17">
        <v>10</v>
      </c>
      <c r="R39" s="39"/>
      <c r="S39" s="37"/>
      <c r="T39" s="98" t="s">
        <v>680</v>
      </c>
      <c r="U39" s="19">
        <v>1</v>
      </c>
      <c r="V39" s="95" t="s">
        <v>646</v>
      </c>
      <c r="W39" s="18">
        <v>10</v>
      </c>
      <c r="X39" s="99" t="s">
        <v>349</v>
      </c>
      <c r="Y39" s="8">
        <v>5</v>
      </c>
      <c r="Z39" s="94" t="s">
        <v>701</v>
      </c>
      <c r="AA39" s="18">
        <v>5</v>
      </c>
      <c r="AB39" s="99" t="s">
        <v>735</v>
      </c>
      <c r="AC39" s="19">
        <v>1</v>
      </c>
      <c r="AD39" s="90" t="s">
        <v>519</v>
      </c>
      <c r="AE39" s="49">
        <v>100</v>
      </c>
    </row>
    <row r="40" spans="1:31" s="2" customFormat="1" ht="32.1" customHeight="1" thickBot="1" x14ac:dyDescent="0.35">
      <c r="A40" s="52" t="s">
        <v>99</v>
      </c>
      <c r="B40" s="195" t="s">
        <v>185</v>
      </c>
      <c r="C40" s="196"/>
      <c r="D40" s="197"/>
      <c r="E40" s="6">
        <v>1</v>
      </c>
      <c r="F40" s="195" t="s">
        <v>156</v>
      </c>
      <c r="G40" s="196"/>
      <c r="H40" s="217"/>
      <c r="I40" s="12">
        <v>1</v>
      </c>
      <c r="J40" s="80" t="s">
        <v>181</v>
      </c>
      <c r="K40" s="17">
        <v>10</v>
      </c>
      <c r="L40" s="27" t="s">
        <v>335</v>
      </c>
      <c r="M40" s="8">
        <v>10</v>
      </c>
      <c r="N40" s="80" t="s">
        <v>512</v>
      </c>
      <c r="O40" s="35">
        <v>10</v>
      </c>
      <c r="P40" s="26" t="s">
        <v>467</v>
      </c>
      <c r="Q40" s="20">
        <v>10</v>
      </c>
      <c r="R40" s="39"/>
      <c r="S40" s="37"/>
      <c r="T40" s="94" t="s">
        <v>605</v>
      </c>
      <c r="U40" s="18">
        <v>5</v>
      </c>
      <c r="V40" s="95" t="s">
        <v>506</v>
      </c>
      <c r="W40" s="18">
        <v>10</v>
      </c>
      <c r="X40" s="95" t="s">
        <v>538</v>
      </c>
      <c r="Y40" s="5">
        <v>15</v>
      </c>
      <c r="Z40" s="94" t="s">
        <v>701</v>
      </c>
      <c r="AA40" s="18">
        <v>5</v>
      </c>
      <c r="AB40" s="99" t="s">
        <v>726</v>
      </c>
      <c r="AC40" s="19">
        <v>10</v>
      </c>
      <c r="AD40" s="90" t="s">
        <v>519</v>
      </c>
      <c r="AE40" s="49">
        <v>100</v>
      </c>
    </row>
    <row r="41" spans="1:31" s="2" customFormat="1" ht="32.1" customHeight="1" thickBot="1" x14ac:dyDescent="0.35">
      <c r="A41" s="52" t="s">
        <v>38</v>
      </c>
      <c r="B41" s="207" t="s">
        <v>148</v>
      </c>
      <c r="C41" s="208"/>
      <c r="D41" s="209"/>
      <c r="E41" s="5">
        <v>2</v>
      </c>
      <c r="F41" s="195" t="s">
        <v>219</v>
      </c>
      <c r="G41" s="196"/>
      <c r="H41" s="217"/>
      <c r="I41" s="12">
        <v>1</v>
      </c>
      <c r="J41" s="78" t="s">
        <v>317</v>
      </c>
      <c r="K41" s="18">
        <v>5</v>
      </c>
      <c r="L41" s="24" t="s">
        <v>845</v>
      </c>
      <c r="M41" s="6">
        <v>5</v>
      </c>
      <c r="N41" s="82" t="s">
        <v>447</v>
      </c>
      <c r="O41" s="33">
        <v>1</v>
      </c>
      <c r="P41" s="27" t="s">
        <v>448</v>
      </c>
      <c r="Q41" s="19">
        <v>1</v>
      </c>
      <c r="R41" s="39"/>
      <c r="S41" s="37"/>
      <c r="T41" s="98" t="s">
        <v>351</v>
      </c>
      <c r="U41" s="19">
        <v>20</v>
      </c>
      <c r="V41" s="99" t="s">
        <v>689</v>
      </c>
      <c r="W41" s="19">
        <v>5</v>
      </c>
      <c r="X41" s="95" t="s">
        <v>538</v>
      </c>
      <c r="Y41" s="5">
        <v>20</v>
      </c>
      <c r="Z41" s="94" t="s">
        <v>701</v>
      </c>
      <c r="AA41" s="18">
        <v>5</v>
      </c>
      <c r="AB41" s="90" t="s">
        <v>697</v>
      </c>
      <c r="AC41" s="17">
        <v>10</v>
      </c>
      <c r="AD41" s="90" t="s">
        <v>519</v>
      </c>
      <c r="AE41" s="49">
        <v>100</v>
      </c>
    </row>
    <row r="42" spans="1:31" s="2" customFormat="1" ht="32.1" customHeight="1" thickBot="1" x14ac:dyDescent="0.35">
      <c r="A42" s="52" t="s">
        <v>50</v>
      </c>
      <c r="B42" s="201" t="s">
        <v>157</v>
      </c>
      <c r="C42" s="202"/>
      <c r="D42" s="203"/>
      <c r="E42" s="55">
        <v>5</v>
      </c>
      <c r="F42" s="198" t="s">
        <v>227</v>
      </c>
      <c r="G42" s="199"/>
      <c r="H42" s="218"/>
      <c r="I42" s="13">
        <v>20</v>
      </c>
      <c r="J42" s="80" t="s">
        <v>334</v>
      </c>
      <c r="K42" s="17">
        <v>10</v>
      </c>
      <c r="L42" s="27" t="s">
        <v>335</v>
      </c>
      <c r="M42" s="8">
        <v>10</v>
      </c>
      <c r="N42" s="86" t="s">
        <v>471</v>
      </c>
      <c r="O42" s="32">
        <v>5</v>
      </c>
      <c r="P42" s="26" t="s">
        <v>360</v>
      </c>
      <c r="Q42" s="20">
        <v>5</v>
      </c>
      <c r="R42" s="99" t="s">
        <v>472</v>
      </c>
      <c r="S42" s="8">
        <v>5</v>
      </c>
      <c r="T42" s="96" t="s">
        <v>629</v>
      </c>
      <c r="U42" s="20">
        <v>1</v>
      </c>
      <c r="V42" s="99" t="s">
        <v>630</v>
      </c>
      <c r="W42" s="19">
        <v>1</v>
      </c>
      <c r="X42" s="99" t="s">
        <v>631</v>
      </c>
      <c r="Y42" s="8">
        <v>1</v>
      </c>
      <c r="Z42" s="94" t="s">
        <v>701</v>
      </c>
      <c r="AA42" s="18">
        <v>5</v>
      </c>
      <c r="AB42" s="99" t="s">
        <v>726</v>
      </c>
      <c r="AC42" s="19">
        <v>10</v>
      </c>
      <c r="AD42" s="90" t="s">
        <v>519</v>
      </c>
      <c r="AE42" s="49">
        <v>100</v>
      </c>
    </row>
    <row r="43" spans="1:31" s="2" customFormat="1" ht="32.1" customHeight="1" thickBot="1" x14ac:dyDescent="0.35">
      <c r="A43" s="52" t="s">
        <v>64</v>
      </c>
      <c r="B43" s="207" t="s">
        <v>165</v>
      </c>
      <c r="C43" s="208"/>
      <c r="D43" s="209"/>
      <c r="E43" s="5">
        <v>5</v>
      </c>
      <c r="F43" s="213" t="s">
        <v>238</v>
      </c>
      <c r="G43" s="214"/>
      <c r="H43" s="219"/>
      <c r="I43" s="11">
        <v>1</v>
      </c>
      <c r="J43" s="84" t="s">
        <v>356</v>
      </c>
      <c r="K43" s="21">
        <v>10</v>
      </c>
      <c r="L43" s="28" t="s">
        <v>245</v>
      </c>
      <c r="M43" s="4">
        <v>10</v>
      </c>
      <c r="N43" s="80" t="s">
        <v>316</v>
      </c>
      <c r="O43" s="35">
        <v>1</v>
      </c>
      <c r="P43" s="24" t="s">
        <v>368</v>
      </c>
      <c r="Q43" s="17">
        <v>1</v>
      </c>
      <c r="R43" s="39"/>
      <c r="S43" s="37"/>
      <c r="T43" s="82" t="s">
        <v>653</v>
      </c>
      <c r="U43" s="104">
        <v>10</v>
      </c>
      <c r="V43" s="83" t="s">
        <v>654</v>
      </c>
      <c r="W43" s="19">
        <v>10</v>
      </c>
      <c r="X43" s="99" t="s">
        <v>655</v>
      </c>
      <c r="Y43" s="8">
        <v>10</v>
      </c>
      <c r="Z43" s="94" t="s">
        <v>701</v>
      </c>
      <c r="AA43" s="18">
        <v>5</v>
      </c>
      <c r="AB43" s="99" t="s">
        <v>736</v>
      </c>
      <c r="AC43" s="19">
        <v>1</v>
      </c>
      <c r="AD43" s="90" t="s">
        <v>519</v>
      </c>
      <c r="AE43" s="49">
        <v>100</v>
      </c>
    </row>
    <row r="44" spans="1:31" s="2" customFormat="1" ht="32.1" customHeight="1" thickBot="1" x14ac:dyDescent="0.35">
      <c r="A44" s="52" t="s">
        <v>34</v>
      </c>
      <c r="B44" s="195" t="s">
        <v>144</v>
      </c>
      <c r="C44" s="196"/>
      <c r="D44" s="197"/>
      <c r="E44" s="6">
        <v>1</v>
      </c>
      <c r="F44" s="195" t="s">
        <v>215</v>
      </c>
      <c r="G44" s="196"/>
      <c r="H44" s="217"/>
      <c r="I44" s="12">
        <v>2</v>
      </c>
      <c r="J44" s="84" t="s">
        <v>309</v>
      </c>
      <c r="K44" s="21">
        <v>1</v>
      </c>
      <c r="L44" s="28" t="s">
        <v>310</v>
      </c>
      <c r="M44" s="4">
        <v>5</v>
      </c>
      <c r="N44" s="84" t="s">
        <v>439</v>
      </c>
      <c r="O44" s="31">
        <v>5</v>
      </c>
      <c r="P44" s="28" t="s">
        <v>440</v>
      </c>
      <c r="Q44" s="21">
        <v>5</v>
      </c>
      <c r="R44" s="39"/>
      <c r="S44" s="37"/>
      <c r="T44" s="89" t="s">
        <v>598</v>
      </c>
      <c r="U44" s="17">
        <v>1</v>
      </c>
      <c r="V44" s="90" t="s">
        <v>599</v>
      </c>
      <c r="W44" s="17">
        <v>1</v>
      </c>
      <c r="X44" s="90" t="s">
        <v>600</v>
      </c>
      <c r="Y44" s="6">
        <v>1</v>
      </c>
      <c r="Z44" s="94" t="s">
        <v>701</v>
      </c>
      <c r="AA44" s="18">
        <v>5</v>
      </c>
      <c r="AB44" s="95" t="s">
        <v>717</v>
      </c>
      <c r="AC44" s="18">
        <v>25</v>
      </c>
      <c r="AD44" s="90" t="s">
        <v>519</v>
      </c>
      <c r="AE44" s="49">
        <v>100</v>
      </c>
    </row>
    <row r="45" spans="1:31" s="2" customFormat="1" ht="32.1" customHeight="1" thickBot="1" x14ac:dyDescent="0.35">
      <c r="A45" s="52" t="s">
        <v>68</v>
      </c>
      <c r="B45" s="207" t="s">
        <v>168</v>
      </c>
      <c r="C45" s="208"/>
      <c r="D45" s="209"/>
      <c r="E45" s="5">
        <v>1</v>
      </c>
      <c r="F45" s="210" t="s">
        <v>242</v>
      </c>
      <c r="G45" s="211"/>
      <c r="H45" s="221"/>
      <c r="I45" s="14">
        <v>10</v>
      </c>
      <c r="J45" s="86" t="s">
        <v>360</v>
      </c>
      <c r="K45" s="20">
        <v>10</v>
      </c>
      <c r="L45" s="25" t="s">
        <v>361</v>
      </c>
      <c r="M45" s="5">
        <v>10</v>
      </c>
      <c r="N45" s="80" t="s">
        <v>491</v>
      </c>
      <c r="O45" s="35">
        <v>10</v>
      </c>
      <c r="P45" s="27" t="s">
        <v>492</v>
      </c>
      <c r="Q45" s="19">
        <v>1</v>
      </c>
      <c r="R45" s="39"/>
      <c r="S45" s="37"/>
      <c r="T45" s="94" t="s">
        <v>657</v>
      </c>
      <c r="U45" s="18">
        <v>5</v>
      </c>
      <c r="V45" s="99" t="s">
        <v>658</v>
      </c>
      <c r="W45" s="19">
        <v>10</v>
      </c>
      <c r="X45" s="99" t="s">
        <v>659</v>
      </c>
      <c r="Y45" s="8">
        <v>10</v>
      </c>
      <c r="Z45" s="94" t="s">
        <v>701</v>
      </c>
      <c r="AA45" s="18">
        <v>5</v>
      </c>
      <c r="AB45" s="99" t="s">
        <v>738</v>
      </c>
      <c r="AC45" s="19">
        <v>1</v>
      </c>
      <c r="AD45" s="90" t="s">
        <v>519</v>
      </c>
      <c r="AE45" s="49">
        <v>100</v>
      </c>
    </row>
    <row r="46" spans="1:31" s="2" customFormat="1" ht="32.1" customHeight="1" thickBot="1" x14ac:dyDescent="0.35">
      <c r="A46" s="52" t="s">
        <v>71</v>
      </c>
      <c r="B46" s="198" t="s">
        <v>170</v>
      </c>
      <c r="C46" s="199"/>
      <c r="D46" s="200"/>
      <c r="E46" s="4">
        <v>10</v>
      </c>
      <c r="F46" s="207" t="s">
        <v>244</v>
      </c>
      <c r="G46" s="208"/>
      <c r="H46" s="216"/>
      <c r="I46" s="10">
        <v>10</v>
      </c>
      <c r="J46" s="82" t="s">
        <v>349</v>
      </c>
      <c r="K46" s="19">
        <v>5</v>
      </c>
      <c r="L46" s="24" t="s">
        <v>224</v>
      </c>
      <c r="M46" s="6">
        <v>1</v>
      </c>
      <c r="N46" s="82" t="s">
        <v>283</v>
      </c>
      <c r="O46" s="33">
        <v>10</v>
      </c>
      <c r="P46" s="24" t="s">
        <v>478</v>
      </c>
      <c r="Q46" s="17">
        <v>50</v>
      </c>
      <c r="R46" s="39"/>
      <c r="S46" s="37"/>
      <c r="T46" s="98" t="s">
        <v>661</v>
      </c>
      <c r="U46" s="19">
        <v>1</v>
      </c>
      <c r="V46" s="99" t="s">
        <v>303</v>
      </c>
      <c r="W46" s="19">
        <v>10</v>
      </c>
      <c r="X46" s="97" t="s">
        <v>344</v>
      </c>
      <c r="Y46" s="9">
        <v>1</v>
      </c>
      <c r="Z46" s="94" t="s">
        <v>701</v>
      </c>
      <c r="AA46" s="18">
        <v>5</v>
      </c>
      <c r="AB46" s="90" t="s">
        <v>382</v>
      </c>
      <c r="AC46" s="17">
        <v>10</v>
      </c>
      <c r="AD46" s="90" t="s">
        <v>519</v>
      </c>
      <c r="AE46" s="49">
        <v>100</v>
      </c>
    </row>
    <row r="47" spans="1:31" s="2" customFormat="1" ht="32.1" customHeight="1" thickBot="1" x14ac:dyDescent="0.35">
      <c r="A47" s="52" t="s">
        <v>90</v>
      </c>
      <c r="B47" s="207" t="s">
        <v>174</v>
      </c>
      <c r="C47" s="208"/>
      <c r="D47" s="209"/>
      <c r="E47" s="5">
        <v>2</v>
      </c>
      <c r="F47" s="195" t="s">
        <v>246</v>
      </c>
      <c r="G47" s="196"/>
      <c r="H47" s="217"/>
      <c r="I47" s="12">
        <v>5</v>
      </c>
      <c r="J47" s="84" t="s">
        <v>381</v>
      </c>
      <c r="K47" s="21">
        <v>10</v>
      </c>
      <c r="L47" s="28" t="s">
        <v>112</v>
      </c>
      <c r="M47" s="4">
        <v>10</v>
      </c>
      <c r="N47" s="80" t="s">
        <v>299</v>
      </c>
      <c r="O47" s="35">
        <v>15</v>
      </c>
      <c r="P47" s="26" t="s">
        <v>281</v>
      </c>
      <c r="Q47" s="20">
        <v>15</v>
      </c>
      <c r="R47" s="39"/>
      <c r="S47" s="37"/>
      <c r="T47" s="89" t="s">
        <v>476</v>
      </c>
      <c r="U47" s="17">
        <v>1</v>
      </c>
      <c r="V47" s="90" t="s">
        <v>759</v>
      </c>
      <c r="W47" s="17">
        <v>1</v>
      </c>
      <c r="X47" s="90" t="s">
        <v>683</v>
      </c>
      <c r="Y47" s="6">
        <v>1</v>
      </c>
      <c r="Z47" s="94" t="s">
        <v>701</v>
      </c>
      <c r="AA47" s="18">
        <v>5</v>
      </c>
      <c r="AB47" s="99" t="s">
        <v>748</v>
      </c>
      <c r="AC47" s="19">
        <v>1</v>
      </c>
      <c r="AD47" s="90" t="s">
        <v>519</v>
      </c>
      <c r="AE47" s="49">
        <v>100</v>
      </c>
    </row>
    <row r="48" spans="1:31" s="2" customFormat="1" ht="32.1" customHeight="1" thickBot="1" x14ac:dyDescent="0.35">
      <c r="A48" s="52" t="s">
        <v>63</v>
      </c>
      <c r="B48" s="207" t="s">
        <v>115</v>
      </c>
      <c r="C48" s="208"/>
      <c r="D48" s="209"/>
      <c r="E48" s="5">
        <v>10</v>
      </c>
      <c r="F48" s="78" t="s">
        <v>237</v>
      </c>
      <c r="G48" s="79">
        <v>5</v>
      </c>
      <c r="H48" s="79" t="s">
        <v>236</v>
      </c>
      <c r="I48" s="63">
        <v>5</v>
      </c>
      <c r="J48" s="78" t="s">
        <v>354</v>
      </c>
      <c r="K48" s="18">
        <v>1</v>
      </c>
      <c r="L48" s="25" t="s">
        <v>355</v>
      </c>
      <c r="M48" s="5">
        <v>1</v>
      </c>
      <c r="N48" s="82" t="s">
        <v>407</v>
      </c>
      <c r="O48" s="33">
        <v>3</v>
      </c>
      <c r="P48" s="24" t="s">
        <v>388</v>
      </c>
      <c r="Q48" s="17">
        <v>1</v>
      </c>
      <c r="R48" s="39"/>
      <c r="S48" s="37"/>
      <c r="T48" s="89" t="s">
        <v>760</v>
      </c>
      <c r="U48" s="17">
        <v>1</v>
      </c>
      <c r="V48" s="90" t="s">
        <v>620</v>
      </c>
      <c r="W48" s="17">
        <v>10</v>
      </c>
      <c r="X48" s="39"/>
      <c r="Y48" s="37"/>
      <c r="Z48" s="94" t="s">
        <v>701</v>
      </c>
      <c r="AA48" s="18">
        <v>5</v>
      </c>
      <c r="AB48" s="99" t="s">
        <v>735</v>
      </c>
      <c r="AC48" s="19">
        <v>1</v>
      </c>
      <c r="AD48" s="90" t="s">
        <v>519</v>
      </c>
      <c r="AE48" s="49">
        <v>100</v>
      </c>
    </row>
    <row r="49" spans="1:31" s="2" customFormat="1" ht="32.1" customHeight="1" thickBot="1" x14ac:dyDescent="0.35">
      <c r="A49" s="52" t="s">
        <v>59</v>
      </c>
      <c r="B49" s="207" t="s">
        <v>162</v>
      </c>
      <c r="C49" s="208"/>
      <c r="D49" s="209"/>
      <c r="E49" s="5">
        <v>5</v>
      </c>
      <c r="F49" s="195" t="s">
        <v>233</v>
      </c>
      <c r="G49" s="196"/>
      <c r="H49" s="217"/>
      <c r="I49" s="12">
        <v>3</v>
      </c>
      <c r="J49" s="82" t="s">
        <v>348</v>
      </c>
      <c r="K49" s="19">
        <v>1</v>
      </c>
      <c r="L49" s="27" t="s">
        <v>349</v>
      </c>
      <c r="M49" s="8">
        <v>5</v>
      </c>
      <c r="N49" s="86" t="s">
        <v>483</v>
      </c>
      <c r="O49" s="32">
        <v>1</v>
      </c>
      <c r="P49" s="26" t="s">
        <v>484</v>
      </c>
      <c r="Q49" s="20">
        <v>1</v>
      </c>
      <c r="R49" s="39"/>
      <c r="S49" s="37"/>
      <c r="T49" s="94" t="s">
        <v>648</v>
      </c>
      <c r="U49" s="18">
        <v>10</v>
      </c>
      <c r="V49" s="90" t="s">
        <v>559</v>
      </c>
      <c r="W49" s="17">
        <v>1</v>
      </c>
      <c r="X49" s="95" t="s">
        <v>649</v>
      </c>
      <c r="Y49" s="5">
        <v>10</v>
      </c>
      <c r="Z49" s="94" t="s">
        <v>701</v>
      </c>
      <c r="AA49" s="18">
        <v>5</v>
      </c>
      <c r="AB49" s="90" t="s">
        <v>731</v>
      </c>
      <c r="AC49" s="17">
        <v>10</v>
      </c>
      <c r="AD49" s="90" t="s">
        <v>519</v>
      </c>
      <c r="AE49" s="49">
        <v>100</v>
      </c>
    </row>
    <row r="50" spans="1:31" s="2" customFormat="1" ht="32.1" customHeight="1" thickBot="1" x14ac:dyDescent="0.35">
      <c r="A50" s="52" t="s">
        <v>33</v>
      </c>
      <c r="B50" s="195" t="s">
        <v>143</v>
      </c>
      <c r="C50" s="196"/>
      <c r="D50" s="197"/>
      <c r="E50" s="6">
        <v>2</v>
      </c>
      <c r="F50" s="195" t="s">
        <v>214</v>
      </c>
      <c r="G50" s="196"/>
      <c r="H50" s="217"/>
      <c r="I50" s="12">
        <v>2</v>
      </c>
      <c r="J50" s="80" t="s">
        <v>234</v>
      </c>
      <c r="K50" s="17">
        <v>5</v>
      </c>
      <c r="L50" s="25" t="s">
        <v>264</v>
      </c>
      <c r="M50" s="5">
        <v>5</v>
      </c>
      <c r="N50" s="82" t="s">
        <v>437</v>
      </c>
      <c r="O50" s="33">
        <v>1</v>
      </c>
      <c r="P50" s="27" t="s">
        <v>438</v>
      </c>
      <c r="Q50" s="19">
        <v>1</v>
      </c>
      <c r="R50" s="39"/>
      <c r="S50" s="37"/>
      <c r="T50" s="98" t="s">
        <v>595</v>
      </c>
      <c r="U50" s="19">
        <v>5</v>
      </c>
      <c r="V50" s="90" t="s">
        <v>596</v>
      </c>
      <c r="W50" s="17">
        <v>1</v>
      </c>
      <c r="X50" s="90" t="s">
        <v>597</v>
      </c>
      <c r="Y50" s="6">
        <v>1</v>
      </c>
      <c r="Z50" s="94" t="s">
        <v>701</v>
      </c>
      <c r="AA50" s="18">
        <v>5</v>
      </c>
      <c r="AB50" s="90" t="s">
        <v>703</v>
      </c>
      <c r="AC50" s="17">
        <v>25</v>
      </c>
      <c r="AD50" s="90" t="s">
        <v>519</v>
      </c>
      <c r="AE50" s="49">
        <v>100</v>
      </c>
    </row>
    <row r="51" spans="1:31" s="2" customFormat="1" ht="32.1" customHeight="1" thickBot="1" x14ac:dyDescent="0.35">
      <c r="A51" s="52" t="s">
        <v>94</v>
      </c>
      <c r="B51" s="207" t="s">
        <v>182</v>
      </c>
      <c r="C51" s="208"/>
      <c r="D51" s="209"/>
      <c r="E51" s="5">
        <v>2</v>
      </c>
      <c r="F51" s="213" t="s">
        <v>258</v>
      </c>
      <c r="G51" s="214"/>
      <c r="H51" s="219"/>
      <c r="I51" s="11">
        <v>5</v>
      </c>
      <c r="J51" s="78" t="s">
        <v>286</v>
      </c>
      <c r="K51" s="18">
        <v>1</v>
      </c>
      <c r="L51" s="25" t="s">
        <v>355</v>
      </c>
      <c r="M51" s="5">
        <v>1</v>
      </c>
      <c r="N51" s="78" t="s">
        <v>364</v>
      </c>
      <c r="O51" s="34">
        <v>3</v>
      </c>
      <c r="P51" s="27" t="s">
        <v>349</v>
      </c>
      <c r="Q51" s="19">
        <v>1</v>
      </c>
      <c r="R51" s="39"/>
      <c r="S51" s="37"/>
      <c r="T51" s="98" t="s">
        <v>378</v>
      </c>
      <c r="U51" s="19">
        <v>1</v>
      </c>
      <c r="V51" s="90" t="s">
        <v>685</v>
      </c>
      <c r="W51" s="17">
        <v>1</v>
      </c>
      <c r="X51" s="99" t="s">
        <v>465</v>
      </c>
      <c r="Y51" s="8">
        <v>1</v>
      </c>
      <c r="Z51" s="94" t="s">
        <v>701</v>
      </c>
      <c r="AA51" s="18">
        <v>5</v>
      </c>
      <c r="AB51" s="90" t="s">
        <v>705</v>
      </c>
      <c r="AC51" s="17">
        <v>15</v>
      </c>
      <c r="AD51" s="90" t="s">
        <v>519</v>
      </c>
      <c r="AE51" s="49">
        <v>100</v>
      </c>
    </row>
    <row r="52" spans="1:31" s="2" customFormat="1" ht="32.1" customHeight="1" thickBot="1" x14ac:dyDescent="0.35">
      <c r="A52" s="52" t="s">
        <v>56</v>
      </c>
      <c r="B52" s="201" t="s">
        <v>138</v>
      </c>
      <c r="C52" s="202"/>
      <c r="D52" s="203"/>
      <c r="E52" s="55">
        <v>2</v>
      </c>
      <c r="F52" s="195" t="s">
        <v>231</v>
      </c>
      <c r="G52" s="196"/>
      <c r="H52" s="217"/>
      <c r="I52" s="12">
        <v>15</v>
      </c>
      <c r="J52" s="86" t="s">
        <v>343</v>
      </c>
      <c r="K52" s="20">
        <v>1</v>
      </c>
      <c r="L52" s="26" t="s">
        <v>344</v>
      </c>
      <c r="M52" s="9">
        <v>1</v>
      </c>
      <c r="N52" s="84" t="s">
        <v>310</v>
      </c>
      <c r="O52" s="31">
        <v>20</v>
      </c>
      <c r="P52" s="27" t="s">
        <v>479</v>
      </c>
      <c r="Q52" s="19">
        <v>5</v>
      </c>
      <c r="R52" s="39"/>
      <c r="S52" s="37"/>
      <c r="T52" s="98" t="s">
        <v>345</v>
      </c>
      <c r="U52" s="19">
        <v>10</v>
      </c>
      <c r="V52" s="99" t="s">
        <v>469</v>
      </c>
      <c r="W52" s="19">
        <v>10</v>
      </c>
      <c r="X52" s="99" t="s">
        <v>465</v>
      </c>
      <c r="Y52" s="8">
        <v>10</v>
      </c>
      <c r="Z52" s="94" t="s">
        <v>701</v>
      </c>
      <c r="AA52" s="18">
        <v>5</v>
      </c>
      <c r="AB52" s="90" t="s">
        <v>399</v>
      </c>
      <c r="AC52" s="17">
        <v>10</v>
      </c>
      <c r="AD52" s="90" t="s">
        <v>519</v>
      </c>
      <c r="AE52" s="49">
        <v>100</v>
      </c>
    </row>
    <row r="53" spans="1:31" s="2" customFormat="1" ht="32.1" customHeight="1" thickBot="1" x14ac:dyDescent="0.35">
      <c r="A53" s="52" t="s">
        <v>24</v>
      </c>
      <c r="B53" s="195" t="s">
        <v>135</v>
      </c>
      <c r="C53" s="196"/>
      <c r="D53" s="197"/>
      <c r="E53" s="6">
        <v>2</v>
      </c>
      <c r="F53" s="207" t="s">
        <v>122</v>
      </c>
      <c r="G53" s="208"/>
      <c r="H53" s="216"/>
      <c r="I53" s="10">
        <v>1</v>
      </c>
      <c r="J53" s="80" t="s">
        <v>297</v>
      </c>
      <c r="K53" s="17">
        <v>1</v>
      </c>
      <c r="L53" s="24" t="s">
        <v>298</v>
      </c>
      <c r="M53" s="6">
        <v>1</v>
      </c>
      <c r="N53" s="82" t="s">
        <v>349</v>
      </c>
      <c r="O53" s="33">
        <v>1</v>
      </c>
      <c r="P53" s="25" t="s">
        <v>364</v>
      </c>
      <c r="Q53" s="18">
        <v>5</v>
      </c>
      <c r="R53" s="39"/>
      <c r="S53" s="37"/>
      <c r="T53" s="96" t="s">
        <v>572</v>
      </c>
      <c r="U53" s="20">
        <v>1</v>
      </c>
      <c r="V53" s="97" t="s">
        <v>573</v>
      </c>
      <c r="W53" s="20">
        <v>1</v>
      </c>
      <c r="X53" s="97" t="s">
        <v>574</v>
      </c>
      <c r="Y53" s="9">
        <v>1</v>
      </c>
      <c r="Z53" s="94" t="s">
        <v>701</v>
      </c>
      <c r="AA53" s="18">
        <v>5</v>
      </c>
      <c r="AB53" s="90" t="s">
        <v>714</v>
      </c>
      <c r="AC53" s="17">
        <v>25</v>
      </c>
      <c r="AD53" s="90" t="s">
        <v>519</v>
      </c>
      <c r="AE53" s="49">
        <v>100</v>
      </c>
    </row>
    <row r="54" spans="1:31" s="2" customFormat="1" ht="32.1" customHeight="1" thickBot="1" x14ac:dyDescent="0.35">
      <c r="A54" s="52" t="s">
        <v>37</v>
      </c>
      <c r="B54" s="207" t="s">
        <v>147</v>
      </c>
      <c r="C54" s="208"/>
      <c r="D54" s="209"/>
      <c r="E54" s="5">
        <v>1</v>
      </c>
      <c r="F54" s="210" t="s">
        <v>218</v>
      </c>
      <c r="G54" s="211"/>
      <c r="H54" s="221"/>
      <c r="I54" s="14">
        <v>2</v>
      </c>
      <c r="J54" s="80" t="s">
        <v>315</v>
      </c>
      <c r="K54" s="17">
        <v>1</v>
      </c>
      <c r="L54" s="24" t="s">
        <v>316</v>
      </c>
      <c r="M54" s="6">
        <v>1</v>
      </c>
      <c r="N54" s="80" t="s">
        <v>445</v>
      </c>
      <c r="O54" s="35">
        <v>1</v>
      </c>
      <c r="P54" s="25" t="s">
        <v>446</v>
      </c>
      <c r="Q54" s="18">
        <v>5</v>
      </c>
      <c r="R54" s="39"/>
      <c r="S54" s="37"/>
      <c r="T54" s="94" t="s">
        <v>605</v>
      </c>
      <c r="U54" s="18">
        <v>3</v>
      </c>
      <c r="V54" s="95" t="s">
        <v>606</v>
      </c>
      <c r="W54" s="18">
        <v>20</v>
      </c>
      <c r="X54" s="95" t="s">
        <v>836</v>
      </c>
      <c r="Y54" s="5">
        <v>20</v>
      </c>
      <c r="Z54" s="94" t="s">
        <v>701</v>
      </c>
      <c r="AA54" s="18">
        <v>5</v>
      </c>
      <c r="AB54" s="90" t="s">
        <v>694</v>
      </c>
      <c r="AC54" s="17">
        <v>25</v>
      </c>
      <c r="AD54" s="90" t="s">
        <v>519</v>
      </c>
      <c r="AE54" s="49">
        <v>100</v>
      </c>
    </row>
    <row r="55" spans="1:31" s="2" customFormat="1" ht="32.1" customHeight="1" thickBot="1" x14ac:dyDescent="0.35">
      <c r="A55" s="52" t="s">
        <v>53</v>
      </c>
      <c r="B55" s="198" t="s">
        <v>159</v>
      </c>
      <c r="C55" s="199"/>
      <c r="D55" s="200"/>
      <c r="E55" s="4">
        <v>10</v>
      </c>
      <c r="F55" s="195" t="s">
        <v>230</v>
      </c>
      <c r="G55" s="196"/>
      <c r="H55" s="217"/>
      <c r="I55" s="12">
        <v>20</v>
      </c>
      <c r="J55" s="82" t="s">
        <v>338</v>
      </c>
      <c r="K55" s="19">
        <v>10</v>
      </c>
      <c r="L55" s="27" t="s">
        <v>339</v>
      </c>
      <c r="M55" s="8">
        <v>5</v>
      </c>
      <c r="N55" s="86" t="s">
        <v>379</v>
      </c>
      <c r="O55" s="32">
        <v>1</v>
      </c>
      <c r="P55" s="26" t="s">
        <v>380</v>
      </c>
      <c r="Q55" s="20">
        <v>1</v>
      </c>
      <c r="R55" s="97" t="s">
        <v>474</v>
      </c>
      <c r="S55" s="9">
        <v>1</v>
      </c>
      <c r="T55" s="98" t="s">
        <v>639</v>
      </c>
      <c r="U55" s="19">
        <v>10</v>
      </c>
      <c r="V55" s="99" t="s">
        <v>640</v>
      </c>
      <c r="W55" s="19">
        <v>1</v>
      </c>
      <c r="X55" s="99" t="s">
        <v>641</v>
      </c>
      <c r="Y55" s="8">
        <v>5</v>
      </c>
      <c r="Z55" s="94" t="s">
        <v>701</v>
      </c>
      <c r="AA55" s="18">
        <v>5</v>
      </c>
      <c r="AB55" s="95" t="s">
        <v>841</v>
      </c>
      <c r="AC55" s="18">
        <v>15</v>
      </c>
      <c r="AD55" s="90" t="s">
        <v>519</v>
      </c>
      <c r="AE55" s="49">
        <v>100</v>
      </c>
    </row>
    <row r="56" spans="1:31" s="2" customFormat="1" ht="32.1" customHeight="1" thickBot="1" x14ac:dyDescent="0.35">
      <c r="A56" s="52" t="s">
        <v>15</v>
      </c>
      <c r="B56" s="201" t="s">
        <v>125</v>
      </c>
      <c r="C56" s="202"/>
      <c r="D56" s="203"/>
      <c r="E56" s="55">
        <v>2</v>
      </c>
      <c r="F56" s="195" t="s">
        <v>200</v>
      </c>
      <c r="G56" s="196"/>
      <c r="H56" s="217"/>
      <c r="I56" s="12">
        <v>2</v>
      </c>
      <c r="J56" s="82" t="s">
        <v>285</v>
      </c>
      <c r="K56" s="19">
        <v>5</v>
      </c>
      <c r="L56" s="24" t="s">
        <v>254</v>
      </c>
      <c r="M56" s="6">
        <v>3</v>
      </c>
      <c r="N56" s="86" t="s">
        <v>408</v>
      </c>
      <c r="O56" s="32">
        <v>1</v>
      </c>
      <c r="P56" s="26" t="s">
        <v>409</v>
      </c>
      <c r="Q56" s="20">
        <v>1</v>
      </c>
      <c r="R56" s="39"/>
      <c r="S56" s="37"/>
      <c r="T56" s="94" t="s">
        <v>551</v>
      </c>
      <c r="U56" s="18">
        <v>15</v>
      </c>
      <c r="V56" s="99" t="s">
        <v>552</v>
      </c>
      <c r="W56" s="19">
        <v>15</v>
      </c>
      <c r="X56" s="99" t="s">
        <v>553</v>
      </c>
      <c r="Y56" s="8">
        <v>1</v>
      </c>
      <c r="Z56" s="94" t="s">
        <v>701</v>
      </c>
      <c r="AA56" s="18">
        <v>5</v>
      </c>
      <c r="AB56" s="90" t="s">
        <v>708</v>
      </c>
      <c r="AC56" s="17">
        <v>10</v>
      </c>
      <c r="AD56" s="90" t="s">
        <v>519</v>
      </c>
      <c r="AE56" s="49">
        <v>100</v>
      </c>
    </row>
    <row r="57" spans="1:31" s="2" customFormat="1" ht="32.1" customHeight="1" thickBot="1" x14ac:dyDescent="0.35">
      <c r="A57" s="52" t="s">
        <v>1</v>
      </c>
      <c r="B57" s="198" t="s">
        <v>112</v>
      </c>
      <c r="C57" s="199"/>
      <c r="D57" s="200"/>
      <c r="E57" s="4">
        <v>2</v>
      </c>
      <c r="F57" s="195" t="s">
        <v>189</v>
      </c>
      <c r="G57" s="196"/>
      <c r="H57" s="217"/>
      <c r="I57" s="12">
        <v>2</v>
      </c>
      <c r="J57" s="80" t="s">
        <v>184</v>
      </c>
      <c r="K57" s="17">
        <v>5</v>
      </c>
      <c r="L57" s="24" t="s">
        <v>263</v>
      </c>
      <c r="M57" s="6">
        <v>5</v>
      </c>
      <c r="N57" s="84" t="s">
        <v>309</v>
      </c>
      <c r="O57" s="31">
        <v>1</v>
      </c>
      <c r="P57" s="28" t="s">
        <v>389</v>
      </c>
      <c r="Q57" s="21">
        <v>1</v>
      </c>
      <c r="R57" s="39"/>
      <c r="S57" s="37"/>
      <c r="T57" s="96" t="s">
        <v>521</v>
      </c>
      <c r="U57" s="20">
        <v>1</v>
      </c>
      <c r="V57" s="97" t="s">
        <v>522</v>
      </c>
      <c r="W57" s="20">
        <v>1</v>
      </c>
      <c r="X57" s="97" t="s">
        <v>523</v>
      </c>
      <c r="Y57" s="9">
        <v>1</v>
      </c>
      <c r="Z57" s="89" t="s">
        <v>697</v>
      </c>
      <c r="AA57" s="17">
        <v>20</v>
      </c>
      <c r="AB57" s="95" t="s">
        <v>842</v>
      </c>
      <c r="AC57" s="18">
        <v>20</v>
      </c>
      <c r="AD57" s="95" t="s">
        <v>517</v>
      </c>
      <c r="AE57" s="48">
        <v>10</v>
      </c>
    </row>
    <row r="58" spans="1:31" s="2" customFormat="1" ht="32.1" customHeight="1" thickBot="1" x14ac:dyDescent="0.35">
      <c r="A58" s="52" t="s">
        <v>60</v>
      </c>
      <c r="B58" s="207" t="s">
        <v>163</v>
      </c>
      <c r="C58" s="208"/>
      <c r="D58" s="209"/>
      <c r="E58" s="5">
        <v>5</v>
      </c>
      <c r="F58" s="195" t="s">
        <v>234</v>
      </c>
      <c r="G58" s="196"/>
      <c r="H58" s="217"/>
      <c r="I58" s="12">
        <v>3</v>
      </c>
      <c r="J58" s="82" t="s">
        <v>350</v>
      </c>
      <c r="K58" s="19">
        <v>1</v>
      </c>
      <c r="L58" s="27" t="s">
        <v>349</v>
      </c>
      <c r="M58" s="8">
        <v>5</v>
      </c>
      <c r="N58" s="86" t="s">
        <v>408</v>
      </c>
      <c r="O58" s="32">
        <v>1</v>
      </c>
      <c r="P58" s="26" t="s">
        <v>485</v>
      </c>
      <c r="Q58" s="20">
        <v>1</v>
      </c>
      <c r="R58" s="39"/>
      <c r="S58" s="37"/>
      <c r="T58" s="94" t="s">
        <v>537</v>
      </c>
      <c r="U58" s="18">
        <v>10</v>
      </c>
      <c r="V58" s="90" t="s">
        <v>581</v>
      </c>
      <c r="W58" s="17">
        <v>1</v>
      </c>
      <c r="X58" s="95" t="s">
        <v>646</v>
      </c>
      <c r="Y58" s="5">
        <v>10</v>
      </c>
      <c r="Z58" s="94" t="s">
        <v>701</v>
      </c>
      <c r="AA58" s="18">
        <v>5</v>
      </c>
      <c r="AB58" s="99" t="s">
        <v>732</v>
      </c>
      <c r="AC58" s="19">
        <v>1</v>
      </c>
      <c r="AD58" s="90" t="s">
        <v>519</v>
      </c>
      <c r="AE58" s="49">
        <v>100</v>
      </c>
    </row>
    <row r="59" spans="1:31" s="2" customFormat="1" ht="32.1" customHeight="1" thickBot="1" x14ac:dyDescent="0.35">
      <c r="A59" s="52" t="s">
        <v>61</v>
      </c>
      <c r="B59" s="195" t="s">
        <v>164</v>
      </c>
      <c r="C59" s="196"/>
      <c r="D59" s="197"/>
      <c r="E59" s="6">
        <v>1</v>
      </c>
      <c r="F59" s="207" t="s">
        <v>235</v>
      </c>
      <c r="G59" s="208"/>
      <c r="H59" s="216"/>
      <c r="I59" s="10">
        <v>5</v>
      </c>
      <c r="J59" s="82" t="s">
        <v>351</v>
      </c>
      <c r="K59" s="19">
        <v>3</v>
      </c>
      <c r="L59" s="27" t="s">
        <v>250</v>
      </c>
      <c r="M59" s="8">
        <v>3</v>
      </c>
      <c r="N59" s="80" t="s">
        <v>486</v>
      </c>
      <c r="O59" s="35">
        <v>30</v>
      </c>
      <c r="P59" s="24" t="s">
        <v>487</v>
      </c>
      <c r="Q59" s="17">
        <v>30</v>
      </c>
      <c r="R59" s="39"/>
      <c r="S59" s="37"/>
      <c r="T59" s="89" t="s">
        <v>650</v>
      </c>
      <c r="U59" s="17">
        <v>40</v>
      </c>
      <c r="V59" s="97" t="s">
        <v>651</v>
      </c>
      <c r="W59" s="20">
        <v>1</v>
      </c>
      <c r="X59" s="97" t="s">
        <v>645</v>
      </c>
      <c r="Y59" s="9">
        <v>1</v>
      </c>
      <c r="Z59" s="94" t="s">
        <v>701</v>
      </c>
      <c r="AA59" s="18">
        <v>5</v>
      </c>
      <c r="AB59" s="99" t="s">
        <v>733</v>
      </c>
      <c r="AC59" s="19">
        <v>1</v>
      </c>
      <c r="AD59" s="90" t="s">
        <v>519</v>
      </c>
      <c r="AE59" s="49">
        <v>100</v>
      </c>
    </row>
    <row r="60" spans="1:31" s="2" customFormat="1" ht="32.1" customHeight="1" thickBot="1" x14ac:dyDescent="0.35">
      <c r="A60" s="52" t="s">
        <v>52</v>
      </c>
      <c r="B60" s="201" t="s">
        <v>158</v>
      </c>
      <c r="C60" s="202"/>
      <c r="D60" s="203"/>
      <c r="E60" s="55">
        <v>2</v>
      </c>
      <c r="F60" s="201" t="s">
        <v>229</v>
      </c>
      <c r="G60" s="202"/>
      <c r="H60" s="220"/>
      <c r="I60" s="56">
        <v>2</v>
      </c>
      <c r="J60" s="80" t="s">
        <v>143</v>
      </c>
      <c r="K60" s="17">
        <v>1</v>
      </c>
      <c r="L60" s="27" t="s">
        <v>270</v>
      </c>
      <c r="M60" s="8">
        <v>1</v>
      </c>
      <c r="N60" s="80" t="s">
        <v>473</v>
      </c>
      <c r="O60" s="35">
        <v>1</v>
      </c>
      <c r="P60" s="24" t="s">
        <v>444</v>
      </c>
      <c r="Q60" s="17">
        <v>5</v>
      </c>
      <c r="R60" s="90" t="s">
        <v>441</v>
      </c>
      <c r="S60" s="6">
        <v>5</v>
      </c>
      <c r="T60" s="98" t="s">
        <v>635</v>
      </c>
      <c r="U60" s="19">
        <v>1</v>
      </c>
      <c r="V60" s="95" t="s">
        <v>577</v>
      </c>
      <c r="W60" s="18">
        <v>3</v>
      </c>
      <c r="X60" s="95" t="s">
        <v>514</v>
      </c>
      <c r="Y60" s="5">
        <v>3</v>
      </c>
      <c r="Z60" s="94" t="s">
        <v>701</v>
      </c>
      <c r="AA60" s="18">
        <v>5</v>
      </c>
      <c r="AB60" s="97" t="s">
        <v>728</v>
      </c>
      <c r="AC60" s="20">
        <v>1</v>
      </c>
      <c r="AD60" s="90" t="s">
        <v>519</v>
      </c>
      <c r="AE60" s="49">
        <v>100</v>
      </c>
    </row>
    <row r="61" spans="1:31" s="2" customFormat="1" ht="32.1" customHeight="1" thickBot="1" x14ac:dyDescent="0.35">
      <c r="A61" s="52" t="s">
        <v>12</v>
      </c>
      <c r="B61" s="195" t="s">
        <v>262</v>
      </c>
      <c r="C61" s="196"/>
      <c r="D61" s="197"/>
      <c r="E61" s="6">
        <v>1</v>
      </c>
      <c r="F61" s="213" t="s">
        <v>197</v>
      </c>
      <c r="G61" s="214"/>
      <c r="H61" s="219"/>
      <c r="I61" s="11">
        <v>5</v>
      </c>
      <c r="J61" s="77" t="s">
        <v>280</v>
      </c>
      <c r="K61" s="59">
        <v>15</v>
      </c>
      <c r="L61" s="26" t="s">
        <v>281</v>
      </c>
      <c r="M61" s="9">
        <v>15</v>
      </c>
      <c r="N61" s="80" t="s">
        <v>255</v>
      </c>
      <c r="O61" s="35">
        <v>10</v>
      </c>
      <c r="P61" s="27" t="s">
        <v>406</v>
      </c>
      <c r="Q61" s="19">
        <v>10</v>
      </c>
      <c r="R61" s="39"/>
      <c r="S61" s="37"/>
      <c r="T61" s="96" t="s">
        <v>544</v>
      </c>
      <c r="U61" s="20">
        <v>1</v>
      </c>
      <c r="V61" s="97" t="s">
        <v>545</v>
      </c>
      <c r="W61" s="20">
        <v>1</v>
      </c>
      <c r="X61" s="97" t="s">
        <v>485</v>
      </c>
      <c r="Y61" s="9">
        <v>1</v>
      </c>
      <c r="Z61" s="94" t="s">
        <v>701</v>
      </c>
      <c r="AA61" s="18">
        <v>5</v>
      </c>
      <c r="AB61" s="90" t="s">
        <v>706</v>
      </c>
      <c r="AC61" s="17">
        <v>10</v>
      </c>
      <c r="AD61" s="90" t="s">
        <v>519</v>
      </c>
      <c r="AE61" s="49">
        <v>100</v>
      </c>
    </row>
    <row r="62" spans="1:31" s="2" customFormat="1" ht="32.1" customHeight="1" thickBot="1" x14ac:dyDescent="0.35">
      <c r="A62" s="52" t="s">
        <v>18</v>
      </c>
      <c r="B62" s="201" t="s">
        <v>128</v>
      </c>
      <c r="C62" s="202"/>
      <c r="D62" s="203"/>
      <c r="E62" s="55">
        <v>1</v>
      </c>
      <c r="F62" s="195" t="s">
        <v>202</v>
      </c>
      <c r="G62" s="196"/>
      <c r="H62" s="217"/>
      <c r="I62" s="12">
        <v>2</v>
      </c>
      <c r="J62" s="80" t="s">
        <v>857</v>
      </c>
      <c r="K62" s="17">
        <v>1</v>
      </c>
      <c r="L62" s="24" t="s">
        <v>858</v>
      </c>
      <c r="M62" s="6">
        <v>1</v>
      </c>
      <c r="N62" s="78" t="s">
        <v>413</v>
      </c>
      <c r="O62" s="34">
        <v>5</v>
      </c>
      <c r="P62" s="25" t="s">
        <v>414</v>
      </c>
      <c r="Q62" s="18">
        <v>5</v>
      </c>
      <c r="R62" s="39"/>
      <c r="S62" s="37"/>
      <c r="T62" s="89" t="s">
        <v>559</v>
      </c>
      <c r="U62" s="17">
        <v>1</v>
      </c>
      <c r="V62" s="90" t="s">
        <v>560</v>
      </c>
      <c r="W62" s="17">
        <v>1</v>
      </c>
      <c r="X62" s="90" t="s">
        <v>561</v>
      </c>
      <c r="Y62" s="6">
        <v>1</v>
      </c>
      <c r="Z62" s="94" t="s">
        <v>701</v>
      </c>
      <c r="AA62" s="18">
        <v>5</v>
      </c>
      <c r="AB62" s="99" t="s">
        <v>710</v>
      </c>
      <c r="AC62" s="19">
        <v>1</v>
      </c>
      <c r="AD62" s="90" t="s">
        <v>519</v>
      </c>
      <c r="AE62" s="49">
        <v>100</v>
      </c>
    </row>
    <row r="63" spans="1:31" s="2" customFormat="1" ht="32.1" customHeight="1" thickBot="1" x14ac:dyDescent="0.35">
      <c r="A63" s="52" t="s">
        <v>72</v>
      </c>
      <c r="B63" s="195" t="s">
        <v>171</v>
      </c>
      <c r="C63" s="196"/>
      <c r="D63" s="197"/>
      <c r="E63" s="6">
        <v>1</v>
      </c>
      <c r="F63" s="207" t="s">
        <v>235</v>
      </c>
      <c r="G63" s="208"/>
      <c r="H63" s="216"/>
      <c r="I63" s="10">
        <v>5</v>
      </c>
      <c r="J63" s="82" t="s">
        <v>363</v>
      </c>
      <c r="K63" s="19">
        <v>3</v>
      </c>
      <c r="L63" s="27" t="s">
        <v>846</v>
      </c>
      <c r="M63" s="8">
        <v>3</v>
      </c>
      <c r="N63" s="80" t="s">
        <v>494</v>
      </c>
      <c r="O63" s="35">
        <v>30</v>
      </c>
      <c r="P63" s="24" t="s">
        <v>495</v>
      </c>
      <c r="Q63" s="17">
        <v>50</v>
      </c>
      <c r="R63" s="39"/>
      <c r="S63" s="37"/>
      <c r="T63" s="89" t="s">
        <v>662</v>
      </c>
      <c r="U63" s="17">
        <v>40</v>
      </c>
      <c r="V63" s="97" t="s">
        <v>663</v>
      </c>
      <c r="W63" s="20">
        <v>1</v>
      </c>
      <c r="X63" s="97" t="s">
        <v>645</v>
      </c>
      <c r="Y63" s="9">
        <v>1</v>
      </c>
      <c r="Z63" s="94" t="s">
        <v>701</v>
      </c>
      <c r="AA63" s="18">
        <v>5</v>
      </c>
      <c r="AB63" s="90" t="s">
        <v>382</v>
      </c>
      <c r="AC63" s="17">
        <v>10</v>
      </c>
      <c r="AD63" s="90" t="s">
        <v>519</v>
      </c>
      <c r="AE63" s="49">
        <v>100</v>
      </c>
    </row>
    <row r="64" spans="1:31" s="2" customFormat="1" ht="32.1" customHeight="1" thickBot="1" x14ac:dyDescent="0.35">
      <c r="A64" s="52" t="s">
        <v>100</v>
      </c>
      <c r="B64" s="195" t="s">
        <v>139</v>
      </c>
      <c r="C64" s="196"/>
      <c r="D64" s="197"/>
      <c r="E64" s="6">
        <v>2</v>
      </c>
      <c r="F64" s="195" t="s">
        <v>262</v>
      </c>
      <c r="G64" s="196"/>
      <c r="H64" s="217"/>
      <c r="I64" s="12">
        <v>1</v>
      </c>
      <c r="J64" s="78" t="s">
        <v>322</v>
      </c>
      <c r="K64" s="18">
        <v>3</v>
      </c>
      <c r="L64" s="25" t="s">
        <v>364</v>
      </c>
      <c r="M64" s="5">
        <v>3</v>
      </c>
      <c r="N64" s="82" t="s">
        <v>250</v>
      </c>
      <c r="O64" s="33">
        <v>10</v>
      </c>
      <c r="P64" s="26" t="s">
        <v>468</v>
      </c>
      <c r="Q64" s="20">
        <v>5</v>
      </c>
      <c r="R64" s="39"/>
      <c r="S64" s="37"/>
      <c r="T64" s="94" t="s">
        <v>432</v>
      </c>
      <c r="U64" s="18">
        <v>10</v>
      </c>
      <c r="V64" s="95" t="s">
        <v>690</v>
      </c>
      <c r="W64" s="18">
        <v>10</v>
      </c>
      <c r="X64" s="95" t="s">
        <v>691</v>
      </c>
      <c r="Y64" s="5">
        <v>10</v>
      </c>
      <c r="Z64" s="94" t="s">
        <v>701</v>
      </c>
      <c r="AA64" s="18">
        <v>5</v>
      </c>
      <c r="AB64" s="90" t="s">
        <v>171</v>
      </c>
      <c r="AC64" s="17">
        <v>1</v>
      </c>
      <c r="AD64" s="90" t="s">
        <v>519</v>
      </c>
      <c r="AE64" s="49">
        <v>100</v>
      </c>
    </row>
    <row r="65" spans="1:31" s="2" customFormat="1" ht="32.1" customHeight="1" thickBot="1" x14ac:dyDescent="0.35">
      <c r="A65" s="52" t="s">
        <v>97</v>
      </c>
      <c r="B65" s="207" t="s">
        <v>183</v>
      </c>
      <c r="C65" s="208"/>
      <c r="D65" s="209"/>
      <c r="E65" s="5">
        <v>2</v>
      </c>
      <c r="F65" s="195" t="s">
        <v>143</v>
      </c>
      <c r="G65" s="196"/>
      <c r="H65" s="197"/>
      <c r="I65" s="64">
        <v>1</v>
      </c>
      <c r="J65" s="78" t="s">
        <v>364</v>
      </c>
      <c r="K65" s="18">
        <v>3</v>
      </c>
      <c r="L65" s="25" t="s">
        <v>347</v>
      </c>
      <c r="M65" s="5">
        <v>3</v>
      </c>
      <c r="N65" s="78" t="s">
        <v>413</v>
      </c>
      <c r="O65" s="34">
        <v>5</v>
      </c>
      <c r="P65" s="25" t="s">
        <v>435</v>
      </c>
      <c r="Q65" s="18">
        <v>5</v>
      </c>
      <c r="R65" s="39"/>
      <c r="S65" s="37"/>
      <c r="T65" s="98" t="s">
        <v>372</v>
      </c>
      <c r="U65" s="19">
        <v>10</v>
      </c>
      <c r="V65" s="99" t="s">
        <v>378</v>
      </c>
      <c r="W65" s="19">
        <v>10</v>
      </c>
      <c r="X65" s="99" t="s">
        <v>465</v>
      </c>
      <c r="Y65" s="8">
        <v>10</v>
      </c>
      <c r="Z65" s="94" t="s">
        <v>701</v>
      </c>
      <c r="AA65" s="18">
        <v>5</v>
      </c>
      <c r="AB65" s="99" t="s">
        <v>630</v>
      </c>
      <c r="AC65" s="19">
        <v>1</v>
      </c>
      <c r="AD65" s="90" t="s">
        <v>519</v>
      </c>
      <c r="AE65" s="49">
        <v>100</v>
      </c>
    </row>
    <row r="66" spans="1:31" s="2" customFormat="1" ht="32.1" customHeight="1" thickBot="1" x14ac:dyDescent="0.35">
      <c r="A66" s="52" t="s">
        <v>55</v>
      </c>
      <c r="B66" s="198" t="s">
        <v>160</v>
      </c>
      <c r="C66" s="199"/>
      <c r="D66" s="200"/>
      <c r="E66" s="4">
        <v>5</v>
      </c>
      <c r="F66" s="195" t="s">
        <v>171</v>
      </c>
      <c r="G66" s="196"/>
      <c r="H66" s="217"/>
      <c r="I66" s="12">
        <v>1</v>
      </c>
      <c r="J66" s="82" t="s">
        <v>341</v>
      </c>
      <c r="K66" s="19">
        <v>1</v>
      </c>
      <c r="L66" s="26" t="s">
        <v>342</v>
      </c>
      <c r="M66" s="9">
        <v>1</v>
      </c>
      <c r="N66" s="82" t="s">
        <v>477</v>
      </c>
      <c r="O66" s="33">
        <v>1</v>
      </c>
      <c r="P66" s="24" t="s">
        <v>478</v>
      </c>
      <c r="Q66" s="17">
        <v>20</v>
      </c>
      <c r="R66" s="39"/>
      <c r="S66" s="37"/>
      <c r="T66" s="98" t="s">
        <v>615</v>
      </c>
      <c r="U66" s="19">
        <v>10</v>
      </c>
      <c r="V66" s="99" t="s">
        <v>465</v>
      </c>
      <c r="W66" s="19">
        <v>10</v>
      </c>
      <c r="X66" s="99" t="s">
        <v>509</v>
      </c>
      <c r="Y66" s="8">
        <v>10</v>
      </c>
      <c r="Z66" s="94" t="s">
        <v>701</v>
      </c>
      <c r="AA66" s="18">
        <v>5</v>
      </c>
      <c r="AB66" s="90" t="s">
        <v>546</v>
      </c>
      <c r="AC66" s="17">
        <v>1</v>
      </c>
      <c r="AD66" s="90" t="s">
        <v>519</v>
      </c>
      <c r="AE66" s="49">
        <v>100</v>
      </c>
    </row>
    <row r="67" spans="1:31" s="2" customFormat="1" ht="32.1" customHeight="1" thickBot="1" x14ac:dyDescent="0.35">
      <c r="A67" s="52" t="s">
        <v>95</v>
      </c>
      <c r="B67" s="207" t="s">
        <v>183</v>
      </c>
      <c r="C67" s="208"/>
      <c r="D67" s="209"/>
      <c r="E67" s="5">
        <v>5</v>
      </c>
      <c r="F67" s="198" t="s">
        <v>259</v>
      </c>
      <c r="G67" s="199"/>
      <c r="H67" s="218"/>
      <c r="I67" s="13">
        <v>15</v>
      </c>
      <c r="J67" s="80" t="s">
        <v>382</v>
      </c>
      <c r="K67" s="17">
        <v>5</v>
      </c>
      <c r="L67" s="24" t="s">
        <v>383</v>
      </c>
      <c r="M67" s="6">
        <v>5</v>
      </c>
      <c r="N67" s="86" t="s">
        <v>408</v>
      </c>
      <c r="O67" s="32">
        <v>1</v>
      </c>
      <c r="P67" s="26" t="s">
        <v>484</v>
      </c>
      <c r="Q67" s="20">
        <v>1</v>
      </c>
      <c r="R67" s="39"/>
      <c r="S67" s="37"/>
      <c r="T67" s="98" t="s">
        <v>250</v>
      </c>
      <c r="U67" s="19">
        <v>1</v>
      </c>
      <c r="V67" s="99" t="s">
        <v>686</v>
      </c>
      <c r="W67" s="19">
        <v>1</v>
      </c>
      <c r="X67" s="99" t="s">
        <v>520</v>
      </c>
      <c r="Y67" s="8">
        <v>1</v>
      </c>
      <c r="Z67" s="94" t="s">
        <v>701</v>
      </c>
      <c r="AA67" s="18">
        <v>5</v>
      </c>
      <c r="AB67" s="95" t="s">
        <v>834</v>
      </c>
      <c r="AC67" s="18">
        <v>10</v>
      </c>
      <c r="AD67" s="90" t="s">
        <v>519</v>
      </c>
      <c r="AE67" s="49">
        <v>100</v>
      </c>
    </row>
    <row r="68" spans="1:31" s="2" customFormat="1" ht="32.1" customHeight="1" thickBot="1" x14ac:dyDescent="0.35">
      <c r="A68" s="52" t="s">
        <v>75</v>
      </c>
      <c r="B68" s="207" t="s">
        <v>173</v>
      </c>
      <c r="C68" s="208"/>
      <c r="D68" s="209"/>
      <c r="E68" s="5">
        <v>5</v>
      </c>
      <c r="F68" s="213" t="s">
        <v>238</v>
      </c>
      <c r="G68" s="214"/>
      <c r="H68" s="219"/>
      <c r="I68" s="11">
        <v>1</v>
      </c>
      <c r="J68" s="84" t="s">
        <v>310</v>
      </c>
      <c r="K68" s="21">
        <v>10</v>
      </c>
      <c r="L68" s="28" t="s">
        <v>140</v>
      </c>
      <c r="M68" s="4">
        <v>10</v>
      </c>
      <c r="N68" s="80" t="s">
        <v>315</v>
      </c>
      <c r="O68" s="35">
        <v>1</v>
      </c>
      <c r="P68" s="24" t="s">
        <v>397</v>
      </c>
      <c r="Q68" s="17">
        <v>1</v>
      </c>
      <c r="R68" s="39"/>
      <c r="S68" s="37"/>
      <c r="T68" s="98" t="s">
        <v>667</v>
      </c>
      <c r="U68" s="19">
        <v>10</v>
      </c>
      <c r="V68" s="99" t="s">
        <v>406</v>
      </c>
      <c r="W68" s="19">
        <v>10</v>
      </c>
      <c r="X68" s="99" t="s">
        <v>516</v>
      </c>
      <c r="Y68" s="8">
        <v>10</v>
      </c>
      <c r="Z68" s="94" t="s">
        <v>701</v>
      </c>
      <c r="AA68" s="18">
        <v>5</v>
      </c>
      <c r="AB68" s="99" t="s">
        <v>741</v>
      </c>
      <c r="AC68" s="19">
        <v>1</v>
      </c>
      <c r="AD68" s="90" t="s">
        <v>519</v>
      </c>
      <c r="AE68" s="49">
        <v>100</v>
      </c>
    </row>
    <row r="69" spans="1:31" s="2" customFormat="1" ht="32.1" customHeight="1" thickBot="1" x14ac:dyDescent="0.35">
      <c r="A69" s="52" t="s">
        <v>21</v>
      </c>
      <c r="B69" s="195" t="s">
        <v>131</v>
      </c>
      <c r="C69" s="196"/>
      <c r="D69" s="197"/>
      <c r="E69" s="6">
        <v>2</v>
      </c>
      <c r="F69" s="195" t="s">
        <v>172</v>
      </c>
      <c r="G69" s="196"/>
      <c r="H69" s="217"/>
      <c r="I69" s="12">
        <v>1</v>
      </c>
      <c r="J69" s="84" t="s">
        <v>293</v>
      </c>
      <c r="K69" s="21">
        <v>5</v>
      </c>
      <c r="L69" s="27" t="s">
        <v>294</v>
      </c>
      <c r="M69" s="8">
        <v>5</v>
      </c>
      <c r="N69" s="86" t="s">
        <v>419</v>
      </c>
      <c r="O69" s="32">
        <v>1</v>
      </c>
      <c r="P69" s="26" t="s">
        <v>420</v>
      </c>
      <c r="Q69" s="20">
        <v>1</v>
      </c>
      <c r="R69" s="39"/>
      <c r="S69" s="37"/>
      <c r="T69" s="98" t="s">
        <v>566</v>
      </c>
      <c r="U69" s="19">
        <v>1</v>
      </c>
      <c r="V69" s="90" t="s">
        <v>500</v>
      </c>
      <c r="W69" s="17">
        <v>1</v>
      </c>
      <c r="X69" s="95" t="s">
        <v>567</v>
      </c>
      <c r="Y69" s="5">
        <v>50</v>
      </c>
      <c r="Z69" s="94" t="s">
        <v>701</v>
      </c>
      <c r="AA69" s="18">
        <v>5</v>
      </c>
      <c r="AB69" s="90" t="s">
        <v>672</v>
      </c>
      <c r="AC69" s="17">
        <v>25</v>
      </c>
      <c r="AD69" s="90" t="s">
        <v>519</v>
      </c>
      <c r="AE69" s="49">
        <v>100</v>
      </c>
    </row>
    <row r="70" spans="1:31" s="2" customFormat="1" ht="32.1" customHeight="1" thickBot="1" x14ac:dyDescent="0.35">
      <c r="A70" s="52" t="s">
        <v>87</v>
      </c>
      <c r="B70" s="201" t="s">
        <v>157</v>
      </c>
      <c r="C70" s="202"/>
      <c r="D70" s="203"/>
      <c r="E70" s="55">
        <v>5</v>
      </c>
      <c r="F70" s="207" t="s">
        <v>169</v>
      </c>
      <c r="G70" s="208"/>
      <c r="H70" s="216"/>
      <c r="I70" s="10">
        <v>10</v>
      </c>
      <c r="J70" s="78" t="s">
        <v>330</v>
      </c>
      <c r="K70" s="18">
        <v>3</v>
      </c>
      <c r="L70" s="27" t="s">
        <v>331</v>
      </c>
      <c r="M70" s="8">
        <v>1</v>
      </c>
      <c r="N70" s="78" t="s">
        <v>506</v>
      </c>
      <c r="O70" s="34">
        <v>10</v>
      </c>
      <c r="P70" s="25" t="s">
        <v>837</v>
      </c>
      <c r="Q70" s="18">
        <v>10</v>
      </c>
      <c r="R70" s="39"/>
      <c r="S70" s="37"/>
      <c r="T70" s="96" t="s">
        <v>471</v>
      </c>
      <c r="U70" s="20">
        <v>5</v>
      </c>
      <c r="V70" s="97" t="s">
        <v>360</v>
      </c>
      <c r="W70" s="20">
        <v>5</v>
      </c>
      <c r="X70" s="99" t="s">
        <v>488</v>
      </c>
      <c r="Y70" s="8">
        <v>5</v>
      </c>
      <c r="Z70" s="94" t="s">
        <v>701</v>
      </c>
      <c r="AA70" s="18">
        <v>5</v>
      </c>
      <c r="AB70" s="99" t="s">
        <v>661</v>
      </c>
      <c r="AC70" s="19">
        <v>1</v>
      </c>
      <c r="AD70" s="90" t="s">
        <v>519</v>
      </c>
      <c r="AE70" s="49">
        <v>100</v>
      </c>
    </row>
    <row r="71" spans="1:31" s="2" customFormat="1" ht="32.1" customHeight="1" thickBot="1" x14ac:dyDescent="0.35">
      <c r="A71" s="52" t="s">
        <v>89</v>
      </c>
      <c r="B71" s="195" t="s">
        <v>180</v>
      </c>
      <c r="C71" s="196"/>
      <c r="D71" s="197"/>
      <c r="E71" s="6">
        <v>20</v>
      </c>
      <c r="F71" s="195" t="s">
        <v>255</v>
      </c>
      <c r="G71" s="196"/>
      <c r="H71" s="217"/>
      <c r="I71" s="12">
        <v>5</v>
      </c>
      <c r="J71" s="86" t="s">
        <v>379</v>
      </c>
      <c r="K71" s="20">
        <v>1</v>
      </c>
      <c r="L71" s="26" t="s">
        <v>380</v>
      </c>
      <c r="M71" s="9">
        <v>1</v>
      </c>
      <c r="N71" s="80" t="s">
        <v>495</v>
      </c>
      <c r="O71" s="35">
        <v>20</v>
      </c>
      <c r="P71" s="24" t="s">
        <v>251</v>
      </c>
      <c r="Q71" s="17">
        <v>20</v>
      </c>
      <c r="R71" s="39"/>
      <c r="S71" s="37"/>
      <c r="T71" s="98" t="s">
        <v>488</v>
      </c>
      <c r="U71" s="19">
        <v>10</v>
      </c>
      <c r="V71" s="99" t="s">
        <v>371</v>
      </c>
      <c r="W71" s="19">
        <v>10</v>
      </c>
      <c r="X71" s="99" t="s">
        <v>520</v>
      </c>
      <c r="Y71" s="8">
        <v>10</v>
      </c>
      <c r="Z71" s="94" t="s">
        <v>701</v>
      </c>
      <c r="AA71" s="18">
        <v>5</v>
      </c>
      <c r="AB71" s="90" t="s">
        <v>747</v>
      </c>
      <c r="AC71" s="17">
        <v>15</v>
      </c>
      <c r="AD71" s="90" t="s">
        <v>519</v>
      </c>
      <c r="AE71" s="49">
        <v>100</v>
      </c>
    </row>
    <row r="72" spans="1:31" s="2" customFormat="1" ht="32.1" customHeight="1" thickBot="1" x14ac:dyDescent="0.35">
      <c r="A72" s="52" t="s">
        <v>102</v>
      </c>
      <c r="B72" s="201" t="s">
        <v>133</v>
      </c>
      <c r="C72" s="202"/>
      <c r="D72" s="203"/>
      <c r="E72" s="55">
        <v>1</v>
      </c>
      <c r="F72" s="201" t="s">
        <v>179</v>
      </c>
      <c r="G72" s="202"/>
      <c r="H72" s="220"/>
      <c r="I72" s="56">
        <v>10</v>
      </c>
      <c r="J72" s="80" t="s">
        <v>260</v>
      </c>
      <c r="K72" s="17">
        <v>1</v>
      </c>
      <c r="L72" s="24" t="s">
        <v>370</v>
      </c>
      <c r="M72" s="6">
        <v>1</v>
      </c>
      <c r="N72" s="78" t="s">
        <v>506</v>
      </c>
      <c r="O72" s="34">
        <v>10</v>
      </c>
      <c r="P72" s="27" t="s">
        <v>283</v>
      </c>
      <c r="Q72" s="19">
        <v>10</v>
      </c>
      <c r="R72" s="39"/>
      <c r="S72" s="37"/>
      <c r="T72" s="94" t="s">
        <v>432</v>
      </c>
      <c r="U72" s="18">
        <v>10</v>
      </c>
      <c r="V72" s="95" t="s">
        <v>690</v>
      </c>
      <c r="W72" s="18">
        <v>10</v>
      </c>
      <c r="X72" s="95" t="s">
        <v>693</v>
      </c>
      <c r="Y72" s="5">
        <v>10</v>
      </c>
      <c r="Z72" s="94" t="s">
        <v>701</v>
      </c>
      <c r="AA72" s="18">
        <v>5</v>
      </c>
      <c r="AB72" s="90" t="s">
        <v>579</v>
      </c>
      <c r="AC72" s="17">
        <v>1</v>
      </c>
      <c r="AD72" s="90" t="s">
        <v>519</v>
      </c>
      <c r="AE72" s="49">
        <v>100</v>
      </c>
    </row>
    <row r="73" spans="1:31" s="2" customFormat="1" ht="32.1" customHeight="1" thickBot="1" x14ac:dyDescent="0.35">
      <c r="A73" s="52" t="s">
        <v>74</v>
      </c>
      <c r="B73" s="195" t="s">
        <v>262</v>
      </c>
      <c r="C73" s="196"/>
      <c r="D73" s="197"/>
      <c r="E73" s="6">
        <v>1</v>
      </c>
      <c r="F73" s="198" t="s">
        <v>193</v>
      </c>
      <c r="G73" s="199"/>
      <c r="H73" s="218"/>
      <c r="I73" s="13">
        <v>2</v>
      </c>
      <c r="J73" s="82" t="s">
        <v>366</v>
      </c>
      <c r="K73" s="19">
        <v>1</v>
      </c>
      <c r="L73" s="27" t="s">
        <v>367</v>
      </c>
      <c r="M73" s="8">
        <v>1</v>
      </c>
      <c r="N73" s="80" t="s">
        <v>498</v>
      </c>
      <c r="O73" s="35">
        <v>3</v>
      </c>
      <c r="P73" s="24" t="s">
        <v>499</v>
      </c>
      <c r="Q73" s="17">
        <v>3</v>
      </c>
      <c r="R73" s="39"/>
      <c r="S73" s="37"/>
      <c r="T73" s="98" t="s">
        <v>371</v>
      </c>
      <c r="U73" s="19">
        <v>5</v>
      </c>
      <c r="V73" s="99" t="s">
        <v>351</v>
      </c>
      <c r="W73" s="19">
        <v>5</v>
      </c>
      <c r="X73" s="99" t="s">
        <v>378</v>
      </c>
      <c r="Y73" s="8">
        <v>5</v>
      </c>
      <c r="Z73" s="94" t="s">
        <v>701</v>
      </c>
      <c r="AA73" s="18">
        <v>5</v>
      </c>
      <c r="AB73" s="90" t="s">
        <v>383</v>
      </c>
      <c r="AC73" s="17">
        <v>15</v>
      </c>
      <c r="AD73" s="90" t="s">
        <v>519</v>
      </c>
      <c r="AE73" s="49">
        <v>100</v>
      </c>
    </row>
    <row r="74" spans="1:31" s="2" customFormat="1" ht="32.1" customHeight="1" thickBot="1" x14ac:dyDescent="0.35">
      <c r="A74" s="52" t="s">
        <v>88</v>
      </c>
      <c r="B74" s="207" t="s">
        <v>122</v>
      </c>
      <c r="C74" s="208"/>
      <c r="D74" s="209"/>
      <c r="E74" s="5">
        <v>1</v>
      </c>
      <c r="F74" s="195" t="s">
        <v>254</v>
      </c>
      <c r="G74" s="196"/>
      <c r="H74" s="217"/>
      <c r="I74" s="12">
        <v>3</v>
      </c>
      <c r="J74" s="82" t="s">
        <v>351</v>
      </c>
      <c r="K74" s="19">
        <v>5</v>
      </c>
      <c r="L74" s="27" t="s">
        <v>378</v>
      </c>
      <c r="M74" s="8">
        <v>5</v>
      </c>
      <c r="N74" s="80" t="s">
        <v>231</v>
      </c>
      <c r="O74" s="35">
        <v>10</v>
      </c>
      <c r="P74" s="24" t="s">
        <v>508</v>
      </c>
      <c r="Q74" s="17">
        <v>10</v>
      </c>
      <c r="R74" s="39"/>
      <c r="S74" s="37"/>
      <c r="T74" s="94" t="s">
        <v>835</v>
      </c>
      <c r="U74" s="18">
        <v>15</v>
      </c>
      <c r="V74" s="95" t="s">
        <v>681</v>
      </c>
      <c r="W74" s="18">
        <v>10</v>
      </c>
      <c r="X74" s="90" t="s">
        <v>682</v>
      </c>
      <c r="Y74" s="6">
        <v>10</v>
      </c>
      <c r="Z74" s="94" t="s">
        <v>701</v>
      </c>
      <c r="AA74" s="18">
        <v>5</v>
      </c>
      <c r="AB74" s="99" t="s">
        <v>726</v>
      </c>
      <c r="AC74" s="19">
        <v>10</v>
      </c>
      <c r="AD74" s="90" t="s">
        <v>519</v>
      </c>
      <c r="AE74" s="49">
        <v>100</v>
      </c>
    </row>
    <row r="75" spans="1:31" s="2" customFormat="1" ht="32.1" customHeight="1" thickBot="1" x14ac:dyDescent="0.35">
      <c r="A75" s="52" t="s">
        <v>101</v>
      </c>
      <c r="B75" s="201" t="s">
        <v>186</v>
      </c>
      <c r="C75" s="202"/>
      <c r="D75" s="203"/>
      <c r="E75" s="55">
        <v>5</v>
      </c>
      <c r="F75" s="195" t="s">
        <v>246</v>
      </c>
      <c r="G75" s="196"/>
      <c r="H75" s="217"/>
      <c r="I75" s="12">
        <v>5</v>
      </c>
      <c r="J75" s="80" t="s">
        <v>260</v>
      </c>
      <c r="K75" s="17">
        <v>1</v>
      </c>
      <c r="L75" s="27" t="s">
        <v>270</v>
      </c>
      <c r="M75" s="8">
        <v>1</v>
      </c>
      <c r="N75" s="78" t="s">
        <v>513</v>
      </c>
      <c r="O75" s="34">
        <v>10</v>
      </c>
      <c r="P75" s="25" t="s">
        <v>514</v>
      </c>
      <c r="Q75" s="18">
        <v>10</v>
      </c>
      <c r="R75" s="39"/>
      <c r="S75" s="37"/>
      <c r="T75" s="89" t="s">
        <v>368</v>
      </c>
      <c r="U75" s="17">
        <v>1</v>
      </c>
      <c r="V75" s="90" t="s">
        <v>692</v>
      </c>
      <c r="W75" s="17">
        <v>1</v>
      </c>
      <c r="X75" s="90" t="s">
        <v>397</v>
      </c>
      <c r="Y75" s="6">
        <v>1</v>
      </c>
      <c r="Z75" s="94" t="s">
        <v>701</v>
      </c>
      <c r="AA75" s="18">
        <v>5</v>
      </c>
      <c r="AB75" s="99" t="s">
        <v>751</v>
      </c>
      <c r="AC75" s="19">
        <v>1</v>
      </c>
      <c r="AD75" s="90" t="s">
        <v>519</v>
      </c>
      <c r="AE75" s="49">
        <v>100</v>
      </c>
    </row>
    <row r="76" spans="1:31" s="2" customFormat="1" ht="32.1" customHeight="1" thickBot="1" x14ac:dyDescent="0.35">
      <c r="A76" s="52" t="s">
        <v>73</v>
      </c>
      <c r="B76" s="195" t="s">
        <v>172</v>
      </c>
      <c r="C76" s="196"/>
      <c r="D76" s="197"/>
      <c r="E76" s="6">
        <v>1</v>
      </c>
      <c r="F76" s="198" t="s">
        <v>245</v>
      </c>
      <c r="G76" s="199"/>
      <c r="H76" s="218"/>
      <c r="I76" s="13">
        <v>2</v>
      </c>
      <c r="J76" s="78" t="s">
        <v>364</v>
      </c>
      <c r="K76" s="18">
        <v>3</v>
      </c>
      <c r="L76" s="25" t="s">
        <v>365</v>
      </c>
      <c r="M76" s="5">
        <v>3</v>
      </c>
      <c r="N76" s="86" t="s">
        <v>496</v>
      </c>
      <c r="O76" s="32">
        <v>1</v>
      </c>
      <c r="P76" s="26" t="s">
        <v>497</v>
      </c>
      <c r="Q76" s="20">
        <v>1</v>
      </c>
      <c r="R76" s="39"/>
      <c r="S76" s="37"/>
      <c r="T76" s="98" t="s">
        <v>664</v>
      </c>
      <c r="U76" s="19">
        <v>1</v>
      </c>
      <c r="V76" s="90" t="s">
        <v>665</v>
      </c>
      <c r="W76" s="17">
        <v>5</v>
      </c>
      <c r="X76" s="90" t="s">
        <v>666</v>
      </c>
      <c r="Y76" s="6">
        <v>5</v>
      </c>
      <c r="Z76" s="94" t="s">
        <v>701</v>
      </c>
      <c r="AA76" s="18">
        <v>5</v>
      </c>
      <c r="AB76" s="99" t="s">
        <v>740</v>
      </c>
      <c r="AC76" s="19">
        <v>1</v>
      </c>
      <c r="AD76" s="90" t="s">
        <v>519</v>
      </c>
      <c r="AE76" s="49">
        <v>100</v>
      </c>
    </row>
    <row r="77" spans="1:31" s="2" customFormat="1" ht="32.1" customHeight="1" thickBot="1" x14ac:dyDescent="0.35">
      <c r="A77" s="52" t="s">
        <v>78</v>
      </c>
      <c r="B77" s="207" t="s">
        <v>174</v>
      </c>
      <c r="C77" s="208"/>
      <c r="D77" s="209"/>
      <c r="E77" s="5">
        <v>2</v>
      </c>
      <c r="F77" s="207" t="s">
        <v>248</v>
      </c>
      <c r="G77" s="208"/>
      <c r="H77" s="216"/>
      <c r="I77" s="10">
        <v>1</v>
      </c>
      <c r="J77" s="80" t="s">
        <v>313</v>
      </c>
      <c r="K77" s="17">
        <v>1</v>
      </c>
      <c r="L77" s="24" t="s">
        <v>369</v>
      </c>
      <c r="M77" s="6">
        <v>1</v>
      </c>
      <c r="N77" s="80" t="s">
        <v>501</v>
      </c>
      <c r="O77" s="35">
        <v>3</v>
      </c>
      <c r="P77" s="24" t="s">
        <v>502</v>
      </c>
      <c r="Q77" s="17">
        <v>3</v>
      </c>
      <c r="R77" s="39"/>
      <c r="S77" s="37"/>
      <c r="T77" s="96" t="s">
        <v>504</v>
      </c>
      <c r="U77" s="20">
        <v>1</v>
      </c>
      <c r="V77" s="97" t="s">
        <v>670</v>
      </c>
      <c r="W77" s="20">
        <v>1</v>
      </c>
      <c r="X77" s="97" t="s">
        <v>671</v>
      </c>
      <c r="Y77" s="9">
        <v>1</v>
      </c>
      <c r="Z77" s="94" t="s">
        <v>701</v>
      </c>
      <c r="AA77" s="18">
        <v>5</v>
      </c>
      <c r="AB77" s="90" t="s">
        <v>697</v>
      </c>
      <c r="AC77" s="17">
        <v>10</v>
      </c>
      <c r="AD77" s="90" t="s">
        <v>519</v>
      </c>
      <c r="AE77" s="49">
        <v>100</v>
      </c>
    </row>
    <row r="78" spans="1:31" s="2" customFormat="1" ht="32.1" customHeight="1" thickBot="1" x14ac:dyDescent="0.35">
      <c r="A78" s="52" t="s">
        <v>29</v>
      </c>
      <c r="B78" s="195" t="s">
        <v>139</v>
      </c>
      <c r="C78" s="196"/>
      <c r="D78" s="197"/>
      <c r="E78" s="6">
        <v>2</v>
      </c>
      <c r="F78" s="198" t="s">
        <v>210</v>
      </c>
      <c r="G78" s="199"/>
      <c r="H78" s="218"/>
      <c r="I78" s="13">
        <v>2</v>
      </c>
      <c r="J78" s="80" t="s">
        <v>753</v>
      </c>
      <c r="K78" s="17">
        <v>3</v>
      </c>
      <c r="L78" s="57" t="s">
        <v>305</v>
      </c>
      <c r="M78" s="55">
        <v>5</v>
      </c>
      <c r="N78" s="82" t="s">
        <v>430</v>
      </c>
      <c r="O78" s="33">
        <v>1</v>
      </c>
      <c r="P78" s="24" t="s">
        <v>261</v>
      </c>
      <c r="Q78" s="17">
        <v>3</v>
      </c>
      <c r="R78" s="39"/>
      <c r="S78" s="37"/>
      <c r="T78" s="89" t="s">
        <v>583</v>
      </c>
      <c r="U78" s="17">
        <v>1</v>
      </c>
      <c r="V78" s="99" t="s">
        <v>584</v>
      </c>
      <c r="W78" s="19">
        <v>1</v>
      </c>
      <c r="X78" s="90" t="s">
        <v>585</v>
      </c>
      <c r="Y78" s="6">
        <v>50</v>
      </c>
      <c r="Z78" s="94" t="s">
        <v>701</v>
      </c>
      <c r="AA78" s="18">
        <v>5</v>
      </c>
      <c r="AB78" s="95" t="s">
        <v>840</v>
      </c>
      <c r="AC78" s="18">
        <v>25</v>
      </c>
      <c r="AD78" s="90" t="s">
        <v>519</v>
      </c>
      <c r="AE78" s="49">
        <v>100</v>
      </c>
    </row>
    <row r="79" spans="1:31" s="2" customFormat="1" ht="32.1" customHeight="1" thickBot="1" x14ac:dyDescent="0.35">
      <c r="A79" s="52" t="s">
        <v>0</v>
      </c>
      <c r="B79" s="201" t="s">
        <v>229</v>
      </c>
      <c r="C79" s="202"/>
      <c r="D79" s="203"/>
      <c r="E79" s="55">
        <v>2</v>
      </c>
      <c r="F79" s="195" t="s">
        <v>188</v>
      </c>
      <c r="G79" s="196"/>
      <c r="H79" s="217"/>
      <c r="I79" s="12">
        <v>2</v>
      </c>
      <c r="J79" s="80" t="s">
        <v>476</v>
      </c>
      <c r="K79" s="17">
        <v>1</v>
      </c>
      <c r="L79" s="24" t="s">
        <v>683</v>
      </c>
      <c r="M79" s="6">
        <v>1</v>
      </c>
      <c r="N79" s="80" t="s">
        <v>387</v>
      </c>
      <c r="O79" s="35">
        <v>1</v>
      </c>
      <c r="P79" s="24" t="s">
        <v>388</v>
      </c>
      <c r="Q79" s="17">
        <v>5</v>
      </c>
      <c r="R79" s="39"/>
      <c r="S79" s="37"/>
      <c r="T79" s="98" t="s">
        <v>520</v>
      </c>
      <c r="U79" s="19">
        <v>10</v>
      </c>
      <c r="V79" s="90" t="s">
        <v>502</v>
      </c>
      <c r="W79" s="17">
        <v>10</v>
      </c>
      <c r="X79" s="97" t="s">
        <v>242</v>
      </c>
      <c r="Y79" s="9">
        <v>10</v>
      </c>
      <c r="Z79" s="98" t="s">
        <v>695</v>
      </c>
      <c r="AA79" s="19">
        <v>1</v>
      </c>
      <c r="AB79" s="99" t="s">
        <v>696</v>
      </c>
      <c r="AC79" s="19">
        <v>1</v>
      </c>
      <c r="AD79" s="95" t="s">
        <v>517</v>
      </c>
      <c r="AE79" s="48">
        <v>10</v>
      </c>
    </row>
    <row r="80" spans="1:31" s="2" customFormat="1" ht="32.1" customHeight="1" thickBot="1" x14ac:dyDescent="0.35">
      <c r="A80" s="52" t="s">
        <v>32</v>
      </c>
      <c r="B80" s="207" t="s">
        <v>142</v>
      </c>
      <c r="C80" s="208"/>
      <c r="D80" s="209"/>
      <c r="E80" s="5">
        <v>2</v>
      </c>
      <c r="F80" s="195" t="s">
        <v>213</v>
      </c>
      <c r="G80" s="196"/>
      <c r="H80" s="217"/>
      <c r="I80" s="12">
        <v>1</v>
      </c>
      <c r="J80" s="86" t="s">
        <v>308</v>
      </c>
      <c r="K80" s="20">
        <v>1</v>
      </c>
      <c r="L80" s="26" t="s">
        <v>493</v>
      </c>
      <c r="M80" s="9">
        <v>1</v>
      </c>
      <c r="N80" s="78" t="s">
        <v>435</v>
      </c>
      <c r="O80" s="34">
        <v>5</v>
      </c>
      <c r="P80" s="57" t="s">
        <v>436</v>
      </c>
      <c r="Q80" s="59">
        <v>5</v>
      </c>
      <c r="R80" s="39"/>
      <c r="S80" s="37"/>
      <c r="T80" s="98" t="s">
        <v>592</v>
      </c>
      <c r="U80" s="19">
        <v>1</v>
      </c>
      <c r="V80" s="99" t="s">
        <v>593</v>
      </c>
      <c r="W80" s="19">
        <v>1</v>
      </c>
      <c r="X80" s="95" t="s">
        <v>594</v>
      </c>
      <c r="Y80" s="5">
        <v>100</v>
      </c>
      <c r="Z80" s="94" t="s">
        <v>701</v>
      </c>
      <c r="AA80" s="18">
        <v>5</v>
      </c>
      <c r="AB80" s="99" t="s">
        <v>503</v>
      </c>
      <c r="AC80" s="19">
        <v>1</v>
      </c>
      <c r="AD80" s="90" t="s">
        <v>519</v>
      </c>
      <c r="AE80" s="49">
        <v>100</v>
      </c>
    </row>
    <row r="81" spans="1:31" s="2" customFormat="1" ht="32.1" customHeight="1" thickBot="1" x14ac:dyDescent="0.35">
      <c r="A81" s="52" t="s">
        <v>80</v>
      </c>
      <c r="B81" s="207" t="s">
        <v>175</v>
      </c>
      <c r="C81" s="208"/>
      <c r="D81" s="209"/>
      <c r="E81" s="5">
        <v>2</v>
      </c>
      <c r="F81" s="210" t="s">
        <v>249</v>
      </c>
      <c r="G81" s="211"/>
      <c r="H81" s="221"/>
      <c r="I81" s="14">
        <v>2</v>
      </c>
      <c r="J81" s="84" t="s">
        <v>309</v>
      </c>
      <c r="K81" s="21">
        <v>1</v>
      </c>
      <c r="L81" s="28" t="s">
        <v>245</v>
      </c>
      <c r="M81" s="4">
        <v>5</v>
      </c>
      <c r="N81" s="82" t="s">
        <v>503</v>
      </c>
      <c r="O81" s="33">
        <v>1</v>
      </c>
      <c r="P81" s="27" t="s">
        <v>410</v>
      </c>
      <c r="Q81" s="19">
        <v>1</v>
      </c>
      <c r="R81" s="39"/>
      <c r="S81" s="37"/>
      <c r="T81" s="94" t="s">
        <v>534</v>
      </c>
      <c r="U81" s="18">
        <v>20</v>
      </c>
      <c r="V81" s="95" t="s">
        <v>537</v>
      </c>
      <c r="W81" s="18">
        <v>20</v>
      </c>
      <c r="X81" s="95" t="s">
        <v>513</v>
      </c>
      <c r="Y81" s="5">
        <v>20</v>
      </c>
      <c r="Z81" s="94" t="s">
        <v>701</v>
      </c>
      <c r="AA81" s="18">
        <v>5</v>
      </c>
      <c r="AB81" s="99" t="s">
        <v>744</v>
      </c>
      <c r="AC81" s="19">
        <v>1</v>
      </c>
      <c r="AD81" s="90" t="s">
        <v>519</v>
      </c>
      <c r="AE81" s="49">
        <v>100</v>
      </c>
    </row>
    <row r="82" spans="1:31" s="2" customFormat="1" ht="32.1" customHeight="1" thickBot="1" x14ac:dyDescent="0.35">
      <c r="A82" s="52" t="s">
        <v>11</v>
      </c>
      <c r="B82" s="201" t="s">
        <v>133</v>
      </c>
      <c r="C82" s="202"/>
      <c r="D82" s="203"/>
      <c r="E82" s="55">
        <v>1</v>
      </c>
      <c r="F82" s="198" t="s">
        <v>166</v>
      </c>
      <c r="G82" s="199"/>
      <c r="H82" s="218"/>
      <c r="I82" s="13">
        <v>2</v>
      </c>
      <c r="J82" s="86" t="s">
        <v>278</v>
      </c>
      <c r="K82" s="20">
        <v>1</v>
      </c>
      <c r="L82" s="26" t="s">
        <v>279</v>
      </c>
      <c r="M82" s="9">
        <v>1</v>
      </c>
      <c r="N82" s="84" t="s">
        <v>412</v>
      </c>
      <c r="O82" s="31">
        <v>1</v>
      </c>
      <c r="P82" s="25" t="s">
        <v>147</v>
      </c>
      <c r="Q82" s="18">
        <v>1</v>
      </c>
      <c r="R82" s="39"/>
      <c r="S82" s="37"/>
      <c r="T82" s="98" t="s">
        <v>541</v>
      </c>
      <c r="U82" s="19">
        <v>1</v>
      </c>
      <c r="V82" s="99" t="s">
        <v>542</v>
      </c>
      <c r="W82" s="19">
        <v>1</v>
      </c>
      <c r="X82" s="99" t="s">
        <v>543</v>
      </c>
      <c r="Y82" s="8">
        <v>1</v>
      </c>
      <c r="Z82" s="94" t="s">
        <v>701</v>
      </c>
      <c r="AA82" s="18">
        <v>5</v>
      </c>
      <c r="AB82" s="90" t="s">
        <v>705</v>
      </c>
      <c r="AC82" s="17">
        <v>25</v>
      </c>
      <c r="AD82" s="90" t="s">
        <v>519</v>
      </c>
      <c r="AE82" s="49">
        <v>100</v>
      </c>
    </row>
    <row r="83" spans="1:31" s="2" customFormat="1" ht="32.1" customHeight="1" thickBot="1" x14ac:dyDescent="0.35">
      <c r="A83" s="52" t="s">
        <v>93</v>
      </c>
      <c r="B83" s="195" t="s">
        <v>116</v>
      </c>
      <c r="C83" s="196"/>
      <c r="D83" s="197"/>
      <c r="E83" s="6">
        <v>2</v>
      </c>
      <c r="F83" s="195" t="s">
        <v>257</v>
      </c>
      <c r="G83" s="196"/>
      <c r="H83" s="217"/>
      <c r="I83" s="12">
        <v>3</v>
      </c>
      <c r="J83" s="80" t="s">
        <v>377</v>
      </c>
      <c r="K83" s="17">
        <v>10</v>
      </c>
      <c r="L83" s="24" t="s">
        <v>188</v>
      </c>
      <c r="M83" s="6">
        <v>10</v>
      </c>
      <c r="N83" s="78" t="s">
        <v>836</v>
      </c>
      <c r="O83" s="34">
        <v>10</v>
      </c>
      <c r="P83" s="25" t="s">
        <v>173</v>
      </c>
      <c r="Q83" s="18">
        <v>10</v>
      </c>
      <c r="R83" s="39"/>
      <c r="S83" s="37"/>
      <c r="T83" s="98" t="s">
        <v>479</v>
      </c>
      <c r="U83" s="19">
        <v>5</v>
      </c>
      <c r="V83" s="90" t="s">
        <v>476</v>
      </c>
      <c r="W83" s="17">
        <v>1</v>
      </c>
      <c r="X83" s="90" t="s">
        <v>452</v>
      </c>
      <c r="Y83" s="6">
        <v>1</v>
      </c>
      <c r="Z83" s="94" t="s">
        <v>701</v>
      </c>
      <c r="AA83" s="18">
        <v>5</v>
      </c>
      <c r="AB83" s="90" t="s">
        <v>708</v>
      </c>
      <c r="AC83" s="17">
        <v>10</v>
      </c>
      <c r="AD83" s="90" t="s">
        <v>519</v>
      </c>
      <c r="AE83" s="49">
        <v>100</v>
      </c>
    </row>
    <row r="84" spans="1:31" s="2" customFormat="1" ht="32.1" customHeight="1" thickBot="1" x14ac:dyDescent="0.35">
      <c r="A84" s="52" t="s">
        <v>69</v>
      </c>
      <c r="B84" s="207" t="s">
        <v>169</v>
      </c>
      <c r="C84" s="208"/>
      <c r="D84" s="209"/>
      <c r="E84" s="5">
        <v>10</v>
      </c>
      <c r="F84" s="213" t="s">
        <v>205</v>
      </c>
      <c r="G84" s="214"/>
      <c r="H84" s="219"/>
      <c r="I84" s="11">
        <v>3</v>
      </c>
      <c r="J84" s="80" t="s">
        <v>117</v>
      </c>
      <c r="K84" s="17">
        <v>20</v>
      </c>
      <c r="L84" s="25" t="s">
        <v>347</v>
      </c>
      <c r="M84" s="5">
        <v>5</v>
      </c>
      <c r="N84" s="86" t="s">
        <v>493</v>
      </c>
      <c r="O84" s="32">
        <v>1</v>
      </c>
      <c r="P84" s="26" t="s">
        <v>308</v>
      </c>
      <c r="Q84" s="20">
        <v>1</v>
      </c>
      <c r="R84" s="39"/>
      <c r="S84" s="37"/>
      <c r="T84" s="94" t="s">
        <v>514</v>
      </c>
      <c r="U84" s="18">
        <v>20</v>
      </c>
      <c r="V84" s="95" t="s">
        <v>646</v>
      </c>
      <c r="W84" s="18">
        <v>15</v>
      </c>
      <c r="X84" s="99" t="s">
        <v>647</v>
      </c>
      <c r="Y84" s="8">
        <v>10</v>
      </c>
      <c r="Z84" s="94" t="s">
        <v>701</v>
      </c>
      <c r="AA84" s="18">
        <v>5</v>
      </c>
      <c r="AB84" s="99" t="s">
        <v>739</v>
      </c>
      <c r="AC84" s="19">
        <v>1</v>
      </c>
      <c r="AD84" s="90" t="s">
        <v>519</v>
      </c>
      <c r="AE84" s="49">
        <v>100</v>
      </c>
    </row>
    <row r="85" spans="1:31" s="2" customFormat="1" ht="32.1" customHeight="1" thickBot="1" x14ac:dyDescent="0.35">
      <c r="A85" s="52" t="s">
        <v>82</v>
      </c>
      <c r="B85" s="207" t="s">
        <v>176</v>
      </c>
      <c r="C85" s="208"/>
      <c r="D85" s="209"/>
      <c r="E85" s="5">
        <v>1</v>
      </c>
      <c r="F85" s="195" t="s">
        <v>251</v>
      </c>
      <c r="G85" s="196"/>
      <c r="H85" s="217"/>
      <c r="I85" s="12">
        <v>2</v>
      </c>
      <c r="J85" s="82" t="s">
        <v>373</v>
      </c>
      <c r="K85" s="19">
        <v>1</v>
      </c>
      <c r="L85" s="27" t="s">
        <v>374</v>
      </c>
      <c r="M85" s="8">
        <v>1</v>
      </c>
      <c r="N85" s="80" t="s">
        <v>505</v>
      </c>
      <c r="O85" s="35">
        <v>2</v>
      </c>
      <c r="P85" s="28" t="s">
        <v>177</v>
      </c>
      <c r="Q85" s="21">
        <v>20</v>
      </c>
      <c r="R85" s="39"/>
      <c r="S85" s="37"/>
      <c r="T85" s="91" t="s">
        <v>340</v>
      </c>
      <c r="U85" s="21">
        <v>20</v>
      </c>
      <c r="V85" s="92" t="s">
        <v>676</v>
      </c>
      <c r="W85" s="21">
        <v>20</v>
      </c>
      <c r="X85" s="99" t="s">
        <v>250</v>
      </c>
      <c r="Y85" s="8">
        <v>10</v>
      </c>
      <c r="Z85" s="94" t="s">
        <v>701</v>
      </c>
      <c r="AA85" s="18">
        <v>5</v>
      </c>
      <c r="AB85" s="99" t="s">
        <v>735</v>
      </c>
      <c r="AC85" s="19">
        <v>1</v>
      </c>
      <c r="AD85" s="90" t="s">
        <v>519</v>
      </c>
      <c r="AE85" s="49">
        <v>100</v>
      </c>
    </row>
    <row r="86" spans="1:31" s="2" customFormat="1" ht="32.1" customHeight="1" thickBot="1" x14ac:dyDescent="0.35">
      <c r="A86" s="52" t="s">
        <v>96</v>
      </c>
      <c r="B86" s="195" t="s">
        <v>262</v>
      </c>
      <c r="C86" s="196"/>
      <c r="D86" s="197"/>
      <c r="E86" s="6">
        <v>1</v>
      </c>
      <c r="F86" s="195" t="s">
        <v>260</v>
      </c>
      <c r="G86" s="196"/>
      <c r="H86" s="217"/>
      <c r="I86" s="12">
        <v>1</v>
      </c>
      <c r="J86" s="78" t="s">
        <v>364</v>
      </c>
      <c r="K86" s="18">
        <v>10</v>
      </c>
      <c r="L86" s="25" t="s">
        <v>365</v>
      </c>
      <c r="M86" s="5">
        <v>10</v>
      </c>
      <c r="N86" s="86" t="s">
        <v>755</v>
      </c>
      <c r="O86" s="32">
        <v>5</v>
      </c>
      <c r="P86" s="24" t="s">
        <v>510</v>
      </c>
      <c r="Q86" s="17">
        <v>10</v>
      </c>
      <c r="R86" s="39"/>
      <c r="S86" s="37"/>
      <c r="T86" s="98" t="s">
        <v>477</v>
      </c>
      <c r="U86" s="19">
        <v>1</v>
      </c>
      <c r="V86" s="99" t="s">
        <v>489</v>
      </c>
      <c r="W86" s="19">
        <v>1</v>
      </c>
      <c r="X86" s="99" t="s">
        <v>687</v>
      </c>
      <c r="Y86" s="8">
        <v>1</v>
      </c>
      <c r="Z86" s="94" t="s">
        <v>701</v>
      </c>
      <c r="AA86" s="18">
        <v>5</v>
      </c>
      <c r="AB86" s="90" t="s">
        <v>579</v>
      </c>
      <c r="AC86" s="17">
        <v>1</v>
      </c>
      <c r="AD86" s="90" t="s">
        <v>519</v>
      </c>
      <c r="AE86" s="49">
        <v>100</v>
      </c>
    </row>
    <row r="87" spans="1:31" s="2" customFormat="1" ht="32.1" customHeight="1" thickBot="1" x14ac:dyDescent="0.35">
      <c r="A87" s="52" t="s">
        <v>83</v>
      </c>
      <c r="B87" s="198" t="s">
        <v>177</v>
      </c>
      <c r="C87" s="199"/>
      <c r="D87" s="200"/>
      <c r="E87" s="4">
        <v>10</v>
      </c>
      <c r="F87" s="207" t="s">
        <v>183</v>
      </c>
      <c r="G87" s="208"/>
      <c r="H87" s="216"/>
      <c r="I87" s="10">
        <v>10</v>
      </c>
      <c r="J87" s="82" t="s">
        <v>375</v>
      </c>
      <c r="K87" s="19">
        <v>1</v>
      </c>
      <c r="L87" s="24" t="s">
        <v>153</v>
      </c>
      <c r="M87" s="6">
        <v>1</v>
      </c>
      <c r="N87" s="80" t="s">
        <v>231</v>
      </c>
      <c r="O87" s="35">
        <v>15</v>
      </c>
      <c r="P87" s="24" t="s">
        <v>139</v>
      </c>
      <c r="Q87" s="17">
        <v>15</v>
      </c>
      <c r="R87" s="39"/>
      <c r="S87" s="37"/>
      <c r="T87" s="98" t="s">
        <v>677</v>
      </c>
      <c r="U87" s="19">
        <v>1</v>
      </c>
      <c r="V87" s="95" t="s">
        <v>646</v>
      </c>
      <c r="W87" s="18">
        <v>10</v>
      </c>
      <c r="X87" s="99" t="s">
        <v>384</v>
      </c>
      <c r="Y87" s="8">
        <v>2</v>
      </c>
      <c r="Z87" s="94" t="s">
        <v>701</v>
      </c>
      <c r="AA87" s="18">
        <v>5</v>
      </c>
      <c r="AB87" s="99" t="s">
        <v>745</v>
      </c>
      <c r="AC87" s="19">
        <v>10</v>
      </c>
      <c r="AD87" s="90" t="s">
        <v>519</v>
      </c>
      <c r="AE87" s="49">
        <v>100</v>
      </c>
    </row>
    <row r="88" spans="1:31" s="2" customFormat="1" ht="32.1" customHeight="1" thickBot="1" x14ac:dyDescent="0.35">
      <c r="A88" s="52" t="s">
        <v>14</v>
      </c>
      <c r="B88" s="201" t="s">
        <v>124</v>
      </c>
      <c r="C88" s="202"/>
      <c r="D88" s="203"/>
      <c r="E88" s="55">
        <v>2</v>
      </c>
      <c r="F88" s="195" t="s">
        <v>146</v>
      </c>
      <c r="G88" s="196"/>
      <c r="H88" s="217"/>
      <c r="I88" s="12">
        <v>1</v>
      </c>
      <c r="J88" s="80" t="s">
        <v>284</v>
      </c>
      <c r="K88" s="17">
        <v>1</v>
      </c>
      <c r="L88" s="24" t="s">
        <v>830</v>
      </c>
      <c r="M88" s="6">
        <v>15</v>
      </c>
      <c r="N88" s="82" t="s">
        <v>407</v>
      </c>
      <c r="O88" s="33">
        <v>1</v>
      </c>
      <c r="P88" s="25" t="s">
        <v>347</v>
      </c>
      <c r="Q88" s="18">
        <v>5</v>
      </c>
      <c r="R88" s="39"/>
      <c r="S88" s="37"/>
      <c r="T88" s="98" t="s">
        <v>549</v>
      </c>
      <c r="U88" s="19">
        <v>1</v>
      </c>
      <c r="V88" s="90" t="s">
        <v>376</v>
      </c>
      <c r="W88" s="17">
        <v>1</v>
      </c>
      <c r="X88" s="99" t="s">
        <v>550</v>
      </c>
      <c r="Y88" s="8">
        <v>1</v>
      </c>
      <c r="Z88" s="94" t="s">
        <v>701</v>
      </c>
      <c r="AA88" s="18">
        <v>5</v>
      </c>
      <c r="AB88" s="97" t="s">
        <v>707</v>
      </c>
      <c r="AC88" s="20">
        <v>1</v>
      </c>
      <c r="AD88" s="90" t="s">
        <v>519</v>
      </c>
      <c r="AE88" s="49">
        <v>100</v>
      </c>
    </row>
    <row r="89" spans="1:31" s="2" customFormat="1" ht="32.1" customHeight="1" thickBot="1" x14ac:dyDescent="0.35">
      <c r="A89" s="52" t="s">
        <v>851</v>
      </c>
      <c r="B89" s="198" t="s">
        <v>112</v>
      </c>
      <c r="C89" s="199"/>
      <c r="D89" s="200"/>
      <c r="E89" s="4">
        <v>5</v>
      </c>
      <c r="F89" s="195" t="s">
        <v>666</v>
      </c>
      <c r="G89" s="196"/>
      <c r="H89" s="217"/>
      <c r="I89" s="12">
        <v>1</v>
      </c>
      <c r="J89" s="84" t="s">
        <v>381</v>
      </c>
      <c r="K89" s="21">
        <v>10</v>
      </c>
      <c r="L89" s="28" t="s">
        <v>309</v>
      </c>
      <c r="M89" s="4">
        <v>1</v>
      </c>
      <c r="N89" s="80" t="s">
        <v>312</v>
      </c>
      <c r="O89" s="35">
        <v>5</v>
      </c>
      <c r="P89" s="26" t="s">
        <v>852</v>
      </c>
      <c r="Q89" s="20">
        <v>5</v>
      </c>
      <c r="R89" s="39"/>
      <c r="S89" s="37"/>
      <c r="T89" s="96" t="s">
        <v>853</v>
      </c>
      <c r="U89" s="20">
        <v>1</v>
      </c>
      <c r="V89" s="97" t="s">
        <v>699</v>
      </c>
      <c r="W89" s="20">
        <v>1</v>
      </c>
      <c r="X89" s="97" t="s">
        <v>854</v>
      </c>
      <c r="Y89" s="9">
        <v>1</v>
      </c>
      <c r="Z89" s="94" t="s">
        <v>701</v>
      </c>
      <c r="AA89" s="18">
        <v>5</v>
      </c>
      <c r="AB89" s="99" t="s">
        <v>729</v>
      </c>
      <c r="AC89" s="19">
        <v>1</v>
      </c>
      <c r="AD89" s="90" t="s">
        <v>519</v>
      </c>
      <c r="AE89" s="49">
        <v>100</v>
      </c>
    </row>
    <row r="90" spans="1:31" s="2" customFormat="1" ht="32.1" customHeight="1" thickBot="1" x14ac:dyDescent="0.35">
      <c r="A90" s="52" t="s">
        <v>25</v>
      </c>
      <c r="B90" s="207" t="s">
        <v>831</v>
      </c>
      <c r="C90" s="208"/>
      <c r="D90" s="209"/>
      <c r="E90" s="5">
        <v>2</v>
      </c>
      <c r="F90" s="207" t="s">
        <v>206</v>
      </c>
      <c r="G90" s="208"/>
      <c r="H90" s="216"/>
      <c r="I90" s="10">
        <v>1</v>
      </c>
      <c r="J90" s="80" t="s">
        <v>299</v>
      </c>
      <c r="K90" s="17">
        <v>5</v>
      </c>
      <c r="L90" s="26" t="s">
        <v>249</v>
      </c>
      <c r="M90" s="9">
        <v>5</v>
      </c>
      <c r="N90" s="80" t="s">
        <v>425</v>
      </c>
      <c r="O90" s="35">
        <v>1</v>
      </c>
      <c r="P90" s="24" t="s">
        <v>426</v>
      </c>
      <c r="Q90" s="17">
        <v>1</v>
      </c>
      <c r="R90" s="39"/>
      <c r="S90" s="37"/>
      <c r="T90" s="96" t="s">
        <v>575</v>
      </c>
      <c r="U90" s="20">
        <v>1</v>
      </c>
      <c r="V90" s="99" t="s">
        <v>576</v>
      </c>
      <c r="W90" s="19">
        <v>1</v>
      </c>
      <c r="X90" s="95" t="s">
        <v>577</v>
      </c>
      <c r="Y90" s="5">
        <v>50</v>
      </c>
      <c r="Z90" s="94" t="s">
        <v>701</v>
      </c>
      <c r="AA90" s="18">
        <v>5</v>
      </c>
      <c r="AB90" s="99" t="s">
        <v>715</v>
      </c>
      <c r="AC90" s="19">
        <v>10</v>
      </c>
      <c r="AD90" s="90" t="s">
        <v>519</v>
      </c>
      <c r="AE90" s="49">
        <v>100</v>
      </c>
    </row>
    <row r="91" spans="1:31" s="2" customFormat="1" ht="32.1" customHeight="1" thickBot="1" x14ac:dyDescent="0.35">
      <c r="A91" s="52" t="s">
        <v>27</v>
      </c>
      <c r="B91" s="198" t="s">
        <v>137</v>
      </c>
      <c r="C91" s="199"/>
      <c r="D91" s="200"/>
      <c r="E91" s="4">
        <v>2</v>
      </c>
      <c r="F91" s="195" t="s">
        <v>208</v>
      </c>
      <c r="G91" s="196"/>
      <c r="H91" s="217"/>
      <c r="I91" s="12">
        <v>1</v>
      </c>
      <c r="J91" s="84" t="s">
        <v>301</v>
      </c>
      <c r="K91" s="21">
        <v>1</v>
      </c>
      <c r="L91" s="25" t="s">
        <v>302</v>
      </c>
      <c r="M91" s="5">
        <v>5</v>
      </c>
      <c r="N91" s="78" t="s">
        <v>328</v>
      </c>
      <c r="O91" s="34">
        <v>5</v>
      </c>
      <c r="P91" s="28" t="s">
        <v>389</v>
      </c>
      <c r="Q91" s="21">
        <v>5</v>
      </c>
      <c r="R91" s="39"/>
      <c r="S91" s="37"/>
      <c r="T91" s="89" t="s">
        <v>581</v>
      </c>
      <c r="U91" s="17">
        <v>1</v>
      </c>
      <c r="V91" s="90" t="s">
        <v>582</v>
      </c>
      <c r="W91" s="17">
        <v>1</v>
      </c>
      <c r="X91" s="90" t="s">
        <v>579</v>
      </c>
      <c r="Y91" s="6">
        <v>1</v>
      </c>
      <c r="Z91" s="94" t="s">
        <v>701</v>
      </c>
      <c r="AA91" s="18">
        <v>5</v>
      </c>
      <c r="AB91" s="95" t="s">
        <v>838</v>
      </c>
      <c r="AC91" s="18">
        <v>25</v>
      </c>
      <c r="AD91" s="90" t="s">
        <v>519</v>
      </c>
      <c r="AE91" s="49">
        <v>100</v>
      </c>
    </row>
    <row r="92" spans="1:31" s="2" customFormat="1" ht="32.1" customHeight="1" thickBot="1" x14ac:dyDescent="0.35">
      <c r="A92" s="52" t="s">
        <v>84</v>
      </c>
      <c r="B92" s="207" t="s">
        <v>832</v>
      </c>
      <c r="C92" s="208"/>
      <c r="D92" s="209"/>
      <c r="E92" s="5">
        <v>2</v>
      </c>
      <c r="F92" s="195" t="s">
        <v>252</v>
      </c>
      <c r="G92" s="196"/>
      <c r="H92" s="217"/>
      <c r="I92" s="12">
        <v>2</v>
      </c>
      <c r="J92" s="80" t="s">
        <v>143</v>
      </c>
      <c r="K92" s="17">
        <v>10</v>
      </c>
      <c r="L92" s="24" t="s">
        <v>370</v>
      </c>
      <c r="M92" s="6">
        <v>10</v>
      </c>
      <c r="N92" s="82" t="s">
        <v>393</v>
      </c>
      <c r="O92" s="33">
        <v>10</v>
      </c>
      <c r="P92" s="27" t="s">
        <v>472</v>
      </c>
      <c r="Q92" s="19">
        <v>10</v>
      </c>
      <c r="R92" s="39"/>
      <c r="S92" s="37"/>
      <c r="T92" s="98" t="s">
        <v>677</v>
      </c>
      <c r="U92" s="19">
        <v>1</v>
      </c>
      <c r="V92" s="99" t="s">
        <v>754</v>
      </c>
      <c r="W92" s="19">
        <v>1</v>
      </c>
      <c r="X92" s="99" t="s">
        <v>678</v>
      </c>
      <c r="Y92" s="8">
        <v>1</v>
      </c>
      <c r="Z92" s="94" t="s">
        <v>701</v>
      </c>
      <c r="AA92" s="18">
        <v>5</v>
      </c>
      <c r="AB92" s="90" t="s">
        <v>703</v>
      </c>
      <c r="AC92" s="17">
        <v>10</v>
      </c>
      <c r="AD92" s="90" t="s">
        <v>519</v>
      </c>
      <c r="AE92" s="49">
        <v>100</v>
      </c>
    </row>
    <row r="93" spans="1:31" s="2" customFormat="1" ht="32.1" customHeight="1" thickBot="1" x14ac:dyDescent="0.35">
      <c r="A93" s="52" t="s">
        <v>54</v>
      </c>
      <c r="B93" s="195" t="s">
        <v>150</v>
      </c>
      <c r="C93" s="196"/>
      <c r="D93" s="197"/>
      <c r="E93" s="6">
        <v>5</v>
      </c>
      <c r="F93" s="210" t="s">
        <v>217</v>
      </c>
      <c r="G93" s="211"/>
      <c r="H93" s="221"/>
      <c r="I93" s="14">
        <v>2</v>
      </c>
      <c r="J93" s="84" t="s">
        <v>227</v>
      </c>
      <c r="K93" s="21">
        <v>3</v>
      </c>
      <c r="L93" s="28" t="s">
        <v>340</v>
      </c>
      <c r="M93" s="4">
        <v>3</v>
      </c>
      <c r="N93" s="82" t="s">
        <v>475</v>
      </c>
      <c r="O93" s="33">
        <v>3</v>
      </c>
      <c r="P93" s="24" t="s">
        <v>476</v>
      </c>
      <c r="Q93" s="17">
        <v>1</v>
      </c>
      <c r="R93" s="39"/>
      <c r="S93" s="37"/>
      <c r="T93" s="94" t="s">
        <v>551</v>
      </c>
      <c r="U93" s="18">
        <v>10</v>
      </c>
      <c r="V93" s="99" t="s">
        <v>642</v>
      </c>
      <c r="W93" s="19">
        <v>1</v>
      </c>
      <c r="X93" s="99" t="s">
        <v>643</v>
      </c>
      <c r="Y93" s="8">
        <v>1</v>
      </c>
      <c r="Z93" s="94" t="s">
        <v>701</v>
      </c>
      <c r="AA93" s="18">
        <v>5</v>
      </c>
      <c r="AB93" s="95" t="s">
        <v>842</v>
      </c>
      <c r="AC93" s="18">
        <v>5</v>
      </c>
      <c r="AD93" s="90" t="s">
        <v>519</v>
      </c>
      <c r="AE93" s="49">
        <v>100</v>
      </c>
    </row>
    <row r="94" spans="1:31" s="2" customFormat="1" ht="32.1" customHeight="1" thickBot="1" x14ac:dyDescent="0.35">
      <c r="A94" s="52" t="s">
        <v>85</v>
      </c>
      <c r="B94" s="195" t="s">
        <v>178</v>
      </c>
      <c r="C94" s="196"/>
      <c r="D94" s="197"/>
      <c r="E94" s="6">
        <v>5</v>
      </c>
      <c r="F94" s="207" t="s">
        <v>165</v>
      </c>
      <c r="G94" s="208"/>
      <c r="H94" s="216"/>
      <c r="I94" s="10">
        <v>2</v>
      </c>
      <c r="J94" s="78" t="s">
        <v>330</v>
      </c>
      <c r="K94" s="18">
        <v>3</v>
      </c>
      <c r="L94" s="27" t="s">
        <v>331</v>
      </c>
      <c r="M94" s="8">
        <v>1</v>
      </c>
      <c r="N94" s="82" t="s">
        <v>756</v>
      </c>
      <c r="O94" s="33">
        <v>5</v>
      </c>
      <c r="P94" s="24" t="s">
        <v>495</v>
      </c>
      <c r="Q94" s="17">
        <v>40</v>
      </c>
      <c r="R94" s="39"/>
      <c r="S94" s="37"/>
      <c r="T94" s="93" t="s">
        <v>679</v>
      </c>
      <c r="U94" s="59">
        <v>10</v>
      </c>
      <c r="V94" s="99" t="s">
        <v>520</v>
      </c>
      <c r="W94" s="19">
        <v>10</v>
      </c>
      <c r="X94" s="99" t="s">
        <v>378</v>
      </c>
      <c r="Y94" s="8">
        <v>10</v>
      </c>
      <c r="Z94" s="94" t="s">
        <v>701</v>
      </c>
      <c r="AA94" s="18">
        <v>5</v>
      </c>
      <c r="AB94" s="99" t="s">
        <v>746</v>
      </c>
      <c r="AC94" s="19">
        <v>1</v>
      </c>
      <c r="AD94" s="90" t="s">
        <v>519</v>
      </c>
      <c r="AE94" s="49">
        <v>100</v>
      </c>
    </row>
    <row r="95" spans="1:31" s="2" customFormat="1" ht="32.1" customHeight="1" thickBot="1" x14ac:dyDescent="0.35">
      <c r="A95" s="52" t="s">
        <v>57</v>
      </c>
      <c r="B95" s="207" t="s">
        <v>161</v>
      </c>
      <c r="C95" s="208"/>
      <c r="D95" s="209"/>
      <c r="E95" s="5">
        <v>10</v>
      </c>
      <c r="F95" s="207" t="s">
        <v>232</v>
      </c>
      <c r="G95" s="208"/>
      <c r="H95" s="216"/>
      <c r="I95" s="10">
        <v>10</v>
      </c>
      <c r="J95" s="82" t="s">
        <v>345</v>
      </c>
      <c r="K95" s="19">
        <v>10</v>
      </c>
      <c r="L95" s="27" t="s">
        <v>346</v>
      </c>
      <c r="M95" s="8">
        <v>5</v>
      </c>
      <c r="N95" s="82" t="s">
        <v>480</v>
      </c>
      <c r="O95" s="33">
        <v>1</v>
      </c>
      <c r="P95" s="27" t="s">
        <v>481</v>
      </c>
      <c r="Q95" s="19">
        <v>1</v>
      </c>
      <c r="R95" s="39"/>
      <c r="S95" s="37"/>
      <c r="T95" s="96" t="s">
        <v>644</v>
      </c>
      <c r="U95" s="20">
        <v>1</v>
      </c>
      <c r="V95" s="97" t="s">
        <v>645</v>
      </c>
      <c r="W95" s="20">
        <v>1</v>
      </c>
      <c r="X95" s="97" t="s">
        <v>645</v>
      </c>
      <c r="Y95" s="9">
        <v>1</v>
      </c>
      <c r="Z95" s="94" t="s">
        <v>701</v>
      </c>
      <c r="AA95" s="18">
        <v>5</v>
      </c>
      <c r="AB95" s="99" t="s">
        <v>729</v>
      </c>
      <c r="AC95" s="19">
        <v>10</v>
      </c>
      <c r="AD95" s="90" t="s">
        <v>519</v>
      </c>
      <c r="AE95" s="49">
        <v>100</v>
      </c>
    </row>
    <row r="96" spans="1:31" s="2" customFormat="1" ht="32.1" customHeight="1" thickBot="1" x14ac:dyDescent="0.35">
      <c r="A96" s="52" t="s">
        <v>92</v>
      </c>
      <c r="B96" s="195" t="s">
        <v>181</v>
      </c>
      <c r="C96" s="196"/>
      <c r="D96" s="197"/>
      <c r="E96" s="6">
        <v>2</v>
      </c>
      <c r="F96" s="207" t="s">
        <v>256</v>
      </c>
      <c r="G96" s="208"/>
      <c r="H96" s="216"/>
      <c r="I96" s="10">
        <v>5</v>
      </c>
      <c r="J96" s="78" t="s">
        <v>330</v>
      </c>
      <c r="K96" s="18">
        <v>3</v>
      </c>
      <c r="L96" s="27" t="s">
        <v>331</v>
      </c>
      <c r="M96" s="8">
        <v>1</v>
      </c>
      <c r="N96" s="82" t="s">
        <v>509</v>
      </c>
      <c r="O96" s="33">
        <v>6</v>
      </c>
      <c r="P96" s="27" t="s">
        <v>465</v>
      </c>
      <c r="Q96" s="19">
        <v>6</v>
      </c>
      <c r="R96" s="39"/>
      <c r="S96" s="37"/>
      <c r="T96" s="89" t="s">
        <v>579</v>
      </c>
      <c r="U96" s="17">
        <v>1</v>
      </c>
      <c r="V96" s="95" t="s">
        <v>833</v>
      </c>
      <c r="W96" s="18">
        <v>5</v>
      </c>
      <c r="X96" s="90" t="s">
        <v>495</v>
      </c>
      <c r="Y96" s="6">
        <v>20</v>
      </c>
      <c r="Z96" s="94" t="s">
        <v>701</v>
      </c>
      <c r="AA96" s="18">
        <v>5</v>
      </c>
      <c r="AB96" s="99" t="s">
        <v>745</v>
      </c>
      <c r="AC96" s="19">
        <v>10</v>
      </c>
      <c r="AD96" s="90" t="s">
        <v>519</v>
      </c>
      <c r="AE96" s="49">
        <v>100</v>
      </c>
    </row>
    <row r="97" spans="1:31" s="2" customFormat="1" ht="32.1" customHeight="1" thickBot="1" x14ac:dyDescent="0.35">
      <c r="A97" s="52" t="s">
        <v>42</v>
      </c>
      <c r="B97" s="195" t="s">
        <v>151</v>
      </c>
      <c r="C97" s="196"/>
      <c r="D97" s="197"/>
      <c r="E97" s="6">
        <v>1</v>
      </c>
      <c r="F97" s="195" t="s">
        <v>222</v>
      </c>
      <c r="G97" s="196"/>
      <c r="H97" s="217"/>
      <c r="I97" s="12">
        <v>1</v>
      </c>
      <c r="J97" s="78" t="s">
        <v>323</v>
      </c>
      <c r="K97" s="18">
        <v>10</v>
      </c>
      <c r="L97" s="25" t="s">
        <v>324</v>
      </c>
      <c r="M97" s="5">
        <v>1</v>
      </c>
      <c r="N97" s="82" t="s">
        <v>367</v>
      </c>
      <c r="O97" s="33">
        <v>1</v>
      </c>
      <c r="P97" s="24" t="s">
        <v>453</v>
      </c>
      <c r="Q97" s="17">
        <v>3</v>
      </c>
      <c r="R97" s="39"/>
      <c r="S97" s="37"/>
      <c r="T97" s="98" t="s">
        <v>615</v>
      </c>
      <c r="U97" s="19">
        <v>10</v>
      </c>
      <c r="V97" s="97" t="s">
        <v>616</v>
      </c>
      <c r="W97" s="20">
        <v>10</v>
      </c>
      <c r="X97" s="95" t="s">
        <v>606</v>
      </c>
      <c r="Y97" s="5">
        <v>10</v>
      </c>
      <c r="Z97" s="94" t="s">
        <v>701</v>
      </c>
      <c r="AA97" s="18">
        <v>5</v>
      </c>
      <c r="AB97" s="90" t="s">
        <v>722</v>
      </c>
      <c r="AC97" s="17">
        <v>10</v>
      </c>
      <c r="AD97" s="90" t="s">
        <v>519</v>
      </c>
      <c r="AE97" s="49">
        <v>100</v>
      </c>
    </row>
    <row r="98" spans="1:31" s="2" customFormat="1" ht="32.1" customHeight="1" thickBot="1" x14ac:dyDescent="0.35">
      <c r="A98" s="52" t="s">
        <v>13</v>
      </c>
      <c r="B98" s="195" t="s">
        <v>123</v>
      </c>
      <c r="C98" s="196"/>
      <c r="D98" s="197"/>
      <c r="E98" s="6">
        <v>2</v>
      </c>
      <c r="F98" s="198" t="s">
        <v>198</v>
      </c>
      <c r="G98" s="199"/>
      <c r="H98" s="218"/>
      <c r="I98" s="13">
        <v>1</v>
      </c>
      <c r="J98" s="82" t="s">
        <v>282</v>
      </c>
      <c r="K98" s="19">
        <v>5</v>
      </c>
      <c r="L98" s="27" t="s">
        <v>283</v>
      </c>
      <c r="M98" s="8">
        <v>5</v>
      </c>
      <c r="N98" s="82" t="s">
        <v>404</v>
      </c>
      <c r="O98" s="33">
        <v>1</v>
      </c>
      <c r="P98" s="25" t="s">
        <v>405</v>
      </c>
      <c r="Q98" s="18">
        <v>5</v>
      </c>
      <c r="R98" s="39"/>
      <c r="S98" s="37"/>
      <c r="T98" s="89" t="s">
        <v>546</v>
      </c>
      <c r="U98" s="17">
        <v>1</v>
      </c>
      <c r="V98" s="90" t="s">
        <v>547</v>
      </c>
      <c r="W98" s="17">
        <v>1</v>
      </c>
      <c r="X98" s="90" t="s">
        <v>548</v>
      </c>
      <c r="Y98" s="6">
        <v>1</v>
      </c>
      <c r="Z98" s="94" t="s">
        <v>701</v>
      </c>
      <c r="AA98" s="18">
        <v>5</v>
      </c>
      <c r="AB98" s="90" t="s">
        <v>706</v>
      </c>
      <c r="AC98" s="17">
        <v>25</v>
      </c>
      <c r="AD98" s="90" t="s">
        <v>519</v>
      </c>
      <c r="AE98" s="49">
        <v>100</v>
      </c>
    </row>
    <row r="99" spans="1:31" s="2" customFormat="1" ht="32.1" customHeight="1" thickBot="1" x14ac:dyDescent="0.35">
      <c r="A99" s="52" t="s">
        <v>17</v>
      </c>
      <c r="B99" s="201" t="s">
        <v>127</v>
      </c>
      <c r="C99" s="202"/>
      <c r="D99" s="203"/>
      <c r="E99" s="55">
        <v>2</v>
      </c>
      <c r="F99" s="195" t="s">
        <v>201</v>
      </c>
      <c r="G99" s="196"/>
      <c r="H99" s="217"/>
      <c r="I99" s="12">
        <v>2</v>
      </c>
      <c r="J99" s="80" t="s">
        <v>288</v>
      </c>
      <c r="K99" s="17">
        <v>1</v>
      </c>
      <c r="L99" s="24" t="s">
        <v>473</v>
      </c>
      <c r="M99" s="6">
        <v>1</v>
      </c>
      <c r="N99" s="78" t="s">
        <v>122</v>
      </c>
      <c r="O99" s="34">
        <v>1</v>
      </c>
      <c r="P99" s="28" t="s">
        <v>412</v>
      </c>
      <c r="Q99" s="21">
        <v>1</v>
      </c>
      <c r="R99" s="39"/>
      <c r="S99" s="37"/>
      <c r="T99" s="94" t="s">
        <v>554</v>
      </c>
      <c r="U99" s="18">
        <v>1</v>
      </c>
      <c r="V99" s="92" t="s">
        <v>757</v>
      </c>
      <c r="W99" s="21">
        <v>20</v>
      </c>
      <c r="X99" s="99" t="s">
        <v>555</v>
      </c>
      <c r="Y99" s="8">
        <v>20</v>
      </c>
      <c r="Z99" s="94" t="s">
        <v>701</v>
      </c>
      <c r="AA99" s="18">
        <v>5</v>
      </c>
      <c r="AB99" s="95" t="s">
        <v>605</v>
      </c>
      <c r="AC99" s="18">
        <v>25</v>
      </c>
      <c r="AD99" s="90" t="s">
        <v>519</v>
      </c>
      <c r="AE99" s="49">
        <v>100</v>
      </c>
    </row>
    <row r="100" spans="1:31" s="2" customFormat="1" ht="32.1" customHeight="1" thickBot="1" x14ac:dyDescent="0.35">
      <c r="A100" s="52" t="s">
        <v>62</v>
      </c>
      <c r="B100" s="198" t="s">
        <v>847</v>
      </c>
      <c r="C100" s="199"/>
      <c r="D100" s="200"/>
      <c r="E100" s="4">
        <v>10</v>
      </c>
      <c r="F100" s="198" t="s">
        <v>227</v>
      </c>
      <c r="G100" s="199"/>
      <c r="H100" s="218"/>
      <c r="I100" s="13">
        <v>15</v>
      </c>
      <c r="J100" s="80" t="s">
        <v>352</v>
      </c>
      <c r="K100" s="17">
        <v>10</v>
      </c>
      <c r="L100" s="27" t="s">
        <v>353</v>
      </c>
      <c r="M100" s="8">
        <v>10</v>
      </c>
      <c r="N100" s="86" t="s">
        <v>471</v>
      </c>
      <c r="O100" s="32">
        <v>5</v>
      </c>
      <c r="P100" s="26" t="s">
        <v>360</v>
      </c>
      <c r="Q100" s="20">
        <v>5</v>
      </c>
      <c r="R100" s="99" t="s">
        <v>488</v>
      </c>
      <c r="S100" s="8">
        <v>5</v>
      </c>
      <c r="T100" s="96" t="s">
        <v>652</v>
      </c>
      <c r="U100" s="20">
        <v>1</v>
      </c>
      <c r="V100" s="99" t="s">
        <v>630</v>
      </c>
      <c r="W100" s="19">
        <v>1</v>
      </c>
      <c r="X100" s="99" t="s">
        <v>589</v>
      </c>
      <c r="Y100" s="8">
        <v>1</v>
      </c>
      <c r="Z100" s="94" t="s">
        <v>701</v>
      </c>
      <c r="AA100" s="18">
        <v>5</v>
      </c>
      <c r="AB100" s="99" t="s">
        <v>734</v>
      </c>
      <c r="AC100" s="19">
        <v>1</v>
      </c>
      <c r="AD100" s="90" t="s">
        <v>519</v>
      </c>
      <c r="AE100" s="49">
        <v>100</v>
      </c>
    </row>
    <row r="101" spans="1:31" s="2" customFormat="1" ht="32.1" customHeight="1" thickBot="1" x14ac:dyDescent="0.35">
      <c r="A101" s="52" t="s">
        <v>31</v>
      </c>
      <c r="B101" s="207" t="s">
        <v>141</v>
      </c>
      <c r="C101" s="208"/>
      <c r="D101" s="209"/>
      <c r="E101" s="5">
        <v>2</v>
      </c>
      <c r="F101" s="195" t="s">
        <v>212</v>
      </c>
      <c r="G101" s="196"/>
      <c r="H101" s="217"/>
      <c r="I101" s="12">
        <v>1</v>
      </c>
      <c r="J101" s="86" t="s">
        <v>306</v>
      </c>
      <c r="K101" s="20">
        <v>5</v>
      </c>
      <c r="L101" s="24" t="s">
        <v>307</v>
      </c>
      <c r="M101" s="6">
        <v>5</v>
      </c>
      <c r="N101" s="86" t="s">
        <v>433</v>
      </c>
      <c r="O101" s="32">
        <v>1</v>
      </c>
      <c r="P101" s="26" t="s">
        <v>434</v>
      </c>
      <c r="Q101" s="20">
        <v>1</v>
      </c>
      <c r="R101" s="39"/>
      <c r="S101" s="37"/>
      <c r="T101" s="98" t="s">
        <v>589</v>
      </c>
      <c r="U101" s="19">
        <v>1</v>
      </c>
      <c r="V101" s="99" t="s">
        <v>590</v>
      </c>
      <c r="W101" s="19">
        <v>1</v>
      </c>
      <c r="X101" s="99" t="s">
        <v>591</v>
      </c>
      <c r="Y101" s="8">
        <v>1</v>
      </c>
      <c r="Z101" s="94" t="s">
        <v>701</v>
      </c>
      <c r="AA101" s="18">
        <v>5</v>
      </c>
      <c r="AB101" s="95" t="s">
        <v>839</v>
      </c>
      <c r="AC101" s="18">
        <v>25</v>
      </c>
      <c r="AD101" s="90" t="s">
        <v>519</v>
      </c>
      <c r="AE101" s="49">
        <v>100</v>
      </c>
    </row>
    <row r="102" spans="1:31" s="2" customFormat="1" ht="32.1" customHeight="1" thickBot="1" x14ac:dyDescent="0.35">
      <c r="A102" s="52" t="s">
        <v>58</v>
      </c>
      <c r="B102" s="207" t="s">
        <v>126</v>
      </c>
      <c r="C102" s="208"/>
      <c r="D102" s="209"/>
      <c r="E102" s="5">
        <v>10</v>
      </c>
      <c r="F102" s="213" t="s">
        <v>205</v>
      </c>
      <c r="G102" s="214"/>
      <c r="H102" s="219"/>
      <c r="I102" s="11">
        <v>3</v>
      </c>
      <c r="J102" s="80" t="s">
        <v>263</v>
      </c>
      <c r="K102" s="17">
        <v>20</v>
      </c>
      <c r="L102" s="25" t="s">
        <v>347</v>
      </c>
      <c r="M102" s="5">
        <v>5</v>
      </c>
      <c r="N102" s="86" t="s">
        <v>482</v>
      </c>
      <c r="O102" s="32">
        <v>1</v>
      </c>
      <c r="P102" s="26" t="s">
        <v>457</v>
      </c>
      <c r="Q102" s="20">
        <v>1</v>
      </c>
      <c r="R102" s="39"/>
      <c r="S102" s="37"/>
      <c r="T102" s="94" t="s">
        <v>537</v>
      </c>
      <c r="U102" s="18">
        <v>20</v>
      </c>
      <c r="V102" s="95" t="s">
        <v>646</v>
      </c>
      <c r="W102" s="18">
        <v>15</v>
      </c>
      <c r="X102" s="99" t="s">
        <v>647</v>
      </c>
      <c r="Y102" s="8">
        <v>10</v>
      </c>
      <c r="Z102" s="94" t="s">
        <v>701</v>
      </c>
      <c r="AA102" s="18">
        <v>5</v>
      </c>
      <c r="AB102" s="99" t="s">
        <v>730</v>
      </c>
      <c r="AC102" s="19">
        <v>1</v>
      </c>
      <c r="AD102" s="90" t="s">
        <v>519</v>
      </c>
      <c r="AE102" s="49">
        <v>100</v>
      </c>
    </row>
    <row r="103" spans="1:31" s="2" customFormat="1" ht="32.1" customHeight="1" thickBot="1" x14ac:dyDescent="0.35">
      <c r="A103" s="52" t="s">
        <v>19</v>
      </c>
      <c r="B103" s="207" t="s">
        <v>129</v>
      </c>
      <c r="C103" s="208"/>
      <c r="D103" s="209"/>
      <c r="E103" s="5">
        <v>1</v>
      </c>
      <c r="F103" s="195" t="s">
        <v>203</v>
      </c>
      <c r="G103" s="196"/>
      <c r="H103" s="217"/>
      <c r="I103" s="12">
        <v>1</v>
      </c>
      <c r="J103" s="80" t="s">
        <v>289</v>
      </c>
      <c r="K103" s="17">
        <v>1</v>
      </c>
      <c r="L103" s="24" t="s">
        <v>290</v>
      </c>
      <c r="M103" s="6">
        <v>3</v>
      </c>
      <c r="N103" s="86" t="s">
        <v>415</v>
      </c>
      <c r="O103" s="32">
        <v>5</v>
      </c>
      <c r="P103" s="24" t="s">
        <v>416</v>
      </c>
      <c r="Q103" s="17">
        <v>5</v>
      </c>
      <c r="R103" s="39"/>
      <c r="S103" s="37"/>
      <c r="T103" s="98" t="s">
        <v>372</v>
      </c>
      <c r="U103" s="19">
        <v>1</v>
      </c>
      <c r="V103" s="90" t="s">
        <v>562</v>
      </c>
      <c r="W103" s="17">
        <v>1</v>
      </c>
      <c r="X103" s="99" t="s">
        <v>363</v>
      </c>
      <c r="Y103" s="8">
        <v>1</v>
      </c>
      <c r="Z103" s="94" t="s">
        <v>701</v>
      </c>
      <c r="AA103" s="18">
        <v>5</v>
      </c>
      <c r="AB103" s="99" t="s">
        <v>711</v>
      </c>
      <c r="AC103" s="19">
        <v>1</v>
      </c>
      <c r="AD103" s="90" t="s">
        <v>519</v>
      </c>
      <c r="AE103" s="49">
        <v>100</v>
      </c>
    </row>
    <row r="104" spans="1:31" s="2" customFormat="1" ht="32.1" customHeight="1" thickBot="1" x14ac:dyDescent="0.35">
      <c r="A104" s="52" t="s">
        <v>47</v>
      </c>
      <c r="B104" s="195" t="s">
        <v>131</v>
      </c>
      <c r="C104" s="196"/>
      <c r="D104" s="197"/>
      <c r="E104" s="6">
        <v>5</v>
      </c>
      <c r="F104" s="198" t="s">
        <v>191</v>
      </c>
      <c r="G104" s="199"/>
      <c r="H104" s="218"/>
      <c r="I104" s="13">
        <v>15</v>
      </c>
      <c r="J104" s="80" t="s">
        <v>332</v>
      </c>
      <c r="K104" s="17">
        <v>10</v>
      </c>
      <c r="L104" s="25" t="s">
        <v>333</v>
      </c>
      <c r="M104" s="5">
        <v>5</v>
      </c>
      <c r="N104" s="86" t="s">
        <v>462</v>
      </c>
      <c r="O104" s="32">
        <v>1</v>
      </c>
      <c r="P104" s="27" t="s">
        <v>463</v>
      </c>
      <c r="Q104" s="19">
        <v>1</v>
      </c>
      <c r="R104" s="99" t="s">
        <v>464</v>
      </c>
      <c r="S104" s="8">
        <v>1</v>
      </c>
      <c r="T104" s="96" t="s">
        <v>626</v>
      </c>
      <c r="U104" s="20">
        <v>1</v>
      </c>
      <c r="V104" s="97" t="s">
        <v>573</v>
      </c>
      <c r="W104" s="20">
        <v>1</v>
      </c>
      <c r="X104" s="97" t="s">
        <v>571</v>
      </c>
      <c r="Y104" s="9">
        <v>1</v>
      </c>
      <c r="Z104" s="94" t="s">
        <v>701</v>
      </c>
      <c r="AA104" s="18">
        <v>5</v>
      </c>
      <c r="AB104" s="90" t="s">
        <v>398</v>
      </c>
      <c r="AC104" s="17">
        <v>5</v>
      </c>
      <c r="AD104" s="90" t="s">
        <v>519</v>
      </c>
      <c r="AE104" s="49">
        <v>100</v>
      </c>
    </row>
    <row r="105" spans="1:31" s="2" customFormat="1" ht="32.1" customHeight="1" thickBot="1" x14ac:dyDescent="0.35">
      <c r="A105" s="52" t="s">
        <v>22</v>
      </c>
      <c r="B105" s="195" t="s">
        <v>132</v>
      </c>
      <c r="C105" s="196"/>
      <c r="D105" s="197"/>
      <c r="E105" s="6">
        <v>1</v>
      </c>
      <c r="F105" s="213" t="s">
        <v>205</v>
      </c>
      <c r="G105" s="214"/>
      <c r="H105" s="219"/>
      <c r="I105" s="11">
        <v>2</v>
      </c>
      <c r="J105" s="78" t="s">
        <v>295</v>
      </c>
      <c r="K105" s="18">
        <v>1</v>
      </c>
      <c r="L105" s="28" t="s">
        <v>296</v>
      </c>
      <c r="M105" s="4">
        <v>5</v>
      </c>
      <c r="N105" s="82" t="s">
        <v>421</v>
      </c>
      <c r="O105" s="33">
        <v>3</v>
      </c>
      <c r="P105" s="24" t="s">
        <v>422</v>
      </c>
      <c r="Q105" s="17">
        <v>5</v>
      </c>
      <c r="R105" s="39"/>
      <c r="S105" s="37"/>
      <c r="T105" s="98" t="s">
        <v>568</v>
      </c>
      <c r="U105" s="19">
        <v>1</v>
      </c>
      <c r="V105" s="90" t="s">
        <v>569</v>
      </c>
      <c r="W105" s="17">
        <v>1</v>
      </c>
      <c r="X105" s="95" t="s">
        <v>446</v>
      </c>
      <c r="Y105" s="5">
        <v>10</v>
      </c>
      <c r="Z105" s="94" t="s">
        <v>701</v>
      </c>
      <c r="AA105" s="18">
        <v>5</v>
      </c>
      <c r="AB105" s="99" t="s">
        <v>713</v>
      </c>
      <c r="AC105" s="19">
        <v>1</v>
      </c>
      <c r="AD105" s="90" t="s">
        <v>519</v>
      </c>
      <c r="AE105" s="49">
        <v>100</v>
      </c>
    </row>
    <row r="106" spans="1:31" s="2" customFormat="1" ht="32.1" customHeight="1" thickBot="1" x14ac:dyDescent="0.35">
      <c r="A106" s="52" t="s">
        <v>51</v>
      </c>
      <c r="B106" s="198" t="s">
        <v>847</v>
      </c>
      <c r="C106" s="199"/>
      <c r="D106" s="200"/>
      <c r="E106" s="4">
        <v>10</v>
      </c>
      <c r="F106" s="207" t="s">
        <v>228</v>
      </c>
      <c r="G106" s="208"/>
      <c r="H106" s="216"/>
      <c r="I106" s="10">
        <v>10</v>
      </c>
      <c r="J106" s="82" t="s">
        <v>336</v>
      </c>
      <c r="K106" s="19">
        <v>5</v>
      </c>
      <c r="L106" s="24" t="s">
        <v>337</v>
      </c>
      <c r="M106" s="6">
        <v>1</v>
      </c>
      <c r="N106" s="82" t="s">
        <v>283</v>
      </c>
      <c r="O106" s="33">
        <v>10</v>
      </c>
      <c r="P106" s="24" t="s">
        <v>441</v>
      </c>
      <c r="Q106" s="17">
        <v>50</v>
      </c>
      <c r="R106" s="39"/>
      <c r="S106" s="37"/>
      <c r="T106" s="98" t="s">
        <v>632</v>
      </c>
      <c r="U106" s="19">
        <v>1</v>
      </c>
      <c r="V106" s="99" t="s">
        <v>633</v>
      </c>
      <c r="W106" s="19">
        <v>10</v>
      </c>
      <c r="X106" s="97" t="s">
        <v>634</v>
      </c>
      <c r="Y106" s="9">
        <v>1</v>
      </c>
      <c r="Z106" s="94" t="s">
        <v>701</v>
      </c>
      <c r="AA106" s="18">
        <v>5</v>
      </c>
      <c r="AB106" s="90" t="s">
        <v>727</v>
      </c>
      <c r="AC106" s="17">
        <v>10</v>
      </c>
      <c r="AD106" s="90" t="s">
        <v>519</v>
      </c>
      <c r="AE106" s="49">
        <v>100</v>
      </c>
    </row>
    <row r="107" spans="1:31" s="2" customFormat="1" ht="32.1" customHeight="1" thickBot="1" x14ac:dyDescent="0.35">
      <c r="A107" s="53" t="s">
        <v>48</v>
      </c>
      <c r="B107" s="222" t="s">
        <v>155</v>
      </c>
      <c r="C107" s="223"/>
      <c r="D107" s="224"/>
      <c r="E107" s="15">
        <v>1</v>
      </c>
      <c r="F107" s="225" t="s">
        <v>200</v>
      </c>
      <c r="G107" s="226"/>
      <c r="H107" s="227"/>
      <c r="I107" s="7">
        <v>5</v>
      </c>
      <c r="J107" s="88" t="s">
        <v>184</v>
      </c>
      <c r="K107" s="41">
        <v>10</v>
      </c>
      <c r="L107" s="29" t="s">
        <v>254</v>
      </c>
      <c r="M107" s="7">
        <v>10</v>
      </c>
      <c r="N107" s="67" t="s">
        <v>465</v>
      </c>
      <c r="O107" s="68">
        <v>10</v>
      </c>
      <c r="P107" s="29" t="s">
        <v>466</v>
      </c>
      <c r="Q107" s="41">
        <v>10</v>
      </c>
      <c r="R107" s="69" t="s">
        <v>467</v>
      </c>
      <c r="S107" s="70">
        <v>10</v>
      </c>
      <c r="T107" s="71" t="s">
        <v>627</v>
      </c>
      <c r="U107" s="22">
        <v>1</v>
      </c>
      <c r="V107" s="101" t="s">
        <v>548</v>
      </c>
      <c r="W107" s="41">
        <v>1</v>
      </c>
      <c r="X107" s="101" t="s">
        <v>628</v>
      </c>
      <c r="Y107" s="7">
        <v>1</v>
      </c>
      <c r="Z107" s="100" t="s">
        <v>701</v>
      </c>
      <c r="AA107" s="40">
        <v>5</v>
      </c>
      <c r="AB107" s="101" t="s">
        <v>382</v>
      </c>
      <c r="AC107" s="41">
        <v>15</v>
      </c>
      <c r="AD107" s="101" t="s">
        <v>519</v>
      </c>
      <c r="AE107" s="42">
        <v>100</v>
      </c>
    </row>
    <row r="108" spans="1:31" ht="15.75" thickTop="1" x14ac:dyDescent="0.25"/>
    <row r="133" ht="14.25" customHeight="1" x14ac:dyDescent="0.25"/>
    <row r="192" ht="15" customHeight="1" x14ac:dyDescent="0.25"/>
    <row r="194" ht="15" customHeight="1" x14ac:dyDescent="0.25"/>
    <row r="196" ht="15" customHeight="1" x14ac:dyDescent="0.25"/>
    <row r="198" ht="15" customHeight="1" x14ac:dyDescent="0.25"/>
    <row r="200" ht="15" customHeight="1" x14ac:dyDescent="0.25"/>
    <row r="202" ht="15" customHeight="1" x14ac:dyDescent="0.25"/>
    <row r="204" ht="15" customHeight="1" x14ac:dyDescent="0.25"/>
    <row r="206" ht="15" customHeight="1" x14ac:dyDescent="0.25"/>
    <row r="208" ht="15" customHeight="1" x14ac:dyDescent="0.25"/>
    <row r="210" ht="15" customHeight="1" x14ac:dyDescent="0.25"/>
    <row r="212" ht="15" customHeight="1" x14ac:dyDescent="0.25"/>
    <row r="214" ht="15" customHeight="1" x14ac:dyDescent="0.25"/>
    <row r="218" ht="15" customHeight="1" x14ac:dyDescent="0.25"/>
    <row r="220" ht="15" customHeight="1" x14ac:dyDescent="0.25"/>
    <row r="226" ht="15" customHeight="1" x14ac:dyDescent="0.25"/>
    <row r="228" ht="15" customHeight="1" x14ac:dyDescent="0.25"/>
    <row r="230" ht="15" customHeight="1" x14ac:dyDescent="0.25"/>
    <row r="234" ht="15" customHeight="1" x14ac:dyDescent="0.25"/>
    <row r="236" ht="15" customHeight="1" x14ac:dyDescent="0.25"/>
    <row r="238" ht="15" customHeight="1" x14ac:dyDescent="0.25"/>
    <row r="240" ht="15" customHeight="1" x14ac:dyDescent="0.25"/>
    <row r="242" ht="15" customHeight="1" x14ac:dyDescent="0.25"/>
    <row r="246" ht="15" customHeight="1" x14ac:dyDescent="0.25"/>
    <row r="248" ht="15" customHeight="1" x14ac:dyDescent="0.25"/>
    <row r="250" ht="15" customHeight="1" x14ac:dyDescent="0.25"/>
    <row r="252" ht="15" customHeight="1" x14ac:dyDescent="0.25"/>
    <row r="254" ht="15" customHeight="1" x14ac:dyDescent="0.25"/>
    <row r="256" ht="15" customHeight="1" x14ac:dyDescent="0.25"/>
    <row r="258" ht="15" customHeight="1" x14ac:dyDescent="0.25"/>
    <row r="260" ht="15" customHeight="1" x14ac:dyDescent="0.25"/>
    <row r="262" ht="15" customHeight="1" x14ac:dyDescent="0.25"/>
    <row r="264" ht="15" customHeight="1" x14ac:dyDescent="0.25"/>
    <row r="268" ht="15" customHeight="1" x14ac:dyDescent="0.25"/>
    <row r="270" ht="15" customHeight="1" x14ac:dyDescent="0.25"/>
  </sheetData>
  <sortState xmlns:xlrd2="http://schemas.microsoft.com/office/spreadsheetml/2017/richdata2" ref="A2:AE107">
    <sortCondition ref="A2:A107"/>
  </sortState>
  <mergeCells count="216">
    <mergeCell ref="B11:D11"/>
    <mergeCell ref="B12:D12"/>
    <mergeCell ref="B14:D14"/>
    <mergeCell ref="B7:D7"/>
    <mergeCell ref="B8:D8"/>
    <mergeCell ref="B9:D9"/>
    <mergeCell ref="B2:D2"/>
    <mergeCell ref="B3:D3"/>
    <mergeCell ref="B4:D4"/>
    <mergeCell ref="B5:D5"/>
    <mergeCell ref="B6:D6"/>
    <mergeCell ref="B10:D10"/>
    <mergeCell ref="B23:D23"/>
    <mergeCell ref="B24:D24"/>
    <mergeCell ref="B25:D25"/>
    <mergeCell ref="B20:D20"/>
    <mergeCell ref="B21:D21"/>
    <mergeCell ref="B22:D22"/>
    <mergeCell ref="B17:D17"/>
    <mergeCell ref="B19:D19"/>
    <mergeCell ref="B15:D15"/>
    <mergeCell ref="B16:D16"/>
    <mergeCell ref="B32:D32"/>
    <mergeCell ref="B33:D33"/>
    <mergeCell ref="B34:D34"/>
    <mergeCell ref="B29:D29"/>
    <mergeCell ref="B30:D30"/>
    <mergeCell ref="B31:D31"/>
    <mergeCell ref="B26:D26"/>
    <mergeCell ref="B27:D27"/>
    <mergeCell ref="B28:D28"/>
    <mergeCell ref="B41:D41"/>
    <mergeCell ref="B42:D42"/>
    <mergeCell ref="B43:D43"/>
    <mergeCell ref="B38:D38"/>
    <mergeCell ref="B39:D39"/>
    <mergeCell ref="B40:D40"/>
    <mergeCell ref="B35:D35"/>
    <mergeCell ref="B36:D36"/>
    <mergeCell ref="B37:D37"/>
    <mergeCell ref="B50:D50"/>
    <mergeCell ref="B51:D51"/>
    <mergeCell ref="B52:D52"/>
    <mergeCell ref="B47:D47"/>
    <mergeCell ref="B48:D48"/>
    <mergeCell ref="B49:D49"/>
    <mergeCell ref="B44:D44"/>
    <mergeCell ref="B45:D45"/>
    <mergeCell ref="B46:D46"/>
    <mergeCell ref="B59:D59"/>
    <mergeCell ref="B60:D60"/>
    <mergeCell ref="B61:D61"/>
    <mergeCell ref="B56:D56"/>
    <mergeCell ref="B57:D57"/>
    <mergeCell ref="B58:D58"/>
    <mergeCell ref="B53:D53"/>
    <mergeCell ref="B54:D54"/>
    <mergeCell ref="B55:D55"/>
    <mergeCell ref="B68:D68"/>
    <mergeCell ref="B69:D69"/>
    <mergeCell ref="B70:D70"/>
    <mergeCell ref="B65:D65"/>
    <mergeCell ref="B66:D66"/>
    <mergeCell ref="B67:D67"/>
    <mergeCell ref="B62:D62"/>
    <mergeCell ref="B63:D63"/>
    <mergeCell ref="B64:D64"/>
    <mergeCell ref="B77:D77"/>
    <mergeCell ref="B78:D78"/>
    <mergeCell ref="B79:D79"/>
    <mergeCell ref="B74:D74"/>
    <mergeCell ref="B75:D75"/>
    <mergeCell ref="B76:D76"/>
    <mergeCell ref="B71:D71"/>
    <mergeCell ref="B72:D72"/>
    <mergeCell ref="B73:D73"/>
    <mergeCell ref="B86:D86"/>
    <mergeCell ref="B87:D87"/>
    <mergeCell ref="B88:D88"/>
    <mergeCell ref="B83:D83"/>
    <mergeCell ref="B84:D84"/>
    <mergeCell ref="B85:D85"/>
    <mergeCell ref="B80:D80"/>
    <mergeCell ref="B81:D81"/>
    <mergeCell ref="B82:D82"/>
    <mergeCell ref="F5:H5"/>
    <mergeCell ref="F6:H6"/>
    <mergeCell ref="F7:H7"/>
    <mergeCell ref="F2:H2"/>
    <mergeCell ref="F3:H3"/>
    <mergeCell ref="F4:H4"/>
    <mergeCell ref="B105:D105"/>
    <mergeCell ref="B106:D106"/>
    <mergeCell ref="B107:D107"/>
    <mergeCell ref="B102:D102"/>
    <mergeCell ref="B103:D103"/>
    <mergeCell ref="B104:D104"/>
    <mergeCell ref="B99:D99"/>
    <mergeCell ref="B100:D100"/>
    <mergeCell ref="B101:D101"/>
    <mergeCell ref="B96:D96"/>
    <mergeCell ref="B97:D97"/>
    <mergeCell ref="B98:D98"/>
    <mergeCell ref="B93:D93"/>
    <mergeCell ref="B94:D94"/>
    <mergeCell ref="B95:D95"/>
    <mergeCell ref="B90:D90"/>
    <mergeCell ref="B91:D91"/>
    <mergeCell ref="B92:D92"/>
    <mergeCell ref="F14:H14"/>
    <mergeCell ref="F15:H15"/>
    <mergeCell ref="F16:H16"/>
    <mergeCell ref="F11:H11"/>
    <mergeCell ref="F12:H12"/>
    <mergeCell ref="F13:H13"/>
    <mergeCell ref="F8:H8"/>
    <mergeCell ref="F9:H9"/>
    <mergeCell ref="F10:H10"/>
    <mergeCell ref="F23:H23"/>
    <mergeCell ref="F24:H24"/>
    <mergeCell ref="F25:H25"/>
    <mergeCell ref="F20:H20"/>
    <mergeCell ref="F21:H21"/>
    <mergeCell ref="F22:H22"/>
    <mergeCell ref="F17:H17"/>
    <mergeCell ref="F18:H18"/>
    <mergeCell ref="F19:H19"/>
    <mergeCell ref="F32:H32"/>
    <mergeCell ref="F33:H33"/>
    <mergeCell ref="F34:H34"/>
    <mergeCell ref="F29:H29"/>
    <mergeCell ref="F30:H30"/>
    <mergeCell ref="F31:H31"/>
    <mergeCell ref="F26:H26"/>
    <mergeCell ref="F27:H27"/>
    <mergeCell ref="F28:H28"/>
    <mergeCell ref="F45:H45"/>
    <mergeCell ref="F46:H46"/>
    <mergeCell ref="F41:H41"/>
    <mergeCell ref="F42:H42"/>
    <mergeCell ref="F43:H43"/>
    <mergeCell ref="F38:H38"/>
    <mergeCell ref="F39:H39"/>
    <mergeCell ref="F40:H40"/>
    <mergeCell ref="F35:H35"/>
    <mergeCell ref="F36:H36"/>
    <mergeCell ref="F37:H37"/>
    <mergeCell ref="F66:H66"/>
    <mergeCell ref="F67:H67"/>
    <mergeCell ref="F68:H68"/>
    <mergeCell ref="B13:D13"/>
    <mergeCell ref="F69:H69"/>
    <mergeCell ref="F70:H70"/>
    <mergeCell ref="F62:H62"/>
    <mergeCell ref="F63:H63"/>
    <mergeCell ref="F64:H64"/>
    <mergeCell ref="F59:H59"/>
    <mergeCell ref="F60:H60"/>
    <mergeCell ref="F61:H61"/>
    <mergeCell ref="F56:H56"/>
    <mergeCell ref="F57:H57"/>
    <mergeCell ref="F58:H58"/>
    <mergeCell ref="F53:H53"/>
    <mergeCell ref="F54:H54"/>
    <mergeCell ref="F55:H55"/>
    <mergeCell ref="F50:H50"/>
    <mergeCell ref="F51:H51"/>
    <mergeCell ref="F52:H52"/>
    <mergeCell ref="F47:H47"/>
    <mergeCell ref="F49:H49"/>
    <mergeCell ref="F44:H44"/>
    <mergeCell ref="F89:H89"/>
    <mergeCell ref="F77:H77"/>
    <mergeCell ref="F78:H78"/>
    <mergeCell ref="F79:H79"/>
    <mergeCell ref="F74:H74"/>
    <mergeCell ref="F75:H75"/>
    <mergeCell ref="F76:H76"/>
    <mergeCell ref="F71:H71"/>
    <mergeCell ref="F72:H72"/>
    <mergeCell ref="F73:H73"/>
    <mergeCell ref="F106:H106"/>
    <mergeCell ref="F107:H107"/>
    <mergeCell ref="F102:H102"/>
    <mergeCell ref="F103:H103"/>
    <mergeCell ref="F104:H104"/>
    <mergeCell ref="F99:H99"/>
    <mergeCell ref="F100:H100"/>
    <mergeCell ref="F101:H101"/>
    <mergeCell ref="F96:H96"/>
    <mergeCell ref="F97:H97"/>
    <mergeCell ref="F98:H98"/>
    <mergeCell ref="F65:H65"/>
    <mergeCell ref="B1:E1"/>
    <mergeCell ref="F1:I1"/>
    <mergeCell ref="J1:M1"/>
    <mergeCell ref="N1:S1"/>
    <mergeCell ref="T1:Y1"/>
    <mergeCell ref="Z1:AE1"/>
    <mergeCell ref="F105:H105"/>
    <mergeCell ref="F93:H93"/>
    <mergeCell ref="F94:H94"/>
    <mergeCell ref="F95:H95"/>
    <mergeCell ref="F90:H90"/>
    <mergeCell ref="F91:H91"/>
    <mergeCell ref="F92:H92"/>
    <mergeCell ref="F86:H86"/>
    <mergeCell ref="F87:H87"/>
    <mergeCell ref="F88:H88"/>
    <mergeCell ref="F83:H83"/>
    <mergeCell ref="F84:H84"/>
    <mergeCell ref="F85:H85"/>
    <mergeCell ref="F80:H80"/>
    <mergeCell ref="F81:H81"/>
    <mergeCell ref="F82:H82"/>
    <mergeCell ref="B89:D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Completed</vt:lpstr>
      <vt:lpstr>Crafting</vt:lpstr>
      <vt:lpstr>Alchemy</vt:lpstr>
      <vt:lpstr>Fishing</vt:lpstr>
      <vt:lpstr>Cooking</vt:lpstr>
      <vt:lpstr>Archeology</vt:lpstr>
      <vt:lpstr>Gears</vt:lpstr>
      <vt:lpstr>Others</vt:lpstr>
      <vt:lpstr>Eido 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2021-01-10T22:14:41Z</dcterms:created>
  <dcterms:modified xsi:type="dcterms:W3CDTF">2021-02-17T02:18:45Z</dcterms:modified>
</cp:coreProperties>
</file>