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370" yWindow="-960" windowWidth="20730" windowHeight="11160" tabRatio="600" firstSheet="0" activeTab="0" autoFilterDateGrouping="1"/>
  </bookViews>
  <sheets>
    <sheet xmlns:r="http://schemas.openxmlformats.org/officeDocument/2006/relationships" name="DATOS" sheetId="1" state="visible" r:id="rId1"/>
    <sheet xmlns:r="http://schemas.openxmlformats.org/officeDocument/2006/relationships" name="TABLA" sheetId="2" state="visible" r:id="rId2"/>
    <sheet xmlns:r="http://schemas.openxmlformats.org/officeDocument/2006/relationships" name="GRAFICOS" sheetId="3" state="visible" r:id="rId3"/>
  </sheets>
  <definedNames>
    <definedName name="SegmentaciónDeDatos_TASK">#N/A</definedName>
    <definedName name="_xlnm._FilterDatabase" localSheetId="0" hidden="1">'DATOS'!$A$2:$K$170</definedName>
  </definedNames>
  <calcPr calcId="191029" fullCalcOnLoad="1"/>
  <pivotCaches>
    <pivotCache xmlns:r="http://schemas.openxmlformats.org/officeDocument/2006/relationships" cacheId="0" r:id="rId4"/>
  </pivotCaches>
</workbook>
</file>

<file path=xl/styles.xml><?xml version="1.0" encoding="utf-8"?>
<styleSheet xmlns="http://schemas.openxmlformats.org/spreadsheetml/2006/main">
  <numFmts count="1">
    <numFmt numFmtId="164" formatCode="[$-1009]d/mmm/yy;@"/>
  </numFmts>
  <fonts count="13">
    <font>
      <name val="Calibri"/>
      <family val="2"/>
      <color theme="1"/>
      <sz val="11"/>
      <scheme val="minor"/>
    </font>
    <font>
      <name val="Calibri Light"/>
      <family val="2"/>
      <b val="1"/>
      <color theme="0"/>
      <sz val="12"/>
      <scheme val="major"/>
    </font>
    <font>
      <name val="Calibri Light"/>
      <family val="2"/>
      <b val="1"/>
      <sz val="12"/>
      <scheme val="major"/>
    </font>
    <font>
      <name val="Calibri Light"/>
      <family val="2"/>
      <sz val="12"/>
      <scheme val="maj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 Narrow"/>
      <family val="2"/>
      <b val="1"/>
      <sz val="20"/>
    </font>
    <font>
      <name val="Calibri"/>
      <family val="2"/>
      <color theme="1"/>
      <sz val="8"/>
      <scheme val="minor"/>
    </font>
    <font>
      <name val="Calibri"/>
      <family val="2"/>
      <color theme="1"/>
      <sz val="10"/>
      <scheme val="minor"/>
    </font>
    <font>
      <name val="Arial Narrow"/>
      <family val="2"/>
      <b val="1"/>
      <color theme="0"/>
      <sz val="26"/>
    </font>
    <font>
      <name val="Calibri Light"/>
      <family val="2"/>
      <color theme="0"/>
      <sz val="12"/>
      <scheme val="major"/>
    </font>
  </fonts>
  <fills count="9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5B7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hair">
        <color rgb="FF005B7F"/>
      </left>
      <right style="hair">
        <color rgb="FF005B7F"/>
      </right>
      <top style="hair">
        <color rgb="FF005B7F"/>
      </top>
      <bottom style="hair">
        <color rgb="FF005B7F"/>
      </bottom>
      <diagonal/>
    </border>
  </borders>
  <cellStyleXfs count="2">
    <xf numFmtId="0" fontId="4" fillId="0" borderId="0"/>
    <xf numFmtId="9" fontId="4" fillId="0" borderId="0"/>
  </cellStyleXfs>
  <cellXfs count="67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right" vertical="center" wrapText="1"/>
    </xf>
    <xf numFmtId="0" fontId="3" fillId="3" borderId="1" applyAlignment="1" pivotButton="0" quotePrefix="0" xfId="0">
      <alignment vertical="center" wrapText="1"/>
    </xf>
    <xf numFmtId="0" fontId="3" fillId="5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right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6" borderId="1" applyAlignment="1" pivotButton="0" quotePrefix="0" xfId="0">
      <alignment horizontal="right" vertical="center" wrapText="1"/>
    </xf>
    <xf numFmtId="14" fontId="3" fillId="6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right" vertical="center" wrapText="1"/>
    </xf>
    <xf numFmtId="0" fontId="3" fillId="7" borderId="1" applyAlignment="1" pivotButton="0" quotePrefix="0" xfId="0">
      <alignment vertical="center" wrapText="1"/>
    </xf>
    <xf numFmtId="0" fontId="3" fillId="4" borderId="1" applyAlignment="1" pivotButton="0" quotePrefix="0" xfId="0">
      <alignment horizontal="right" vertical="center" wrapText="1"/>
    </xf>
    <xf numFmtId="0" fontId="3" fillId="4" borderId="1" applyAlignment="1" pivotButton="0" quotePrefix="0" xfId="0">
      <alignment vertical="center" wrapText="1"/>
    </xf>
    <xf numFmtId="14" fontId="3" fillId="4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/>
    </xf>
    <xf numFmtId="14" fontId="3" fillId="3" borderId="1" applyAlignment="1" pivotButton="0" quotePrefix="0" xfId="0">
      <alignment horizontal="center" vertical="center" wrapText="1"/>
    </xf>
    <xf numFmtId="15" fontId="3" fillId="3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vertical="center"/>
    </xf>
    <xf numFmtId="14" fontId="3" fillId="5" borderId="1" applyAlignment="1" pivotButton="0" quotePrefix="0" xfId="0">
      <alignment horizontal="center" vertical="center" wrapText="1"/>
    </xf>
    <xf numFmtId="15" fontId="3" fillId="5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/>
    </xf>
    <xf numFmtId="15" fontId="3" fillId="0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vertical="center"/>
    </xf>
    <xf numFmtId="15" fontId="3" fillId="6" borderId="1" applyAlignment="1" pivotButton="0" quotePrefix="0" xfId="0">
      <alignment horizontal="center" vertical="center" wrapText="1"/>
    </xf>
    <xf numFmtId="14" fontId="3" fillId="7" borderId="1" applyAlignment="1" pivotButton="0" quotePrefix="0" xfId="0">
      <alignment horizontal="center" vertical="center" wrapText="1"/>
    </xf>
    <xf numFmtId="15" fontId="3" fillId="7" borderId="1" applyAlignment="1" pivotButton="0" quotePrefix="0" xfId="0">
      <alignment horizontal="center" vertical="center" wrapText="1"/>
    </xf>
    <xf numFmtId="15" fontId="3" fillId="4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8" fillId="0" borderId="3" applyAlignment="1" pivotButton="0" quotePrefix="0" xfId="0">
      <alignment vertical="center" wrapText="1"/>
    </xf>
    <xf numFmtId="0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center" vertical="center" wrapText="1"/>
    </xf>
    <xf numFmtId="0" fontId="3" fillId="0" borderId="3" pivotButton="0" quotePrefix="0" xfId="0"/>
    <xf numFmtId="9" fontId="7" fillId="0" borderId="0" pivotButton="0" quotePrefix="0" xfId="1"/>
    <xf numFmtId="0" fontId="7" fillId="0" borderId="0" pivotButton="0" quotePrefix="0" xfId="0"/>
    <xf numFmtId="0" fontId="7" fillId="0" borderId="0" pivotButton="0" quotePrefix="0" xfId="0"/>
    <xf numFmtId="0" fontId="9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9" fillId="0" borderId="0" pivotButton="0" quotePrefix="0" xfId="0"/>
    <xf numFmtId="0" fontId="0" fillId="8" borderId="0" pivotButton="0" quotePrefix="0" xfId="0"/>
    <xf numFmtId="0" fontId="7" fillId="8" borderId="0" applyAlignment="1" pivotButton="0" quotePrefix="0" xfId="0">
      <alignment horizontal="left" vertical="center"/>
    </xf>
    <xf numFmtId="0" fontId="6" fillId="8" borderId="0" applyAlignment="1" pivotButton="0" quotePrefix="0" xfId="0">
      <alignment horizontal="left" vertical="center"/>
    </xf>
    <xf numFmtId="0" fontId="7" fillId="8" borderId="0" applyAlignment="1" pivotButton="0" quotePrefix="0" xfId="0">
      <alignment horizontal="left"/>
    </xf>
    <xf numFmtId="0" fontId="10" fillId="8" borderId="0" applyAlignment="1" pivotButton="0" quotePrefix="0" xfId="0">
      <alignment horizontal="center" vertical="center" wrapText="1"/>
    </xf>
    <xf numFmtId="0" fontId="11" fillId="8" borderId="4" applyAlignment="1" pivotButton="0" quotePrefix="0" xfId="0">
      <alignment horizontal="center" vertical="center" wrapText="1"/>
    </xf>
    <xf numFmtId="0" fontId="1" fillId="8" borderId="4" applyAlignment="1" pivotButton="0" quotePrefix="0" xfId="0">
      <alignment horizontal="center" vertical="center" wrapText="1"/>
    </xf>
    <xf numFmtId="164" fontId="1" fillId="8" borderId="4" applyAlignment="1" pivotButton="0" quotePrefix="0" xfId="0">
      <alignment horizontal="center" vertical="center" wrapText="1"/>
    </xf>
    <xf numFmtId="0" fontId="12" fillId="8" borderId="4" pivotButton="0" quotePrefix="0" xfId="0"/>
    <xf numFmtId="0" fontId="3" fillId="8" borderId="4" pivotButton="0" quotePrefix="0" xfId="0"/>
    <xf numFmtId="0" fontId="3" fillId="8" borderId="0" pivotButton="0" quotePrefix="0" xfId="0"/>
    <xf numFmtId="0" fontId="0" fillId="8" borderId="0" pivotButton="0" quotePrefix="0" xfId="0"/>
    <xf numFmtId="0" fontId="5" fillId="8" borderId="0" applyAlignment="1" pivotButton="0" quotePrefix="0" xfId="0">
      <alignment horizontal="left" vertical="center"/>
    </xf>
    <xf numFmtId="0" fontId="9" fillId="0" borderId="5" applyAlignment="1" pivotButton="0" quotePrefix="0" xfId="0">
      <alignment horizontal="left" vertical="center" wrapText="1"/>
    </xf>
    <xf numFmtId="0" fontId="9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3" fillId="0" borderId="0" pivotButton="0" quotePrefix="0" xfId="0"/>
  </cellXfs>
  <cellStyles count="2">
    <cellStyle name="Normal" xfId="0" builtinId="0"/>
    <cellStyle name="Porcentaje" xfId="1" builtinId="5"/>
  </cellStyles>
  <dxfs count="61">
    <dxf>
      <font>
        <sz val="8"/>
      </font>
    </dxf>
    <dxf>
      <font>
        <sz val="8"/>
      </font>
    </dxf>
    <dxf>
      <alignment horizontal="left"/>
    </dxf>
    <dxf>
      <alignment horizontal="left"/>
    </dxf>
    <dxf>
      <font>
        <color theme="0"/>
      </font>
    </dxf>
    <dxf>
      <font>
        <color theme="0"/>
      </font>
    </dxf>
    <dxf>
      <fill>
        <patternFill>
          <bgColor rgb="FF005B7F"/>
        </patternFill>
      </fill>
    </dxf>
    <dxf>
      <fill>
        <patternFill>
          <bgColor rgb="FF005B7F"/>
        </patternFill>
      </fill>
    </dxf>
    <dxf>
      <fill>
        <patternFill patternType="solid">
          <fgColor indexed="64"/>
          <bgColor rgb="FF005B7F"/>
        </patternFill>
      </fill>
      <alignment horizontal="left" vertical="center"/>
    </dxf>
    <dxf>
      <font>
        <b val="1"/>
      </font>
    </dxf>
    <dxf>
      <font>
        <b val="1"/>
      </font>
    </dxf>
    <dxf>
      <alignment horizontal="left"/>
    </dxf>
    <dxf>
      <alignment horizontal="left"/>
    </dxf>
    <dxf>
      <alignment vertical="center"/>
    </dxf>
    <dxf>
      <alignment vertical="center"/>
    </dxf>
    <dxf>
      <fill>
        <patternFill patternType="solid">
          <bgColor rgb="FF005B7F"/>
        </patternFill>
      </fill>
    </dxf>
    <dxf>
      <fill>
        <patternFill patternType="solid">
          <bgColor rgb="FF005B7F"/>
        </patternFill>
      </fill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border>
        <left style="hair">
          <color rgb="FF005B7F"/>
        </left>
        <right style="hair">
          <color rgb="FF005B7F"/>
        </right>
        <top style="hair">
          <color rgb="FF005B7F"/>
        </top>
        <bottom style="hair">
          <color rgb="FF005B7F"/>
        </bottom>
        <vertical style="hair">
          <color rgb="FF005B7F"/>
        </vertical>
        <horizontal style="hair">
          <color rgb="FF005B7F"/>
        </horizontal>
      </border>
    </dxf>
    <dxf>
      <border>
        <left style="hair">
          <color rgb="FF005B7F"/>
        </left>
        <right style="hair">
          <color rgb="FF005B7F"/>
        </right>
        <top style="hair">
          <color rgb="FF005B7F"/>
        </top>
        <bottom style="hair">
          <color rgb="FF005B7F"/>
        </bottom>
        <vertical style="hair">
          <color rgb="FF005B7F"/>
        </vertical>
        <horizontal style="hair">
          <color rgb="FF005B7F"/>
        </horizontal>
      </border>
    </dxf>
    <dxf>
      <border>
        <left style="hair">
          <color rgb="FF005B7F"/>
        </left>
        <right style="hair">
          <color rgb="FF005B7F"/>
        </right>
        <top style="hair">
          <color rgb="FF005B7F"/>
        </top>
        <bottom style="hair">
          <color rgb="FF005B7F"/>
        </bottom>
        <vertical style="hair">
          <color rgb="FF005B7F"/>
        </vertical>
        <horizontal style="hair">
          <color rgb="FF005B7F"/>
        </horizontal>
      </border>
    </dxf>
    <dxf>
      <border>
        <left style="hair">
          <color rgb="FF005B7F"/>
        </left>
        <right style="hair">
          <color rgb="FF005B7F"/>
        </right>
        <top style="hair">
          <color rgb="FF005B7F"/>
        </top>
        <bottom style="hair">
          <color rgb="FF005B7F"/>
        </bottom>
        <vertical style="hair">
          <color rgb="FF005B7F"/>
        </vertical>
        <horizontal style="hair">
          <color rgb="FF005B7F"/>
        </horizontal>
      </border>
    </dxf>
    <dxf>
      <font>
        <sz val="10"/>
      </font>
      <fill>
        <patternFill patternType="solid">
          <fgColor indexed="64"/>
          <bgColor rgb="FF005B7F"/>
        </patternFill>
      </fill>
      <alignment horizontal="center" vertical="center"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ill>
        <patternFill patternType="solid">
          <bgColor rgb="FF005B7F"/>
        </patternFill>
      </fill>
    </dxf>
    <dxf>
      <fill>
        <patternFill patternType="solid">
          <bgColor rgb="FF005B7F"/>
        </patternFill>
      </fill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b val="1"/>
      </font>
    </dxf>
    <dxf>
      <alignment horizontal="left"/>
    </dxf>
    <dxf>
      <alignment horizontal="left"/>
    </dxf>
    <dxf>
      <alignment vertical="center"/>
    </dxf>
    <dxf>
      <alignment vertical="center"/>
    </dxf>
    <dxf>
      <font>
        <color theme="0"/>
      </font>
      <alignment horizontal="left"/>
    </dxf>
    <dxf>
      <font>
        <sz val="8"/>
      </font>
    </dxf>
    <dxf>
      <font>
        <sz val="8"/>
      </font>
    </dxf>
    <dxf>
      <font>
        <b val="1"/>
      </font>
    </dxf>
    <dxf>
      <font>
        <b val="1"/>
      </font>
    </dxf>
    <dxf>
      <fill>
        <patternFill patternType="solid">
          <bgColor rgb="FF005B7F"/>
        </patternFill>
      </fill>
    </dxf>
    <dxf>
      <fill>
        <patternFill patternType="solid">
          <bgColor rgb="FF005B7F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pivotSource>
    <name>[Schedule_sp_Mariangel.xlsx]TABLA!TablaDinámica4</name>
    <fmtId val="2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"/>
        <spPr>
          <a:solidFill xmlns:a="http://schemas.openxmlformats.org/drawingml/2006/main">
            <a:srgbClr val="005B7F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700" b="0" i="0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s-UY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rgbClr val="8CE4FF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700" b="0" i="0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s-UY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0"/>
        <spPr>
          <a:solidFill xmlns:a="http://schemas.openxmlformats.org/drawingml/2006/main">
            <a:srgbClr val="2BD26B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700" b="0" i="0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s-UY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1"/>
        <spPr>
          <a:solidFill xmlns:a="http://schemas.openxmlformats.org/drawingml/2006/main">
            <a:srgbClr val="B0EFC8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700" b="0" i="0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s-UY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2"/>
        <spPr>
          <a:solidFill xmlns:a="http://schemas.openxmlformats.org/drawingml/2006/main">
            <a:srgbClr val="005B7F"/>
          </a:solidFill>
          <a:ln xmlns:a="http://schemas.openxmlformats.org/drawingml/2006/main">
            <a:noFill/>
            <a:prstDash val="solid"/>
          </a:ln>
        </spPr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TABLA!$F$4</f>
              <strCache>
                <ptCount val="1"/>
                <pt idx="0">
                  <v>ULTIMO REPORTE</v>
                </pt>
              </strCache>
            </strRef>
          </tx>
          <spPr>
            <a:solidFill xmlns:a="http://schemas.openxmlformats.org/drawingml/2006/main">
              <a:srgbClr val="B0EFC8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7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UY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TABLA!$E$5:$E$8</f>
              <strCache>
                <ptCount val="3"/>
                <pt idx="0">
                  <v>Sistema de abastecimiento de agua</v>
                </pt>
                <pt idx="1">
                  <v>Rehabilitacion y construccion de caminos</v>
                </pt>
                <pt idx="2">
                  <v>Construccion de plataforma</v>
                </pt>
              </strCache>
            </strRef>
          </cat>
          <val>
            <numRef>
              <f>TABLA!$F$5:$F$8</f>
              <numCache>
                <formatCode>General</formatCode>
                <ptCount val="3"/>
                <pt idx="1">
                  <v>31</v>
                </pt>
                <pt idx="2">
                  <v>57</v>
                </pt>
              </numCache>
            </numRef>
          </val>
        </ser>
        <ser>
          <idx val="1"/>
          <order val="1"/>
          <tx>
            <strRef>
              <f>TABLA!$G$4</f>
              <strCache>
                <ptCount val="1"/>
                <pt idx="0">
                  <v>PRIMER REPORTE</v>
                </pt>
              </strCache>
            </strRef>
          </tx>
          <spPr>
            <a:solidFill xmlns:a="http://schemas.openxmlformats.org/drawingml/2006/main">
              <a:srgbClr val="2BD26B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7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UY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TABLA!$E$5:$E$8</f>
              <strCache>
                <ptCount val="3"/>
                <pt idx="0">
                  <v>Sistema de abastecimiento de agua</v>
                </pt>
                <pt idx="1">
                  <v>Rehabilitacion y construccion de caminos</v>
                </pt>
                <pt idx="2">
                  <v>Construccion de plataforma</v>
                </pt>
              </strCache>
            </strRef>
          </cat>
          <val>
            <numRef>
              <f>TABLA!$G$5:$G$8</f>
              <numCache>
                <formatCode>General</formatCode>
                <ptCount val="3"/>
                <pt idx="1">
                  <v>67</v>
                </pt>
                <pt idx="2">
                  <v>66</v>
                </pt>
              </numCache>
            </numRef>
          </val>
        </ser>
        <ser>
          <idx val="2"/>
          <order val="2"/>
          <tx>
            <strRef>
              <f>TABLA!$H$4</f>
              <strCache>
                <ptCount val="1"/>
                <pt idx="0">
                  <v>TRANSCURRIDO</v>
                </pt>
              </strCache>
            </strRef>
          </tx>
          <spPr>
            <a:solidFill xmlns:a="http://schemas.openxmlformats.org/drawingml/2006/main">
              <a:srgbClr val="8CE4FF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7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UY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TABLA!$E$5:$E$8</f>
              <strCache>
                <ptCount val="3"/>
                <pt idx="0">
                  <v>Sistema de abastecimiento de agua</v>
                </pt>
                <pt idx="1">
                  <v>Rehabilitacion y construccion de caminos</v>
                </pt>
                <pt idx="2">
                  <v>Construccion de plataforma</v>
                </pt>
              </strCache>
            </strRef>
          </cat>
          <val>
            <numRef>
              <f>TABLA!$H$5:$H$8</f>
              <numCache>
                <formatCode>General</formatCode>
                <ptCount val="3"/>
                <pt idx="1">
                  <v>71</v>
                </pt>
                <pt idx="2">
                  <v>71</v>
                </pt>
              </numCache>
            </numRef>
          </val>
        </ser>
        <ser>
          <idx val="3"/>
          <order val="3"/>
          <tx>
            <strRef>
              <f>TABLA!$I$4</f>
              <strCache>
                <ptCount val="1"/>
                <pt idx="0">
                  <v>PLANEADO</v>
                </pt>
              </strCache>
            </strRef>
          </tx>
          <spPr>
            <a:solidFill xmlns:a="http://schemas.openxmlformats.org/drawingml/2006/main">
              <a:srgbClr val="005B7F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7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UY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TABLA!$E$5:$E$8</f>
              <strCache>
                <ptCount val="3"/>
                <pt idx="0">
                  <v>Sistema de abastecimiento de agua</v>
                </pt>
                <pt idx="1">
                  <v>Rehabilitacion y construccion de caminos</v>
                </pt>
                <pt idx="2">
                  <v>Construccion de plataforma</v>
                </pt>
              </strCache>
            </strRef>
          </cat>
          <val>
            <numRef>
              <f>TABLA!$I$5:$I$8</f>
              <numCache>
                <formatCode>General</formatCode>
                <ptCount val="3"/>
                <pt idx="0">
                  <v>1</v>
                </pt>
                <pt idx="1">
                  <v>127</v>
                </pt>
                <pt idx="2">
                  <v>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1241830128"/>
        <axId val="1116623712"/>
      </barChart>
      <catAx>
        <axId val="124183012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7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UY"/>
          </a:p>
        </txPr>
        <crossAx val="1116623712"/>
        <crosses val="autoZero"/>
        <auto val="1"/>
        <lblAlgn val="ctr"/>
        <lblOffset val="100"/>
        <noMultiLvlLbl val="0"/>
      </catAx>
      <valAx>
        <axId val="111662371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124183012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UY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1</col>
      <colOff>3461806</colOff>
      <row>5</row>
      <rowOff>179916</rowOff>
    </from>
    <to>
      <col>12</col>
      <colOff>201082</colOff>
      <row>49</row>
      <rowOff>179917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Soporte Tecnico" refreshedDate="44348.89247060185" createdVersion="6" refreshedVersion="6" minRefreshableVersion="3" recordCount="168" r:id="rId1">
  <cacheSource type="worksheet">
    <worksheetSource ref="A2:K170" sheet="DATOS"/>
  </cacheSource>
  <cacheFields count="11">
    <cacheField name="ID" uniqueList="1" numFmtId="0" sqlType="0" hierarchy="0" level="0" databaseField="1">
      <sharedItems count="0" containsMixedTypes="1" containsNumber="1" minValue="3" maxValue="4"/>
    </cacheField>
    <cacheField name="TASK" uniqueList="1" numFmtId="0" sqlType="0" hierarchy="0" level="0" databaseField="1">
      <sharedItems count="147">
        <s v="Construccion"/>
        <s v="Rehabilitacion y construccion de caminos"/>
        <s v="Preliminares"/>
        <s v="Permiso ambiental/construccion"/>
        <s v="Movilizacion y desmovilizacion"/>
        <s v="Obras temporales de 6.0 x 10.0 m"/>
        <s v="Topografia de replanteo y nivelacion, longitud"/>
        <s v="Movimiento de tierra"/>
        <s v="Abra y destronque"/>
        <s v="Desbroce y desmonte desrame, corte, arpillado y limpieza"/>
        <s v="Descapote e= 0.30 m de espesor"/>
        <s v="Excavacion en la via"/>
        <s v="Relleno compactado en la via con material del sitio"/>
        <s v="Botado de desechos en distancia de 10 km"/>
        <s v="Excavacion en prestamo en banco"/>
        <s v="Sobre acarreo prestamo seleccionado caso ‐1"/>
        <s v="Revestimiento con prestamo seleccionado caso ‐ 1, e= 0.30 m"/>
        <s v="Excavacion en roca"/>
        <s v="Prueba de compactacion"/>
        <s v="Estructura de drenajes"/>
        <s v="Excavacion para estructuras"/>
        <s v="Relleno estructural semicompactado"/>
        <s v="Lecho de arena con espesor 0.15 m"/>
        <s v="Suministro e instalacion de tuberia TCR ‐ 2 Ø=30&quot;&quot;"/>
        <s v="Suministro e Instalacion de Tuberia TCR ‐ 2 Ø=42&quot;&quot;"/>
        <s v="Mamposteria para cabezales, 40% de mortero 1:4 y 60% de bolon"/>
        <s v="Vado mamposteria"/>
        <s v="Excavacion para vados"/>
        <s v="Mamposteria para vados 60/40"/>
        <s v="Drenaje longitudinal"/>
        <s v="Excavacion para cunetas revestidas"/>
        <s v="Mamposteria para cunetas revestidas 40/60"/>
        <s v="Canal de drenaje"/>
        <s v="Excavacion para canal de drenaje"/>
        <s v="Mamposteria para canal de drenaje 40/60"/>
        <s v="Gaviones metalicos"/>
        <s v="Suministro e instalacion de gaviones"/>
        <s v="Ampliacion de la obra (5%)"/>
        <s v="Construccion de plataforma"/>
        <s v="Obras temporales de 10 x 6.0 m"/>
        <s v="Topografia de replanteo y nivelacion"/>
        <s v="Desbroce y desmonte"/>
        <s v="Excavacion corte compensado en area de plataforma"/>
        <s v="Revestimiento de superficie en plataforma"/>
        <s v="Excavacion en prestamo seleccionado en banco"/>
        <s v="Sobreacarreo prestamo seleccionado caso ‐1"/>
        <s v="Revestimiento prestamo seleccionado caso ‐ 1"/>
        <s v="Proteccion de taludes con material selecto"/>
        <s v="Prueba de compactacion 1"/>
        <s v="Prueba de compactacion 2"/>
        <s v="Prueba de compactacion 3"/>
        <s v="Construccion de contrapozo"/>
        <s v="Trazo y nivelacion"/>
        <s v="Excavacion de foso para colocacion del tubo guia 42&quot;"/>
        <s v="Bloque estabilizador del tubo guia"/>
        <s v="Concreto ciclopeo proporcion 60 % concreto 3,000 PSI y 40% de bolon"/>
        <s v="Suministro e instalacion tubo guia de contrapozo ø 42&quot;"/>
        <s v="Estructura de contrapozo"/>
        <s v="Acero de refuerzo #5"/>
        <s v="Formaleta de madera plywood de 3/4&quot;"/>
        <s v="Concreto de 3,500 PSI"/>
        <s v="Excavacion de zanja para tubo TCR‐2 ø 24&quot;"/>
        <s v="Instalacion tubo de drenaje del contrapozo TCR‐2 ø 24&quot;"/>
        <s v="Relleno semicompactado en tubo ø 24&quot;"/>
        <s v="Pruebas de concreto 3,500 PSI"/>
        <s v="Construccion de terrazas para instalacion del equipos de perforacion"/>
        <s v="Excavacion comun en superficie con espesor de 0.50 m"/>
        <s v="Mejoramiento con suelo cemento proporcion 1:5"/>
        <s v="Construccion pila de agua"/>
        <s v="Excavacion de fosa con capacidad de 5,000 m"/>
        <s v="Impermeabilizacion pila de agua"/>
        <s v="Mejoramiento con suelo cemento proporcion 1:4 e=4&quot;"/>
        <s v="Proteccion con geotextil no tejida 2000"/>
        <s v="Proteccion con geomembrana PEAD de 1.5 mm"/>
        <s v="Construccion pila de lodos"/>
        <s v="Excavacion de fosa capacidad de 600 m³"/>
        <s v="Instalacion tubo de drenaje pila de lodos TCR‐2 ø 18&quot;"/>
        <s v="Filtro transversal de gaviones"/>
        <s v="Impermeabilizacion pila de lodos"/>
        <s v="Mejoramiento con suelo cemento 1:4 e=4&quot;"/>
        <s v="Construccion pila secado de recortes"/>
        <s v="Excavacion para losa de fundacion"/>
        <s v="Acero de refuerzo"/>
        <s v="Formaleta de madera plywood 3/4&quot;"/>
        <s v="Concreto de 3,000 PSI"/>
        <s v="Construccion cubeto contra derrame de mamposteria confinada"/>
        <s v="Formaletas de madera para vigas y columnas"/>
        <s v="Paredes de bloques de 6&quot;x8&quot;x16&quot; tipo procon"/>
        <s v="Drenaje longitudinal de plataforma"/>
        <s v="Canaletas de mamposteria (incluye excavacion)"/>
        <s v="Canaleta tipo 1 rectangular"/>
        <s v="Canaleta tipo 2 triangular rellena"/>
        <s v="Cunetas Revestidas tipo compuerta"/>
        <s v="Gradas disipadores de energia"/>
        <s v="Rampa tipo tobogan"/>
        <s v="Canaleta revestidas tipo canoa"/>
        <s v="Canaleta de concreto tipo media cana"/>
        <s v="Muro de contencion mamposteria"/>
        <s v="Obras miscelaneas"/>
        <s v="Limpieza preliminar frente a obras"/>
        <s v="Caseta de control y vigilancia"/>
        <s v="Porton y proteccion de cerco perimetral con alambre puas"/>
        <s v="Proteccion de taludes con zacate vetiver"/>
        <s v="Sistema de abastecimiento de agua"/>
        <s v="Actividades previas"/>
        <s v="Exploracion geocientifica en sitio A, B y sus alrededores"/>
        <s v="Pruebas de bombeo CAPS San Luis 2"/>
        <s v="Construccion de dos pozos"/>
        <s v="Perforacion de pozo"/>
        <s v="Perforacion de agujero de ø 6&quot;"/>
        <s v="Analisis fisico‐quimico del agua"/>
        <s v="Registro electrico"/>
        <s v="Ampliacion de agujero a ø 18&quot;"/>
        <s v="Revestimiento del pozo"/>
        <s v="Tuberia lisa de ø 12”"/>
        <s v="Rejilla"/>
        <s v="Pruebas de verticalidad y alineamiento"/>
        <s v="Empaque de grava ø 3/4&quot;"/>
        <s v="Desinfeccion de grava con cloro"/>
        <s v="Limpieza con aire comprimido"/>
        <s v="Prueba de produccion"/>
        <s v="Sello sanitario"/>
        <s v="Instalacion de piezometro, base soporte y cubierta del pozo"/>
        <s v="Instalacion de piezometro, base soporte y proteccion de pozo"/>
        <s v="Caseta de proteccion de sistema de bombeo y vigilancia"/>
        <s v="Base de concreto 0.85 x 0.85 x 1.10 m"/>
        <s v="Suministro e instalacion del sistema de bombeo y sistema de control"/>
        <s v="Suministro e instalacion de linea de transmision de 24.9 kV incluye conductores y todos sus accesorios "/>
        <s v="Cerramiento de proteccion con malla ciclon de 1.8 m de altura"/>
        <s v="Sistema de conduccion con tuberias"/>
        <s v="Topografia trazado y nivelacion"/>
        <s v="Excavacion de zanjas 0.50 de ancho y 0.80 profundidad"/>
        <s v="Bloques soporte de concreto 3,000 PSI tuberia"/>
        <s v="Suministro e Instalacion de tuberias PVC ø 10&quot; con sus accesorios"/>
        <s v="Suministro e Instalacion de tuberias de acero al carbon ø 10&quot; con sus accesorios "/>
        <s v="Pruebas de estanqueidad en tuberias"/>
        <s v="Relleno semicompactado en zanjas"/>
        <s v="Construccion de pilas de trasvase 2,000 m³"/>
        <s v="Trazo y nivelacion de 3 pilas"/>
        <s v="Excavacion de fosas de 3 pilas de trasvase"/>
        <s v="Impermeabilizacion de pilas de trasvase"/>
        <s v="Casetas de proteccion de equipos de bombeo y vigilancia"/>
        <s v="Suministro de bomba e instalacion electromecanica"/>
        <s v="Cerramiento y proteccion de pilas con malla ciclon con rombo de 8 cm x10 cm por 1.8 m de altura "/>
        <s v="Limpieza y entrega final"/>
        <s v="Limpieza y entrega final de todo el proyecto"/>
        <s v="Fin"/>
      </sharedItems>
    </cacheField>
    <cacheField name="START_DATE_PLA" uniqueList="1" numFmtId="14" sqlType="0" hierarchy="0" level="0" databaseField="1">
      <sharedItems count="0" containsDate="1" containsNonDate="0" containsSemiMixedTypes="0" containsString="0" minDate="2021-03-22T00:00:00" maxDate="2021-08-13T00:00:00"/>
    </cacheField>
    <cacheField name="END_DATE_ACT" uniqueList="1" numFmtId="14" sqlType="0" hierarchy="0" level="0" databaseField="1">
      <sharedItems count="0" containsDate="1" containsNonDate="0" containsSemiMixedTypes="0" containsString="0" minDate="2021-03-22T00:00:00" maxDate="2021-08-13T00:00:00"/>
    </cacheField>
    <cacheField name="PL_DURATION" uniqueList="1" numFmtId="0" sqlType="0" hierarchy="0" level="0" databaseField="1">
      <sharedItems count="0" containsInteger="1" containsNumber="1" containsSemiMixedTypes="0" containsString="0" minValue="0" maxValue="143"/>
    </cacheField>
    <cacheField name="START_DATE_ACT" uniqueList="1" numFmtId="15" sqlType="0" hierarchy="0" level="0" databaseField="1">
      <sharedItems count="0" containsBlank="1"/>
    </cacheField>
    <cacheField name="DATE_ACT" uniqueList="1" numFmtId="15" sqlType="0" hierarchy="0" level="0" databaseField="1">
      <sharedItems count="0" containsBlank="1"/>
    </cacheField>
    <cacheField name="EXCEC DAY" uniqueList="1" numFmtId="0" sqlType="0" hierarchy="0" level="0" databaseField="1">
      <sharedItems count="0" containsBlank="1" containsInteger="1" containsNumber="1" containsString="0" minValue="34" maxValue="71"/>
    </cacheField>
    <cacheField name="DAY REPORT" uniqueList="1" numFmtId="0" sqlType="0" hierarchy="0" level="0" databaseField="1">
      <sharedItems count="0" containsBlank="1" containsInteger="1" containsNumber="1" containsString="0" minValue="22" maxValue="67"/>
    </cacheField>
    <cacheField name="DAY ACT" uniqueList="1" numFmtId="0" sqlType="0" hierarchy="0" level="0" databaseField="1">
      <sharedItems count="0" containsBlank="1" containsInteger="1" containsNumber="1" containsString="0" minValue="20" maxValue="57"/>
    </cacheField>
    <cacheField name="PERCENTAGE" uniqueList="1" numFmtId="0" sqlType="0" hierarchy="0" level="0" databaseField="1">
      <sharedItems count="0" containsBlank="1" containsInteger="1" containsNumber="1" containsString="0" minValue="0" maxValue="75"/>
    </cacheField>
  </cacheFields>
</pivotCacheDefinition>
</file>

<file path=xl/pivotCache/pivotCacheRecords1.xml><?xml version="1.0" encoding="utf-8"?>
<pivotCacheRecords xmlns="http://schemas.openxmlformats.org/spreadsheetml/2006/main" count="168">
  <r>
    <n v="3"/>
    <x v="0"/>
    <d v="2021-03-22T00:00:00"/>
    <d v="2021-08-12T00:00:00"/>
    <n v="143"/>
    <m/>
    <m/>
    <m/>
    <m/>
    <m/>
    <m/>
  </r>
  <r>
    <n v="3.1"/>
    <x v="1"/>
    <d v="2021-03-22T00:00:00"/>
    <d v="2021-07-27T00:00:00"/>
    <n v="127"/>
    <s v="2021-04-22 23:54:21.756000042"/>
    <s v="2021-05-28 21:38:48.891000032"/>
    <n v="71"/>
    <n v="67"/>
    <n v="31"/>
    <n v="52"/>
  </r>
  <r>
    <s v="3.1.1"/>
    <x v="2"/>
    <d v="2021-03-22T00:00:00"/>
    <d v="2021-07-27T00:00:00"/>
    <n v="127"/>
    <m/>
    <m/>
    <m/>
    <m/>
    <m/>
    <m/>
  </r>
  <r>
    <s v="3.1.1.1"/>
    <x v="3"/>
    <d v="2021-03-22T00:00:00"/>
    <d v="2021-03-22T00:00:00"/>
    <n v="0"/>
    <m/>
    <m/>
    <m/>
    <m/>
    <m/>
    <m/>
  </r>
  <r>
    <s v="3.1.1.2"/>
    <x v="4"/>
    <d v="2021-03-22T00:00:00"/>
    <d v="2021-03-28T00:00:00"/>
    <n v="6"/>
    <m/>
    <m/>
    <m/>
    <m/>
    <m/>
    <m/>
  </r>
  <r>
    <s v="3.1.1.3"/>
    <x v="5"/>
    <d v="2021-03-22T00:00:00"/>
    <d v="2021-03-23T00:00:00"/>
    <n v="1"/>
    <m/>
    <m/>
    <m/>
    <m/>
    <m/>
    <m/>
  </r>
  <r>
    <s v="3.1.1.4"/>
    <x v="6"/>
    <d v="2021-03-29T00:00:00"/>
    <d v="2021-07-27T00:00:00"/>
    <n v="120"/>
    <m/>
    <m/>
    <m/>
    <m/>
    <m/>
    <m/>
  </r>
  <r>
    <s v="3.1.2"/>
    <x v="7"/>
    <d v="2021-03-31T00:00:00"/>
    <d v="2021-07-06T00:00:00"/>
    <n v="1"/>
    <s v="2021-04-22 23:54:21.756000042"/>
    <s v="2021-05-28 00:02:09.125000"/>
    <n v="62"/>
    <n v="58"/>
    <n v="22"/>
    <n v="59"/>
  </r>
  <r>
    <s v="3.1.2.1"/>
    <x v="8"/>
    <d v="2021-03-31T00:00:00"/>
    <d v="2021-04-29T00:00:00"/>
    <n v="1"/>
    <m/>
    <m/>
    <m/>
    <m/>
    <m/>
    <m/>
  </r>
  <r>
    <s v="3.1.2.2"/>
    <x v="9"/>
    <d v="2021-03-31T00:00:00"/>
    <d v="2021-04-29T00:00:00"/>
    <n v="1"/>
    <s v="2021-04-22 23:54:21.756000042"/>
    <s v="2021-04-22 23:54:21.756000042"/>
    <n v="62"/>
    <n v="22"/>
    <n v="22"/>
    <n v="75"/>
  </r>
  <r>
    <s v="3.1.2.3"/>
    <x v="10"/>
    <d v="2021-04-03T00:00:00"/>
    <d v="2021-05-03T00:00:00"/>
    <n v="1"/>
    <m/>
    <m/>
    <m/>
    <m/>
    <m/>
    <m/>
  </r>
  <r>
    <s v="3.1.2.4"/>
    <x v="11"/>
    <d v="2021-04-02T00:00:00"/>
    <d v="2021-07-01T00:00:00"/>
    <n v="1"/>
    <s v="2021-04-29 13:08:20.936000109"/>
    <s v="2021-05-27 16:38:56.434999943"/>
    <n v="60"/>
    <n v="55"/>
    <n v="27"/>
    <n v="61"/>
  </r>
  <r>
    <s v="3.1.2.5"/>
    <x v="12"/>
    <d v="2021-04-02T00:00:00"/>
    <d v="2021-07-01T00:00:00"/>
    <n v="1"/>
    <s v="2021-04-22 23:54:21.756000042"/>
    <s v="2021-05-09 00:57:07.963999987"/>
    <n v="60"/>
    <n v="37"/>
    <n v="20"/>
    <n v="41"/>
  </r>
  <r>
    <s v="3.1.2.6"/>
    <x v="13"/>
    <d v="2021-04-02T00:00:00"/>
    <d v="2021-07-01T00:00:00"/>
    <n v="1"/>
    <m/>
    <m/>
    <m/>
    <m/>
    <m/>
    <m/>
  </r>
  <r>
    <s v="3.1.2.7"/>
    <x v="14"/>
    <d v="2021-04-03T00:00:00"/>
    <d v="2021-07-02T00:00:00"/>
    <n v="1"/>
    <s v="2021-04-29 13:08:20.936000109"/>
    <s v="2021-05-28 00:02:09.125000"/>
    <n v="59"/>
    <n v="55"/>
    <n v="26"/>
    <n v="61"/>
  </r>
  <r>
    <s v="3.1.2.8"/>
    <x v="15"/>
    <d v="2021-04-03T00:00:00"/>
    <d v="2021-07-02T00:00:00"/>
    <n v="1"/>
    <m/>
    <m/>
    <m/>
    <m/>
    <m/>
    <m/>
  </r>
  <r>
    <s v="3.1.2.9"/>
    <x v="16"/>
    <d v="2021-04-07T00:00:00"/>
    <d v="2021-07-06T00:00:00"/>
    <n v="1"/>
    <s v="2021-04-29 13:08:20.936000109"/>
    <s v="2021-04-29 23:21:13.000999928"/>
    <n v="55"/>
    <n v="22"/>
    <n v="22"/>
    <n v="24"/>
  </r>
  <r>
    <s v="3.1.2.10"/>
    <x v="17"/>
    <d v="2021-04-02T00:00:00"/>
    <d v="2021-07-01T00:00:00"/>
    <n v="1"/>
    <m/>
    <m/>
    <m/>
    <m/>
    <m/>
    <m/>
  </r>
  <r>
    <s v="3.1.2.11"/>
    <x v="18"/>
    <d v="2021-04-07T00:00:00"/>
    <d v="2021-06-29T00:00:00"/>
    <n v="1"/>
    <m/>
    <m/>
    <m/>
    <m/>
    <m/>
    <m/>
  </r>
  <r>
    <s v="3.1.3"/>
    <x v="19"/>
    <d v="2021-04-28T00:00:00"/>
    <d v="2021-07-06T00:00:00"/>
    <n v="1"/>
    <s v="2021-05-27 16:38:56.434999943"/>
    <s v="2021-05-27 16:38:56.434999943"/>
    <n v="34"/>
    <n v="29"/>
    <n v="29"/>
    <n v="42"/>
  </r>
  <r>
    <s v="3.1.3.1"/>
    <x v="20"/>
    <d v="2021-04-28T00:00:00"/>
    <d v="2021-05-12T00:00:00"/>
    <n v="1"/>
    <s v="2021-05-27 16:38:56.434999943"/>
    <s v="2021-05-27 16:38:56.434999943"/>
    <n v="34"/>
    <n v="29"/>
    <n v="29"/>
    <n v="0"/>
  </r>
  <r>
    <s v="3.1.3.2"/>
    <x v="21"/>
    <d v="2021-05-13T00:00:00"/>
    <d v="2021-05-27T00:00:00"/>
    <n v="1"/>
    <m/>
    <m/>
    <m/>
    <m/>
    <m/>
    <m/>
  </r>
  <r>
    <s v="3.1.3.3"/>
    <x v="22"/>
    <d v="2021-05-28T00:00:00"/>
    <d v="2021-06-11T00:00:00"/>
    <n v="1"/>
    <m/>
    <m/>
    <m/>
    <m/>
    <m/>
    <m/>
  </r>
  <r>
    <s v="3.1.3.4"/>
    <x v="23"/>
    <d v="2021-05-28T00:00:00"/>
    <d v="2021-06-16T00:00:00"/>
    <n v="1"/>
    <m/>
    <m/>
    <m/>
    <m/>
    <m/>
    <m/>
  </r>
  <r>
    <s v="3.1.3.5"/>
    <x v="24"/>
    <d v="2021-05-28T00:00:00"/>
    <d v="2021-06-06T00:00:00"/>
    <n v="1"/>
    <m/>
    <m/>
    <m/>
    <m/>
    <m/>
    <m/>
  </r>
  <r>
    <s v="3.1.3.6"/>
    <x v="25"/>
    <d v="2021-06-17T00:00:00"/>
    <d v="2021-07-06T00:00:00"/>
    <n v="1"/>
    <m/>
    <m/>
    <m/>
    <m/>
    <m/>
    <m/>
  </r>
  <r>
    <s v="3.1.4"/>
    <x v="26"/>
    <d v="2021-04-18T00:00:00"/>
    <d v="2021-06-07T00:00:00"/>
    <n v="1"/>
    <m/>
    <m/>
    <m/>
    <m/>
    <m/>
    <m/>
  </r>
  <r>
    <s v="3.1.4.1"/>
    <x v="27"/>
    <d v="2021-04-18T00:00:00"/>
    <d v="2021-05-08T00:00:00"/>
    <n v="1"/>
    <m/>
    <m/>
    <m/>
    <m/>
    <m/>
    <m/>
  </r>
  <r>
    <s v="3.1.4.2"/>
    <x v="28"/>
    <d v="2021-05-09T00:00:00"/>
    <d v="2021-06-07T00:00:00"/>
    <n v="1"/>
    <m/>
    <m/>
    <m/>
    <m/>
    <m/>
    <m/>
  </r>
  <r>
    <s v="3.1.5"/>
    <x v="29"/>
    <d v="2021-04-28T00:00:00"/>
    <d v="2021-07-01T00:00:00"/>
    <n v="1"/>
    <s v="2021-05-28 21:38:48.891000032"/>
    <s v="2021-05-28 21:38:48.891000032"/>
    <n v="34"/>
    <n v="30"/>
    <n v="30"/>
    <n v="46"/>
  </r>
  <r>
    <s v="3.1.5.1"/>
    <x v="30"/>
    <d v="2021-04-28T00:00:00"/>
    <d v="2021-06-27T00:00:00"/>
    <n v="1"/>
    <s v="2021-05-28 21:38:48.891000032"/>
    <s v="2021-05-28 21:38:48.891000032"/>
    <n v="34"/>
    <n v="30"/>
    <n v="30"/>
    <n v="50"/>
  </r>
  <r>
    <s v="3.1.5.2"/>
    <x v="31"/>
    <d v="2021-05-03T00:00:00"/>
    <d v="2021-07-01T00:00:00"/>
    <n v="1"/>
    <m/>
    <m/>
    <m/>
    <m/>
    <m/>
    <m/>
  </r>
  <r>
    <s v="3.1.6"/>
    <x v="32"/>
    <d v="2021-04-28T00:00:00"/>
    <d v="2021-06-15T00:00:00"/>
    <n v="1"/>
    <m/>
    <m/>
    <m/>
    <m/>
    <m/>
    <m/>
  </r>
  <r>
    <s v="3.1.6.1"/>
    <x v="33"/>
    <d v="2021-04-28T00:00:00"/>
    <d v="2021-05-13T00:00:00"/>
    <n v="1"/>
    <m/>
    <m/>
    <m/>
    <m/>
    <m/>
    <m/>
  </r>
  <r>
    <s v="3.1.6.2"/>
    <x v="34"/>
    <d v="2021-05-02T00:00:00"/>
    <d v="2021-06-15T00:00:00"/>
    <n v="1"/>
    <m/>
    <m/>
    <m/>
    <m/>
    <m/>
    <m/>
  </r>
  <r>
    <s v="3.1.7"/>
    <x v="35"/>
    <d v="2021-04-12T00:00:00"/>
    <d v="2021-06-11T00:00:00"/>
    <n v="1"/>
    <m/>
    <m/>
    <m/>
    <m/>
    <m/>
    <m/>
  </r>
  <r>
    <s v="3.1.7.1"/>
    <x v="36"/>
    <d v="2021-04-12T00:00:00"/>
    <d v="2021-06-11T00:00:00"/>
    <n v="1"/>
    <m/>
    <m/>
    <m/>
    <m/>
    <m/>
    <m/>
  </r>
  <r>
    <s v="3.1.8"/>
    <x v="37"/>
    <d v="2021-07-07T00:00:00"/>
    <d v="2021-07-27T00:00:00"/>
    <n v="1"/>
    <m/>
    <m/>
    <m/>
    <m/>
    <m/>
    <m/>
  </r>
  <r>
    <n v="3.2"/>
    <x v="38"/>
    <d v="2021-03-22T00:00:00"/>
    <d v="2021-08-10T00:00:00"/>
    <n v="1"/>
    <s v="2021-05-18 21:27:19.234999895"/>
    <s v="2021-05-27 20:05:02.227999926"/>
    <n v="71"/>
    <n v="66"/>
    <n v="57"/>
    <n v="46"/>
  </r>
  <r>
    <s v="3.2.1"/>
    <x v="2"/>
    <d v="2021-03-22T00:00:00"/>
    <d v="2021-06-27T00:00:00"/>
    <n v="1"/>
    <m/>
    <m/>
    <m/>
    <m/>
    <m/>
    <m/>
  </r>
  <r>
    <s v="3.2.1.1"/>
    <x v="4"/>
    <d v="2021-03-22T00:00:00"/>
    <d v="2021-03-28T00:00:00"/>
    <n v="1"/>
    <m/>
    <m/>
    <m/>
    <m/>
    <m/>
    <m/>
  </r>
  <r>
    <s v="3.2.1.2"/>
    <x v="39"/>
    <d v="2021-03-23T00:00:00"/>
    <d v="2021-03-26T00:00:00"/>
    <n v="1"/>
    <m/>
    <m/>
    <m/>
    <m/>
    <m/>
    <m/>
  </r>
  <r>
    <s v="3.2.1.3"/>
    <x v="40"/>
    <d v="2021-03-29T00:00:00"/>
    <d v="2021-06-27T00:00:00"/>
    <n v="1"/>
    <m/>
    <m/>
    <m/>
    <m/>
    <m/>
    <m/>
  </r>
  <r>
    <s v="3.2.2"/>
    <x v="7"/>
    <d v="2021-03-31T00:00:00"/>
    <d v="2021-07-08T00:00:00"/>
    <n v="1"/>
    <s v="2021-05-18 21:27:19.234999895"/>
    <s v="2021-05-27 20:05:02.227999926"/>
    <n v="62"/>
    <n v="57"/>
    <n v="48"/>
    <n v="57"/>
  </r>
  <r>
    <s v="3.2.2.1"/>
    <x v="8"/>
    <d v="2021-03-31T00:00:00"/>
    <d v="2021-04-29T00:00:00"/>
    <n v="1"/>
    <m/>
    <m/>
    <m/>
    <m/>
    <m/>
    <m/>
  </r>
  <r>
    <s v="3.2.2.2"/>
    <x v="41"/>
    <d v="2021-03-31T00:00:00"/>
    <d v="2021-04-29T00:00:00"/>
    <n v="1"/>
    <m/>
    <m/>
    <m/>
    <m/>
    <m/>
    <m/>
  </r>
  <r>
    <s v="3.2.2.3"/>
    <x v="13"/>
    <d v="2021-03-31T00:00:00"/>
    <d v="2021-04-29T00:00:00"/>
    <n v="1"/>
    <m/>
    <m/>
    <m/>
    <m/>
    <m/>
    <m/>
  </r>
  <r>
    <s v="3.2.2.4"/>
    <x v="42"/>
    <d v="2021-04-04T00:00:00"/>
    <d v="2021-05-04T00:00:00"/>
    <n v="1"/>
    <s v="2021-05-18 21:29:22.167999983"/>
    <s v="2021-05-27 20:05:02.227999926"/>
    <n v="58"/>
    <n v="53"/>
    <n v="44"/>
    <n v="0"/>
  </r>
  <r>
    <s v="3.2.2.5"/>
    <x v="43"/>
    <d v="2021-04-09T00:00:00"/>
    <d v="2021-07-08T00:00:00"/>
    <n v="1"/>
    <m/>
    <m/>
    <m/>
    <m/>
    <m/>
    <m/>
  </r>
  <r>
    <s v="3.2.2.6"/>
    <x v="44"/>
    <d v="2021-04-09T00:00:00"/>
    <d v="2021-07-08T00:00:00"/>
    <n v="1"/>
    <s v="2021-05-18 21:27:19.234999895"/>
    <s v="2021-05-18 21:27:19.234999895"/>
    <n v="53"/>
    <n v="39"/>
    <n v="39"/>
    <n v="43"/>
  </r>
  <r>
    <s v="3.2.2.7"/>
    <x v="45"/>
    <d v="2021-04-09T00:00:00"/>
    <d v="2021-07-08T00:00:00"/>
    <n v="1"/>
    <m/>
    <m/>
    <m/>
    <m/>
    <m/>
    <m/>
  </r>
  <r>
    <s v="3.2.2.8"/>
    <x v="46"/>
    <d v="2021-04-09T00:00:00"/>
    <d v="2021-07-08T00:00:00"/>
    <n v="1"/>
    <m/>
    <m/>
    <m/>
    <m/>
    <m/>
    <m/>
  </r>
  <r>
    <s v="3.2.2.9"/>
    <x v="47"/>
    <d v="2021-06-24T00:00:00"/>
    <d v="2021-07-08T00:00:00"/>
    <n v="1"/>
    <m/>
    <m/>
    <m/>
    <m/>
    <m/>
    <m/>
  </r>
  <r>
    <s v="3.2.2.10"/>
    <x v="18"/>
    <d v="2021-04-13T00:00:00"/>
    <d v="2021-05-04T00:00:00"/>
    <n v="1"/>
    <m/>
    <m/>
    <m/>
    <m/>
    <m/>
    <m/>
  </r>
  <r>
    <s v="3.2.2.10.1"/>
    <x v="48"/>
    <d v="2021-04-13T00:00:00"/>
    <d v="2021-04-13T00:00:00"/>
    <n v="1"/>
    <m/>
    <m/>
    <m/>
    <m/>
    <m/>
    <m/>
  </r>
  <r>
    <s v="3.2.2.10.2"/>
    <x v="49"/>
    <d v="2021-04-23T00:00:00"/>
    <d v="2021-04-23T00:00:00"/>
    <n v="1"/>
    <m/>
    <m/>
    <m/>
    <m/>
    <m/>
    <m/>
  </r>
  <r>
    <s v="3.2.2.10.3"/>
    <x v="50"/>
    <d v="2021-05-04T00:00:00"/>
    <d v="2021-05-04T00:00:00"/>
    <n v="1"/>
    <m/>
    <m/>
    <m/>
    <m/>
    <m/>
    <m/>
  </r>
  <r>
    <s v="3.2.3"/>
    <x v="51"/>
    <d v="2021-07-09T00:00:00"/>
    <d v="2021-08-10T00:00:00"/>
    <n v="1"/>
    <m/>
    <m/>
    <m/>
    <m/>
    <m/>
    <m/>
  </r>
  <r>
    <s v="3.2.3.1"/>
    <x v="52"/>
    <d v="2021-07-09T00:00:00"/>
    <d v="2021-07-11T00:00:00"/>
    <n v="1"/>
    <m/>
    <m/>
    <m/>
    <m/>
    <m/>
    <m/>
  </r>
  <r>
    <s v="3.2.3.2"/>
    <x v="53"/>
    <d v="2021-07-12T00:00:00"/>
    <d v="2021-07-21T00:00:00"/>
    <n v="1"/>
    <m/>
    <m/>
    <m/>
    <m/>
    <m/>
    <m/>
  </r>
  <r>
    <s v="3.2.3.3"/>
    <x v="54"/>
    <d v="2021-07-22T00:00:00"/>
    <d v="2021-07-31T00:00:00"/>
    <n v="1"/>
    <m/>
    <m/>
    <m/>
    <m/>
    <m/>
    <m/>
  </r>
  <r>
    <s v="3.2.3.3.1"/>
    <x v="55"/>
    <d v="2021-07-22T00:00:00"/>
    <d v="2021-07-31T00:00:00"/>
    <n v="1"/>
    <m/>
    <m/>
    <m/>
    <m/>
    <m/>
    <m/>
  </r>
  <r>
    <s v="3.2.3.3.2"/>
    <x v="56"/>
    <d v="2021-07-22T00:00:00"/>
    <d v="2021-07-28T00:00:00"/>
    <n v="1"/>
    <m/>
    <m/>
    <m/>
    <m/>
    <m/>
    <m/>
  </r>
  <r>
    <s v="3.2.3.4"/>
    <x v="57"/>
    <d v="2021-07-10T00:00:00"/>
    <d v="2021-08-10T00:00:00"/>
    <n v="1"/>
    <m/>
    <m/>
    <m/>
    <m/>
    <m/>
    <m/>
  </r>
  <r>
    <s v="3.2.3.4.1"/>
    <x v="58"/>
    <d v="2021-07-29T00:00:00"/>
    <d v="2021-08-04T00:00:00"/>
    <n v="1"/>
    <m/>
    <m/>
    <m/>
    <m/>
    <m/>
    <m/>
  </r>
  <r>
    <s v="3.2.3.4.2"/>
    <x v="59"/>
    <d v="2021-08-05T00:00:00"/>
    <d v="2021-08-09T00:00:00"/>
    <n v="1"/>
    <m/>
    <m/>
    <m/>
    <m/>
    <m/>
    <m/>
  </r>
  <r>
    <s v="3.2.3.4.3"/>
    <x v="60"/>
    <d v="2021-08-10T00:00:00"/>
    <d v="2021-08-10T00:00:00"/>
    <n v="1"/>
    <m/>
    <m/>
    <m/>
    <m/>
    <m/>
    <m/>
  </r>
  <r>
    <s v="3.2.3.4.4"/>
    <x v="61"/>
    <d v="2021-07-10T00:00:00"/>
    <d v="2021-07-12T00:00:00"/>
    <n v="1"/>
    <m/>
    <m/>
    <m/>
    <m/>
    <m/>
    <m/>
  </r>
  <r>
    <s v="3.2.3.4.5"/>
    <x v="62"/>
    <d v="2021-07-13T00:00:00"/>
    <d v="2021-07-15T00:00:00"/>
    <n v="1"/>
    <m/>
    <m/>
    <m/>
    <m/>
    <m/>
    <m/>
  </r>
  <r>
    <s v="3.2.3.4.6"/>
    <x v="63"/>
    <d v="2021-07-13T00:00:00"/>
    <d v="2021-07-19T00:00:00"/>
    <n v="1"/>
    <m/>
    <m/>
    <m/>
    <m/>
    <m/>
    <m/>
  </r>
  <r>
    <s v="3.2.3.4.7"/>
    <x v="64"/>
    <d v="2021-08-10T00:00:00"/>
    <d v="2021-08-10T00:00:00"/>
    <n v="1"/>
    <m/>
    <m/>
    <m/>
    <m/>
    <m/>
    <m/>
  </r>
  <r>
    <s v="3.2.3.5"/>
    <x v="65"/>
    <d v="2021-07-09T00:00:00"/>
    <d v="2021-07-24T00:00:00"/>
    <n v="1"/>
    <m/>
    <m/>
    <m/>
    <m/>
    <m/>
    <m/>
  </r>
  <r>
    <s v="3.2.3.5.1"/>
    <x v="52"/>
    <d v="2021-07-09T00:00:00"/>
    <d v="2021-07-10T00:00:00"/>
    <n v="1"/>
    <m/>
    <m/>
    <m/>
    <m/>
    <m/>
    <m/>
  </r>
  <r>
    <s v="3.2.3.5.2"/>
    <x v="66"/>
    <d v="2021-07-11T00:00:00"/>
    <d v="2021-07-15T00:00:00"/>
    <n v="1"/>
    <m/>
    <m/>
    <m/>
    <m/>
    <m/>
    <m/>
  </r>
  <r>
    <s v="3.2.3.5.3"/>
    <x v="17"/>
    <d v="2021-07-11T00:00:00"/>
    <d v="2021-07-24T00:00:00"/>
    <n v="1"/>
    <m/>
    <m/>
    <m/>
    <m/>
    <m/>
    <m/>
  </r>
  <r>
    <s v="3.2.3.5.4"/>
    <x v="67"/>
    <d v="2021-07-16T00:00:00"/>
    <d v="2021-07-22T00:00:00"/>
    <n v="1"/>
    <m/>
    <m/>
    <m/>
    <m/>
    <m/>
    <m/>
  </r>
  <r>
    <s v="3.2.4"/>
    <x v="68"/>
    <d v="2021-07-09T00:00:00"/>
    <d v="2021-08-10T00:00:00"/>
    <n v="1"/>
    <m/>
    <m/>
    <m/>
    <m/>
    <m/>
    <m/>
  </r>
  <r>
    <s v="3.2.4.1"/>
    <x v="52"/>
    <d v="2021-07-09T00:00:00"/>
    <d v="2021-07-11T00:00:00"/>
    <n v="1"/>
    <m/>
    <m/>
    <m/>
    <m/>
    <m/>
    <m/>
  </r>
  <r>
    <s v="3.2.4.2"/>
    <x v="69"/>
    <d v="2021-07-12T00:00:00"/>
    <d v="2021-08-01T00:00:00"/>
    <n v="1"/>
    <m/>
    <m/>
    <m/>
    <m/>
    <m/>
    <m/>
  </r>
  <r>
    <s v="3.2.4.3"/>
    <x v="70"/>
    <d v="2021-08-02T00:00:00"/>
    <d v="2021-08-10T00:00:00"/>
    <n v="1"/>
    <m/>
    <m/>
    <m/>
    <m/>
    <m/>
    <m/>
  </r>
  <r>
    <s v="3.2.4.3.1"/>
    <x v="71"/>
    <d v="2021-08-02T00:00:00"/>
    <d v="2021-08-08T00:00:00"/>
    <n v="1"/>
    <m/>
    <m/>
    <m/>
    <m/>
    <m/>
    <m/>
  </r>
  <r>
    <s v="3.2.4.3.2"/>
    <x v="72"/>
    <d v="2021-08-05T00:00:00"/>
    <d v="2021-08-09T00:00:00"/>
    <n v="1"/>
    <m/>
    <m/>
    <m/>
    <m/>
    <m/>
    <m/>
  </r>
  <r>
    <s v="3.2.4.3.3"/>
    <x v="73"/>
    <d v="2021-08-06T00:00:00"/>
    <d v="2021-08-10T00:00:00"/>
    <n v="1"/>
    <m/>
    <m/>
    <m/>
    <m/>
    <m/>
    <m/>
  </r>
  <r>
    <s v="3.2.5"/>
    <x v="74"/>
    <d v="2021-07-09T00:00:00"/>
    <d v="2021-07-29T00:00:00"/>
    <n v="1"/>
    <m/>
    <m/>
    <m/>
    <m/>
    <m/>
    <m/>
  </r>
  <r>
    <s v="3.2.5.1"/>
    <x v="52"/>
    <d v="2021-07-09T00:00:00"/>
    <d v="2021-07-11T00:00:00"/>
    <n v="1"/>
    <m/>
    <m/>
    <m/>
    <m/>
    <m/>
    <m/>
  </r>
  <r>
    <s v="3.2.5.2"/>
    <x v="75"/>
    <d v="2021-07-09T00:00:00"/>
    <d v="2021-07-15T00:00:00"/>
    <n v="1"/>
    <m/>
    <m/>
    <m/>
    <m/>
    <m/>
    <m/>
  </r>
  <r>
    <s v="3.2.5.3"/>
    <x v="76"/>
    <d v="2021-07-16T00:00:00"/>
    <d v="2021-07-18T00:00:00"/>
    <n v="1"/>
    <m/>
    <m/>
    <m/>
    <m/>
    <m/>
    <m/>
  </r>
  <r>
    <s v="3.2.5.4"/>
    <x v="77"/>
    <d v="2021-07-16T00:00:00"/>
    <d v="2021-07-25T00:00:00"/>
    <n v="1"/>
    <m/>
    <m/>
    <m/>
    <m/>
    <m/>
    <m/>
  </r>
  <r>
    <s v="3.2.5.5"/>
    <x v="78"/>
    <d v="2021-07-16T00:00:00"/>
    <d v="2021-07-29T00:00:00"/>
    <n v="1"/>
    <m/>
    <m/>
    <m/>
    <m/>
    <m/>
    <m/>
  </r>
  <r>
    <s v="3.2.5.5.1"/>
    <x v="79"/>
    <d v="2021-07-16T00:00:00"/>
    <d v="2021-07-25T00:00:00"/>
    <n v="1"/>
    <m/>
    <m/>
    <m/>
    <m/>
    <m/>
    <m/>
  </r>
  <r>
    <s v="3.2.5.5.2"/>
    <x v="72"/>
    <d v="2021-07-18T00:00:00"/>
    <d v="2021-07-27T00:00:00"/>
    <n v="1"/>
    <m/>
    <m/>
    <m/>
    <m/>
    <m/>
    <m/>
  </r>
  <r>
    <s v="3.2.5.5.3"/>
    <x v="73"/>
    <d v="2021-07-20T00:00:00"/>
    <d v="2021-07-29T00:00:00"/>
    <n v="1"/>
    <m/>
    <m/>
    <m/>
    <m/>
    <m/>
    <m/>
  </r>
  <r>
    <s v="3.2.6"/>
    <x v="80"/>
    <d v="2021-07-09T00:00:00"/>
    <d v="2021-07-19T00:00:00"/>
    <n v="1"/>
    <m/>
    <m/>
    <m/>
    <m/>
    <m/>
    <m/>
  </r>
  <r>
    <s v="3.2.6.1"/>
    <x v="52"/>
    <d v="2021-07-09T00:00:00"/>
    <d v="2021-07-10T00:00:00"/>
    <n v="1"/>
    <m/>
    <m/>
    <m/>
    <m/>
    <m/>
    <m/>
  </r>
  <r>
    <s v="3.2.6.2"/>
    <x v="81"/>
    <d v="2021-07-09T00:00:00"/>
    <d v="2021-07-13T00:00:00"/>
    <n v="1"/>
    <m/>
    <m/>
    <m/>
    <m/>
    <m/>
    <m/>
  </r>
  <r>
    <s v="3.2.6.3"/>
    <x v="82"/>
    <d v="2021-07-10T00:00:00"/>
    <d v="2021-07-19T00:00:00"/>
    <n v="1"/>
    <m/>
    <m/>
    <m/>
    <m/>
    <m/>
    <m/>
  </r>
  <r>
    <s v="3.2.6.4"/>
    <x v="83"/>
    <d v="2021-07-12T00:00:00"/>
    <d v="2021-07-15T00:00:00"/>
    <n v="1"/>
    <m/>
    <m/>
    <m/>
    <m/>
    <m/>
    <m/>
  </r>
  <r>
    <s v="3.2.6.5"/>
    <x v="84"/>
    <d v="2021-07-16T00:00:00"/>
    <d v="2021-07-17T00:00:00"/>
    <n v="1"/>
    <m/>
    <m/>
    <m/>
    <m/>
    <m/>
    <m/>
  </r>
  <r>
    <s v="3.2.7"/>
    <x v="85"/>
    <d v="2021-07-09T00:00:00"/>
    <d v="2021-07-24T00:00:00"/>
    <n v="1"/>
    <m/>
    <m/>
    <m/>
    <m/>
    <m/>
    <m/>
  </r>
  <r>
    <s v="3.2.7.1"/>
    <x v="52"/>
    <d v="2021-07-09T00:00:00"/>
    <d v="2021-07-11T00:00:00"/>
    <n v="1"/>
    <m/>
    <m/>
    <m/>
    <m/>
    <m/>
    <m/>
  </r>
  <r>
    <s v="3.2.7.2"/>
    <x v="81"/>
    <d v="2021-07-09T00:00:00"/>
    <d v="2021-07-13T00:00:00"/>
    <n v="1"/>
    <m/>
    <m/>
    <m/>
    <m/>
    <m/>
    <m/>
  </r>
  <r>
    <s v="3.2.7.3"/>
    <x v="82"/>
    <d v="2021-07-14T00:00:00"/>
    <d v="2021-07-23T00:00:00"/>
    <n v="1"/>
    <m/>
    <m/>
    <m/>
    <m/>
    <m/>
    <m/>
  </r>
  <r>
    <s v="3.2.7.4"/>
    <x v="86"/>
    <d v="2021-07-15T00:00:00"/>
    <d v="2021-07-21T00:00:00"/>
    <n v="1"/>
    <m/>
    <m/>
    <m/>
    <m/>
    <m/>
    <m/>
  </r>
  <r>
    <s v="3.2.7.5"/>
    <x v="87"/>
    <d v="2021-07-15T00:00:00"/>
    <d v="2021-07-24T00:00:00"/>
    <n v="1"/>
    <m/>
    <m/>
    <m/>
    <m/>
    <m/>
    <m/>
  </r>
  <r>
    <s v="3.2.7.6"/>
    <x v="84"/>
    <d v="2021-07-22T00:00:00"/>
    <d v="2021-07-23T00:00:00"/>
    <n v="1"/>
    <m/>
    <m/>
    <m/>
    <m/>
    <m/>
    <m/>
  </r>
  <r>
    <s v="3.2.8"/>
    <x v="88"/>
    <d v="2021-04-09T00:00:00"/>
    <d v="2021-08-07T00:00:00"/>
    <n v="1"/>
    <m/>
    <m/>
    <m/>
    <m/>
    <m/>
    <m/>
  </r>
  <r>
    <s v="3.2.8.1"/>
    <x v="89"/>
    <d v="2021-04-09T00:00:00"/>
    <d v="2021-08-07T00:00:00"/>
    <n v="1"/>
    <m/>
    <m/>
    <m/>
    <m/>
    <m/>
    <m/>
  </r>
  <r>
    <s v="3.2.8.1.1"/>
    <x v="90"/>
    <d v="2021-07-09T00:00:00"/>
    <d v="2021-08-07T00:00:00"/>
    <n v="1"/>
    <m/>
    <m/>
    <m/>
    <m/>
    <m/>
    <m/>
  </r>
  <r>
    <s v="3.2.8.1.2"/>
    <x v="91"/>
    <d v="2021-07-09T00:00:00"/>
    <d v="2021-08-07T00:00:00"/>
    <n v="1"/>
    <m/>
    <m/>
    <m/>
    <m/>
    <m/>
    <m/>
  </r>
  <r>
    <s v="3.2.8.1.3"/>
    <x v="92"/>
    <d v="2021-07-09T00:00:00"/>
    <d v="2021-07-15T00:00:00"/>
    <n v="1"/>
    <m/>
    <m/>
    <m/>
    <m/>
    <m/>
    <m/>
  </r>
  <r>
    <s v="3.2.8.1.4"/>
    <x v="93"/>
    <d v="2021-07-09T00:00:00"/>
    <d v="2021-07-13T00:00:00"/>
    <n v="1"/>
    <m/>
    <m/>
    <m/>
    <m/>
    <m/>
    <m/>
  </r>
  <r>
    <s v="3.2.8.1.5"/>
    <x v="94"/>
    <d v="2021-07-09T00:00:00"/>
    <d v="2021-07-13T00:00:00"/>
    <n v="1"/>
    <m/>
    <m/>
    <m/>
    <m/>
    <m/>
    <m/>
  </r>
  <r>
    <s v="3.2.8.1.6"/>
    <x v="95"/>
    <d v="2021-07-09T00:00:00"/>
    <d v="2021-07-18T00:00:00"/>
    <n v="1"/>
    <m/>
    <m/>
    <m/>
    <m/>
    <m/>
    <m/>
  </r>
  <r>
    <s v="3.2.8.1.7"/>
    <x v="96"/>
    <d v="2021-07-09T00:00:00"/>
    <d v="2021-07-18T00:00:00"/>
    <n v="1"/>
    <m/>
    <m/>
    <m/>
    <m/>
    <m/>
    <m/>
  </r>
  <r>
    <s v="3.2.8.1.8"/>
    <x v="97"/>
    <d v="2021-04-09T00:00:00"/>
    <d v="2021-05-09T00:00:00"/>
    <n v="1"/>
    <m/>
    <m/>
    <m/>
    <m/>
    <m/>
    <m/>
  </r>
  <r>
    <s v="3.2.9"/>
    <x v="98"/>
    <d v="2021-07-09T00:00:00"/>
    <d v="2021-08-07T00:00:00"/>
    <n v="1"/>
    <m/>
    <m/>
    <m/>
    <m/>
    <m/>
    <m/>
  </r>
  <r>
    <s v="3.2.9.1"/>
    <x v="99"/>
    <d v="2021-07-09T00:00:00"/>
    <d v="2021-07-18T00:00:00"/>
    <n v="1"/>
    <m/>
    <m/>
    <m/>
    <m/>
    <m/>
    <m/>
  </r>
  <r>
    <s v="3.2.9.2"/>
    <x v="100"/>
    <d v="2021-07-09T00:00:00"/>
    <d v="2021-08-07T00:00:00"/>
    <n v="1"/>
    <m/>
    <m/>
    <m/>
    <m/>
    <m/>
    <m/>
  </r>
  <r>
    <s v="3.2.9.3"/>
    <x v="101"/>
    <d v="2021-07-09T00:00:00"/>
    <d v="2021-08-07T00:00:00"/>
    <n v="1"/>
    <m/>
    <m/>
    <m/>
    <m/>
    <m/>
    <m/>
  </r>
  <r>
    <s v="3.2.9.4"/>
    <x v="102"/>
    <d v="2021-07-09T00:00:00"/>
    <d v="2021-07-18T00:00:00"/>
    <n v="1"/>
    <m/>
    <m/>
    <m/>
    <m/>
    <m/>
    <m/>
  </r>
  <r>
    <n v="3.3"/>
    <x v="103"/>
    <d v="2021-04-25T00:00:00"/>
    <d v="2021-08-05T00:00:00"/>
    <n v="1"/>
    <m/>
    <m/>
    <m/>
    <m/>
    <m/>
    <m/>
  </r>
  <r>
    <s v="3.3.1"/>
    <x v="104"/>
    <d v="2021-04-25T00:00:00"/>
    <d v="2021-05-20T00:00:00"/>
    <n v="1"/>
    <m/>
    <m/>
    <m/>
    <m/>
    <m/>
    <m/>
  </r>
  <r>
    <s v="3.3.1.1"/>
    <x v="4"/>
    <d v="2021-04-25T00:00:00"/>
    <d v="2021-04-29T00:00:00"/>
    <n v="1"/>
    <m/>
    <m/>
    <m/>
    <m/>
    <m/>
    <m/>
  </r>
  <r>
    <s v="3.3.1.2"/>
    <x v="105"/>
    <d v="2021-04-25T00:00:00"/>
    <d v="2021-05-10T00:00:00"/>
    <n v="1"/>
    <m/>
    <m/>
    <m/>
    <m/>
    <m/>
    <m/>
  </r>
  <r>
    <s v="3.3.1.3"/>
    <x v="106"/>
    <d v="2021-05-11T00:00:00"/>
    <d v="2021-05-20T00:00:00"/>
    <n v="1"/>
    <m/>
    <m/>
    <m/>
    <m/>
    <m/>
    <m/>
  </r>
  <r>
    <s v="3.3.2"/>
    <x v="107"/>
    <d v="2021-05-21T00:00:00"/>
    <d v="2021-08-05T00:00:00"/>
    <n v="1"/>
    <m/>
    <m/>
    <m/>
    <m/>
    <m/>
    <m/>
  </r>
  <r>
    <s v="3.3.2.1"/>
    <x v="108"/>
    <d v="2021-05-21T00:00:00"/>
    <d v="2021-06-27T00:00:00"/>
    <n v="1"/>
    <m/>
    <m/>
    <m/>
    <m/>
    <m/>
    <m/>
  </r>
  <r>
    <s v="3.3.2.1.1"/>
    <x v="109"/>
    <d v="2021-05-21T00:00:00"/>
    <d v="2021-06-09T00:00:00"/>
    <n v="1"/>
    <m/>
    <m/>
    <m/>
    <m/>
    <m/>
    <m/>
  </r>
  <r>
    <s v="3.3.2.1.2"/>
    <x v="110"/>
    <d v="2021-06-10T00:00:00"/>
    <d v="2021-06-16T00:00:00"/>
    <n v="1"/>
    <m/>
    <m/>
    <m/>
    <m/>
    <m/>
    <m/>
  </r>
  <r>
    <s v="3.3.2.1.3"/>
    <x v="111"/>
    <d v="2021-06-10T00:00:00"/>
    <d v="2021-06-12T00:00:00"/>
    <n v="1"/>
    <m/>
    <m/>
    <m/>
    <m/>
    <m/>
    <m/>
  </r>
  <r>
    <s v="3.3.2.1.4"/>
    <x v="112"/>
    <d v="2021-06-13T00:00:00"/>
    <d v="2021-06-27T00:00:00"/>
    <n v="1"/>
    <m/>
    <m/>
    <m/>
    <m/>
    <m/>
    <m/>
  </r>
  <r>
    <s v="3.3.2.2"/>
    <x v="113"/>
    <d v="2021-06-28T00:00:00"/>
    <d v="2021-07-05T00:00:00"/>
    <n v="1"/>
    <m/>
    <m/>
    <m/>
    <m/>
    <m/>
    <m/>
  </r>
  <r>
    <s v="3.3.2.2.1"/>
    <x v="114"/>
    <d v="2021-06-28T00:00:00"/>
    <d v="2021-07-02T00:00:00"/>
    <n v="1"/>
    <m/>
    <m/>
    <m/>
    <m/>
    <m/>
    <m/>
  </r>
  <r>
    <s v="3.3.2.2.2"/>
    <x v="115"/>
    <d v="2021-07-03T00:00:00"/>
    <d v="2021-07-04T00:00:00"/>
    <n v="1"/>
    <m/>
    <m/>
    <m/>
    <m/>
    <m/>
    <m/>
  </r>
  <r>
    <s v="3.3.2.2.3"/>
    <x v="116"/>
    <d v="2021-07-03T00:00:00"/>
    <d v="2021-07-04T00:00:00"/>
    <n v="1"/>
    <m/>
    <m/>
    <m/>
    <m/>
    <m/>
    <m/>
  </r>
  <r>
    <s v="3.3.2.2.4"/>
    <x v="117"/>
    <d v="2021-07-03T00:00:00"/>
    <d v="2021-07-05T00:00:00"/>
    <n v="1"/>
    <m/>
    <m/>
    <m/>
    <m/>
    <m/>
    <m/>
  </r>
  <r>
    <s v="3.3.2.2.5"/>
    <x v="118"/>
    <d v="2021-07-03T00:00:00"/>
    <d v="2021-07-04T00:00:00"/>
    <n v="1"/>
    <m/>
    <m/>
    <m/>
    <m/>
    <m/>
    <m/>
  </r>
  <r>
    <s v="3.3.2.2.6"/>
    <x v="119"/>
    <d v="2021-07-03T00:00:00"/>
    <d v="2021-07-04T00:00:00"/>
    <n v="1"/>
    <m/>
    <m/>
    <m/>
    <m/>
    <m/>
    <m/>
  </r>
  <r>
    <s v="3.3.2.3"/>
    <x v="120"/>
    <d v="2021-07-05T00:00:00"/>
    <d v="2021-07-08T00:00:00"/>
    <n v="1"/>
    <m/>
    <m/>
    <m/>
    <m/>
    <m/>
    <m/>
  </r>
  <r>
    <s v="3.3.2.4"/>
    <x v="121"/>
    <d v="2021-07-05T00:00:00"/>
    <d v="2021-07-07T00:00:00"/>
    <n v="1"/>
    <m/>
    <m/>
    <m/>
    <m/>
    <m/>
    <m/>
  </r>
  <r>
    <s v="3.3.2.5"/>
    <x v="122"/>
    <d v="2021-07-09T00:00:00"/>
    <d v="2021-07-15T00:00:00"/>
    <n v="1"/>
    <m/>
    <m/>
    <m/>
    <m/>
    <m/>
    <m/>
  </r>
  <r>
    <s v="3.3.2.5.1"/>
    <x v="123"/>
    <d v="2021-07-09T00:00:00"/>
    <d v="2021-07-15T00:00:00"/>
    <n v="1"/>
    <m/>
    <m/>
    <m/>
    <m/>
    <m/>
    <m/>
  </r>
  <r>
    <s v="3.3.2.6"/>
    <x v="124"/>
    <d v="2021-07-16T00:00:00"/>
    <d v="2021-08-04T00:00:00"/>
    <n v="1"/>
    <m/>
    <m/>
    <m/>
    <m/>
    <m/>
    <m/>
  </r>
  <r>
    <s v="3.3.2.7"/>
    <x v="125"/>
    <d v="2021-07-09T00:00:00"/>
    <d v="2021-07-13T00:00:00"/>
    <n v="1"/>
    <m/>
    <m/>
    <m/>
    <m/>
    <m/>
    <m/>
  </r>
  <r>
    <s v="3.3.2.8"/>
    <x v="126"/>
    <d v="2021-07-14T00:00:00"/>
    <d v="2021-07-23T00:00:00"/>
    <n v="1"/>
    <m/>
    <m/>
    <m/>
    <m/>
    <m/>
    <m/>
  </r>
  <r>
    <s v="3.3.2.9"/>
    <x v="127"/>
    <d v="2021-07-07T00:00:00"/>
    <d v="2021-08-05T00:00:00"/>
    <n v="1"/>
    <m/>
    <m/>
    <m/>
    <m/>
    <m/>
    <m/>
  </r>
  <r>
    <s v="3.3.2.10"/>
    <x v="128"/>
    <d v="2021-07-12T00:00:00"/>
    <d v="2021-07-21T00:00:00"/>
    <n v="1"/>
    <m/>
    <m/>
    <m/>
    <m/>
    <m/>
    <m/>
  </r>
  <r>
    <s v="3.3.3"/>
    <x v="129"/>
    <d v="2021-04-25T00:00:00"/>
    <d v="2021-07-31T00:00:00"/>
    <n v="1"/>
    <m/>
    <m/>
    <m/>
    <m/>
    <m/>
    <m/>
  </r>
  <r>
    <s v="3.3.3.1"/>
    <x v="130"/>
    <d v="2021-04-25T00:00:00"/>
    <d v="2021-06-24T00:00:00"/>
    <n v="1"/>
    <m/>
    <m/>
    <m/>
    <m/>
    <m/>
    <m/>
  </r>
  <r>
    <s v="3.3.3.2"/>
    <x v="131"/>
    <d v="2021-04-27T00:00:00"/>
    <d v="2021-06-26T00:00:00"/>
    <n v="1"/>
    <m/>
    <m/>
    <m/>
    <m/>
    <m/>
    <m/>
  </r>
  <r>
    <s v="3.3.3.3"/>
    <x v="132"/>
    <d v="2021-05-05T00:00:00"/>
    <d v="2021-06-03T00:00:00"/>
    <n v="29"/>
    <m/>
    <m/>
    <m/>
    <m/>
    <m/>
    <m/>
  </r>
  <r>
    <s v="3.3.3.4"/>
    <x v="133"/>
    <d v="2021-05-05T00:00:00"/>
    <d v="2021-07-03T00:00:00"/>
    <n v="59"/>
    <m/>
    <m/>
    <m/>
    <m/>
    <m/>
    <m/>
  </r>
  <r>
    <s v="3.3.3.5"/>
    <x v="134"/>
    <d v="2021-05-20T00:00:00"/>
    <d v="2021-07-18T00:00:00"/>
    <n v="59"/>
    <m/>
    <m/>
    <m/>
    <m/>
    <m/>
    <m/>
  </r>
  <r>
    <s v="3.3.3.6"/>
    <x v="135"/>
    <d v="2021-07-19T00:00:00"/>
    <d v="2021-07-25T00:00:00"/>
    <n v="6"/>
    <m/>
    <m/>
    <m/>
    <m/>
    <m/>
    <m/>
  </r>
  <r>
    <s v="3.3.3.7"/>
    <x v="136"/>
    <d v="2021-05-08T00:00:00"/>
    <d v="2021-07-06T00:00:00"/>
    <n v="59"/>
    <m/>
    <m/>
    <m/>
    <m/>
    <m/>
    <m/>
  </r>
  <r>
    <s v="3.3.3.8"/>
    <x v="137"/>
    <d v="2021-04-25T00:00:00"/>
    <d v="2021-07-31T00:00:00"/>
    <n v="97"/>
    <m/>
    <m/>
    <m/>
    <m/>
    <m/>
    <m/>
  </r>
  <r>
    <s v="3.3.3.8.1"/>
    <x v="138"/>
    <d v="2021-04-25T00:00:00"/>
    <d v="2021-06-24T00:00:00"/>
    <n v="60"/>
    <m/>
    <m/>
    <m/>
    <m/>
    <m/>
    <m/>
  </r>
  <r>
    <s v="3.3.3.8.2"/>
    <x v="139"/>
    <d v="2021-04-28T00:00:00"/>
    <d v="2021-06-27T00:00:00"/>
    <n v="60"/>
    <m/>
    <m/>
    <m/>
    <m/>
    <m/>
    <m/>
  </r>
  <r>
    <s v="3.3.3.8.3"/>
    <x v="140"/>
    <d v="2021-06-28T00:00:00"/>
    <d v="2021-07-31T00:00:00"/>
    <n v="33"/>
    <m/>
    <m/>
    <m/>
    <m/>
    <m/>
    <m/>
  </r>
  <r>
    <s v="3.3.3.8.3.1"/>
    <x v="79"/>
    <d v="2021-06-28T00:00:00"/>
    <d v="2021-07-12T00:00:00"/>
    <n v="14"/>
    <m/>
    <m/>
    <m/>
    <m/>
    <m/>
    <m/>
  </r>
  <r>
    <s v="3.3.3.8.3.2"/>
    <x v="72"/>
    <d v="2021-07-13T00:00:00"/>
    <d v="2021-07-27T00:00:00"/>
    <n v="14"/>
    <m/>
    <m/>
    <m/>
    <m/>
    <m/>
    <m/>
  </r>
  <r>
    <s v="3.3.3.8.3.3"/>
    <x v="73"/>
    <d v="2021-07-17T00:00:00"/>
    <d v="2021-07-31T00:00:00"/>
    <n v="14"/>
    <m/>
    <m/>
    <m/>
    <m/>
    <m/>
    <m/>
  </r>
  <r>
    <s v="3.3.3.8.4"/>
    <x v="141"/>
    <d v="2021-06-28T00:00:00"/>
    <d v="2021-07-17T00:00:00"/>
    <n v="19"/>
    <m/>
    <m/>
    <m/>
    <m/>
    <m/>
    <m/>
  </r>
  <r>
    <s v="3.3.3.8.5"/>
    <x v="142"/>
    <d v="2021-07-18T00:00:00"/>
    <d v="2021-07-27T00:00:00"/>
    <n v="9"/>
    <m/>
    <m/>
    <m/>
    <m/>
    <m/>
    <m/>
  </r>
  <r>
    <s v="3.3.3.8.6"/>
    <x v="143"/>
    <d v="2021-06-28T00:00:00"/>
    <d v="2021-07-27T00:00:00"/>
    <n v="29"/>
    <m/>
    <m/>
    <m/>
    <m/>
    <m/>
    <m/>
  </r>
  <r>
    <n v="3.4"/>
    <x v="144"/>
    <d v="2021-08-11T00:00:00"/>
    <d v="2021-08-12T00:00:00"/>
    <n v="1"/>
    <m/>
    <m/>
    <m/>
    <m/>
    <m/>
    <m/>
  </r>
  <r>
    <s v="3.4.1"/>
    <x v="145"/>
    <d v="2021-08-11T00:00:00"/>
    <d v="2021-08-12T00:00:00"/>
    <n v="1"/>
    <m/>
    <m/>
    <m/>
    <m/>
    <m/>
    <m/>
  </r>
  <r>
    <n v="4"/>
    <x v="146"/>
    <d v="2021-08-12T00:00:00"/>
    <d v="2021-08-12T00:00:00"/>
    <n v="0"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aDinámica4" cacheId="0" dataOnRows="0" dataCaption="Valor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3" rowHeaderCaption="ACTIVIDAD" fieldListSortAscending="0" mdxSubqueries="0" applyNumberFormats="0" applyBorderFormats="0" applyFontFormats="0" applyPatternFormats="0" applyAlignmentFormats="0" applyWidthHeightFormats="1" r:id="rId1">
  <location ref="E4:I8" firstHeaderRow="0" firstDataRow="1" firstDataCol="1"/>
  <pivotFields count="11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descending" defaultSubtotal="1">
      <items count="148">
        <item t="data" h="1" sd="1" x="26"/>
        <item t="data" h="1" sd="1" x="114"/>
        <item t="data" h="1" sd="1" x="138"/>
        <item t="data" h="1" sd="1" x="52"/>
        <item t="data" h="1" sd="1" x="130"/>
        <item t="data" h="1" sd="1" x="6"/>
        <item t="data" h="1" sd="1" x="40"/>
        <item t="data" h="1" sd="1" x="56"/>
        <item t="data" h="1" sd="1" x="126"/>
        <item t="data" h="1" sd="1" x="133"/>
        <item t="data" h="1" sd="1" x="134"/>
        <item t="data" h="1" sd="1" x="24"/>
        <item t="data" h="1" sd="1" x="23"/>
        <item t="data" h="1" sd="1" x="127"/>
        <item t="data" h="1" sd="1" x="36"/>
        <item t="data" h="1" sd="1" x="142"/>
        <item t="data" h="1" sd="1" x="45"/>
        <item t="data" h="1" sd="1" x="15"/>
        <item t="data" h="1" sd="1" x="129"/>
        <item t="data" sd="1" x="103"/>
        <item t="data" h="1" sd="1" x="121"/>
        <item t="data" h="1" sd="1" x="46"/>
        <item t="data" h="1" sd="1" x="113"/>
        <item t="data" h="1" sd="1" x="43"/>
        <item t="data" h="1" sd="1" x="16"/>
        <item t="data" h="1" sd="1" x="136"/>
        <item t="data" h="1" sd="1" x="63"/>
        <item t="data" h="1" sd="1" x="21"/>
        <item t="data" h="1" sd="1" x="12"/>
        <item t="data" h="1" sd="1" x="115"/>
        <item t="data" sd="1" x="1"/>
        <item t="data" h="1" sd="1" x="111"/>
        <item t="data" h="1" sd="1" x="94"/>
        <item t="data" h="1" sd="1" x="116"/>
        <item t="data" h="1" sd="1" x="135"/>
        <item t="data" h="1" sd="1" x="64"/>
        <item t="data" h="1" sd="1" x="106"/>
        <item t="data" h="1" sd="1" x="120"/>
        <item t="data" h="1" sd="1" x="50"/>
        <item t="data" h="1" sd="1" x="49"/>
        <item t="data" h="1" sd="1" x="48"/>
        <item t="data" h="1" sd="1" x="18"/>
        <item t="data" h="1" sd="1" x="102"/>
        <item t="data" h="1" sd="1" x="47"/>
        <item t="data" h="1" sd="1" x="72"/>
        <item t="data" h="1" sd="1" x="73"/>
        <item t="data" h="1" sd="1" x="2"/>
        <item t="data" h="1" sd="1" x="101"/>
        <item t="data" h="1" sd="1" x="3"/>
        <item t="data" h="1" sd="1" x="108"/>
        <item t="data" h="1" sd="1" x="109"/>
        <item t="data" h="1" sd="1" x="87"/>
        <item t="data" h="1" sd="1" x="5"/>
        <item t="data" h="1" sd="1" x="39"/>
        <item t="data" h="1" sd="1" x="98"/>
        <item t="data" h="1" sd="1" x="97"/>
        <item t="data" h="1" sd="1" x="7"/>
        <item t="data" h="1" sd="1" x="4"/>
        <item t="data" h="1" sd="1" x="67"/>
        <item t="data" h="1" sd="1" x="71"/>
        <item t="data" h="1" sd="1" x="79"/>
        <item t="data" h="1" sd="1" x="28"/>
        <item t="data" h="1" sd="1" x="31"/>
        <item t="data" h="1" sd="1" x="34"/>
        <item t="data" h="1" sd="1" x="25"/>
        <item t="data" h="1" sd="1" x="145"/>
        <item t="data" h="1" sd="1" x="144"/>
        <item t="data" h="1" sd="1" x="99"/>
        <item t="data" h="1" sd="1" x="119"/>
        <item t="data" h="1" sd="1" x="22"/>
        <item t="data" h="1" sd="1" x="76"/>
        <item t="data" h="1" sd="1" x="62"/>
        <item t="data" h="1" sd="1" x="123"/>
        <item t="data" h="1" sd="1" x="122"/>
        <item t="data" h="1" sd="1" x="78"/>
        <item t="data" h="1" sd="1" x="70"/>
        <item t="data" h="1" sd="1" x="140"/>
        <item t="data" h="1" sd="1" x="93"/>
        <item t="data" h="1" sd="1" x="35"/>
        <item t="data" h="1" sd="1" x="86"/>
        <item t="data" h="1" sd="1" x="59"/>
        <item t="data" h="1" sd="1" x="83"/>
        <item t="data" h="1" sd="1" x="146"/>
        <item t="data" h="1" sd="1" x="77"/>
        <item t="data" h="1" sd="1" x="105"/>
        <item t="data" h="1" sd="1" x="27"/>
        <item t="data" h="1" sd="1" x="81"/>
        <item t="data" h="1" sd="1" x="20"/>
        <item t="data" h="1" sd="1" x="30"/>
        <item t="data" h="1" sd="1" x="33"/>
        <item t="data" h="1" sd="1" x="17"/>
        <item t="data" h="1" sd="1" x="44"/>
        <item t="data" h="1" sd="1" x="14"/>
        <item t="data" h="1" sd="1" x="11"/>
        <item t="data" h="1" sd="1" x="131"/>
        <item t="data" h="1" sd="1" x="61"/>
        <item t="data" h="1" sd="1" x="53"/>
        <item t="data" h="1" sd="1" x="139"/>
        <item t="data" h="1" sd="1" x="69"/>
        <item t="data" h="1" sd="1" x="75"/>
        <item t="data" h="1" sd="1" x="42"/>
        <item t="data" h="1" sd="1" x="66"/>
        <item t="data" h="1" sd="1" x="19"/>
        <item t="data" h="1" sd="1" x="57"/>
        <item t="data" h="1" sd="1" x="117"/>
        <item t="data" h="1" sd="1" x="88"/>
        <item t="data" h="1" sd="1" x="29"/>
        <item t="data" h="1" sd="1" x="118"/>
        <item t="data" h="1" sd="1" x="10"/>
        <item t="data" h="1" sd="1" x="9"/>
        <item t="data" h="1" sd="1" x="41"/>
        <item t="data" h="1" sd="1" x="92"/>
        <item t="data" h="1" sd="1" x="80"/>
        <item t="data" h="1" sd="1" x="74"/>
        <item t="data" h="1" sd="1" x="68"/>
        <item t="data" h="1" sd="1" x="65"/>
        <item t="data" sd="1" x="38"/>
        <item t="data" h="1" sd="1" x="137"/>
        <item t="data" h="1" sd="1" x="107"/>
        <item t="data" h="1" sd="1" x="51"/>
        <item t="data" h="1" sd="1" x="85"/>
        <item t="data" h="1" sd="1" x="0"/>
        <item t="data" h="1" sd="1" x="60"/>
        <item t="data" h="1" sd="1" x="84"/>
        <item t="data" h="1" sd="1" x="55"/>
        <item t="data" h="1" sd="1" x="143"/>
        <item t="data" h="1" sd="1" x="128"/>
        <item t="data" h="1" sd="1" x="141"/>
        <item t="data" h="1" sd="1" x="124"/>
        <item t="data" h="1" sd="1" x="100"/>
        <item t="data" h="1" sd="1" x="89"/>
        <item t="data" h="1" sd="1" x="91"/>
        <item t="data" h="1" sd="1" x="90"/>
        <item t="data" h="1" sd="1" x="95"/>
        <item t="data" h="1" sd="1" x="96"/>
        <item t="data" h="1" sd="1" x="32"/>
        <item t="data" h="1" sd="1" x="13"/>
        <item t="data" h="1" sd="1" x="132"/>
        <item t="data" h="1" sd="1" x="54"/>
        <item t="data" h="1" sd="1" x="125"/>
        <item t="data" h="1" sd="1" x="110"/>
        <item t="data" h="1" sd="1" x="37"/>
        <item t="data" h="1" sd="1" x="112"/>
        <item t="data" h="1" sd="1" x="104"/>
        <item t="data" h="1" sd="1" x="58"/>
        <item t="data" h="1" sd="1" x="82"/>
        <item t="data" h="1" sd="1" x="8"/>
        <item t="default" sd="1"/>
      </items>
    </pivotField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4">
    <i t="data" r="0" i="0">
      <x v="19"/>
    </i>
    <i t="data" r="0" i="0">
      <x v="30"/>
    </i>
    <i t="data" r="0" i="0">
      <x v="116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dataFields count="4">
    <dataField name="ULTIMO REPORTE" fld="9" subtotal="sum" showDataAs="normal" baseField="0" baseItem="0"/>
    <dataField name="PRIMER REPORTE" fld="8" subtotal="sum" showDataAs="normal" baseField="0" baseItem="0"/>
    <dataField name="TRANSCURRIDO" fld="7" subtotal="sum" showDataAs="normal" baseField="0" baseItem="0"/>
    <dataField name="PLANEADO" fld="4" subtotal="sum" showDataAs="normal" baseField="0" baseItem="0"/>
  </dataFields>
  <formats count="28">
    <format action="formatting" dxfId="48">
      <pivotArea type="normal" dataOnly="1" outline="1" collapsedLevelsAreSubtotals="1" fieldPosition="0">
        <references count="1">
          <reference field="1"/>
        </references>
      </pivotArea>
    </format>
    <format action="formatting" dxfId="47">
      <pivotArea type="normal" dataOnly="0" labelOnly="1" outline="1" fieldPosition="0">
        <references count="1">
          <reference field="1">
            <x v="146"/>
          </reference>
        </references>
      </pivotArea>
    </format>
    <format action="formatting" dxfId="46">
      <pivotArea type="normal" dataOnly="0" labelOnly="1" outline="1" fieldPosition="0">
        <references count="1">
          <reference field="1">
            <x v="96"/>
          </reference>
        </references>
      </pivotArea>
    </format>
    <format action="formatting" dxfId="45">
      <pivotArea type="normal" dataOnly="0" labelOnly="1" outline="1" fieldPosition="0">
        <references count="1">
          <reference field="1">
            <x v="46"/>
          </reference>
        </references>
      </pivotArea>
    </format>
    <format action="formatting" dxfId="44">
      <pivotArea field="1" type="button" dataOnly="0" labelOnly="1" outline="0" axis="axisRow" fieldPosition="0"/>
    </format>
    <format action="formatting" dxfId="43">
      <pivotArea type="normal" dataOnly="0" labelOnly="1" outline="0" fieldPosition="0">
        <references count="1">
          <reference field="4294967294">
            <x v="3"/>
          </reference>
        </references>
      </pivotArea>
    </format>
    <format action="formatting" dxfId="42">
      <pivotArea field="1" type="button" dataOnly="0" labelOnly="1" outline="0" axis="axisRow" fieldPosition="0"/>
    </format>
    <format action="formatting" dxfId="41">
      <pivotArea type="normal" dataOnly="0" labelOnly="1" outline="0" fieldPosition="0">
        <references count="1">
          <reference field="4294967294">
            <x v="3"/>
          </reference>
        </references>
      </pivotArea>
    </format>
    <format action="formatting" dxfId="40">
      <pivotArea field="1" type="button" dataOnly="0" labelOnly="1" outline="0" axis="axisRow" fieldPosition="0"/>
    </format>
    <format action="formatting" dxfId="39">
      <pivotArea type="normal" dataOnly="0" labelOnly="1" outline="0" fieldPosition="0">
        <references count="1">
          <reference field="4294967294">
            <x v="3"/>
          </reference>
        </references>
      </pivotArea>
    </format>
    <format action="formatting" dxfId="38">
      <pivotArea field="1" type="button" dataOnly="0" labelOnly="1" outline="0" axis="axisRow" fieldPosition="0"/>
    </format>
    <format action="formatting" dxfId="37">
      <pivotArea type="normal" dataOnly="0" labelOnly="1" outline="0" fieldPosition="0">
        <references count="1">
          <reference field="4294967294">
            <x v="3"/>
          </reference>
        </references>
      </pivotArea>
    </format>
    <format action="formatting" dxfId="36">
      <pivotArea field="1" type="button" dataOnly="0" labelOnly="1" outline="0" axis="axisRow" fieldPosition="0"/>
    </format>
    <format action="formatting" dxfId="35">
      <pivotArea type="normal" dataOnly="0" labelOnly="1" outline="0" fieldPosition="0">
        <references count="1">
          <reference field="4294967294">
            <x v="3"/>
          </reference>
        </references>
      </pivotArea>
    </format>
    <format action="formatting" dxfId="34">
      <pivotArea type="normal" dataOnly="0" labelOnly="1" outline="1" fieldPosition="0">
        <references count="1">
          <reference field="1">
            <x v="146"/>
          </reference>
        </references>
      </pivotArea>
    </format>
    <format action="formatting" dxfId="33">
      <pivotArea type="normal" dataOnly="0" labelOnly="1" outline="1" fieldPosition="0">
        <references count="1">
          <reference field="1">
            <x v="96"/>
          </reference>
        </references>
      </pivotArea>
    </format>
    <format action="formatting" dxfId="32">
      <pivotArea type="normal" dataOnly="0" labelOnly="1" outline="1" fieldPosition="0">
        <references count="1">
          <reference field="1">
            <x v="46"/>
          </reference>
        </references>
      </pivotArea>
    </format>
    <format action="formatting" dxfId="31">
      <pivotArea type="normal" dataOnly="0" labelOnly="1" outline="0" fieldPosition="0">
        <references count="1">
          <reference field="4294967294">
            <x v="2"/>
          </reference>
        </references>
      </pivotArea>
    </format>
    <format action="formatting" dxfId="30">
      <pivotArea type="normal" dataOnly="1" outline="1" collapsedLevelsAreSubtotals="1" fieldPosition="0">
        <references count="1">
          <reference field="1"/>
        </references>
      </pivotArea>
    </format>
    <format action="formatting" dxfId="29">
      <pivotArea type="normal" dataOnly="0" labelOnly="1" outline="1" fieldPosition="0">
        <references count="1">
          <reference field="1">
            <x v="49"/>
          </reference>
        </references>
      </pivotArea>
    </format>
    <format action="formatting" dxfId="28">
      <pivotArea type="normal" dataOnly="0" labelOnly="1" outline="1" fieldPosition="0">
        <references count="1">
          <reference field="1">
            <x v="99"/>
          </reference>
        </references>
      </pivotArea>
    </format>
    <format action="formatting" dxfId="27">
      <pivotArea type="normal" dataOnly="0" labelOnly="1" outline="1" fieldPosition="0">
        <references count="1">
          <reference field="1">
            <x v="146"/>
          </reference>
        </references>
      </pivotArea>
    </format>
    <format action="formatting" dxfId="26">
      <pivotArea type="normal" dataOnly="1" outline="0" collapsedLevelsAreSubtotals="1" fieldPosition="0"/>
    </format>
    <format action="formatting" dxfId="25">
      <pivotArea type="normal" dataOnly="1" outline="0" collapsedLevelsAreSubtotals="1" fieldPosition="0"/>
    </format>
    <format action="formatting" dxfId="24">
      <pivotArea type="normal" dataOnly="0" labelOnly="1" outline="1" fieldPosition="0">
        <references count="1">
          <reference field="1">
            <x v="49"/>
          </reference>
        </references>
      </pivotArea>
    </format>
    <format action="formatting" dxfId="23">
      <pivotArea type="normal" dataOnly="0" labelOnly="1" outline="1" fieldPosition="0">
        <references count="1">
          <reference field="1">
            <x v="99"/>
          </reference>
        </references>
      </pivotArea>
    </format>
    <format action="formatting" dxfId="22">
      <pivotArea type="normal" dataOnly="0" labelOnly="1" outline="1" fieldPosition="0">
        <references count="1">
          <reference field="1">
            <x v="146"/>
          </reference>
        </references>
      </pivotArea>
    </format>
    <format action="formatting" dxfId="21">
      <pivotArea type="normal" dataOnly="0" labelOnly="1" grandRow="1" outline="0" fieldPosition="0"/>
    </format>
  </formats>
  <chartFormats count="9">
    <chartFormat chart="0" format="0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8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" format="9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" format="10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" format="11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12" series="0">
      <pivotArea type="data" dataOnly="1" outline="0" fieldPosition="0">
        <references count="2">
          <reference field="4294967294" selected="0">
            <x v="0"/>
          </reference>
          <reference field="1" selected="0">
            <x v="24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ablaDinámica1" cacheId="0" dataOnRows="0" dataCaption="Valor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ACTIVIDAD" fieldListSortAscending="0" mdxSubqueries="0" applyNumberFormats="0" applyBorderFormats="0" applyFontFormats="0" applyPatternFormats="0" applyAlignmentFormats="0" applyWidthHeightFormats="1" r:id="rId1">
  <location ref="B4:C6" firstHeaderRow="1" firstDataRow="1" firstDataCol="1"/>
  <pivotFields count="11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8">
        <item t="data" h="1" sd="1" x="8"/>
        <item t="data" h="1" sd="1" x="82"/>
        <item t="data" h="1" sd="1" x="58"/>
        <item t="data" h="1" sd="1" x="104"/>
        <item t="data" h="1" sd="1" x="112"/>
        <item t="data" h="1" sd="1" x="37"/>
        <item t="data" h="1" sd="1" x="110"/>
        <item t="data" h="1" sd="1" x="125"/>
        <item t="data" h="1" sd="1" x="54"/>
        <item t="data" h="1" sd="1" x="132"/>
        <item t="data" h="1" sd="1" x="13"/>
        <item t="data" h="1" sd="1" x="32"/>
        <item t="data" h="1" sd="1" x="96"/>
        <item t="data" h="1" sd="1" x="95"/>
        <item t="data" h="1" sd="1" x="90"/>
        <item t="data" h="1" sd="1" x="91"/>
        <item t="data" h="1" sd="1" x="89"/>
        <item t="data" h="1" sd="1" x="100"/>
        <item t="data" h="1" sd="1" x="124"/>
        <item t="data" h="1" sd="1" x="141"/>
        <item t="data" h="1" sd="1" x="128"/>
        <item t="data" h="1" sd="1" x="143"/>
        <item t="data" h="1" sd="1" x="55"/>
        <item t="data" h="1" sd="1" x="84"/>
        <item t="data" h="1" sd="1" x="60"/>
        <item t="data" h="1" sd="1" x="0"/>
        <item t="data" h="1" sd="1" x="85"/>
        <item t="data" h="1" sd="1" x="51"/>
        <item t="data" h="1" sd="1" x="107"/>
        <item t="data" h="1" sd="1" x="137"/>
        <item t="data" h="1" sd="1" x="38"/>
        <item t="data" h="1" sd="1" x="65"/>
        <item t="data" h="1" sd="1" x="68"/>
        <item t="data" h="1" sd="1" x="74"/>
        <item t="data" h="1" sd="1" x="80"/>
        <item t="data" h="1" sd="1" x="92"/>
        <item t="data" h="1" sd="1" x="41"/>
        <item t="data" h="1" sd="1" x="9"/>
        <item t="data" h="1" sd="1" x="10"/>
        <item t="data" h="1" sd="1" x="118"/>
        <item t="data" h="1" sd="1" x="29"/>
        <item t="data" h="1" sd="1" x="88"/>
        <item t="data" h="1" sd="1" x="117"/>
        <item t="data" h="1" sd="1" x="57"/>
        <item t="data" h="1" sd="1" x="19"/>
        <item t="data" h="1" sd="1" x="66"/>
        <item t="data" h="1" sd="1" x="42"/>
        <item t="data" h="1" sd="1" x="75"/>
        <item t="data" h="1" sd="1" x="69"/>
        <item t="data" h="1" sd="1" x="139"/>
        <item t="data" h="1" sd="1" x="53"/>
        <item t="data" h="1" sd="1" x="61"/>
        <item t="data" h="1" sd="1" x="131"/>
        <item t="data" h="1" sd="1" x="11"/>
        <item t="data" h="1" sd="1" x="14"/>
        <item t="data" h="1" sd="1" x="44"/>
        <item t="data" h="1" sd="1" x="17"/>
        <item t="data" h="1" sd="1" x="33"/>
        <item t="data" h="1" sd="1" x="30"/>
        <item t="data" h="1" sd="1" x="20"/>
        <item t="data" h="1" sd="1" x="81"/>
        <item t="data" h="1" sd="1" x="27"/>
        <item t="data" h="1" sd="1" x="105"/>
        <item t="data" h="1" sd="1" x="77"/>
        <item t="data" h="1" sd="1" x="146"/>
        <item t="data" h="1" sd="1" x="83"/>
        <item t="data" h="1" sd="1" x="59"/>
        <item t="data" h="1" sd="1" x="86"/>
        <item t="data" h="1" sd="1" x="35"/>
        <item t="data" h="1" sd="1" x="93"/>
        <item t="data" h="1" sd="1" x="140"/>
        <item t="data" h="1" sd="1" x="70"/>
        <item t="data" h="1" sd="1" x="78"/>
        <item t="data" h="1" sd="1" x="122"/>
        <item t="data" h="1" sd="1" x="123"/>
        <item t="data" h="1" sd="1" x="62"/>
        <item t="data" h="1" sd="1" x="76"/>
        <item t="data" h="1" sd="1" x="22"/>
        <item t="data" h="1" sd="1" x="119"/>
        <item t="data" h="1" sd="1" x="99"/>
        <item t="data" h="1" sd="1" x="144"/>
        <item t="data" h="1" sd="1" x="145"/>
        <item t="data" h="1" sd="1" x="25"/>
        <item t="data" h="1" sd="1" x="34"/>
        <item t="data" h="1" sd="1" x="31"/>
        <item t="data" h="1" sd="1" x="28"/>
        <item t="data" h="1" sd="1" x="79"/>
        <item t="data" h="1" sd="1" x="71"/>
        <item t="data" h="1" sd="1" x="67"/>
        <item t="data" h="1" sd="1" x="4"/>
        <item t="data" h="1" sd="1" x="7"/>
        <item t="data" h="1" sd="1" x="97"/>
        <item t="data" h="1" sd="1" x="98"/>
        <item t="data" h="1" sd="1" x="39"/>
        <item t="data" h="1" sd="1" x="5"/>
        <item t="data" h="1" sd="1" x="87"/>
        <item t="data" h="1" sd="1" x="109"/>
        <item t="data" h="1" sd="1" x="108"/>
        <item t="data" h="1" sd="1" x="3"/>
        <item t="data" h="1" sd="1" x="101"/>
        <item t="data" h="1" sd="1" x="2"/>
        <item t="data" h="1" sd="1" x="73"/>
        <item t="data" h="1" sd="1" x="72"/>
        <item t="data" h="1" sd="1" x="47"/>
        <item t="data" h="1" sd="1" x="102"/>
        <item t="data" h="1" sd="1" x="18"/>
        <item t="data" h="1" sd="1" x="48"/>
        <item t="data" h="1" sd="1" x="49"/>
        <item t="data" h="1" sd="1" x="50"/>
        <item t="data" h="1" sd="1" x="120"/>
        <item t="data" h="1" sd="1" x="106"/>
        <item t="data" h="1" sd="1" x="64"/>
        <item t="data" h="1" sd="1" x="135"/>
        <item t="data" h="1" sd="1" x="116"/>
        <item t="data" h="1" sd="1" x="94"/>
        <item t="data" h="1" sd="1" x="111"/>
        <item t="data" sd="1" x="1"/>
        <item t="data" h="1" sd="1" x="115"/>
        <item t="data" h="1" sd="1" x="12"/>
        <item t="data" h="1" sd="1" x="21"/>
        <item t="data" h="1" sd="1" x="63"/>
        <item t="data" h="1" sd="1" x="136"/>
        <item t="data" h="1" sd="1" x="16"/>
        <item t="data" h="1" sd="1" x="43"/>
        <item t="data" h="1" sd="1" x="113"/>
        <item t="data" h="1" sd="1" x="46"/>
        <item t="data" h="1" sd="1" x="121"/>
        <item t="data" h="1" sd="1" x="103"/>
        <item t="data" h="1" sd="1" x="129"/>
        <item t="data" h="1" sd="1" x="15"/>
        <item t="data" h="1" sd="1" x="45"/>
        <item t="data" h="1" sd="1" x="142"/>
        <item t="data" h="1" sd="1" x="36"/>
        <item t="data" h="1" sd="1" x="127"/>
        <item t="data" h="1" sd="1" x="23"/>
        <item t="data" h="1" sd="1" x="24"/>
        <item t="data" h="1" sd="1" x="134"/>
        <item t="data" h="1" sd="1" x="133"/>
        <item t="data" h="1" sd="1" x="126"/>
        <item t="data" h="1" sd="1" x="56"/>
        <item t="data" h="1" sd="1" x="40"/>
        <item t="data" h="1" sd="1" x="6"/>
        <item t="data" h="1" sd="1" x="130"/>
        <item t="data" h="1" sd="1" x="52"/>
        <item t="data" h="1" sd="1" x="138"/>
        <item t="data" h="1" sd="1" x="114"/>
        <item t="data" h="1" sd="1" x="26"/>
        <item t="default" sd="1"/>
      </items>
    </pivotField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2">
    <i t="data" r="0" i="0">
      <x v="116"/>
    </i>
    <i t="grand" r="0" i="0">
      <x v="0"/>
    </i>
  </rowItems>
  <colItems count="1">
    <i t="data" r="0" i="0"/>
  </colItems>
  <dataFields count="1">
    <dataField name="PLANEADO" fld="4" subtotal="sum" showDataAs="normal" baseField="0" baseItem="0"/>
  </dataFields>
  <formats count="12">
    <format action="formatting" dxfId="20">
      <pivotArea type="normal" dataOnly="1" outline="1" collapsedLevelsAreSubtotals="1" fieldPosition="0">
        <references count="1">
          <reference field="1"/>
        </references>
      </pivotArea>
    </format>
    <format action="formatting" dxfId="19">
      <pivotArea type="normal" dataOnly="0" labelOnly="1" outline="1" fieldPosition="0">
        <references count="1">
          <reference field="1">
            <x v="49"/>
          </reference>
        </references>
      </pivotArea>
    </format>
    <format action="formatting" dxfId="18">
      <pivotArea type="normal" dataOnly="0" labelOnly="1" outline="1" fieldPosition="0">
        <references count="1">
          <reference field="1">
            <x v="99"/>
          </reference>
        </references>
      </pivotArea>
    </format>
    <format action="formatting" dxfId="17">
      <pivotArea type="normal" dataOnly="0" labelOnly="1" outline="1" fieldPosition="0">
        <references count="1">
          <reference field="1">
            <x v="146"/>
          </reference>
        </references>
      </pivotArea>
    </format>
    <format action="formatting" dxfId="16">
      <pivotArea field="1" type="button" dataOnly="0" labelOnly="1" outline="0" axis="axisRow" fieldPosition="0"/>
    </format>
    <format action="formatting" dxfId="15">
      <pivotArea type="normal" dataOnly="0" labelOnly="1" outline="0" axis="axisValues" fieldPosition="0"/>
    </format>
    <format action="formatting" dxfId="14">
      <pivotArea field="1" type="button" dataOnly="0" labelOnly="1" outline="0" axis="axisRow" fieldPosition="0"/>
    </format>
    <format action="formatting" dxfId="13">
      <pivotArea type="normal" dataOnly="0" labelOnly="1" outline="0" axis="axisValues" fieldPosition="0"/>
    </format>
    <format action="formatting" dxfId="12">
      <pivotArea field="1" type="button" dataOnly="0" labelOnly="1" outline="0" axis="axisRow" fieldPosition="0"/>
    </format>
    <format action="formatting" dxfId="11">
      <pivotArea type="normal" dataOnly="0" labelOnly="1" outline="0" axis="axisValues" fieldPosition="0"/>
    </format>
    <format action="formatting" dxfId="10">
      <pivotArea field="1" type="button" dataOnly="0" labelOnly="1" outline="0" axis="axisRow" fieldPosition="0"/>
    </format>
    <format action="formatting" dxfId="9">
      <pivotArea type="normal" dataOnly="0" labelOnly="1" outline="0" axis="axisValues" fieldPosition="0"/>
    </format>
  </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TablaDinámica2" cacheId="0" dataOnRows="0" dataCaption="Valor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ACTIVIDAD" fieldListSortAscending="0" mdxSubqueries="0" applyNumberFormats="0" applyBorderFormats="0" applyFontFormats="0" applyPatternFormats="0" applyAlignmentFormats="0" applyWidthHeightFormats="1" r:id="rId1">
  <location ref="B10:C12" firstHeaderRow="1" firstDataRow="1" firstDataCol="1"/>
  <pivotFields count="11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8">
        <item t="data" h="1" sd="1" x="8"/>
        <item t="data" h="1" sd="1" x="82"/>
        <item t="data" h="1" sd="1" x="58"/>
        <item t="data" h="1" sd="1" x="104"/>
        <item t="data" h="1" sd="1" x="112"/>
        <item t="data" h="1" sd="1" x="37"/>
        <item t="data" h="1" sd="1" x="110"/>
        <item t="data" h="1" sd="1" x="125"/>
        <item t="data" h="1" sd="1" x="54"/>
        <item t="data" h="1" sd="1" x="132"/>
        <item t="data" h="1" sd="1" x="13"/>
        <item t="data" h="1" sd="1" x="32"/>
        <item t="data" h="1" sd="1" x="96"/>
        <item t="data" h="1" sd="1" x="95"/>
        <item t="data" h="1" sd="1" x="90"/>
        <item t="data" h="1" sd="1" x="91"/>
        <item t="data" h="1" sd="1" x="89"/>
        <item t="data" h="1" sd="1" x="100"/>
        <item t="data" h="1" sd="1" x="124"/>
        <item t="data" h="1" sd="1" x="141"/>
        <item t="data" h="1" sd="1" x="128"/>
        <item t="data" h="1" sd="1" x="143"/>
        <item t="data" h="1" sd="1" x="55"/>
        <item t="data" h="1" sd="1" x="84"/>
        <item t="data" h="1" sd="1" x="60"/>
        <item t="data" h="1" sd="1" x="0"/>
        <item t="data" h="1" sd="1" x="85"/>
        <item t="data" h="1" sd="1" x="51"/>
        <item t="data" h="1" sd="1" x="107"/>
        <item t="data" h="1" sd="1" x="137"/>
        <item t="data" sd="1" x="38"/>
        <item t="data" h="1" sd="1" x="65"/>
        <item t="data" h="1" sd="1" x="68"/>
        <item t="data" h="1" sd="1" x="74"/>
        <item t="data" h="1" sd="1" x="80"/>
        <item t="data" h="1" sd="1" x="92"/>
        <item t="data" h="1" sd="1" x="41"/>
        <item t="data" h="1" sd="1" x="9"/>
        <item t="data" h="1" sd="1" x="10"/>
        <item t="data" h="1" sd="1" x="118"/>
        <item t="data" h="1" sd="1" x="29"/>
        <item t="data" h="1" sd="1" x="88"/>
        <item t="data" h="1" sd="1" x="117"/>
        <item t="data" h="1" sd="1" x="57"/>
        <item t="data" h="1" sd="1" x="19"/>
        <item t="data" h="1" sd="1" x="66"/>
        <item t="data" h="1" sd="1" x="42"/>
        <item t="data" h="1" sd="1" x="75"/>
        <item t="data" h="1" sd="1" x="69"/>
        <item t="data" h="1" sd="1" x="139"/>
        <item t="data" h="1" sd="1" x="53"/>
        <item t="data" h="1" sd="1" x="61"/>
        <item t="data" h="1" sd="1" x="131"/>
        <item t="data" h="1" sd="1" x="11"/>
        <item t="data" h="1" sd="1" x="14"/>
        <item t="data" h="1" sd="1" x="44"/>
        <item t="data" h="1" sd="1" x="17"/>
        <item t="data" h="1" sd="1" x="33"/>
        <item t="data" h="1" sd="1" x="30"/>
        <item t="data" h="1" sd="1" x="20"/>
        <item t="data" h="1" sd="1" x="81"/>
        <item t="data" h="1" sd="1" x="27"/>
        <item t="data" h="1" sd="1" x="105"/>
        <item t="data" h="1" sd="1" x="77"/>
        <item t="data" h="1" sd="1" x="146"/>
        <item t="data" h="1" sd="1" x="83"/>
        <item t="data" h="1" sd="1" x="59"/>
        <item t="data" h="1" sd="1" x="86"/>
        <item t="data" h="1" sd="1" x="35"/>
        <item t="data" h="1" sd="1" x="93"/>
        <item t="data" h="1" sd="1" x="140"/>
        <item t="data" h="1" sd="1" x="70"/>
        <item t="data" h="1" sd="1" x="78"/>
        <item t="data" h="1" sd="1" x="122"/>
        <item t="data" h="1" sd="1" x="123"/>
        <item t="data" h="1" sd="1" x="62"/>
        <item t="data" h="1" sd="1" x="76"/>
        <item t="data" h="1" sd="1" x="22"/>
        <item t="data" h="1" sd="1" x="119"/>
        <item t="data" h="1" sd="1" x="99"/>
        <item t="data" h="1" sd="1" x="144"/>
        <item t="data" h="1" sd="1" x="145"/>
        <item t="data" h="1" sd="1" x="25"/>
        <item t="data" h="1" sd="1" x="34"/>
        <item t="data" h="1" sd="1" x="31"/>
        <item t="data" h="1" sd="1" x="28"/>
        <item t="data" h="1" sd="1" x="79"/>
        <item t="data" h="1" sd="1" x="71"/>
        <item t="data" h="1" sd="1" x="67"/>
        <item t="data" h="1" sd="1" x="4"/>
        <item t="data" h="1" sd="1" x="7"/>
        <item t="data" h="1" sd="1" x="97"/>
        <item t="data" h="1" sd="1" x="98"/>
        <item t="data" h="1" sd="1" x="39"/>
        <item t="data" h="1" sd="1" x="5"/>
        <item t="data" h="1" sd="1" x="87"/>
        <item t="data" h="1" sd="1" x="109"/>
        <item t="data" h="1" sd="1" x="108"/>
        <item t="data" h="1" sd="1" x="3"/>
        <item t="data" h="1" sd="1" x="101"/>
        <item t="data" h="1" sd="1" x="2"/>
        <item t="data" h="1" sd="1" x="73"/>
        <item t="data" h="1" sd="1" x="72"/>
        <item t="data" h="1" sd="1" x="47"/>
        <item t="data" h="1" sd="1" x="102"/>
        <item t="data" h="1" sd="1" x="18"/>
        <item t="data" h="1" sd="1" x="48"/>
        <item t="data" h="1" sd="1" x="49"/>
        <item t="data" h="1" sd="1" x="50"/>
        <item t="data" h="1" sd="1" x="120"/>
        <item t="data" h="1" sd="1" x="106"/>
        <item t="data" h="1" sd="1" x="64"/>
        <item t="data" h="1" sd="1" x="135"/>
        <item t="data" h="1" sd="1" x="116"/>
        <item t="data" h="1" sd="1" x="94"/>
        <item t="data" h="1" sd="1" x="111"/>
        <item t="data" h="1" sd="1" x="1"/>
        <item t="data" h="1" sd="1" x="115"/>
        <item t="data" h="1" sd="1" x="12"/>
        <item t="data" h="1" sd="1" x="21"/>
        <item t="data" h="1" sd="1" x="63"/>
        <item t="data" h="1" sd="1" x="136"/>
        <item t="data" h="1" sd="1" x="16"/>
        <item t="data" h="1" sd="1" x="43"/>
        <item t="data" h="1" sd="1" x="113"/>
        <item t="data" h="1" sd="1" x="46"/>
        <item t="data" h="1" sd="1" x="121"/>
        <item t="data" h="1" sd="1" x="103"/>
        <item t="data" h="1" sd="1" x="129"/>
        <item t="data" h="1" sd="1" x="15"/>
        <item t="data" h="1" sd="1" x="45"/>
        <item t="data" h="1" sd="1" x="142"/>
        <item t="data" h="1" sd="1" x="36"/>
        <item t="data" h="1" sd="1" x="127"/>
        <item t="data" h="1" sd="1" x="23"/>
        <item t="data" h="1" sd="1" x="24"/>
        <item t="data" h="1" sd="1" x="134"/>
        <item t="data" h="1" sd="1" x="133"/>
        <item t="data" h="1" sd="1" x="126"/>
        <item t="data" h="1" sd="1" x="56"/>
        <item t="data" h="1" sd="1" x="40"/>
        <item t="data" h="1" sd="1" x="6"/>
        <item t="data" h="1" sd="1" x="130"/>
        <item t="data" h="1" sd="1" x="52"/>
        <item t="data" h="1" sd="1" x="138"/>
        <item t="data" h="1" sd="1" x="114"/>
        <item t="data" h="1" sd="1" x="26"/>
        <item t="default" sd="1"/>
      </items>
    </pivotField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2">
    <i t="data" r="0" i="0">
      <x v="30"/>
    </i>
    <i t="grand" r="0" i="0">
      <x v="0"/>
    </i>
  </rowItems>
  <colItems count="1">
    <i t="data" r="0" i="0"/>
  </colItems>
  <dataFields count="1">
    <dataField name="PLANEADO" fld="4" subtotal="sum" showDataAs="normal" baseField="0" baseItem="0"/>
  </dataFields>
  <formats count="9">
    <format action="formatting" dxfId="8">
      <pivotArea field="1" type="button" dataOnly="0" labelOnly="1" outline="0" axis="axisRow" fieldPosition="0"/>
    </format>
    <format action="formatting" dxfId="7">
      <pivotArea field="1" type="button" dataOnly="0" labelOnly="1" outline="0" axis="axisRow" fieldPosition="0"/>
    </format>
    <format action="formatting" dxfId="6">
      <pivotArea type="normal" dataOnly="0" labelOnly="1" outline="0" axis="axisValues" fieldPosition="0"/>
    </format>
    <format action="formatting" dxfId="5">
      <pivotArea field="1" type="button" dataOnly="0" labelOnly="1" outline="0" axis="axisRow" fieldPosition="0"/>
    </format>
    <format action="formatting" dxfId="4">
      <pivotArea type="normal" dataOnly="0" labelOnly="1" outline="0" axis="axisValues" fieldPosition="0"/>
    </format>
    <format action="formatting" dxfId="3">
      <pivotArea field="1" type="button" dataOnly="0" labelOnly="1" outline="0" axis="axisRow" fieldPosition="0"/>
    </format>
    <format action="formatting" dxfId="2">
      <pivotArea type="normal" dataOnly="0" labelOnly="1" outline="0" axis="axisValues" fieldPosition="0"/>
    </format>
    <format action="formatting" dxfId="1">
      <pivotArea type="normal" dataOnly="1" outline="1" collapsedLevelsAreSubtotals="1" fieldPosition="0">
        <references count="1">
          <reference field="1"/>
        </references>
      </pivotArea>
    </format>
    <format action="formatting" dxfId="0">
      <pivotArea type="normal" dataOnly="0" labelOnly="1" outline="1" fieldPosition="0">
        <references count="1">
          <reference field="1"/>
        </references>
      </pivotArea>
    </format>
  </formats>
  <pivotTableStyleInfo name="PivotStyleMedium9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TablaDinámica3" cacheId="0" dataOnRows="0" dataCaption="Valor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ACTIVIDAD" fieldListSortAscending="0" mdxSubqueries="0" applyNumberFormats="0" applyBorderFormats="0" applyFontFormats="0" applyPatternFormats="0" applyAlignmentFormats="0" applyWidthHeightFormats="1" r:id="rId1">
  <location ref="B16:C18" firstHeaderRow="1" firstDataRow="1" firstDataCol="1"/>
  <pivotFields count="11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8">
        <item t="data" h="1" sd="1" x="8"/>
        <item t="data" h="1" sd="1" x="82"/>
        <item t="data" h="1" sd="1" x="58"/>
        <item t="data" h="1" sd="1" x="104"/>
        <item t="data" h="1" sd="1" x="112"/>
        <item t="data" h="1" sd="1" x="37"/>
        <item t="data" h="1" sd="1" x="110"/>
        <item t="data" h="1" sd="1" x="125"/>
        <item t="data" h="1" sd="1" x="54"/>
        <item t="data" h="1" sd="1" x="132"/>
        <item t="data" h="1" sd="1" x="13"/>
        <item t="data" h="1" sd="1" x="32"/>
        <item t="data" h="1" sd="1" x="96"/>
        <item t="data" h="1" sd="1" x="95"/>
        <item t="data" h="1" sd="1" x="90"/>
        <item t="data" h="1" sd="1" x="91"/>
        <item t="data" h="1" sd="1" x="89"/>
        <item t="data" h="1" sd="1" x="100"/>
        <item t="data" h="1" sd="1" x="124"/>
        <item t="data" h="1" sd="1" x="141"/>
        <item t="data" h="1" sd="1" x="128"/>
        <item t="data" h="1" sd="1" x="143"/>
        <item t="data" h="1" sd="1" x="55"/>
        <item t="data" h="1" sd="1" x="84"/>
        <item t="data" h="1" sd="1" x="60"/>
        <item t="data" h="1" sd="1" x="0"/>
        <item t="data" h="1" sd="1" x="85"/>
        <item t="data" h="1" sd="1" x="51"/>
        <item t="data" h="1" sd="1" x="107"/>
        <item t="data" h="1" sd="1" x="137"/>
        <item t="data" h="1" sd="1" x="38"/>
        <item t="data" h="1" sd="1" x="65"/>
        <item t="data" h="1" sd="1" x="68"/>
        <item t="data" h="1" sd="1" x="74"/>
        <item t="data" h="1" sd="1" x="80"/>
        <item t="data" h="1" sd="1" x="92"/>
        <item t="data" h="1" sd="1" x="41"/>
        <item t="data" h="1" sd="1" x="9"/>
        <item t="data" h="1" sd="1" x="10"/>
        <item t="data" h="1" sd="1" x="118"/>
        <item t="data" h="1" sd="1" x="29"/>
        <item t="data" h="1" sd="1" x="88"/>
        <item t="data" h="1" sd="1" x="117"/>
        <item t="data" h="1" sd="1" x="57"/>
        <item t="data" h="1" sd="1" x="19"/>
        <item t="data" h="1" sd="1" x="66"/>
        <item t="data" h="1" sd="1" x="42"/>
        <item t="data" h="1" sd="1" x="75"/>
        <item t="data" h="1" sd="1" x="69"/>
        <item t="data" h="1" sd="1" x="139"/>
        <item t="data" h="1" sd="1" x="53"/>
        <item t="data" h="1" sd="1" x="61"/>
        <item t="data" h="1" sd="1" x="131"/>
        <item t="data" h="1" sd="1" x="11"/>
        <item t="data" h="1" sd="1" x="14"/>
        <item t="data" h="1" sd="1" x="44"/>
        <item t="data" h="1" sd="1" x="17"/>
        <item t="data" h="1" sd="1" x="33"/>
        <item t="data" h="1" sd="1" x="30"/>
        <item t="data" h="1" sd="1" x="20"/>
        <item t="data" h="1" sd="1" x="81"/>
        <item t="data" h="1" sd="1" x="27"/>
        <item t="data" h="1" sd="1" x="105"/>
        <item t="data" h="1" sd="1" x="77"/>
        <item t="data" h="1" sd="1" x="146"/>
        <item t="data" h="1" sd="1" x="83"/>
        <item t="data" h="1" sd="1" x="59"/>
        <item t="data" h="1" sd="1" x="86"/>
        <item t="data" h="1" sd="1" x="35"/>
        <item t="data" h="1" sd="1" x="93"/>
        <item t="data" h="1" sd="1" x="140"/>
        <item t="data" h="1" sd="1" x="70"/>
        <item t="data" h="1" sd="1" x="78"/>
        <item t="data" h="1" sd="1" x="122"/>
        <item t="data" h="1" sd="1" x="123"/>
        <item t="data" h="1" sd="1" x="62"/>
        <item t="data" h="1" sd="1" x="76"/>
        <item t="data" h="1" sd="1" x="22"/>
        <item t="data" h="1" sd="1" x="119"/>
        <item t="data" h="1" sd="1" x="99"/>
        <item t="data" h="1" sd="1" x="144"/>
        <item t="data" h="1" sd="1" x="145"/>
        <item t="data" h="1" sd="1" x="25"/>
        <item t="data" h="1" sd="1" x="34"/>
        <item t="data" h="1" sd="1" x="31"/>
        <item t="data" h="1" sd="1" x="28"/>
        <item t="data" h="1" sd="1" x="79"/>
        <item t="data" h="1" sd="1" x="71"/>
        <item t="data" h="1" sd="1" x="67"/>
        <item t="data" h="1" sd="1" x="4"/>
        <item t="data" h="1" sd="1" x="7"/>
        <item t="data" h="1" sd="1" x="97"/>
        <item t="data" h="1" sd="1" x="98"/>
        <item t="data" h="1" sd="1" x="39"/>
        <item t="data" h="1" sd="1" x="5"/>
        <item t="data" h="1" sd="1" x="87"/>
        <item t="data" h="1" sd="1" x="109"/>
        <item t="data" h="1" sd="1" x="108"/>
        <item t="data" h="1" sd="1" x="3"/>
        <item t="data" h="1" sd="1" x="101"/>
        <item t="data" h="1" sd="1" x="2"/>
        <item t="data" h="1" sd="1" x="73"/>
        <item t="data" h="1" sd="1" x="72"/>
        <item t="data" h="1" sd="1" x="47"/>
        <item t="data" h="1" sd="1" x="102"/>
        <item t="data" h="1" sd="1" x="18"/>
        <item t="data" h="1" sd="1" x="48"/>
        <item t="data" h="1" sd="1" x="49"/>
        <item t="data" h="1" sd="1" x="50"/>
        <item t="data" h="1" sd="1" x="120"/>
        <item t="data" h="1" sd="1" x="106"/>
        <item t="data" h="1" sd="1" x="64"/>
        <item t="data" h="1" sd="1" x="135"/>
        <item t="data" h="1" sd="1" x="116"/>
        <item t="data" h="1" sd="1" x="94"/>
        <item t="data" h="1" sd="1" x="111"/>
        <item t="data" h="1" sd="1" x="1"/>
        <item t="data" h="1" sd="1" x="115"/>
        <item t="data" h="1" sd="1" x="12"/>
        <item t="data" h="1" sd="1" x="21"/>
        <item t="data" h="1" sd="1" x="63"/>
        <item t="data" h="1" sd="1" x="136"/>
        <item t="data" h="1" sd="1" x="16"/>
        <item t="data" h="1" sd="1" x="43"/>
        <item t="data" h="1" sd="1" x="113"/>
        <item t="data" h="1" sd="1" x="46"/>
        <item t="data" h="1" sd="1" x="121"/>
        <item t="data" sd="1" x="103"/>
        <item t="data" h="1" sd="1" x="129"/>
        <item t="data" h="1" sd="1" x="15"/>
        <item t="data" h="1" sd="1" x="45"/>
        <item t="data" h="1" sd="1" x="142"/>
        <item t="data" h="1" sd="1" x="36"/>
        <item t="data" h="1" sd="1" x="127"/>
        <item t="data" h="1" sd="1" x="23"/>
        <item t="data" h="1" sd="1" x="24"/>
        <item t="data" h="1" sd="1" x="134"/>
        <item t="data" h="1" sd="1" x="133"/>
        <item t="data" h="1" sd="1" x="126"/>
        <item t="data" h="1" sd="1" x="56"/>
        <item t="data" h="1" sd="1" x="40"/>
        <item t="data" h="1" sd="1" x="6"/>
        <item t="data" h="1" sd="1" x="130"/>
        <item t="data" h="1" sd="1" x="52"/>
        <item t="data" h="1" sd="1" x="138"/>
        <item t="data" h="1" sd="1" x="114"/>
        <item t="data" h="1" sd="1" x="26"/>
        <item t="default" sd="1"/>
      </items>
    </pivotField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2">
    <i t="data" r="0" i="0">
      <x v="127"/>
    </i>
    <i t="grand" r="0" i="0">
      <x v="0"/>
    </i>
  </rowItems>
  <colItems count="1">
    <i t="data" r="0" i="0"/>
  </colItems>
  <dataFields count="1">
    <dataField name="PLANEADO" fld="4" subtotal="sum" showDataAs="normal" baseField="0" baseItem="0"/>
  </dataFields>
  <formats count="12">
    <format action="formatting" dxfId="60">
      <pivotArea field="1" type="button" dataOnly="0" labelOnly="1" outline="0" axis="axisRow" fieldPosition="0"/>
    </format>
    <format action="formatting" dxfId="59">
      <pivotArea type="normal" dataOnly="0" labelOnly="1" outline="0" axis="axisValues" fieldPosition="0"/>
    </format>
    <format action="formatting" dxfId="58">
      <pivotArea field="1" type="button" dataOnly="0" labelOnly="1" outline="0" axis="axisRow" fieldPosition="0"/>
    </format>
    <format action="formatting" dxfId="57">
      <pivotArea type="normal" dataOnly="0" labelOnly="1" outline="0" axis="axisValues" fieldPosition="0"/>
    </format>
    <format action="formatting" dxfId="56">
      <pivotArea type="normal" dataOnly="1" outline="1" collapsedLevelsAreSubtotals="1" fieldPosition="0">
        <references count="1">
          <reference field="1"/>
        </references>
      </pivotArea>
    </format>
    <format action="formatting" dxfId="55">
      <pivotArea type="normal" dataOnly="0" labelOnly="1" outline="1" fieldPosition="0">
        <references count="1">
          <reference field="1"/>
        </references>
      </pivotArea>
    </format>
    <format action="formatting" dxfId="54">
      <pivotArea type="normal" dataOnly="0" labelOnly="1" outline="0" axis="axisValues" fieldPosition="0"/>
    </format>
    <format action="formatting" dxfId="53">
      <pivotArea field="1" type="button" dataOnly="0" labelOnly="1" outline="0" axis="axisRow" fieldPosition="0"/>
    </format>
    <format action="formatting" dxfId="52">
      <pivotArea type="normal" dataOnly="0" labelOnly="1" outline="0" axis="axisValues" fieldPosition="0"/>
    </format>
    <format action="formatting" dxfId="51">
      <pivotArea field="1" type="button" dataOnly="0" labelOnly="1" outline="0" axis="axisRow" fieldPosition="0"/>
    </format>
    <format action="formatting" dxfId="50">
      <pivotArea type="normal" dataOnly="0" labelOnly="1" outline="0" axis="axisValues" fieldPosition="0"/>
    </format>
    <format action="formatting" dxfId="49">
      <pivotArea type="normal" dataOnly="0" labelOnly="1" outline="0" axis="axisValues" fieldPosition="0"/>
    </format>
  </formats>
  <pivotTableStyleInfo name="PivotStyleMedium2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Relationship Type="http://schemas.openxmlformats.org/officeDocument/2006/relationships/pivotTable" Target="/xl/pivotTables/pivotTable3.xml" Id="rId3"/><Relationship Type="http://schemas.openxmlformats.org/officeDocument/2006/relationships/pivotTable" Target="/xl/pivotTables/pivotTable4.xml" Id="rId4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70"/>
  <sheetViews>
    <sheetView tabSelected="1" topLeftCell="C1" zoomScale="90" zoomScaleNormal="90" workbookViewId="0">
      <selection activeCell="E3" sqref="E3"/>
    </sheetView>
  </sheetViews>
  <sheetFormatPr baseColWidth="10" defaultColWidth="11.42578125" defaultRowHeight="15.75"/>
  <cols>
    <col width="13.7109375" customWidth="1" style="16" min="1" max="1"/>
    <col width="83.42578125" customWidth="1" style="66" min="2" max="2"/>
    <col width="38.42578125" customWidth="1" style="66" min="3" max="3"/>
    <col width="22.5703125" customWidth="1" style="66" min="4" max="6"/>
    <col width="17.85546875" customWidth="1" style="66" min="7" max="7"/>
    <col width="18.85546875" customWidth="1" style="66" min="8" max="11"/>
    <col width="11.42578125" customWidth="1" style="66" min="12" max="23"/>
    <col width="11.42578125" customWidth="1" style="66" min="24" max="16384"/>
  </cols>
  <sheetData>
    <row r="1" ht="37.5" customHeight="1" s="45">
      <c r="A1" s="65" t="inlineStr">
        <is>
          <t xml:space="preserve">1001-101 Nicaragua </t>
        </is>
      </c>
      <c r="C1" s="65" t="n"/>
      <c r="D1" s="65" t="inlineStr">
        <is>
          <t>Project Start Date</t>
        </is>
      </c>
      <c r="E1" s="2" t="n">
        <v>44277</v>
      </c>
    </row>
    <row r="2" ht="31.5" customHeight="1" s="45">
      <c r="A2" s="1" t="inlineStr">
        <is>
          <t>ID</t>
        </is>
      </c>
      <c r="B2" s="1" t="inlineStr">
        <is>
          <t>TASK</t>
        </is>
      </c>
      <c r="C2" s="1" t="inlineStr">
        <is>
          <t>START_DATE_PLA</t>
        </is>
      </c>
      <c r="D2" s="1" t="inlineStr">
        <is>
          <t>END_DATE_ACT</t>
        </is>
      </c>
      <c r="E2" s="1" t="inlineStr">
        <is>
          <t>PL_DURATION</t>
        </is>
      </c>
      <c r="F2" s="1" t="inlineStr">
        <is>
          <t>START_DATE_ACT</t>
        </is>
      </c>
      <c r="G2" s="1" t="inlineStr">
        <is>
          <t>DATE_ACT</t>
        </is>
      </c>
      <c r="H2" s="1" t="inlineStr">
        <is>
          <t>EXCEC DAY</t>
        </is>
      </c>
      <c r="I2" s="1" t="inlineStr">
        <is>
          <t>DAY REPORT</t>
        </is>
      </c>
      <c r="J2" s="1" t="inlineStr">
        <is>
          <t>DAY ACT</t>
        </is>
      </c>
      <c r="K2" s="1" t="inlineStr">
        <is>
          <t>PERCENTAGE</t>
        </is>
      </c>
    </row>
    <row r="3" ht="15" customHeight="1" s="45">
      <c r="A3" s="3" t="n">
        <v>3</v>
      </c>
      <c r="B3" s="4" t="inlineStr">
        <is>
          <t>Construccion</t>
        </is>
      </c>
      <c r="C3" s="17" t="n">
        <v>44277</v>
      </c>
      <c r="D3" s="17" t="n">
        <v>44420</v>
      </c>
      <c r="E3" s="29">
        <f>D3-C3</f>
        <v/>
      </c>
      <c r="F3" s="18" t="inlineStr"/>
      <c r="G3" s="18" t="inlineStr"/>
      <c r="H3" s="29" t="inlineStr"/>
      <c r="I3" s="29" t="inlineStr"/>
      <c r="J3" s="29" t="inlineStr"/>
      <c r="K3" s="29" t="inlineStr"/>
    </row>
    <row r="4" ht="15" customHeight="1" s="45">
      <c r="A4" s="5" t="n">
        <v>3.1</v>
      </c>
      <c r="B4" s="19" t="inlineStr">
        <is>
          <t>Rehabilitacion y construccion de caminos</t>
        </is>
      </c>
      <c r="C4" s="20" t="n">
        <v>44277</v>
      </c>
      <c r="D4" s="20" t="n">
        <v>44404</v>
      </c>
      <c r="E4" s="30">
        <f>D4-C4</f>
        <v/>
      </c>
      <c r="F4" s="21" t="inlineStr">
        <is>
          <t>2021-04-22 23:54:21.756000042</t>
        </is>
      </c>
      <c r="G4" s="21" t="inlineStr">
        <is>
          <t>2021-05-28 21:38:48.891000032</t>
        </is>
      </c>
      <c r="H4" s="30" t="n">
        <v>71</v>
      </c>
      <c r="I4" s="30" t="n">
        <v>67</v>
      </c>
      <c r="J4" s="30" t="n">
        <v>31</v>
      </c>
      <c r="K4" s="30" t="n">
        <v>52</v>
      </c>
    </row>
    <row r="5" ht="15" customHeight="1" s="45">
      <c r="A5" s="6" t="inlineStr">
        <is>
          <t>3.1.1</t>
        </is>
      </c>
      <c r="B5" s="22" t="inlineStr">
        <is>
          <t>Preliminares</t>
        </is>
      </c>
      <c r="C5" s="7" t="n">
        <v>44277</v>
      </c>
      <c r="D5" s="7" t="n">
        <v>44404</v>
      </c>
      <c r="E5" s="31">
        <f>D5-C5</f>
        <v/>
      </c>
      <c r="F5" s="23" t="inlineStr"/>
      <c r="G5" s="23" t="inlineStr"/>
      <c r="H5" s="31" t="inlineStr"/>
      <c r="I5" s="31" t="inlineStr"/>
      <c r="J5" s="31" t="inlineStr"/>
      <c r="K5" s="31" t="inlineStr"/>
    </row>
    <row r="6" ht="15" customHeight="1" s="45">
      <c r="A6" s="6" t="inlineStr">
        <is>
          <t>3.1.1.1</t>
        </is>
      </c>
      <c r="B6" s="8" t="inlineStr">
        <is>
          <t>Permiso ambiental/construccion</t>
        </is>
      </c>
      <c r="C6" s="7" t="n">
        <v>44277</v>
      </c>
      <c r="D6" s="7" t="n">
        <v>44277</v>
      </c>
      <c r="E6" s="31">
        <f>D6-C6</f>
        <v/>
      </c>
      <c r="F6" s="23" t="inlineStr"/>
      <c r="G6" s="23" t="inlineStr"/>
      <c r="H6" s="31" t="inlineStr"/>
      <c r="I6" s="31" t="inlineStr"/>
      <c r="J6" s="31" t="inlineStr"/>
      <c r="K6" s="31" t="inlineStr"/>
    </row>
    <row r="7" ht="15" customHeight="1" s="45">
      <c r="A7" s="6" t="inlineStr">
        <is>
          <t>3.1.1.2</t>
        </is>
      </c>
      <c r="B7" s="8" t="inlineStr">
        <is>
          <t>Movilizacion y desmovilizacion</t>
        </is>
      </c>
      <c r="C7" s="7" t="n">
        <v>44277</v>
      </c>
      <c r="D7" s="7" t="n">
        <v>44283</v>
      </c>
      <c r="E7" s="31">
        <f>D7-C7</f>
        <v/>
      </c>
      <c r="F7" s="23" t="inlineStr"/>
      <c r="G7" s="23" t="inlineStr"/>
      <c r="H7" s="31" t="inlineStr"/>
      <c r="I7" s="31" t="inlineStr"/>
      <c r="J7" s="31" t="inlineStr"/>
      <c r="K7" s="31" t="inlineStr"/>
    </row>
    <row r="8" ht="15" customHeight="1" s="45">
      <c r="A8" s="6" t="inlineStr">
        <is>
          <t>3.1.1.3</t>
        </is>
      </c>
      <c r="B8" s="8" t="inlineStr">
        <is>
          <t>Obras temporales de 6.0 x 10.0 m</t>
        </is>
      </c>
      <c r="C8" s="7" t="n">
        <v>44277</v>
      </c>
      <c r="D8" s="7" t="n">
        <v>44278</v>
      </c>
      <c r="E8" s="31">
        <f>D8-C8</f>
        <v/>
      </c>
      <c r="F8" s="23" t="inlineStr"/>
      <c r="G8" s="23" t="inlineStr"/>
      <c r="H8" s="31" t="inlineStr"/>
      <c r="I8" s="31" t="inlineStr"/>
      <c r="J8" s="31" t="inlineStr"/>
      <c r="K8" s="31" t="inlineStr"/>
    </row>
    <row r="9" ht="15" customHeight="1" s="45">
      <c r="A9" s="6" t="inlineStr">
        <is>
          <t>3.1.1.4</t>
        </is>
      </c>
      <c r="B9" s="8" t="inlineStr">
        <is>
          <t>Topografia de replanteo y nivelacion, longitud</t>
        </is>
      </c>
      <c r="C9" s="7" t="n">
        <v>44284</v>
      </c>
      <c r="D9" s="7" t="n">
        <v>44404</v>
      </c>
      <c r="E9" s="31">
        <f>D9-C9</f>
        <v/>
      </c>
      <c r="F9" s="23" t="inlineStr"/>
      <c r="G9" s="23" t="inlineStr"/>
      <c r="H9" s="31" t="inlineStr"/>
      <c r="I9" s="31" t="inlineStr"/>
      <c r="J9" s="31" t="inlineStr"/>
      <c r="K9" s="31" t="inlineStr"/>
    </row>
    <row r="10" ht="15" customHeight="1" s="45">
      <c r="A10" s="6" t="inlineStr">
        <is>
          <t>3.1.2</t>
        </is>
      </c>
      <c r="B10" s="22" t="inlineStr">
        <is>
          <t>Movimiento de tierra</t>
        </is>
      </c>
      <c r="C10" s="7" t="n">
        <v>44286</v>
      </c>
      <c r="D10" s="7" t="n">
        <v>44383</v>
      </c>
      <c r="E10" s="31" t="n">
        <v>1</v>
      </c>
      <c r="F10" s="23" t="inlineStr">
        <is>
          <t>2021-04-22 23:54:21.756000042</t>
        </is>
      </c>
      <c r="G10" s="23" t="inlineStr">
        <is>
          <t>2021-05-28 00:02:09.125000</t>
        </is>
      </c>
      <c r="H10" s="31" t="n">
        <v>62</v>
      </c>
      <c r="I10" s="31" t="n">
        <v>58</v>
      </c>
      <c r="J10" s="31" t="n">
        <v>22</v>
      </c>
      <c r="K10" s="31" t="n">
        <v>59</v>
      </c>
    </row>
    <row r="11" ht="15" customHeight="1" s="45">
      <c r="A11" s="6" t="inlineStr">
        <is>
          <t>3.1.2.1</t>
        </is>
      </c>
      <c r="B11" s="22" t="inlineStr">
        <is>
          <t>Abra y destronque</t>
        </is>
      </c>
      <c r="C11" s="7" t="n">
        <v>44286</v>
      </c>
      <c r="D11" s="7" t="n">
        <v>44315</v>
      </c>
      <c r="E11" s="31" t="n">
        <v>1</v>
      </c>
      <c r="F11" s="23" t="inlineStr"/>
      <c r="G11" s="23" t="inlineStr"/>
      <c r="H11" s="31" t="inlineStr"/>
      <c r="I11" s="31" t="inlineStr"/>
      <c r="J11" s="31" t="inlineStr"/>
      <c r="K11" s="31" t="inlineStr"/>
    </row>
    <row r="12" ht="15" customHeight="1" s="45">
      <c r="A12" s="6" t="inlineStr">
        <is>
          <t>3.1.2.2</t>
        </is>
      </c>
      <c r="B12" s="8" t="inlineStr">
        <is>
          <t>Desbroce y desmonte desrame, corte, arpillado y limpieza</t>
        </is>
      </c>
      <c r="C12" s="7" t="n">
        <v>44286</v>
      </c>
      <c r="D12" s="7" t="n">
        <v>44315</v>
      </c>
      <c r="E12" s="31" t="n">
        <v>1</v>
      </c>
      <c r="F12" s="23" t="inlineStr">
        <is>
          <t>2021-04-22 23:54:21.756000042</t>
        </is>
      </c>
      <c r="G12" s="23" t="inlineStr">
        <is>
          <t>2021-04-22 23:54:21.756000042</t>
        </is>
      </c>
      <c r="H12" s="31" t="n">
        <v>62</v>
      </c>
      <c r="I12" s="31" t="n">
        <v>22</v>
      </c>
      <c r="J12" s="31" t="n">
        <v>22</v>
      </c>
      <c r="K12" s="31" t="n">
        <v>75</v>
      </c>
    </row>
    <row r="13" ht="15" customHeight="1" s="45">
      <c r="A13" s="6" t="inlineStr">
        <is>
          <t>3.1.2.3</t>
        </is>
      </c>
      <c r="B13" s="22" t="inlineStr">
        <is>
          <t>Descapote e= 0.30 m de espesor</t>
        </is>
      </c>
      <c r="C13" s="7" t="n">
        <v>44289</v>
      </c>
      <c r="D13" s="7" t="n">
        <v>44319</v>
      </c>
      <c r="E13" s="31" t="n">
        <v>1</v>
      </c>
      <c r="F13" s="23" t="inlineStr"/>
      <c r="G13" s="23" t="inlineStr"/>
      <c r="H13" s="31" t="inlineStr"/>
      <c r="I13" s="31" t="inlineStr"/>
      <c r="J13" s="31" t="inlineStr"/>
      <c r="K13" s="31" t="inlineStr"/>
    </row>
    <row r="14" ht="15" customHeight="1" s="45">
      <c r="A14" s="6" t="inlineStr">
        <is>
          <t>3.1.2.4</t>
        </is>
      </c>
      <c r="B14" s="22" t="inlineStr">
        <is>
          <t>Excavacion en la via</t>
        </is>
      </c>
      <c r="C14" s="7" t="n">
        <v>44288</v>
      </c>
      <c r="D14" s="7" t="n">
        <v>44378</v>
      </c>
      <c r="E14" s="31" t="n">
        <v>1</v>
      </c>
      <c r="F14" s="23" t="inlineStr">
        <is>
          <t>2021-04-29 13:08:20.936000109</t>
        </is>
      </c>
      <c r="G14" s="23" t="inlineStr">
        <is>
          <t>2021-05-27 16:38:56.434999943</t>
        </is>
      </c>
      <c r="H14" s="31" t="n">
        <v>60</v>
      </c>
      <c r="I14" s="31" t="n">
        <v>55</v>
      </c>
      <c r="J14" s="31" t="n">
        <v>27</v>
      </c>
      <c r="K14" s="31" t="n">
        <v>61</v>
      </c>
    </row>
    <row r="15" ht="15" customHeight="1" s="45">
      <c r="A15" s="6" t="inlineStr">
        <is>
          <t>3.1.2.5</t>
        </is>
      </c>
      <c r="B15" s="22" t="inlineStr">
        <is>
          <t>Relleno compactado en la via con material del sitio</t>
        </is>
      </c>
      <c r="C15" s="7" t="n">
        <v>44288</v>
      </c>
      <c r="D15" s="7" t="n">
        <v>44378</v>
      </c>
      <c r="E15" s="31" t="n">
        <v>1</v>
      </c>
      <c r="F15" s="23" t="inlineStr">
        <is>
          <t>2021-04-22 23:54:21.756000042</t>
        </is>
      </c>
      <c r="G15" s="23" t="inlineStr">
        <is>
          <t>2021-05-09 00:57:07.963999987</t>
        </is>
      </c>
      <c r="H15" s="31" t="n">
        <v>60</v>
      </c>
      <c r="I15" s="31" t="n">
        <v>37</v>
      </c>
      <c r="J15" s="31" t="n">
        <v>20</v>
      </c>
      <c r="K15" s="31" t="n">
        <v>41</v>
      </c>
    </row>
    <row r="16" ht="15" customHeight="1" s="45">
      <c r="A16" s="6" t="inlineStr">
        <is>
          <t>3.1.2.6</t>
        </is>
      </c>
      <c r="B16" s="22" t="inlineStr">
        <is>
          <t>Botado de desechos en distancia de 10 km</t>
        </is>
      </c>
      <c r="C16" s="7" t="n">
        <v>44288</v>
      </c>
      <c r="D16" s="7" t="n">
        <v>44378</v>
      </c>
      <c r="E16" s="31" t="n">
        <v>1</v>
      </c>
      <c r="F16" s="23" t="inlineStr"/>
      <c r="G16" s="23" t="inlineStr"/>
      <c r="H16" s="31" t="inlineStr"/>
      <c r="I16" s="31" t="inlineStr"/>
      <c r="J16" s="31" t="inlineStr"/>
      <c r="K16" s="31" t="inlineStr"/>
    </row>
    <row r="17" ht="15" customHeight="1" s="45">
      <c r="A17" s="6" t="inlineStr">
        <is>
          <t>3.1.2.7</t>
        </is>
      </c>
      <c r="B17" s="22" t="inlineStr">
        <is>
          <t>Excavacion en prestamo en banco</t>
        </is>
      </c>
      <c r="C17" s="7" t="n">
        <v>44289</v>
      </c>
      <c r="D17" s="7" t="n">
        <v>44379</v>
      </c>
      <c r="E17" s="31" t="n">
        <v>1</v>
      </c>
      <c r="F17" s="23" t="inlineStr">
        <is>
          <t>2021-04-29 13:08:20.936000109</t>
        </is>
      </c>
      <c r="G17" s="23" t="inlineStr">
        <is>
          <t>2021-05-28 00:02:09.125000</t>
        </is>
      </c>
      <c r="H17" s="31" t="n">
        <v>59</v>
      </c>
      <c r="I17" s="31" t="n">
        <v>55</v>
      </c>
      <c r="J17" s="31" t="n">
        <v>26</v>
      </c>
      <c r="K17" s="31" t="n">
        <v>61</v>
      </c>
    </row>
    <row r="18" ht="15" customHeight="1" s="45">
      <c r="A18" s="6" t="inlineStr">
        <is>
          <t>3.1.2.8</t>
        </is>
      </c>
      <c r="B18" s="22" t="inlineStr">
        <is>
          <t>Sobre acarreo prestamo seleccionado caso ‐1</t>
        </is>
      </c>
      <c r="C18" s="7" t="n">
        <v>44289</v>
      </c>
      <c r="D18" s="7" t="n">
        <v>44379</v>
      </c>
      <c r="E18" s="31" t="n">
        <v>1</v>
      </c>
      <c r="F18" s="23" t="inlineStr"/>
      <c r="G18" s="23" t="inlineStr"/>
      <c r="H18" s="31" t="inlineStr"/>
      <c r="I18" s="31" t="inlineStr"/>
      <c r="J18" s="31" t="inlineStr"/>
      <c r="K18" s="31" t="inlineStr"/>
    </row>
    <row r="19" ht="15" customHeight="1" s="45">
      <c r="A19" s="6" t="inlineStr">
        <is>
          <t>3.1.2.9</t>
        </is>
      </c>
      <c r="B19" s="22" t="inlineStr">
        <is>
          <t>Revestimiento con prestamo seleccionado caso ‐ 1, e= 0.30 m</t>
        </is>
      </c>
      <c r="C19" s="7" t="n">
        <v>44293</v>
      </c>
      <c r="D19" s="7" t="n">
        <v>44383</v>
      </c>
      <c r="E19" s="31" t="n">
        <v>1</v>
      </c>
      <c r="F19" s="23" t="inlineStr">
        <is>
          <t>2021-04-29 13:08:20.936000109</t>
        </is>
      </c>
      <c r="G19" s="23" t="inlineStr">
        <is>
          <t>2021-04-29 23:21:13.000999928</t>
        </is>
      </c>
      <c r="H19" s="31" t="n">
        <v>55</v>
      </c>
      <c r="I19" s="31" t="n">
        <v>22</v>
      </c>
      <c r="J19" s="31" t="n">
        <v>22</v>
      </c>
      <c r="K19" s="31" t="n">
        <v>24</v>
      </c>
    </row>
    <row r="20" ht="15" customHeight="1" s="45">
      <c r="A20" s="6" t="inlineStr">
        <is>
          <t>3.1.2.10</t>
        </is>
      </c>
      <c r="B20" s="22" t="inlineStr">
        <is>
          <t>Excavacion en roca</t>
        </is>
      </c>
      <c r="C20" s="7" t="n">
        <v>44288</v>
      </c>
      <c r="D20" s="7" t="n">
        <v>44378</v>
      </c>
      <c r="E20" s="31" t="n">
        <v>1</v>
      </c>
      <c r="F20" s="23" t="inlineStr"/>
      <c r="G20" s="23" t="inlineStr"/>
      <c r="H20" s="31" t="inlineStr"/>
      <c r="I20" s="31" t="inlineStr"/>
      <c r="J20" s="31" t="inlineStr"/>
      <c r="K20" s="31" t="inlineStr"/>
    </row>
    <row r="21" ht="15" customHeight="1" s="45">
      <c r="A21" s="6" t="inlineStr">
        <is>
          <t>3.1.2.11</t>
        </is>
      </c>
      <c r="B21" s="22" t="inlineStr">
        <is>
          <t>Prueba de compactacion</t>
        </is>
      </c>
      <c r="C21" s="7" t="n">
        <v>44293</v>
      </c>
      <c r="D21" s="7" t="n">
        <v>44376</v>
      </c>
      <c r="E21" s="31" t="n">
        <v>1</v>
      </c>
      <c r="F21" s="23" t="inlineStr"/>
      <c r="G21" s="23" t="inlineStr"/>
      <c r="H21" s="31" t="inlineStr"/>
      <c r="I21" s="31" t="inlineStr"/>
      <c r="J21" s="31" t="inlineStr"/>
      <c r="K21" s="31" t="inlineStr"/>
    </row>
    <row r="22" ht="15" customHeight="1" s="45">
      <c r="A22" s="6" t="inlineStr">
        <is>
          <t>3.1.3</t>
        </is>
      </c>
      <c r="B22" s="22" t="inlineStr">
        <is>
          <t>Estructura de drenajes</t>
        </is>
      </c>
      <c r="C22" s="7" t="n">
        <v>44314</v>
      </c>
      <c r="D22" s="7" t="n">
        <v>44383</v>
      </c>
      <c r="E22" s="31" t="n">
        <v>1</v>
      </c>
      <c r="F22" s="23" t="inlineStr">
        <is>
          <t>2021-05-27 16:38:56.434999943</t>
        </is>
      </c>
      <c r="G22" s="23" t="inlineStr">
        <is>
          <t>2021-05-27 16:38:56.434999943</t>
        </is>
      </c>
      <c r="H22" s="31" t="n">
        <v>34</v>
      </c>
      <c r="I22" s="31" t="n">
        <v>29</v>
      </c>
      <c r="J22" s="31" t="n">
        <v>29</v>
      </c>
      <c r="K22" s="31" t="n">
        <v>42</v>
      </c>
    </row>
    <row r="23" ht="15" customHeight="1" s="45">
      <c r="A23" s="6" t="inlineStr">
        <is>
          <t>3.1.3.1</t>
        </is>
      </c>
      <c r="B23" s="8" t="inlineStr">
        <is>
          <t>Excavacion para estructuras</t>
        </is>
      </c>
      <c r="C23" s="7" t="n">
        <v>44314</v>
      </c>
      <c r="D23" s="7" t="n">
        <v>44328</v>
      </c>
      <c r="E23" s="31" t="n">
        <v>1</v>
      </c>
      <c r="F23" s="23" t="inlineStr">
        <is>
          <t>2021-05-27 16:38:56.434999943</t>
        </is>
      </c>
      <c r="G23" s="23" t="inlineStr">
        <is>
          <t>2021-05-27 16:38:56.434999943</t>
        </is>
      </c>
      <c r="H23" s="31" t="n">
        <v>34</v>
      </c>
      <c r="I23" s="31" t="n">
        <v>29</v>
      </c>
      <c r="J23" s="31" t="n">
        <v>29</v>
      </c>
      <c r="K23" s="31" t="n">
        <v>0</v>
      </c>
    </row>
    <row r="24" ht="15" customHeight="1" s="45">
      <c r="A24" s="6" t="inlineStr">
        <is>
          <t>3.1.3.2</t>
        </is>
      </c>
      <c r="B24" s="8" t="inlineStr">
        <is>
          <t>Relleno estructural semicompactado</t>
        </is>
      </c>
      <c r="C24" s="7" t="n">
        <v>44329</v>
      </c>
      <c r="D24" s="7" t="n">
        <v>44343</v>
      </c>
      <c r="E24" s="31" t="n">
        <v>1</v>
      </c>
      <c r="F24" s="23" t="inlineStr"/>
      <c r="G24" s="23" t="inlineStr"/>
      <c r="H24" s="31" t="inlineStr"/>
      <c r="I24" s="31" t="inlineStr"/>
      <c r="J24" s="31" t="inlineStr"/>
      <c r="K24" s="31" t="inlineStr"/>
    </row>
    <row r="25" ht="15" customHeight="1" s="45">
      <c r="A25" s="6" t="inlineStr">
        <is>
          <t>3.1.3.3</t>
        </is>
      </c>
      <c r="B25" s="8" t="inlineStr">
        <is>
          <t>Lecho de arena con espesor 0.15 m</t>
        </is>
      </c>
      <c r="C25" s="7" t="n">
        <v>44344</v>
      </c>
      <c r="D25" s="7" t="n">
        <v>44358</v>
      </c>
      <c r="E25" s="31" t="n">
        <v>1</v>
      </c>
      <c r="F25" s="23" t="inlineStr"/>
      <c r="G25" s="23" t="inlineStr"/>
      <c r="H25" s="31" t="inlineStr"/>
      <c r="I25" s="31" t="inlineStr"/>
      <c r="J25" s="31" t="inlineStr"/>
      <c r="K25" s="31" t="inlineStr"/>
    </row>
    <row r="26" ht="15" customHeight="1" s="45">
      <c r="A26" s="6" t="inlineStr">
        <is>
          <t>3.1.3.4</t>
        </is>
      </c>
      <c r="B26" s="8" t="inlineStr">
        <is>
          <t>Suministro e instalacion de tuberia TCR ‐ 2 Ø=30""</t>
        </is>
      </c>
      <c r="C26" s="7" t="n">
        <v>44344</v>
      </c>
      <c r="D26" s="7" t="n">
        <v>44363</v>
      </c>
      <c r="E26" s="31" t="n">
        <v>1</v>
      </c>
      <c r="F26" s="23" t="inlineStr"/>
      <c r="G26" s="23" t="inlineStr"/>
      <c r="H26" s="31" t="inlineStr"/>
      <c r="I26" s="31" t="inlineStr"/>
      <c r="J26" s="31" t="inlineStr"/>
      <c r="K26" s="31" t="inlineStr"/>
    </row>
    <row r="27" ht="15" customHeight="1" s="45">
      <c r="A27" s="6" t="inlineStr">
        <is>
          <t>3.1.3.5</t>
        </is>
      </c>
      <c r="B27" s="8" t="inlineStr">
        <is>
          <t>Suministro e Instalacion de Tuberia TCR ‐ 2 Ø=42""</t>
        </is>
      </c>
      <c r="C27" s="7" t="n">
        <v>44344</v>
      </c>
      <c r="D27" s="7" t="n">
        <v>44353</v>
      </c>
      <c r="E27" s="31" t="n">
        <v>1</v>
      </c>
      <c r="F27" s="23" t="inlineStr"/>
      <c r="G27" s="23" t="inlineStr"/>
      <c r="H27" s="31" t="inlineStr"/>
      <c r="I27" s="31" t="inlineStr"/>
      <c r="J27" s="31" t="inlineStr"/>
      <c r="K27" s="31" t="inlineStr"/>
    </row>
    <row r="28" ht="15" customHeight="1" s="45">
      <c r="A28" s="6" t="inlineStr">
        <is>
          <t>3.1.3.6</t>
        </is>
      </c>
      <c r="B28" s="8" t="inlineStr">
        <is>
          <t>Mamposteria para cabezales, 40% de mortero 1:4 y 60% de bolon</t>
        </is>
      </c>
      <c r="C28" s="7" t="n">
        <v>44364</v>
      </c>
      <c r="D28" s="7" t="n">
        <v>44383</v>
      </c>
      <c r="E28" s="31" t="n">
        <v>1</v>
      </c>
      <c r="F28" s="23" t="inlineStr"/>
      <c r="G28" s="23" t="inlineStr"/>
      <c r="H28" s="31" t="inlineStr"/>
      <c r="I28" s="31" t="inlineStr"/>
      <c r="J28" s="31" t="inlineStr"/>
      <c r="K28" s="31" t="inlineStr"/>
    </row>
    <row r="29" ht="15" customHeight="1" s="45">
      <c r="A29" s="6" t="inlineStr">
        <is>
          <t>3.1.4</t>
        </is>
      </c>
      <c r="B29" s="22" t="inlineStr">
        <is>
          <t>Vado mamposteria</t>
        </is>
      </c>
      <c r="C29" s="7" t="n">
        <v>44304</v>
      </c>
      <c r="D29" s="7" t="n">
        <v>44354</v>
      </c>
      <c r="E29" s="31" t="n">
        <v>1</v>
      </c>
      <c r="F29" s="23" t="inlineStr"/>
      <c r="G29" s="23" t="inlineStr"/>
      <c r="H29" s="31" t="inlineStr"/>
      <c r="I29" s="31" t="inlineStr"/>
      <c r="J29" s="31" t="inlineStr"/>
      <c r="K29" s="31" t="inlineStr"/>
    </row>
    <row r="30" ht="15" customHeight="1" s="45">
      <c r="A30" s="6" t="inlineStr">
        <is>
          <t>3.1.4.1</t>
        </is>
      </c>
      <c r="B30" s="8" t="inlineStr">
        <is>
          <t>Excavacion para vados</t>
        </is>
      </c>
      <c r="C30" s="7" t="n">
        <v>44304</v>
      </c>
      <c r="D30" s="7" t="n">
        <v>44324</v>
      </c>
      <c r="E30" s="31" t="n">
        <v>1</v>
      </c>
      <c r="F30" s="23" t="inlineStr"/>
      <c r="G30" s="23" t="inlineStr"/>
      <c r="H30" s="31" t="inlineStr"/>
      <c r="I30" s="31" t="inlineStr"/>
      <c r="J30" s="31" t="inlineStr"/>
      <c r="K30" s="31" t="inlineStr"/>
    </row>
    <row r="31" ht="15" customHeight="1" s="45">
      <c r="A31" s="6" t="inlineStr">
        <is>
          <t>3.1.4.2</t>
        </is>
      </c>
      <c r="B31" s="8" t="inlineStr">
        <is>
          <t>Mamposteria para vados 60/40</t>
        </is>
      </c>
      <c r="C31" s="7" t="n">
        <v>44325</v>
      </c>
      <c r="D31" s="7" t="n">
        <v>44354</v>
      </c>
      <c r="E31" s="31" t="n">
        <v>1</v>
      </c>
      <c r="F31" s="23" t="inlineStr"/>
      <c r="G31" s="23" t="inlineStr"/>
      <c r="H31" s="31" t="inlineStr"/>
      <c r="I31" s="31" t="inlineStr"/>
      <c r="J31" s="31" t="inlineStr"/>
      <c r="K31" s="31" t="inlineStr"/>
    </row>
    <row r="32" ht="15" customHeight="1" s="45">
      <c r="A32" s="6" t="inlineStr">
        <is>
          <t>3.1.5</t>
        </is>
      </c>
      <c r="B32" s="22" t="inlineStr">
        <is>
          <t>Drenaje longitudinal</t>
        </is>
      </c>
      <c r="C32" s="7" t="n">
        <v>44314</v>
      </c>
      <c r="D32" s="7" t="n">
        <v>44378</v>
      </c>
      <c r="E32" s="31" t="n">
        <v>1</v>
      </c>
      <c r="F32" s="23" t="inlineStr">
        <is>
          <t>2021-05-28 21:38:48.891000032</t>
        </is>
      </c>
      <c r="G32" s="23" t="inlineStr">
        <is>
          <t>2021-05-28 21:38:48.891000032</t>
        </is>
      </c>
      <c r="H32" s="31" t="n">
        <v>34</v>
      </c>
      <c r="I32" s="31" t="n">
        <v>30</v>
      </c>
      <c r="J32" s="31" t="n">
        <v>30</v>
      </c>
      <c r="K32" s="31" t="n">
        <v>46</v>
      </c>
    </row>
    <row r="33" ht="15" customHeight="1" s="45">
      <c r="A33" s="6" t="inlineStr">
        <is>
          <t>3.1.5.1</t>
        </is>
      </c>
      <c r="B33" s="8" t="inlineStr">
        <is>
          <t>Excavacion para cunetas revestidas</t>
        </is>
      </c>
      <c r="C33" s="7" t="n">
        <v>44314</v>
      </c>
      <c r="D33" s="7" t="n">
        <v>44374</v>
      </c>
      <c r="E33" s="31" t="n">
        <v>1</v>
      </c>
      <c r="F33" s="23" t="inlineStr">
        <is>
          <t>2021-05-28 21:38:48.891000032</t>
        </is>
      </c>
      <c r="G33" s="23" t="inlineStr">
        <is>
          <t>2021-05-28 21:38:48.891000032</t>
        </is>
      </c>
      <c r="H33" s="31" t="n">
        <v>34</v>
      </c>
      <c r="I33" s="31" t="n">
        <v>30</v>
      </c>
      <c r="J33" s="31" t="n">
        <v>30</v>
      </c>
      <c r="K33" s="31" t="n">
        <v>50</v>
      </c>
    </row>
    <row r="34" ht="15" customHeight="1" s="45">
      <c r="A34" s="6" t="inlineStr">
        <is>
          <t>3.1.5.2</t>
        </is>
      </c>
      <c r="B34" s="8" t="inlineStr">
        <is>
          <t>Mamposteria para cunetas revestidas 40/60</t>
        </is>
      </c>
      <c r="C34" s="7" t="n">
        <v>44319</v>
      </c>
      <c r="D34" s="7" t="n">
        <v>44378</v>
      </c>
      <c r="E34" s="31" t="n">
        <v>1</v>
      </c>
      <c r="F34" s="23" t="inlineStr"/>
      <c r="G34" s="23" t="inlineStr"/>
      <c r="H34" s="31" t="inlineStr"/>
      <c r="I34" s="31" t="inlineStr"/>
      <c r="J34" s="31" t="inlineStr"/>
      <c r="K34" s="31" t="inlineStr"/>
    </row>
    <row r="35" ht="15" customHeight="1" s="45">
      <c r="A35" s="6" t="inlineStr">
        <is>
          <t>3.1.6</t>
        </is>
      </c>
      <c r="B35" s="22" t="inlineStr">
        <is>
          <t>Canal de drenaje</t>
        </is>
      </c>
      <c r="C35" s="7" t="n">
        <v>44314</v>
      </c>
      <c r="D35" s="7" t="n">
        <v>44362</v>
      </c>
      <c r="E35" s="31" t="n">
        <v>1</v>
      </c>
      <c r="F35" s="23" t="inlineStr"/>
      <c r="G35" s="23" t="inlineStr"/>
      <c r="H35" s="31" t="inlineStr"/>
      <c r="I35" s="31" t="inlineStr"/>
      <c r="J35" s="31" t="inlineStr"/>
      <c r="K35" s="31" t="inlineStr"/>
    </row>
    <row r="36" ht="15" customHeight="1" s="45">
      <c r="A36" s="6" t="inlineStr">
        <is>
          <t>3.1.6.1</t>
        </is>
      </c>
      <c r="B36" s="8" t="inlineStr">
        <is>
          <t>Excavacion para canal de drenaje</t>
        </is>
      </c>
      <c r="C36" s="7" t="n">
        <v>44314</v>
      </c>
      <c r="D36" s="7" t="n">
        <v>44329</v>
      </c>
      <c r="E36" s="31" t="n">
        <v>1</v>
      </c>
      <c r="F36" s="23" t="inlineStr"/>
      <c r="G36" s="23" t="inlineStr"/>
      <c r="H36" s="31" t="inlineStr"/>
      <c r="I36" s="31" t="inlineStr"/>
      <c r="J36" s="31" t="inlineStr"/>
      <c r="K36" s="31" t="inlineStr"/>
    </row>
    <row r="37" ht="15" customHeight="1" s="45">
      <c r="A37" s="6" t="inlineStr">
        <is>
          <t>3.1.6.2</t>
        </is>
      </c>
      <c r="B37" s="8" t="inlineStr">
        <is>
          <t>Mamposteria para canal de drenaje 40/60</t>
        </is>
      </c>
      <c r="C37" s="7" t="n">
        <v>44318</v>
      </c>
      <c r="D37" s="7" t="n">
        <v>44362</v>
      </c>
      <c r="E37" s="31" t="n">
        <v>1</v>
      </c>
      <c r="F37" s="23" t="inlineStr"/>
      <c r="G37" s="23" t="inlineStr"/>
      <c r="H37" s="31" t="inlineStr"/>
      <c r="I37" s="31" t="inlineStr"/>
      <c r="J37" s="31" t="inlineStr"/>
      <c r="K37" s="31" t="inlineStr"/>
    </row>
    <row r="38" ht="15" customHeight="1" s="45">
      <c r="A38" s="6" t="inlineStr">
        <is>
          <t>3.1.7</t>
        </is>
      </c>
      <c r="B38" s="22" t="inlineStr">
        <is>
          <t>Gaviones metalicos</t>
        </is>
      </c>
      <c r="C38" s="7" t="n">
        <v>44298</v>
      </c>
      <c r="D38" s="7" t="n">
        <v>44358</v>
      </c>
      <c r="E38" s="31" t="n">
        <v>1</v>
      </c>
      <c r="F38" s="23" t="inlineStr"/>
      <c r="G38" s="23" t="inlineStr"/>
      <c r="H38" s="31" t="inlineStr"/>
      <c r="I38" s="31" t="inlineStr"/>
      <c r="J38" s="31" t="inlineStr"/>
      <c r="K38" s="31" t="inlineStr"/>
    </row>
    <row r="39" ht="15" customHeight="1" s="45">
      <c r="A39" s="6" t="inlineStr">
        <is>
          <t>3.1.7.1</t>
        </is>
      </c>
      <c r="B39" s="8" t="inlineStr">
        <is>
          <t>Suministro e instalacion de gaviones</t>
        </is>
      </c>
      <c r="C39" s="7" t="n">
        <v>44298</v>
      </c>
      <c r="D39" s="7" t="n">
        <v>44358</v>
      </c>
      <c r="E39" s="31" t="n">
        <v>1</v>
      </c>
      <c r="F39" s="23" t="inlineStr"/>
      <c r="G39" s="23" t="inlineStr"/>
      <c r="H39" s="31" t="inlineStr"/>
      <c r="I39" s="31" t="inlineStr"/>
      <c r="J39" s="31" t="inlineStr"/>
      <c r="K39" s="31" t="inlineStr"/>
    </row>
    <row r="40" ht="15" customHeight="1" s="45">
      <c r="A40" s="6" t="inlineStr">
        <is>
          <t>3.1.8</t>
        </is>
      </c>
      <c r="B40" s="8" t="inlineStr">
        <is>
          <t>Ampliacion de la obra (5%)</t>
        </is>
      </c>
      <c r="C40" s="7" t="n">
        <v>44384</v>
      </c>
      <c r="D40" s="7" t="n">
        <v>44404</v>
      </c>
      <c r="E40" s="31" t="n">
        <v>1</v>
      </c>
      <c r="F40" s="23" t="inlineStr"/>
      <c r="G40" s="23" t="inlineStr"/>
      <c r="H40" s="31" t="inlineStr"/>
      <c r="I40" s="31" t="inlineStr"/>
      <c r="J40" s="31" t="inlineStr"/>
      <c r="K40" s="31" t="inlineStr"/>
    </row>
    <row r="41" ht="15" customHeight="1" s="45">
      <c r="A41" s="9" t="n">
        <v>3.2</v>
      </c>
      <c r="B41" s="24" t="inlineStr">
        <is>
          <t>Construccion de plataforma</t>
        </is>
      </c>
      <c r="C41" s="10" t="n">
        <v>44277</v>
      </c>
      <c r="D41" s="10" t="n">
        <v>44418</v>
      </c>
      <c r="E41" s="31" t="n">
        <v>1</v>
      </c>
      <c r="F41" s="25" t="inlineStr">
        <is>
          <t>2021-05-18 21:27:19.234999895</t>
        </is>
      </c>
      <c r="G41" s="25" t="inlineStr">
        <is>
          <t>2021-05-27 20:05:02.227999926</t>
        </is>
      </c>
      <c r="H41" s="32" t="n">
        <v>71</v>
      </c>
      <c r="I41" s="32" t="n">
        <v>66</v>
      </c>
      <c r="J41" s="32" t="n">
        <v>57</v>
      </c>
      <c r="K41" s="32" t="n">
        <v>46</v>
      </c>
    </row>
    <row r="42" ht="15" customHeight="1" s="45">
      <c r="A42" s="6" t="inlineStr">
        <is>
          <t>3.2.1</t>
        </is>
      </c>
      <c r="B42" s="22" t="inlineStr">
        <is>
          <t>Preliminares</t>
        </is>
      </c>
      <c r="C42" s="7" t="n">
        <v>44277</v>
      </c>
      <c r="D42" s="7" t="n">
        <v>44374</v>
      </c>
      <c r="E42" s="31" t="n">
        <v>1</v>
      </c>
      <c r="F42" s="23" t="inlineStr"/>
      <c r="G42" s="23" t="inlineStr"/>
      <c r="H42" s="31" t="inlineStr"/>
      <c r="I42" s="31" t="inlineStr"/>
      <c r="J42" s="31" t="inlineStr"/>
      <c r="K42" s="31" t="inlineStr"/>
    </row>
    <row r="43" ht="15" customHeight="1" s="45">
      <c r="A43" s="6" t="inlineStr">
        <is>
          <t>3.2.1.1</t>
        </is>
      </c>
      <c r="B43" s="8" t="inlineStr">
        <is>
          <t>Movilizacion y desmovilizacion</t>
        </is>
      </c>
      <c r="C43" s="7" t="n">
        <v>44277</v>
      </c>
      <c r="D43" s="7" t="n">
        <v>44283</v>
      </c>
      <c r="E43" s="31" t="n">
        <v>1</v>
      </c>
      <c r="F43" s="23" t="inlineStr"/>
      <c r="G43" s="23" t="inlineStr"/>
      <c r="H43" s="31" t="inlineStr"/>
      <c r="I43" s="31" t="inlineStr"/>
      <c r="J43" s="31" t="inlineStr"/>
      <c r="K43" s="31" t="inlineStr"/>
    </row>
    <row r="44" ht="15" customHeight="1" s="45">
      <c r="A44" s="6" t="inlineStr">
        <is>
          <t>3.2.1.2</t>
        </is>
      </c>
      <c r="B44" s="8" t="inlineStr">
        <is>
          <t>Obras temporales de 10 x 6.0 m</t>
        </is>
      </c>
      <c r="C44" s="7" t="n">
        <v>44278</v>
      </c>
      <c r="D44" s="7" t="n">
        <v>44281</v>
      </c>
      <c r="E44" s="31" t="n">
        <v>1</v>
      </c>
      <c r="F44" s="23" t="inlineStr"/>
      <c r="G44" s="23" t="inlineStr"/>
      <c r="H44" s="31" t="inlineStr"/>
      <c r="I44" s="31" t="inlineStr"/>
      <c r="J44" s="31" t="inlineStr"/>
      <c r="K44" s="31" t="inlineStr"/>
    </row>
    <row r="45" ht="15" customHeight="1" s="45">
      <c r="A45" s="6" t="inlineStr">
        <is>
          <t>3.2.1.3</t>
        </is>
      </c>
      <c r="B45" s="8" t="inlineStr">
        <is>
          <t>Topografia de replanteo y nivelacion</t>
        </is>
      </c>
      <c r="C45" s="7" t="n">
        <v>44284</v>
      </c>
      <c r="D45" s="7" t="n">
        <v>44374</v>
      </c>
      <c r="E45" s="31" t="n">
        <v>1</v>
      </c>
      <c r="F45" s="23" t="inlineStr"/>
      <c r="G45" s="23" t="inlineStr"/>
      <c r="H45" s="31" t="inlineStr"/>
      <c r="I45" s="31" t="inlineStr"/>
      <c r="J45" s="31" t="inlineStr"/>
      <c r="K45" s="31" t="inlineStr"/>
    </row>
    <row r="46" ht="15" customHeight="1" s="45">
      <c r="A46" s="6" t="inlineStr">
        <is>
          <t>3.2.2</t>
        </is>
      </c>
      <c r="B46" s="8" t="inlineStr">
        <is>
          <t>Movimiento de tierra</t>
        </is>
      </c>
      <c r="C46" s="7" t="n">
        <v>44286</v>
      </c>
      <c r="D46" s="7" t="n">
        <v>44385</v>
      </c>
      <c r="E46" s="31" t="n">
        <v>1</v>
      </c>
      <c r="F46" s="23" t="inlineStr">
        <is>
          <t>2021-05-18 21:27:19.234999895</t>
        </is>
      </c>
      <c r="G46" s="23" t="inlineStr">
        <is>
          <t>2021-05-27 20:05:02.227999926</t>
        </is>
      </c>
      <c r="H46" s="31" t="n">
        <v>62</v>
      </c>
      <c r="I46" s="31" t="n">
        <v>57</v>
      </c>
      <c r="J46" s="31" t="n">
        <v>48</v>
      </c>
      <c r="K46" s="31" t="n">
        <v>57</v>
      </c>
    </row>
    <row r="47" ht="15" customHeight="1" s="45">
      <c r="A47" s="6" t="inlineStr">
        <is>
          <t>3.2.2.1</t>
        </is>
      </c>
      <c r="B47" s="8" t="inlineStr">
        <is>
          <t>Abra y destronque</t>
        </is>
      </c>
      <c r="C47" s="7" t="n">
        <v>44286</v>
      </c>
      <c r="D47" s="7" t="n">
        <v>44315</v>
      </c>
      <c r="E47" s="31" t="n">
        <v>1</v>
      </c>
      <c r="F47" s="23" t="inlineStr"/>
      <c r="G47" s="23" t="inlineStr"/>
      <c r="H47" s="31" t="inlineStr"/>
      <c r="I47" s="31" t="inlineStr"/>
      <c r="J47" s="31" t="inlineStr"/>
      <c r="K47" s="31" t="inlineStr"/>
    </row>
    <row r="48" ht="15" customHeight="1" s="45">
      <c r="A48" s="6" t="inlineStr">
        <is>
          <t>3.2.2.2</t>
        </is>
      </c>
      <c r="B48" s="8" t="inlineStr">
        <is>
          <t>Desbroce y desmonte</t>
        </is>
      </c>
      <c r="C48" s="7" t="n">
        <v>44286</v>
      </c>
      <c r="D48" s="7" t="n">
        <v>44315</v>
      </c>
      <c r="E48" s="31" t="n">
        <v>1</v>
      </c>
      <c r="F48" s="23" t="inlineStr"/>
      <c r="G48" s="23" t="inlineStr"/>
      <c r="H48" s="31" t="inlineStr"/>
      <c r="I48" s="31" t="inlineStr"/>
      <c r="J48" s="31" t="inlineStr"/>
      <c r="K48" s="31" t="inlineStr"/>
    </row>
    <row r="49" ht="15" customHeight="1" s="45">
      <c r="A49" s="6" t="inlineStr">
        <is>
          <t>3.2.2.3</t>
        </is>
      </c>
      <c r="B49" s="8" t="inlineStr">
        <is>
          <t>Botado de desechos en distancia de 10 km</t>
        </is>
      </c>
      <c r="C49" s="7" t="n">
        <v>44286</v>
      </c>
      <c r="D49" s="7" t="n">
        <v>44315</v>
      </c>
      <c r="E49" s="31" t="n">
        <v>1</v>
      </c>
      <c r="F49" s="23" t="inlineStr"/>
      <c r="G49" s="23" t="inlineStr"/>
      <c r="H49" s="31" t="inlineStr"/>
      <c r="I49" s="31" t="inlineStr"/>
      <c r="J49" s="31" t="inlineStr"/>
      <c r="K49" s="31" t="inlineStr"/>
    </row>
    <row r="50" ht="15" customHeight="1" s="45">
      <c r="A50" s="6" t="inlineStr">
        <is>
          <t>3.2.2.4</t>
        </is>
      </c>
      <c r="B50" s="8" t="inlineStr">
        <is>
          <t>Excavacion corte compensado en area de plataforma</t>
        </is>
      </c>
      <c r="C50" s="7" t="n">
        <v>44290</v>
      </c>
      <c r="D50" s="7" t="n">
        <v>44320</v>
      </c>
      <c r="E50" s="31" t="n">
        <v>1</v>
      </c>
      <c r="F50" s="23" t="inlineStr">
        <is>
          <t>2021-05-18 21:29:22.167999983</t>
        </is>
      </c>
      <c r="G50" s="23" t="inlineStr">
        <is>
          <t>2021-05-27 20:05:02.227999926</t>
        </is>
      </c>
      <c r="H50" s="31" t="n">
        <v>58</v>
      </c>
      <c r="I50" s="31" t="n">
        <v>53</v>
      </c>
      <c r="J50" s="31" t="n">
        <v>44</v>
      </c>
      <c r="K50" s="31" t="n">
        <v>0</v>
      </c>
    </row>
    <row r="51" ht="15" customHeight="1" s="45">
      <c r="A51" s="6" t="inlineStr">
        <is>
          <t>3.2.2.5</t>
        </is>
      </c>
      <c r="B51" s="8" t="inlineStr">
        <is>
          <t>Revestimiento de superficie en plataforma</t>
        </is>
      </c>
      <c r="C51" s="7" t="n">
        <v>44295</v>
      </c>
      <c r="D51" s="7" t="n">
        <v>44385</v>
      </c>
      <c r="E51" s="31" t="n">
        <v>1</v>
      </c>
      <c r="F51" s="23" t="inlineStr"/>
      <c r="G51" s="23" t="inlineStr"/>
      <c r="H51" s="31" t="inlineStr"/>
      <c r="I51" s="31" t="inlineStr"/>
      <c r="J51" s="31" t="inlineStr"/>
      <c r="K51" s="31" t="inlineStr"/>
    </row>
    <row r="52" ht="15" customHeight="1" s="45">
      <c r="A52" s="6" t="inlineStr">
        <is>
          <t>3.2.2.6</t>
        </is>
      </c>
      <c r="B52" s="8" t="inlineStr">
        <is>
          <t>Excavacion en prestamo seleccionado en banco</t>
        </is>
      </c>
      <c r="C52" s="7" t="n">
        <v>44295</v>
      </c>
      <c r="D52" s="7" t="n">
        <v>44385</v>
      </c>
      <c r="E52" s="31" t="n">
        <v>1</v>
      </c>
      <c r="F52" s="23" t="inlineStr">
        <is>
          <t>2021-05-18 21:27:19.234999895</t>
        </is>
      </c>
      <c r="G52" s="23" t="inlineStr">
        <is>
          <t>2021-05-18 21:27:19.234999895</t>
        </is>
      </c>
      <c r="H52" s="31" t="n">
        <v>53</v>
      </c>
      <c r="I52" s="31" t="n">
        <v>39</v>
      </c>
      <c r="J52" s="31" t="n">
        <v>39</v>
      </c>
      <c r="K52" s="31" t="n">
        <v>43</v>
      </c>
    </row>
    <row r="53" ht="15" customHeight="1" s="45">
      <c r="A53" s="6" t="inlineStr">
        <is>
          <t>3.2.2.7</t>
        </is>
      </c>
      <c r="B53" s="8" t="inlineStr">
        <is>
          <t>Sobreacarreo prestamo seleccionado caso ‐1</t>
        </is>
      </c>
      <c r="C53" s="7" t="n">
        <v>44295</v>
      </c>
      <c r="D53" s="7" t="n">
        <v>44385</v>
      </c>
      <c r="E53" s="31" t="n">
        <v>1</v>
      </c>
      <c r="F53" s="23" t="inlineStr"/>
      <c r="G53" s="23" t="inlineStr"/>
      <c r="H53" s="31" t="inlineStr"/>
      <c r="I53" s="31" t="inlineStr"/>
      <c r="J53" s="31" t="inlineStr"/>
      <c r="K53" s="31" t="inlineStr"/>
    </row>
    <row r="54" ht="15" customHeight="1" s="45">
      <c r="A54" s="6" t="inlineStr">
        <is>
          <t>3.2.2.8</t>
        </is>
      </c>
      <c r="B54" s="8" t="inlineStr">
        <is>
          <t>Revestimiento prestamo seleccionado caso ‐ 1</t>
        </is>
      </c>
      <c r="C54" s="7" t="n">
        <v>44295</v>
      </c>
      <c r="D54" s="7" t="n">
        <v>44385</v>
      </c>
      <c r="E54" s="31" t="n">
        <v>1</v>
      </c>
      <c r="F54" s="23" t="inlineStr"/>
      <c r="G54" s="23" t="inlineStr"/>
      <c r="H54" s="31" t="inlineStr"/>
      <c r="I54" s="31" t="inlineStr"/>
      <c r="J54" s="31" t="inlineStr"/>
      <c r="K54" s="31" t="inlineStr"/>
    </row>
    <row r="55" ht="15" customHeight="1" s="45">
      <c r="A55" s="6" t="inlineStr">
        <is>
          <t>3.2.2.9</t>
        </is>
      </c>
      <c r="B55" s="8" t="inlineStr">
        <is>
          <t>Proteccion de taludes con material selecto</t>
        </is>
      </c>
      <c r="C55" s="7" t="n">
        <v>44371</v>
      </c>
      <c r="D55" s="7" t="n">
        <v>44385</v>
      </c>
      <c r="E55" s="31" t="n">
        <v>1</v>
      </c>
      <c r="F55" s="23" t="inlineStr"/>
      <c r="G55" s="23" t="inlineStr"/>
      <c r="H55" s="31" t="inlineStr"/>
      <c r="I55" s="31" t="inlineStr"/>
      <c r="J55" s="31" t="inlineStr"/>
      <c r="K55" s="31" t="inlineStr"/>
    </row>
    <row r="56" ht="15" customHeight="1" s="45">
      <c r="A56" s="6" t="inlineStr">
        <is>
          <t>3.2.2.10</t>
        </is>
      </c>
      <c r="B56" s="8" t="inlineStr">
        <is>
          <t>Prueba de compactacion</t>
        </is>
      </c>
      <c r="C56" s="7" t="n">
        <v>44299</v>
      </c>
      <c r="D56" s="7" t="n">
        <v>44320</v>
      </c>
      <c r="E56" s="31" t="n">
        <v>1</v>
      </c>
      <c r="F56" s="23" t="inlineStr"/>
      <c r="G56" s="23" t="inlineStr"/>
      <c r="H56" s="31" t="inlineStr"/>
      <c r="I56" s="31" t="inlineStr"/>
      <c r="J56" s="31" t="inlineStr"/>
      <c r="K56" s="31" t="inlineStr"/>
    </row>
    <row r="57" ht="15" customHeight="1" s="45">
      <c r="A57" s="6" t="inlineStr">
        <is>
          <t>3.2.2.10.1</t>
        </is>
      </c>
      <c r="B57" s="8" t="inlineStr">
        <is>
          <t>Prueba de compactacion 1</t>
        </is>
      </c>
      <c r="C57" s="7" t="n">
        <v>44299</v>
      </c>
      <c r="D57" s="7" t="n">
        <v>44299</v>
      </c>
      <c r="E57" s="31" t="n">
        <v>1</v>
      </c>
      <c r="F57" s="23" t="inlineStr"/>
      <c r="G57" s="23" t="inlineStr"/>
      <c r="H57" s="31" t="inlineStr"/>
      <c r="I57" s="31" t="inlineStr"/>
      <c r="J57" s="31" t="inlineStr"/>
      <c r="K57" s="31" t="inlineStr"/>
    </row>
    <row r="58" ht="15" customHeight="1" s="45">
      <c r="A58" s="6" t="inlineStr">
        <is>
          <t>3.2.2.10.2</t>
        </is>
      </c>
      <c r="B58" s="8" t="inlineStr">
        <is>
          <t>Prueba de compactacion 2</t>
        </is>
      </c>
      <c r="C58" s="7" t="n">
        <v>44309</v>
      </c>
      <c r="D58" s="7" t="n">
        <v>44309</v>
      </c>
      <c r="E58" s="31" t="n">
        <v>1</v>
      </c>
      <c r="F58" s="23" t="inlineStr"/>
      <c r="G58" s="23" t="inlineStr"/>
      <c r="H58" s="31" t="inlineStr"/>
      <c r="I58" s="31" t="inlineStr"/>
      <c r="J58" s="31" t="inlineStr"/>
      <c r="K58" s="31" t="inlineStr"/>
    </row>
    <row r="59" ht="15" customHeight="1" s="45">
      <c r="A59" s="6" t="inlineStr">
        <is>
          <t>3.2.2.10.3</t>
        </is>
      </c>
      <c r="B59" s="8" t="inlineStr">
        <is>
          <t>Prueba de compactacion 3</t>
        </is>
      </c>
      <c r="C59" s="7" t="n">
        <v>44320</v>
      </c>
      <c r="D59" s="7" t="n">
        <v>44320</v>
      </c>
      <c r="E59" s="31" t="n">
        <v>1</v>
      </c>
      <c r="F59" s="23" t="inlineStr"/>
      <c r="G59" s="23" t="inlineStr"/>
      <c r="H59" s="31" t="inlineStr"/>
      <c r="I59" s="31" t="inlineStr"/>
      <c r="J59" s="31" t="inlineStr"/>
      <c r="K59" s="31" t="inlineStr"/>
    </row>
    <row r="60" ht="15" customHeight="1" s="45">
      <c r="A60" s="6" t="inlineStr">
        <is>
          <t>3.2.3</t>
        </is>
      </c>
      <c r="B60" s="8" t="inlineStr">
        <is>
          <t>Construccion de contrapozo</t>
        </is>
      </c>
      <c r="C60" s="7" t="n">
        <v>44386</v>
      </c>
      <c r="D60" s="7" t="n">
        <v>44418</v>
      </c>
      <c r="E60" s="31" t="n">
        <v>1</v>
      </c>
      <c r="F60" s="23" t="inlineStr"/>
      <c r="G60" s="23" t="inlineStr"/>
      <c r="H60" s="31" t="inlineStr"/>
      <c r="I60" s="31" t="inlineStr"/>
      <c r="J60" s="31" t="inlineStr"/>
      <c r="K60" s="31" t="inlineStr"/>
    </row>
    <row r="61" ht="15" customHeight="1" s="45">
      <c r="A61" s="6" t="inlineStr">
        <is>
          <t>3.2.3.1</t>
        </is>
      </c>
      <c r="B61" s="8" t="inlineStr">
        <is>
          <t>Trazo y nivelacion</t>
        </is>
      </c>
      <c r="C61" s="7" t="n">
        <v>44386</v>
      </c>
      <c r="D61" s="7" t="n">
        <v>44388</v>
      </c>
      <c r="E61" s="31" t="n">
        <v>1</v>
      </c>
      <c r="F61" s="23" t="inlineStr"/>
      <c r="G61" s="23" t="inlineStr"/>
      <c r="H61" s="31" t="inlineStr"/>
      <c r="I61" s="31" t="inlineStr"/>
      <c r="J61" s="31" t="inlineStr"/>
      <c r="K61" s="31" t="inlineStr"/>
    </row>
    <row r="62" ht="15" customHeight="1" s="45">
      <c r="A62" s="6" t="inlineStr">
        <is>
          <t>3.2.3.2</t>
        </is>
      </c>
      <c r="B62" s="8" t="inlineStr">
        <is>
          <t>Excavacion de foso para colocacion del tubo guia 42"</t>
        </is>
      </c>
      <c r="C62" s="7" t="n">
        <v>44389</v>
      </c>
      <c r="D62" s="7" t="n">
        <v>44398</v>
      </c>
      <c r="E62" s="31" t="n">
        <v>1</v>
      </c>
      <c r="F62" s="23" t="inlineStr"/>
      <c r="G62" s="23" t="inlineStr"/>
      <c r="H62" s="31" t="inlineStr"/>
      <c r="I62" s="31" t="inlineStr"/>
      <c r="J62" s="31" t="inlineStr"/>
      <c r="K62" s="31" t="inlineStr"/>
    </row>
    <row r="63" ht="15" customHeight="1" s="45">
      <c r="A63" s="6" t="inlineStr">
        <is>
          <t>3.2.3.3</t>
        </is>
      </c>
      <c r="B63" s="8" t="inlineStr">
        <is>
          <t>Bloque estabilizador del tubo guia</t>
        </is>
      </c>
      <c r="C63" s="7" t="n">
        <v>44399</v>
      </c>
      <c r="D63" s="7" t="n">
        <v>44408</v>
      </c>
      <c r="E63" s="31" t="n">
        <v>1</v>
      </c>
      <c r="F63" s="23" t="inlineStr"/>
      <c r="G63" s="23" t="inlineStr"/>
      <c r="H63" s="31" t="inlineStr"/>
      <c r="I63" s="31" t="inlineStr"/>
      <c r="J63" s="31" t="inlineStr"/>
      <c r="K63" s="31" t="inlineStr"/>
    </row>
    <row r="64" ht="15" customHeight="1" s="45">
      <c r="A64" s="6" t="inlineStr">
        <is>
          <t>3.2.3.3.1</t>
        </is>
      </c>
      <c r="B64" s="8" t="inlineStr">
        <is>
          <t>Concreto ciclopeo proporcion 60 % concreto 3,000 PSI y 40% de bolon</t>
        </is>
      </c>
      <c r="C64" s="7" t="n">
        <v>44399</v>
      </c>
      <c r="D64" s="7" t="n">
        <v>44408</v>
      </c>
      <c r="E64" s="31" t="n">
        <v>1</v>
      </c>
      <c r="F64" s="23" t="inlineStr"/>
      <c r="G64" s="23" t="inlineStr"/>
      <c r="H64" s="31" t="inlineStr"/>
      <c r="I64" s="31" t="inlineStr"/>
      <c r="J64" s="31" t="inlineStr"/>
      <c r="K64" s="31" t="inlineStr"/>
    </row>
    <row r="65" ht="15" customHeight="1" s="45">
      <c r="A65" s="6" t="inlineStr">
        <is>
          <t>3.2.3.3.2</t>
        </is>
      </c>
      <c r="B65" s="8" t="inlineStr">
        <is>
          <t>Suministro e instalacion tubo guia de contrapozo ø 42"</t>
        </is>
      </c>
      <c r="C65" s="7" t="n">
        <v>44399</v>
      </c>
      <c r="D65" s="7" t="n">
        <v>44405</v>
      </c>
      <c r="E65" s="31" t="n">
        <v>1</v>
      </c>
      <c r="F65" s="23" t="inlineStr"/>
      <c r="G65" s="23" t="inlineStr"/>
      <c r="H65" s="31" t="inlineStr"/>
      <c r="I65" s="31" t="inlineStr"/>
      <c r="J65" s="31" t="inlineStr"/>
      <c r="K65" s="31" t="inlineStr"/>
    </row>
    <row r="66" ht="15" customHeight="1" s="45">
      <c r="A66" s="6" t="inlineStr">
        <is>
          <t>3.2.3.4</t>
        </is>
      </c>
      <c r="B66" s="8" t="inlineStr">
        <is>
          <t>Estructura de contrapozo</t>
        </is>
      </c>
      <c r="C66" s="7" t="n">
        <v>44387</v>
      </c>
      <c r="D66" s="7" t="n">
        <v>44418</v>
      </c>
      <c r="E66" s="31" t="n">
        <v>1</v>
      </c>
      <c r="F66" s="23" t="inlineStr"/>
      <c r="G66" s="23" t="inlineStr"/>
      <c r="H66" s="31" t="inlineStr"/>
      <c r="I66" s="31" t="inlineStr"/>
      <c r="J66" s="31" t="inlineStr"/>
      <c r="K66" s="31" t="inlineStr"/>
    </row>
    <row r="67" ht="15" customHeight="1" s="45">
      <c r="A67" s="6" t="inlineStr">
        <is>
          <t>3.2.3.4.1</t>
        </is>
      </c>
      <c r="B67" s="8" t="inlineStr">
        <is>
          <t>Acero de refuerzo #5</t>
        </is>
      </c>
      <c r="C67" s="7" t="n">
        <v>44406</v>
      </c>
      <c r="D67" s="7" t="n">
        <v>44412</v>
      </c>
      <c r="E67" s="31" t="n">
        <v>1</v>
      </c>
      <c r="F67" s="23" t="inlineStr"/>
      <c r="G67" s="23" t="inlineStr"/>
      <c r="H67" s="31" t="inlineStr"/>
      <c r="I67" s="31" t="inlineStr"/>
      <c r="J67" s="31" t="inlineStr"/>
      <c r="K67" s="31" t="inlineStr"/>
    </row>
    <row r="68" ht="15" customHeight="1" s="45">
      <c r="A68" s="6" t="inlineStr">
        <is>
          <t>3.2.3.4.2</t>
        </is>
      </c>
      <c r="B68" s="8" t="inlineStr">
        <is>
          <t>Formaleta de madera plywood de 3/4"</t>
        </is>
      </c>
      <c r="C68" s="7" t="n">
        <v>44413</v>
      </c>
      <c r="D68" s="7" t="n">
        <v>44417</v>
      </c>
      <c r="E68" s="31" t="n">
        <v>1</v>
      </c>
      <c r="F68" s="23" t="inlineStr"/>
      <c r="G68" s="23" t="inlineStr"/>
      <c r="H68" s="31" t="inlineStr"/>
      <c r="I68" s="31" t="inlineStr"/>
      <c r="J68" s="31" t="inlineStr"/>
      <c r="K68" s="31" t="inlineStr"/>
    </row>
    <row r="69" ht="15" customHeight="1" s="45">
      <c r="A69" s="6" t="inlineStr">
        <is>
          <t>3.2.3.4.3</t>
        </is>
      </c>
      <c r="B69" s="8" t="inlineStr">
        <is>
          <t>Concreto de 3,500 PSI</t>
        </is>
      </c>
      <c r="C69" s="7" t="n">
        <v>44418</v>
      </c>
      <c r="D69" s="7" t="n">
        <v>44418</v>
      </c>
      <c r="E69" s="31" t="n">
        <v>1</v>
      </c>
      <c r="F69" s="23" t="inlineStr"/>
      <c r="G69" s="23" t="inlineStr"/>
      <c r="H69" s="31" t="inlineStr"/>
      <c r="I69" s="31" t="inlineStr"/>
      <c r="J69" s="31" t="inlineStr"/>
      <c r="K69" s="31" t="inlineStr"/>
    </row>
    <row r="70" ht="15" customHeight="1" s="45">
      <c r="A70" s="6" t="inlineStr">
        <is>
          <t>3.2.3.4.4</t>
        </is>
      </c>
      <c r="B70" s="8" t="inlineStr">
        <is>
          <t>Excavacion de zanja para tubo TCR‐2 ø 24"</t>
        </is>
      </c>
      <c r="C70" s="7" t="n">
        <v>44387</v>
      </c>
      <c r="D70" s="7" t="n">
        <v>44389</v>
      </c>
      <c r="E70" s="31" t="n">
        <v>1</v>
      </c>
      <c r="F70" s="23" t="inlineStr"/>
      <c r="G70" s="23" t="inlineStr"/>
      <c r="H70" s="31" t="inlineStr"/>
      <c r="I70" s="31" t="inlineStr"/>
      <c r="J70" s="31" t="inlineStr"/>
      <c r="K70" s="31" t="inlineStr"/>
    </row>
    <row r="71" ht="15" customHeight="1" s="45">
      <c r="A71" s="6" t="inlineStr">
        <is>
          <t>3.2.3.4.5</t>
        </is>
      </c>
      <c r="B71" s="8" t="inlineStr">
        <is>
          <t>Instalacion tubo de drenaje del contrapozo TCR‐2 ø 24"</t>
        </is>
      </c>
      <c r="C71" s="7" t="n">
        <v>44390</v>
      </c>
      <c r="D71" s="7" t="n">
        <v>44392</v>
      </c>
      <c r="E71" s="31" t="n">
        <v>1</v>
      </c>
      <c r="F71" s="23" t="inlineStr"/>
      <c r="G71" s="23" t="inlineStr"/>
      <c r="H71" s="31" t="inlineStr"/>
      <c r="I71" s="31" t="inlineStr"/>
      <c r="J71" s="31" t="inlineStr"/>
      <c r="K71" s="31" t="inlineStr"/>
    </row>
    <row r="72" ht="15" customHeight="1" s="45">
      <c r="A72" s="6" t="inlineStr">
        <is>
          <t>3.2.3.4.6</t>
        </is>
      </c>
      <c r="B72" s="8" t="inlineStr">
        <is>
          <t>Relleno semicompactado en tubo ø 24"</t>
        </is>
      </c>
      <c r="C72" s="7" t="n">
        <v>44390</v>
      </c>
      <c r="D72" s="7" t="n">
        <v>44396</v>
      </c>
      <c r="E72" s="31" t="n">
        <v>1</v>
      </c>
      <c r="F72" s="23" t="inlineStr"/>
      <c r="G72" s="23" t="inlineStr"/>
      <c r="H72" s="31" t="inlineStr"/>
      <c r="I72" s="31" t="inlineStr"/>
      <c r="J72" s="31" t="inlineStr"/>
      <c r="K72" s="31" t="inlineStr"/>
    </row>
    <row r="73" ht="15" customHeight="1" s="45">
      <c r="A73" s="6" t="inlineStr">
        <is>
          <t>3.2.3.4.7</t>
        </is>
      </c>
      <c r="B73" s="8" t="inlineStr">
        <is>
          <t>Pruebas de concreto 3,500 PSI</t>
        </is>
      </c>
      <c r="C73" s="7" t="n">
        <v>44418</v>
      </c>
      <c r="D73" s="7" t="n">
        <v>44418</v>
      </c>
      <c r="E73" s="31" t="n">
        <v>1</v>
      </c>
      <c r="F73" s="23" t="inlineStr"/>
      <c r="G73" s="23" t="inlineStr"/>
      <c r="H73" s="31" t="inlineStr"/>
      <c r="I73" s="31" t="inlineStr"/>
      <c r="J73" s="31" t="inlineStr"/>
      <c r="K73" s="31" t="inlineStr"/>
    </row>
    <row r="74" ht="15" customHeight="1" s="45">
      <c r="A74" s="6" t="inlineStr">
        <is>
          <t>3.2.3.5</t>
        </is>
      </c>
      <c r="B74" s="8" t="inlineStr">
        <is>
          <t>Construccion de terrazas para instalacion del equipos de perforacion</t>
        </is>
      </c>
      <c r="C74" s="7" t="n">
        <v>44386</v>
      </c>
      <c r="D74" s="7" t="n">
        <v>44401</v>
      </c>
      <c r="E74" s="31" t="n">
        <v>1</v>
      </c>
      <c r="F74" s="23" t="inlineStr"/>
      <c r="G74" s="23" t="inlineStr"/>
      <c r="H74" s="31" t="inlineStr"/>
      <c r="I74" s="31" t="inlineStr"/>
      <c r="J74" s="31" t="inlineStr"/>
      <c r="K74" s="31" t="inlineStr"/>
    </row>
    <row r="75" ht="15" customHeight="1" s="45">
      <c r="A75" s="6" t="inlineStr">
        <is>
          <t>3.2.3.5.1</t>
        </is>
      </c>
      <c r="B75" s="8" t="inlineStr">
        <is>
          <t>Trazo y nivelacion</t>
        </is>
      </c>
      <c r="C75" s="7" t="n">
        <v>44386</v>
      </c>
      <c r="D75" s="7" t="n">
        <v>44387</v>
      </c>
      <c r="E75" s="31" t="n">
        <v>1</v>
      </c>
      <c r="F75" s="23" t="inlineStr"/>
      <c r="G75" s="23" t="inlineStr"/>
      <c r="H75" s="31" t="inlineStr"/>
      <c r="I75" s="31" t="inlineStr"/>
      <c r="J75" s="31" t="inlineStr"/>
      <c r="K75" s="31" t="inlineStr"/>
    </row>
    <row r="76" ht="15" customHeight="1" s="45">
      <c r="A76" s="6" t="inlineStr">
        <is>
          <t>3.2.3.5.2</t>
        </is>
      </c>
      <c r="B76" s="8" t="inlineStr">
        <is>
          <t>Excavacion comun en superficie con espesor de 0.50 m</t>
        </is>
      </c>
      <c r="C76" s="7" t="n">
        <v>44388</v>
      </c>
      <c r="D76" s="7" t="n">
        <v>44392</v>
      </c>
      <c r="E76" s="31" t="n">
        <v>1</v>
      </c>
      <c r="F76" s="23" t="inlineStr"/>
      <c r="G76" s="23" t="inlineStr"/>
      <c r="H76" s="31" t="inlineStr"/>
      <c r="I76" s="31" t="inlineStr"/>
      <c r="J76" s="31" t="inlineStr"/>
      <c r="K76" s="31" t="inlineStr"/>
    </row>
    <row r="77" ht="15" customHeight="1" s="45">
      <c r="A77" s="6" t="inlineStr">
        <is>
          <t>3.2.3.5.3</t>
        </is>
      </c>
      <c r="B77" s="8" t="inlineStr">
        <is>
          <t>Excavacion en roca</t>
        </is>
      </c>
      <c r="C77" s="7" t="n">
        <v>44388</v>
      </c>
      <c r="D77" s="7" t="n">
        <v>44401</v>
      </c>
      <c r="E77" s="31" t="n">
        <v>1</v>
      </c>
      <c r="F77" s="23" t="inlineStr"/>
      <c r="G77" s="23" t="inlineStr"/>
      <c r="H77" s="31" t="inlineStr"/>
      <c r="I77" s="31" t="inlineStr"/>
      <c r="J77" s="31" t="inlineStr"/>
      <c r="K77" s="31" t="inlineStr"/>
    </row>
    <row r="78" ht="15" customHeight="1" s="45">
      <c r="A78" s="6" t="inlineStr">
        <is>
          <t>3.2.3.5.4</t>
        </is>
      </c>
      <c r="B78" s="8" t="inlineStr">
        <is>
          <t>Mejoramiento con suelo cemento proporcion 1:5</t>
        </is>
      </c>
      <c r="C78" s="7" t="n">
        <v>44393</v>
      </c>
      <c r="D78" s="7" t="n">
        <v>44399</v>
      </c>
      <c r="E78" s="31" t="n">
        <v>1</v>
      </c>
      <c r="F78" s="23" t="inlineStr"/>
      <c r="G78" s="23" t="inlineStr"/>
      <c r="H78" s="31" t="inlineStr"/>
      <c r="I78" s="31" t="inlineStr"/>
      <c r="J78" s="31" t="inlineStr"/>
      <c r="K78" s="31" t="inlineStr"/>
    </row>
    <row r="79" ht="15" customHeight="1" s="45">
      <c r="A79" s="6" t="inlineStr">
        <is>
          <t>3.2.4</t>
        </is>
      </c>
      <c r="B79" s="8" t="inlineStr">
        <is>
          <t>Construccion pila de agua</t>
        </is>
      </c>
      <c r="C79" s="7" t="n">
        <v>44386</v>
      </c>
      <c r="D79" s="7" t="n">
        <v>44418</v>
      </c>
      <c r="E79" s="31" t="n">
        <v>1</v>
      </c>
      <c r="F79" s="23" t="inlineStr"/>
      <c r="G79" s="23" t="inlineStr"/>
      <c r="H79" s="31" t="inlineStr"/>
      <c r="I79" s="31" t="inlineStr"/>
      <c r="J79" s="31" t="inlineStr"/>
      <c r="K79" s="31" t="inlineStr"/>
    </row>
    <row r="80" ht="15" customHeight="1" s="45">
      <c r="A80" s="6" t="inlineStr">
        <is>
          <t>3.2.4.1</t>
        </is>
      </c>
      <c r="B80" s="8" t="inlineStr">
        <is>
          <t>Trazo y nivelacion</t>
        </is>
      </c>
      <c r="C80" s="7" t="n">
        <v>44386</v>
      </c>
      <c r="D80" s="7" t="n">
        <v>44388</v>
      </c>
      <c r="E80" s="31" t="n">
        <v>1</v>
      </c>
      <c r="F80" s="23" t="inlineStr"/>
      <c r="G80" s="23" t="inlineStr"/>
      <c r="H80" s="31" t="inlineStr"/>
      <c r="I80" s="31" t="inlineStr"/>
      <c r="J80" s="31" t="inlineStr"/>
      <c r="K80" s="31" t="inlineStr"/>
    </row>
    <row r="81" ht="15" customHeight="1" s="45">
      <c r="A81" s="6" t="inlineStr">
        <is>
          <t>3.2.4.2</t>
        </is>
      </c>
      <c r="B81" s="8" t="inlineStr">
        <is>
          <t>Excavacion de fosa con capacidad de 5,000 m</t>
        </is>
      </c>
      <c r="C81" s="7" t="n">
        <v>44389</v>
      </c>
      <c r="D81" s="7" t="n">
        <v>44409</v>
      </c>
      <c r="E81" s="31" t="n">
        <v>1</v>
      </c>
      <c r="F81" s="23" t="inlineStr"/>
      <c r="G81" s="23" t="inlineStr"/>
      <c r="H81" s="31" t="inlineStr"/>
      <c r="I81" s="31" t="inlineStr"/>
      <c r="J81" s="31" t="inlineStr"/>
      <c r="K81" s="31" t="inlineStr"/>
    </row>
    <row r="82" ht="15" customHeight="1" s="45">
      <c r="A82" s="6" t="inlineStr">
        <is>
          <t>3.2.4.3</t>
        </is>
      </c>
      <c r="B82" s="8" t="inlineStr">
        <is>
          <t>Impermeabilizacion pila de agua</t>
        </is>
      </c>
      <c r="C82" s="7" t="n">
        <v>44410</v>
      </c>
      <c r="D82" s="7" t="n">
        <v>44418</v>
      </c>
      <c r="E82" s="31" t="n">
        <v>1</v>
      </c>
      <c r="F82" s="23" t="inlineStr"/>
      <c r="G82" s="23" t="inlineStr"/>
      <c r="H82" s="31" t="inlineStr"/>
      <c r="I82" s="31" t="inlineStr"/>
      <c r="J82" s="31" t="inlineStr"/>
      <c r="K82" s="31" t="inlineStr"/>
    </row>
    <row r="83" ht="15" customHeight="1" s="45">
      <c r="A83" s="6" t="inlineStr">
        <is>
          <t>3.2.4.3.1</t>
        </is>
      </c>
      <c r="B83" s="8" t="inlineStr">
        <is>
          <t>Mejoramiento con suelo cemento proporcion 1:4 e=4"</t>
        </is>
      </c>
      <c r="C83" s="7" t="n">
        <v>44410</v>
      </c>
      <c r="D83" s="7" t="n">
        <v>44416</v>
      </c>
      <c r="E83" s="31" t="n">
        <v>1</v>
      </c>
      <c r="F83" s="23" t="inlineStr"/>
      <c r="G83" s="23" t="inlineStr"/>
      <c r="H83" s="31" t="inlineStr"/>
      <c r="I83" s="31" t="inlineStr"/>
      <c r="J83" s="31" t="inlineStr"/>
      <c r="K83" s="31" t="inlineStr"/>
    </row>
    <row r="84" ht="15" customHeight="1" s="45">
      <c r="A84" s="6" t="inlineStr">
        <is>
          <t>3.2.4.3.2</t>
        </is>
      </c>
      <c r="B84" s="8" t="inlineStr">
        <is>
          <t>Proteccion con geotextil no tejida 2000</t>
        </is>
      </c>
      <c r="C84" s="7" t="n">
        <v>44413</v>
      </c>
      <c r="D84" s="7" t="n">
        <v>44417</v>
      </c>
      <c r="E84" s="31" t="n">
        <v>1</v>
      </c>
      <c r="F84" s="23" t="inlineStr"/>
      <c r="G84" s="23" t="inlineStr"/>
      <c r="H84" s="31" t="inlineStr"/>
      <c r="I84" s="31" t="inlineStr"/>
      <c r="J84" s="31" t="inlineStr"/>
      <c r="K84" s="31" t="inlineStr"/>
    </row>
    <row r="85" ht="15" customHeight="1" s="45">
      <c r="A85" s="6" t="inlineStr">
        <is>
          <t>3.2.4.3.3</t>
        </is>
      </c>
      <c r="B85" s="8" t="inlineStr">
        <is>
          <t>Proteccion con geomembrana PEAD de 1.5 mm</t>
        </is>
      </c>
      <c r="C85" s="7" t="n">
        <v>44414</v>
      </c>
      <c r="D85" s="7" t="n">
        <v>44418</v>
      </c>
      <c r="E85" s="31" t="n">
        <v>1</v>
      </c>
      <c r="F85" s="23" t="inlineStr"/>
      <c r="G85" s="23" t="inlineStr"/>
      <c r="H85" s="31" t="inlineStr"/>
      <c r="I85" s="31" t="inlineStr"/>
      <c r="J85" s="31" t="inlineStr"/>
      <c r="K85" s="31" t="inlineStr"/>
    </row>
    <row r="86" ht="15" customHeight="1" s="45">
      <c r="A86" s="6" t="inlineStr">
        <is>
          <t>3.2.5</t>
        </is>
      </c>
      <c r="B86" s="8" t="inlineStr">
        <is>
          <t>Construccion pila de lodos</t>
        </is>
      </c>
      <c r="C86" s="7" t="n">
        <v>44386</v>
      </c>
      <c r="D86" s="7" t="n">
        <v>44406</v>
      </c>
      <c r="E86" s="31" t="n">
        <v>1</v>
      </c>
      <c r="F86" s="23" t="inlineStr"/>
      <c r="G86" s="23" t="inlineStr"/>
      <c r="H86" s="31" t="inlineStr"/>
      <c r="I86" s="31" t="inlineStr"/>
      <c r="J86" s="31" t="inlineStr"/>
      <c r="K86" s="31" t="inlineStr"/>
    </row>
    <row r="87" ht="15" customHeight="1" s="45">
      <c r="A87" s="6" t="inlineStr">
        <is>
          <t>3.2.5.1</t>
        </is>
      </c>
      <c r="B87" s="8" t="inlineStr">
        <is>
          <t>Trazo y nivelacion</t>
        </is>
      </c>
      <c r="C87" s="7" t="n">
        <v>44386</v>
      </c>
      <c r="D87" s="7" t="n">
        <v>44388</v>
      </c>
      <c r="E87" s="31" t="n">
        <v>1</v>
      </c>
      <c r="F87" s="23" t="inlineStr"/>
      <c r="G87" s="23" t="inlineStr"/>
      <c r="H87" s="31" t="inlineStr"/>
      <c r="I87" s="31" t="inlineStr"/>
      <c r="J87" s="31" t="inlineStr"/>
      <c r="K87" s="31" t="inlineStr"/>
    </row>
    <row r="88" ht="15" customHeight="1" s="45">
      <c r="A88" s="6" t="inlineStr">
        <is>
          <t>3.2.5.2</t>
        </is>
      </c>
      <c r="B88" s="8" t="inlineStr">
        <is>
          <t>Excavacion de fosa capacidad de 600 m³</t>
        </is>
      </c>
      <c r="C88" s="7" t="n">
        <v>44386</v>
      </c>
      <c r="D88" s="7" t="n">
        <v>44392</v>
      </c>
      <c r="E88" s="31" t="n">
        <v>1</v>
      </c>
      <c r="F88" s="23" t="inlineStr"/>
      <c r="G88" s="23" t="inlineStr"/>
      <c r="H88" s="31" t="inlineStr"/>
      <c r="I88" s="31" t="inlineStr"/>
      <c r="J88" s="31" t="inlineStr"/>
      <c r="K88" s="31" t="inlineStr"/>
    </row>
    <row r="89" ht="15" customHeight="1" s="45">
      <c r="A89" s="6" t="inlineStr">
        <is>
          <t>3.2.5.3</t>
        </is>
      </c>
      <c r="B89" s="8" t="inlineStr">
        <is>
          <t>Instalacion tubo de drenaje pila de lodos TCR‐2 ø 18"</t>
        </is>
      </c>
      <c r="C89" s="7" t="n">
        <v>44393</v>
      </c>
      <c r="D89" s="7" t="n">
        <v>44395</v>
      </c>
      <c r="E89" s="31" t="n">
        <v>1</v>
      </c>
      <c r="F89" s="23" t="inlineStr"/>
      <c r="G89" s="23" t="inlineStr"/>
      <c r="H89" s="31" t="inlineStr"/>
      <c r="I89" s="31" t="inlineStr"/>
      <c r="J89" s="31" t="inlineStr"/>
      <c r="K89" s="31" t="inlineStr"/>
    </row>
    <row r="90" ht="15" customHeight="1" s="45">
      <c r="A90" s="6" t="inlineStr">
        <is>
          <t>3.2.5.4</t>
        </is>
      </c>
      <c r="B90" s="8" t="inlineStr">
        <is>
          <t>Filtro transversal de gaviones</t>
        </is>
      </c>
      <c r="C90" s="7" t="n">
        <v>44393</v>
      </c>
      <c r="D90" s="7" t="n">
        <v>44402</v>
      </c>
      <c r="E90" s="31" t="n">
        <v>1</v>
      </c>
      <c r="F90" s="23" t="inlineStr"/>
      <c r="G90" s="23" t="inlineStr"/>
      <c r="H90" s="31" t="inlineStr"/>
      <c r="I90" s="31" t="inlineStr"/>
      <c r="J90" s="31" t="inlineStr"/>
      <c r="K90" s="31" t="inlineStr"/>
    </row>
    <row r="91" ht="15" customHeight="1" s="45">
      <c r="A91" s="6" t="inlineStr">
        <is>
          <t>3.2.5.5</t>
        </is>
      </c>
      <c r="B91" s="8" t="inlineStr">
        <is>
          <t>Impermeabilizacion pila de lodos</t>
        </is>
      </c>
      <c r="C91" s="7" t="n">
        <v>44393</v>
      </c>
      <c r="D91" s="7" t="n">
        <v>44406</v>
      </c>
      <c r="E91" s="31" t="n">
        <v>1</v>
      </c>
      <c r="F91" s="23" t="inlineStr"/>
      <c r="G91" s="23" t="inlineStr"/>
      <c r="H91" s="31" t="inlineStr"/>
      <c r="I91" s="31" t="inlineStr"/>
      <c r="J91" s="31" t="inlineStr"/>
      <c r="K91" s="31" t="inlineStr"/>
    </row>
    <row r="92" ht="15" customHeight="1" s="45">
      <c r="A92" s="6" t="inlineStr">
        <is>
          <t>3.2.5.5.1</t>
        </is>
      </c>
      <c r="B92" s="8" t="inlineStr">
        <is>
          <t>Mejoramiento con suelo cemento 1:4 e=4"</t>
        </is>
      </c>
      <c r="C92" s="7" t="n">
        <v>44393</v>
      </c>
      <c r="D92" s="7" t="n">
        <v>44402</v>
      </c>
      <c r="E92" s="31" t="n">
        <v>1</v>
      </c>
      <c r="F92" s="23" t="inlineStr"/>
      <c r="G92" s="23" t="inlineStr"/>
      <c r="H92" s="31" t="inlineStr"/>
      <c r="I92" s="31" t="inlineStr"/>
      <c r="J92" s="31" t="inlineStr"/>
      <c r="K92" s="31" t="inlineStr"/>
    </row>
    <row r="93" ht="15" customHeight="1" s="45">
      <c r="A93" s="6" t="inlineStr">
        <is>
          <t>3.2.5.5.2</t>
        </is>
      </c>
      <c r="B93" s="8" t="inlineStr">
        <is>
          <t>Proteccion con geotextil no tejida 2000</t>
        </is>
      </c>
      <c r="C93" s="7" t="n">
        <v>44395</v>
      </c>
      <c r="D93" s="7" t="n">
        <v>44404</v>
      </c>
      <c r="E93" s="31" t="n">
        <v>1</v>
      </c>
      <c r="F93" s="23" t="inlineStr"/>
      <c r="G93" s="23" t="inlineStr"/>
      <c r="H93" s="31" t="inlineStr"/>
      <c r="I93" s="31" t="inlineStr"/>
      <c r="J93" s="31" t="inlineStr"/>
      <c r="K93" s="31" t="inlineStr"/>
    </row>
    <row r="94" ht="15" customHeight="1" s="45">
      <c r="A94" s="6" t="inlineStr">
        <is>
          <t>3.2.5.5.3</t>
        </is>
      </c>
      <c r="B94" s="8" t="inlineStr">
        <is>
          <t>Proteccion con geomembrana PEAD de 1.5 mm</t>
        </is>
      </c>
      <c r="C94" s="7" t="n">
        <v>44397</v>
      </c>
      <c r="D94" s="7" t="n">
        <v>44406</v>
      </c>
      <c r="E94" s="31" t="n">
        <v>1</v>
      </c>
      <c r="F94" s="23" t="inlineStr"/>
      <c r="G94" s="23" t="inlineStr"/>
      <c r="H94" s="31" t="inlineStr"/>
      <c r="I94" s="31" t="inlineStr"/>
      <c r="J94" s="31" t="inlineStr"/>
      <c r="K94" s="31" t="inlineStr"/>
    </row>
    <row r="95" ht="15" customHeight="1" s="45">
      <c r="A95" s="6" t="inlineStr">
        <is>
          <t>3.2.6</t>
        </is>
      </c>
      <c r="B95" s="8" t="inlineStr">
        <is>
          <t>Construccion pila secado de recortes</t>
        </is>
      </c>
      <c r="C95" s="7" t="n">
        <v>44386</v>
      </c>
      <c r="D95" s="7" t="n">
        <v>44396</v>
      </c>
      <c r="E95" s="31" t="n">
        <v>1</v>
      </c>
      <c r="F95" s="23" t="inlineStr"/>
      <c r="G95" s="23" t="inlineStr"/>
      <c r="H95" s="31" t="inlineStr"/>
      <c r="I95" s="31" t="inlineStr"/>
      <c r="J95" s="31" t="inlineStr"/>
      <c r="K95" s="31" t="inlineStr"/>
    </row>
    <row r="96" ht="15" customHeight="1" s="45">
      <c r="A96" s="6" t="inlineStr">
        <is>
          <t>3.2.6.1</t>
        </is>
      </c>
      <c r="B96" s="8" t="inlineStr">
        <is>
          <t>Trazo y nivelacion</t>
        </is>
      </c>
      <c r="C96" s="7" t="n">
        <v>44386</v>
      </c>
      <c r="D96" s="7" t="n">
        <v>44387</v>
      </c>
      <c r="E96" s="31" t="n">
        <v>1</v>
      </c>
      <c r="F96" s="23" t="inlineStr"/>
      <c r="G96" s="23" t="inlineStr"/>
      <c r="H96" s="31" t="inlineStr"/>
      <c r="I96" s="31" t="inlineStr"/>
      <c r="J96" s="31" t="inlineStr"/>
      <c r="K96" s="31" t="inlineStr"/>
    </row>
    <row r="97" ht="15" customHeight="1" s="45">
      <c r="A97" s="6" t="inlineStr">
        <is>
          <t>3.2.6.2</t>
        </is>
      </c>
      <c r="B97" s="8" t="inlineStr">
        <is>
          <t>Excavacion para losa de fundacion</t>
        </is>
      </c>
      <c r="C97" s="7" t="n">
        <v>44386</v>
      </c>
      <c r="D97" s="7" t="n">
        <v>44390</v>
      </c>
      <c r="E97" s="31" t="n">
        <v>1</v>
      </c>
      <c r="F97" s="23" t="inlineStr"/>
      <c r="G97" s="23" t="inlineStr"/>
      <c r="H97" s="31" t="inlineStr"/>
      <c r="I97" s="31" t="inlineStr"/>
      <c r="J97" s="31" t="inlineStr"/>
      <c r="K97" s="31" t="inlineStr"/>
    </row>
    <row r="98" ht="15" customHeight="1" s="45">
      <c r="A98" s="6" t="inlineStr">
        <is>
          <t>3.2.6.3</t>
        </is>
      </c>
      <c r="B98" s="8" t="inlineStr">
        <is>
          <t>Acero de refuerzo</t>
        </is>
      </c>
      <c r="C98" s="7" t="n">
        <v>44387</v>
      </c>
      <c r="D98" s="7" t="n">
        <v>44396</v>
      </c>
      <c r="E98" s="31" t="n">
        <v>1</v>
      </c>
      <c r="F98" s="23" t="inlineStr"/>
      <c r="G98" s="23" t="inlineStr"/>
      <c r="H98" s="31" t="inlineStr"/>
      <c r="I98" s="31" t="inlineStr"/>
      <c r="J98" s="31" t="inlineStr"/>
      <c r="K98" s="31" t="inlineStr"/>
    </row>
    <row r="99" ht="15" customHeight="1" s="45">
      <c r="A99" s="6" t="inlineStr">
        <is>
          <t>3.2.6.4</t>
        </is>
      </c>
      <c r="B99" s="8" t="inlineStr">
        <is>
          <t>Formaleta de madera plywood 3/4"</t>
        </is>
      </c>
      <c r="C99" s="7" t="n">
        <v>44389</v>
      </c>
      <c r="D99" s="7" t="n">
        <v>44392</v>
      </c>
      <c r="E99" s="31" t="n">
        <v>1</v>
      </c>
      <c r="F99" s="23" t="inlineStr"/>
      <c r="G99" s="23" t="inlineStr"/>
      <c r="H99" s="31" t="inlineStr"/>
      <c r="I99" s="31" t="inlineStr"/>
      <c r="J99" s="31" t="inlineStr"/>
      <c r="K99" s="31" t="inlineStr"/>
    </row>
    <row r="100" ht="15" customHeight="1" s="45">
      <c r="A100" s="6" t="inlineStr">
        <is>
          <t>3.2.6.5</t>
        </is>
      </c>
      <c r="B100" s="8" t="inlineStr">
        <is>
          <t>Concreto de 3,000 PSI</t>
        </is>
      </c>
      <c r="C100" s="7" t="n">
        <v>44393</v>
      </c>
      <c r="D100" s="7" t="n">
        <v>44394</v>
      </c>
      <c r="E100" s="31" t="n">
        <v>1</v>
      </c>
      <c r="F100" s="23" t="inlineStr"/>
      <c r="G100" s="23" t="inlineStr"/>
      <c r="H100" s="31" t="inlineStr"/>
      <c r="I100" s="31" t="inlineStr"/>
      <c r="J100" s="31" t="inlineStr"/>
      <c r="K100" s="31" t="inlineStr"/>
    </row>
    <row r="101" ht="15" customHeight="1" s="45">
      <c r="A101" s="6" t="inlineStr">
        <is>
          <t>3.2.7</t>
        </is>
      </c>
      <c r="B101" s="8" t="inlineStr">
        <is>
          <t>Construccion cubeto contra derrame de mamposteria confinada</t>
        </is>
      </c>
      <c r="C101" s="7" t="n">
        <v>44386</v>
      </c>
      <c r="D101" s="7" t="n">
        <v>44401</v>
      </c>
      <c r="E101" s="31" t="n">
        <v>1</v>
      </c>
      <c r="F101" s="23" t="inlineStr"/>
      <c r="G101" s="23" t="inlineStr"/>
      <c r="H101" s="31" t="inlineStr"/>
      <c r="I101" s="31" t="inlineStr"/>
      <c r="J101" s="31" t="inlineStr"/>
      <c r="K101" s="31" t="inlineStr"/>
    </row>
    <row r="102" ht="15" customHeight="1" s="45">
      <c r="A102" s="6" t="inlineStr">
        <is>
          <t>3.2.7.1</t>
        </is>
      </c>
      <c r="B102" s="8" t="inlineStr">
        <is>
          <t>Trazo y nivelacion</t>
        </is>
      </c>
      <c r="C102" s="7" t="n">
        <v>44386</v>
      </c>
      <c r="D102" s="7" t="n">
        <v>44388</v>
      </c>
      <c r="E102" s="31" t="n">
        <v>1</v>
      </c>
      <c r="F102" s="23" t="inlineStr"/>
      <c r="G102" s="23" t="inlineStr"/>
      <c r="H102" s="31" t="inlineStr"/>
      <c r="I102" s="31" t="inlineStr"/>
      <c r="J102" s="31" t="inlineStr"/>
      <c r="K102" s="31" t="inlineStr"/>
    </row>
    <row r="103" ht="15" customHeight="1" s="45">
      <c r="A103" s="6" t="inlineStr">
        <is>
          <t>3.2.7.2</t>
        </is>
      </c>
      <c r="B103" s="8" t="inlineStr">
        <is>
          <t>Excavacion para losa de fundacion</t>
        </is>
      </c>
      <c r="C103" s="7" t="n">
        <v>44386</v>
      </c>
      <c r="D103" s="7" t="n">
        <v>44390</v>
      </c>
      <c r="E103" s="31" t="n">
        <v>1</v>
      </c>
      <c r="F103" s="23" t="inlineStr"/>
      <c r="G103" s="23" t="inlineStr"/>
      <c r="H103" s="31" t="inlineStr"/>
      <c r="I103" s="31" t="inlineStr"/>
      <c r="J103" s="31" t="inlineStr"/>
      <c r="K103" s="31" t="inlineStr"/>
    </row>
    <row r="104" ht="15" customHeight="1" s="45">
      <c r="A104" s="6" t="inlineStr">
        <is>
          <t>3.2.7.3</t>
        </is>
      </c>
      <c r="B104" s="8" t="inlineStr">
        <is>
          <t>Acero de refuerzo</t>
        </is>
      </c>
      <c r="C104" s="7" t="n">
        <v>44391</v>
      </c>
      <c r="D104" s="7" t="n">
        <v>44400</v>
      </c>
      <c r="E104" s="31" t="n">
        <v>1</v>
      </c>
      <c r="F104" s="23" t="inlineStr"/>
      <c r="G104" s="23" t="inlineStr"/>
      <c r="H104" s="31" t="inlineStr"/>
      <c r="I104" s="31" t="inlineStr"/>
      <c r="J104" s="31" t="inlineStr"/>
      <c r="K104" s="31" t="inlineStr"/>
    </row>
    <row r="105" ht="15" customHeight="1" s="45">
      <c r="A105" s="6" t="inlineStr">
        <is>
          <t>3.2.7.4</t>
        </is>
      </c>
      <c r="B105" s="8" t="inlineStr">
        <is>
          <t>Formaletas de madera para vigas y columnas</t>
        </is>
      </c>
      <c r="C105" s="7" t="n">
        <v>44392</v>
      </c>
      <c r="D105" s="7" t="n">
        <v>44398</v>
      </c>
      <c r="E105" s="31" t="n">
        <v>1</v>
      </c>
      <c r="F105" s="23" t="inlineStr"/>
      <c r="G105" s="23" t="inlineStr"/>
      <c r="H105" s="31" t="inlineStr"/>
      <c r="I105" s="31" t="inlineStr"/>
      <c r="J105" s="31" t="inlineStr"/>
      <c r="K105" s="31" t="inlineStr"/>
    </row>
    <row r="106" ht="15" customHeight="1" s="45">
      <c r="A106" s="6" t="inlineStr">
        <is>
          <t>3.2.7.5</t>
        </is>
      </c>
      <c r="B106" s="8" t="inlineStr">
        <is>
          <t>Paredes de bloques de 6"x8"x16" tipo procon</t>
        </is>
      </c>
      <c r="C106" s="7" t="n">
        <v>44392</v>
      </c>
      <c r="D106" s="7" t="n">
        <v>44401</v>
      </c>
      <c r="E106" s="31" t="n">
        <v>1</v>
      </c>
      <c r="F106" s="23" t="inlineStr"/>
      <c r="G106" s="23" t="inlineStr"/>
      <c r="H106" s="31" t="inlineStr"/>
      <c r="I106" s="31" t="inlineStr"/>
      <c r="J106" s="31" t="inlineStr"/>
      <c r="K106" s="31" t="inlineStr"/>
    </row>
    <row r="107" ht="15" customHeight="1" s="45">
      <c r="A107" s="6" t="inlineStr">
        <is>
          <t>3.2.7.6</t>
        </is>
      </c>
      <c r="B107" s="8" t="inlineStr">
        <is>
          <t>Concreto de 3,000 PSI</t>
        </is>
      </c>
      <c r="C107" s="7" t="n">
        <v>44399</v>
      </c>
      <c r="D107" s="7" t="n">
        <v>44400</v>
      </c>
      <c r="E107" s="31" t="n">
        <v>1</v>
      </c>
      <c r="F107" s="23" t="inlineStr"/>
      <c r="G107" s="23" t="inlineStr"/>
      <c r="H107" s="31" t="inlineStr"/>
      <c r="I107" s="31" t="inlineStr"/>
      <c r="J107" s="31" t="inlineStr"/>
      <c r="K107" s="31" t="inlineStr"/>
    </row>
    <row r="108" ht="15" customHeight="1" s="45">
      <c r="A108" s="6" t="inlineStr">
        <is>
          <t>3.2.8</t>
        </is>
      </c>
      <c r="B108" s="8" t="inlineStr">
        <is>
          <t>Drenaje longitudinal de plataforma</t>
        </is>
      </c>
      <c r="C108" s="7" t="n">
        <v>44295</v>
      </c>
      <c r="D108" s="7" t="n">
        <v>44415</v>
      </c>
      <c r="E108" s="31" t="n">
        <v>1</v>
      </c>
      <c r="F108" s="23" t="inlineStr"/>
      <c r="G108" s="23" t="inlineStr"/>
      <c r="H108" s="31" t="inlineStr"/>
      <c r="I108" s="31" t="inlineStr"/>
      <c r="J108" s="31" t="inlineStr"/>
      <c r="K108" s="31" t="inlineStr"/>
    </row>
    <row r="109" ht="15" customHeight="1" s="45">
      <c r="A109" s="6" t="inlineStr">
        <is>
          <t>3.2.8.1</t>
        </is>
      </c>
      <c r="B109" s="8" t="inlineStr">
        <is>
          <t>Canaletas de mamposteria (incluye excavacion)</t>
        </is>
      </c>
      <c r="C109" s="7" t="n">
        <v>44295</v>
      </c>
      <c r="D109" s="7" t="n">
        <v>44415</v>
      </c>
      <c r="E109" s="31" t="n">
        <v>1</v>
      </c>
      <c r="F109" s="23" t="inlineStr"/>
      <c r="G109" s="23" t="inlineStr"/>
      <c r="H109" s="31" t="inlineStr"/>
      <c r="I109" s="31" t="inlineStr"/>
      <c r="J109" s="31" t="inlineStr"/>
      <c r="K109" s="31" t="inlineStr"/>
    </row>
    <row r="110" ht="15" customHeight="1" s="45">
      <c r="A110" s="6" t="inlineStr">
        <is>
          <t>3.2.8.1.1</t>
        </is>
      </c>
      <c r="B110" s="8" t="inlineStr">
        <is>
          <t>Canaleta tipo 1 rectangular</t>
        </is>
      </c>
      <c r="C110" s="7" t="n">
        <v>44386</v>
      </c>
      <c r="D110" s="7" t="n">
        <v>44415</v>
      </c>
      <c r="E110" s="31" t="n">
        <v>1</v>
      </c>
      <c r="F110" s="23" t="inlineStr"/>
      <c r="G110" s="23" t="inlineStr"/>
      <c r="H110" s="31" t="inlineStr"/>
      <c r="I110" s="31" t="inlineStr"/>
      <c r="J110" s="31" t="inlineStr"/>
      <c r="K110" s="31" t="inlineStr"/>
    </row>
    <row r="111" ht="15" customHeight="1" s="45">
      <c r="A111" s="6" t="inlineStr">
        <is>
          <t>3.2.8.1.2</t>
        </is>
      </c>
      <c r="B111" s="8" t="inlineStr">
        <is>
          <t>Canaleta tipo 2 triangular rellena</t>
        </is>
      </c>
      <c r="C111" s="7" t="n">
        <v>44386</v>
      </c>
      <c r="D111" s="7" t="n">
        <v>44415</v>
      </c>
      <c r="E111" s="31" t="n">
        <v>1</v>
      </c>
      <c r="F111" s="23" t="inlineStr"/>
      <c r="G111" s="23" t="inlineStr"/>
      <c r="H111" s="31" t="inlineStr"/>
      <c r="I111" s="31" t="inlineStr"/>
      <c r="J111" s="31" t="inlineStr"/>
      <c r="K111" s="31" t="inlineStr"/>
    </row>
    <row r="112" ht="15" customHeight="1" s="45">
      <c r="A112" s="6" t="inlineStr">
        <is>
          <t>3.2.8.1.3</t>
        </is>
      </c>
      <c r="B112" s="8" t="inlineStr">
        <is>
          <t>Cunetas Revestidas tipo compuerta</t>
        </is>
      </c>
      <c r="C112" s="7" t="n">
        <v>44386</v>
      </c>
      <c r="D112" s="7" t="n">
        <v>44392</v>
      </c>
      <c r="E112" s="31" t="n">
        <v>1</v>
      </c>
      <c r="F112" s="23" t="inlineStr"/>
      <c r="G112" s="23" t="inlineStr"/>
      <c r="H112" s="31" t="inlineStr"/>
      <c r="I112" s="31" t="inlineStr"/>
      <c r="J112" s="31" t="inlineStr"/>
      <c r="K112" s="31" t="inlineStr"/>
    </row>
    <row r="113" ht="15" customHeight="1" s="45">
      <c r="A113" s="6" t="inlineStr">
        <is>
          <t>3.2.8.1.4</t>
        </is>
      </c>
      <c r="B113" s="8" t="inlineStr">
        <is>
          <t>Gradas disipadores de energia</t>
        </is>
      </c>
      <c r="C113" s="7" t="n">
        <v>44386</v>
      </c>
      <c r="D113" s="7" t="n">
        <v>44390</v>
      </c>
      <c r="E113" s="31" t="n">
        <v>1</v>
      </c>
      <c r="F113" s="23" t="inlineStr"/>
      <c r="G113" s="23" t="inlineStr"/>
      <c r="H113" s="31" t="inlineStr"/>
      <c r="I113" s="31" t="inlineStr"/>
      <c r="J113" s="31" t="inlineStr"/>
      <c r="K113" s="31" t="inlineStr"/>
    </row>
    <row r="114" ht="15" customHeight="1" s="45">
      <c r="A114" s="6" t="inlineStr">
        <is>
          <t>3.2.8.1.5</t>
        </is>
      </c>
      <c r="B114" s="8" t="inlineStr">
        <is>
          <t>Rampa tipo tobogan</t>
        </is>
      </c>
      <c r="C114" s="7" t="n">
        <v>44386</v>
      </c>
      <c r="D114" s="7" t="n">
        <v>44390</v>
      </c>
      <c r="E114" s="31" t="n">
        <v>1</v>
      </c>
      <c r="F114" s="23" t="inlineStr"/>
      <c r="G114" s="23" t="inlineStr"/>
      <c r="H114" s="31" t="inlineStr"/>
      <c r="I114" s="31" t="inlineStr"/>
      <c r="J114" s="31" t="inlineStr"/>
      <c r="K114" s="31" t="inlineStr"/>
    </row>
    <row r="115" ht="15" customHeight="1" s="45">
      <c r="A115" s="6" t="inlineStr">
        <is>
          <t>3.2.8.1.6</t>
        </is>
      </c>
      <c r="B115" s="8" t="inlineStr">
        <is>
          <t>Canaleta revestidas tipo canoa</t>
        </is>
      </c>
      <c r="C115" s="7" t="n">
        <v>44386</v>
      </c>
      <c r="D115" s="7" t="n">
        <v>44395</v>
      </c>
      <c r="E115" s="31" t="n">
        <v>1</v>
      </c>
      <c r="F115" s="23" t="inlineStr"/>
      <c r="G115" s="23" t="inlineStr"/>
      <c r="H115" s="31" t="inlineStr"/>
      <c r="I115" s="31" t="inlineStr"/>
      <c r="J115" s="31" t="inlineStr"/>
      <c r="K115" s="31" t="inlineStr"/>
    </row>
    <row r="116" ht="15" customHeight="1" s="45">
      <c r="A116" s="6" t="inlineStr">
        <is>
          <t>3.2.8.1.7</t>
        </is>
      </c>
      <c r="B116" s="8" t="inlineStr">
        <is>
          <t>Canaleta de concreto tipo media cana</t>
        </is>
      </c>
      <c r="C116" s="7" t="n">
        <v>44386</v>
      </c>
      <c r="D116" s="7" t="n">
        <v>44395</v>
      </c>
      <c r="E116" s="31" t="n">
        <v>1</v>
      </c>
      <c r="F116" s="23" t="inlineStr"/>
      <c r="G116" s="23" t="inlineStr"/>
      <c r="H116" s="31" t="inlineStr"/>
      <c r="I116" s="31" t="inlineStr"/>
      <c r="J116" s="31" t="inlineStr"/>
      <c r="K116" s="31" t="inlineStr"/>
    </row>
    <row r="117" ht="15" customHeight="1" s="45">
      <c r="A117" s="6" t="inlineStr">
        <is>
          <t>3.2.8.1.8</t>
        </is>
      </c>
      <c r="B117" s="8" t="inlineStr">
        <is>
          <t>Muro de contencion mamposteria</t>
        </is>
      </c>
      <c r="C117" s="7" t="n">
        <v>44295</v>
      </c>
      <c r="D117" s="7" t="n">
        <v>44325</v>
      </c>
      <c r="E117" s="31" t="n">
        <v>1</v>
      </c>
      <c r="F117" s="23" t="inlineStr"/>
      <c r="G117" s="23" t="inlineStr"/>
      <c r="H117" s="31" t="inlineStr"/>
      <c r="I117" s="31" t="inlineStr"/>
      <c r="J117" s="31" t="inlineStr"/>
      <c r="K117" s="31" t="inlineStr"/>
    </row>
    <row r="118" ht="15" customHeight="1" s="45">
      <c r="A118" s="6" t="inlineStr">
        <is>
          <t>3.2.9</t>
        </is>
      </c>
      <c r="B118" s="8" t="inlineStr">
        <is>
          <t>Obras miscelaneas</t>
        </is>
      </c>
      <c r="C118" s="7" t="n">
        <v>44386</v>
      </c>
      <c r="D118" s="7" t="n">
        <v>44415</v>
      </c>
      <c r="E118" s="31" t="n">
        <v>1</v>
      </c>
      <c r="F118" s="23" t="inlineStr"/>
      <c r="G118" s="23" t="inlineStr"/>
      <c r="H118" s="31" t="inlineStr"/>
      <c r="I118" s="31" t="inlineStr"/>
      <c r="J118" s="31" t="inlineStr"/>
      <c r="K118" s="31" t="inlineStr"/>
    </row>
    <row r="119" ht="15" customHeight="1" s="45">
      <c r="A119" s="6" t="inlineStr">
        <is>
          <t>3.2.9.1</t>
        </is>
      </c>
      <c r="B119" s="8" t="inlineStr">
        <is>
          <t>Limpieza preliminar frente a obras</t>
        </is>
      </c>
      <c r="C119" s="7" t="n">
        <v>44386</v>
      </c>
      <c r="D119" s="7" t="n">
        <v>44395</v>
      </c>
      <c r="E119" s="31" t="n">
        <v>1</v>
      </c>
      <c r="F119" s="23" t="inlineStr"/>
      <c r="G119" s="23" t="inlineStr"/>
      <c r="H119" s="31" t="inlineStr"/>
      <c r="I119" s="31" t="inlineStr"/>
      <c r="J119" s="31" t="inlineStr"/>
      <c r="K119" s="31" t="inlineStr"/>
    </row>
    <row r="120" ht="15" customHeight="1" s="45">
      <c r="A120" s="6" t="inlineStr">
        <is>
          <t>3.2.9.2</t>
        </is>
      </c>
      <c r="B120" s="8" t="inlineStr">
        <is>
          <t>Caseta de control y vigilancia</t>
        </is>
      </c>
      <c r="C120" s="7" t="n">
        <v>44386</v>
      </c>
      <c r="D120" s="7" t="n">
        <v>44415</v>
      </c>
      <c r="E120" s="31" t="n">
        <v>1</v>
      </c>
      <c r="F120" s="23" t="inlineStr"/>
      <c r="G120" s="23" t="inlineStr"/>
      <c r="H120" s="31" t="inlineStr"/>
      <c r="I120" s="31" t="inlineStr"/>
      <c r="J120" s="31" t="inlineStr"/>
      <c r="K120" s="31" t="inlineStr"/>
    </row>
    <row r="121" ht="15" customHeight="1" s="45">
      <c r="A121" s="6" t="inlineStr">
        <is>
          <t>3.2.9.3</t>
        </is>
      </c>
      <c r="B121" s="8" t="inlineStr">
        <is>
          <t>Porton y proteccion de cerco perimetral con alambre puas</t>
        </is>
      </c>
      <c r="C121" s="7" t="n">
        <v>44386</v>
      </c>
      <c r="D121" s="7" t="n">
        <v>44415</v>
      </c>
      <c r="E121" s="31" t="n">
        <v>1</v>
      </c>
      <c r="F121" s="23" t="inlineStr"/>
      <c r="G121" s="23" t="inlineStr"/>
      <c r="H121" s="31" t="inlineStr"/>
      <c r="I121" s="31" t="inlineStr"/>
      <c r="J121" s="31" t="inlineStr"/>
      <c r="K121" s="31" t="inlineStr"/>
    </row>
    <row r="122" ht="15" customHeight="1" s="45">
      <c r="A122" s="6" t="inlineStr">
        <is>
          <t>3.2.9.4</t>
        </is>
      </c>
      <c r="B122" s="8" t="inlineStr">
        <is>
          <t>Proteccion de taludes con zacate vetiver</t>
        </is>
      </c>
      <c r="C122" s="7" t="n">
        <v>44386</v>
      </c>
      <c r="D122" s="7" t="n">
        <v>44395</v>
      </c>
      <c r="E122" s="31" t="n">
        <v>1</v>
      </c>
      <c r="F122" s="23" t="inlineStr"/>
      <c r="G122" s="23" t="inlineStr"/>
      <c r="H122" s="31" t="inlineStr"/>
      <c r="I122" s="31" t="inlineStr"/>
      <c r="J122" s="31" t="inlineStr"/>
      <c r="K122" s="31" t="inlineStr"/>
    </row>
    <row r="123" ht="15" customHeight="1" s="45">
      <c r="A123" s="11" t="n">
        <v>3.3</v>
      </c>
      <c r="B123" s="12" t="inlineStr">
        <is>
          <t>Sistema de abastecimiento de agua</t>
        </is>
      </c>
      <c r="C123" s="26" t="n">
        <v>44311</v>
      </c>
      <c r="D123" s="26" t="n">
        <v>44413</v>
      </c>
      <c r="E123" s="31" t="n">
        <v>1</v>
      </c>
      <c r="F123" s="27" t="inlineStr"/>
      <c r="G123" s="27" t="inlineStr"/>
      <c r="H123" s="33" t="inlineStr"/>
      <c r="I123" s="33" t="inlineStr"/>
      <c r="J123" s="33" t="inlineStr"/>
      <c r="K123" s="33" t="inlineStr"/>
    </row>
    <row r="124" ht="15" customHeight="1" s="45">
      <c r="A124" s="6" t="inlineStr">
        <is>
          <t>3.3.1</t>
        </is>
      </c>
      <c r="B124" s="8" t="inlineStr">
        <is>
          <t>Actividades previas</t>
        </is>
      </c>
      <c r="C124" s="7" t="n">
        <v>44311</v>
      </c>
      <c r="D124" s="7" t="n">
        <v>44336</v>
      </c>
      <c r="E124" s="31" t="n">
        <v>1</v>
      </c>
      <c r="F124" s="23" t="inlineStr"/>
      <c r="G124" s="23" t="inlineStr"/>
      <c r="H124" s="31" t="inlineStr"/>
      <c r="I124" s="31" t="inlineStr"/>
      <c r="J124" s="31" t="inlineStr"/>
      <c r="K124" s="31" t="inlineStr"/>
    </row>
    <row r="125" ht="15" customHeight="1" s="45">
      <c r="A125" s="6" t="inlineStr">
        <is>
          <t>3.3.1.1</t>
        </is>
      </c>
      <c r="B125" s="8" t="inlineStr">
        <is>
          <t>Movilizacion y desmovilizacion</t>
        </is>
      </c>
      <c r="C125" s="7" t="n">
        <v>44311</v>
      </c>
      <c r="D125" s="7" t="n">
        <v>44315</v>
      </c>
      <c r="E125" s="31" t="n">
        <v>1</v>
      </c>
      <c r="F125" s="23" t="inlineStr"/>
      <c r="G125" s="23" t="inlineStr"/>
      <c r="H125" s="31" t="inlineStr"/>
      <c r="I125" s="31" t="inlineStr"/>
      <c r="J125" s="31" t="inlineStr"/>
      <c r="K125" s="31" t="inlineStr"/>
    </row>
    <row r="126" ht="15" customHeight="1" s="45">
      <c r="A126" s="6" t="inlineStr">
        <is>
          <t>3.3.1.2</t>
        </is>
      </c>
      <c r="B126" s="8" t="inlineStr">
        <is>
          <t>Exploracion geocientifica en sitio A, B y sus alrededores</t>
        </is>
      </c>
      <c r="C126" s="7" t="n">
        <v>44311</v>
      </c>
      <c r="D126" s="7" t="n">
        <v>44326</v>
      </c>
      <c r="E126" s="31" t="n">
        <v>1</v>
      </c>
      <c r="F126" s="23" t="inlineStr"/>
      <c r="G126" s="23" t="inlineStr"/>
      <c r="H126" s="31" t="inlineStr"/>
      <c r="I126" s="31" t="inlineStr"/>
      <c r="J126" s="31" t="inlineStr"/>
      <c r="K126" s="31" t="inlineStr"/>
    </row>
    <row r="127" ht="15" customHeight="1" s="45">
      <c r="A127" s="6" t="inlineStr">
        <is>
          <t>3.3.1.3</t>
        </is>
      </c>
      <c r="B127" s="8" t="inlineStr">
        <is>
          <t>Pruebas de bombeo CAPS San Luis 2</t>
        </is>
      </c>
      <c r="C127" s="7" t="n">
        <v>44327</v>
      </c>
      <c r="D127" s="7" t="n">
        <v>44336</v>
      </c>
      <c r="E127" s="31" t="n">
        <v>1</v>
      </c>
      <c r="F127" s="23" t="inlineStr"/>
      <c r="G127" s="23" t="inlineStr"/>
      <c r="H127" s="31" t="inlineStr"/>
      <c r="I127" s="31" t="inlineStr"/>
      <c r="J127" s="31" t="inlineStr"/>
      <c r="K127" s="31" t="inlineStr"/>
    </row>
    <row r="128" ht="15" customHeight="1" s="45">
      <c r="A128" s="6" t="inlineStr">
        <is>
          <t>3.3.2</t>
        </is>
      </c>
      <c r="B128" s="8" t="inlineStr">
        <is>
          <t>Construccion de dos pozos</t>
        </is>
      </c>
      <c r="C128" s="7" t="n">
        <v>44337</v>
      </c>
      <c r="D128" s="7" t="n">
        <v>44413</v>
      </c>
      <c r="E128" s="31" t="n">
        <v>1</v>
      </c>
      <c r="F128" s="23" t="inlineStr"/>
      <c r="G128" s="23" t="inlineStr"/>
      <c r="H128" s="31" t="inlineStr"/>
      <c r="I128" s="31" t="inlineStr"/>
      <c r="J128" s="31" t="inlineStr"/>
      <c r="K128" s="31" t="inlineStr"/>
    </row>
    <row r="129" ht="15" customHeight="1" s="45">
      <c r="A129" s="6" t="inlineStr">
        <is>
          <t>3.3.2.1</t>
        </is>
      </c>
      <c r="B129" s="8" t="inlineStr">
        <is>
          <t>Perforacion de pozo</t>
        </is>
      </c>
      <c r="C129" s="7" t="n">
        <v>44337</v>
      </c>
      <c r="D129" s="7" t="n">
        <v>44374</v>
      </c>
      <c r="E129" s="31" t="n">
        <v>1</v>
      </c>
      <c r="F129" s="23" t="inlineStr"/>
      <c r="G129" s="23" t="inlineStr"/>
      <c r="H129" s="31" t="inlineStr"/>
      <c r="I129" s="31" t="inlineStr"/>
      <c r="J129" s="31" t="inlineStr"/>
      <c r="K129" s="31" t="inlineStr"/>
    </row>
    <row r="130" ht="15" customHeight="1" s="45">
      <c r="A130" s="6" t="inlineStr">
        <is>
          <t>3.3.2.1.1</t>
        </is>
      </c>
      <c r="B130" s="8" t="inlineStr">
        <is>
          <t>Perforacion de agujero de ø 6"</t>
        </is>
      </c>
      <c r="C130" s="7" t="n">
        <v>44337</v>
      </c>
      <c r="D130" s="7" t="n">
        <v>44356</v>
      </c>
      <c r="E130" s="31" t="n">
        <v>1</v>
      </c>
      <c r="F130" s="23" t="inlineStr"/>
      <c r="G130" s="23" t="inlineStr"/>
      <c r="H130" s="31" t="inlineStr"/>
      <c r="I130" s="31" t="inlineStr"/>
      <c r="J130" s="31" t="inlineStr"/>
      <c r="K130" s="31" t="inlineStr"/>
    </row>
    <row r="131" ht="15" customHeight="1" s="45">
      <c r="A131" s="6" t="inlineStr">
        <is>
          <t>3.3.2.1.2</t>
        </is>
      </c>
      <c r="B131" s="8" t="inlineStr">
        <is>
          <t>Analisis fisico‐quimico del agua</t>
        </is>
      </c>
      <c r="C131" s="7" t="n">
        <v>44357</v>
      </c>
      <c r="D131" s="7" t="n">
        <v>44363</v>
      </c>
      <c r="E131" s="31" t="n">
        <v>1</v>
      </c>
      <c r="F131" s="23" t="inlineStr"/>
      <c r="G131" s="23" t="inlineStr"/>
      <c r="H131" s="31" t="inlineStr"/>
      <c r="I131" s="31" t="inlineStr"/>
      <c r="J131" s="31" t="inlineStr"/>
      <c r="K131" s="31" t="inlineStr"/>
    </row>
    <row r="132" ht="15" customHeight="1" s="45">
      <c r="A132" s="6" t="inlineStr">
        <is>
          <t>3.3.2.1.3</t>
        </is>
      </c>
      <c r="B132" s="8" t="inlineStr">
        <is>
          <t>Registro electrico</t>
        </is>
      </c>
      <c r="C132" s="7" t="n">
        <v>44357</v>
      </c>
      <c r="D132" s="7" t="n">
        <v>44359</v>
      </c>
      <c r="E132" s="31" t="n">
        <v>1</v>
      </c>
      <c r="F132" s="23" t="inlineStr"/>
      <c r="G132" s="23" t="inlineStr"/>
      <c r="H132" s="31" t="inlineStr"/>
      <c r="I132" s="31" t="inlineStr"/>
      <c r="J132" s="31" t="inlineStr"/>
      <c r="K132" s="31" t="inlineStr"/>
    </row>
    <row r="133" ht="15" customHeight="1" s="45">
      <c r="A133" s="6" t="inlineStr">
        <is>
          <t>3.3.2.1.4</t>
        </is>
      </c>
      <c r="B133" s="8" t="inlineStr">
        <is>
          <t>Ampliacion de agujero a ø 18"</t>
        </is>
      </c>
      <c r="C133" s="7" t="n">
        <v>44360</v>
      </c>
      <c r="D133" s="7" t="n">
        <v>44374</v>
      </c>
      <c r="E133" s="31" t="n">
        <v>1</v>
      </c>
      <c r="F133" s="23" t="inlineStr"/>
      <c r="G133" s="23" t="inlineStr"/>
      <c r="H133" s="31" t="inlineStr"/>
      <c r="I133" s="31" t="inlineStr"/>
      <c r="J133" s="31" t="inlineStr"/>
      <c r="K133" s="31" t="inlineStr"/>
    </row>
    <row r="134" ht="15" customHeight="1" s="45">
      <c r="A134" s="6" t="inlineStr">
        <is>
          <t>3.3.2.2</t>
        </is>
      </c>
      <c r="B134" s="8" t="inlineStr">
        <is>
          <t>Revestimiento del pozo</t>
        </is>
      </c>
      <c r="C134" s="7" t="n">
        <v>44375</v>
      </c>
      <c r="D134" s="7" t="n">
        <v>44382</v>
      </c>
      <c r="E134" s="31" t="n">
        <v>1</v>
      </c>
      <c r="F134" s="23" t="inlineStr"/>
      <c r="G134" s="23" t="inlineStr"/>
      <c r="H134" s="31" t="inlineStr"/>
      <c r="I134" s="31" t="inlineStr"/>
      <c r="J134" s="31" t="inlineStr"/>
      <c r="K134" s="31" t="inlineStr"/>
    </row>
    <row r="135" ht="15" customHeight="1" s="45">
      <c r="A135" s="6" t="inlineStr">
        <is>
          <t>3.3.2.2.1</t>
        </is>
      </c>
      <c r="B135" s="8" t="inlineStr">
        <is>
          <t>Tuberia lisa de ø 12”</t>
        </is>
      </c>
      <c r="C135" s="7" t="n">
        <v>44375</v>
      </c>
      <c r="D135" s="7" t="n">
        <v>44379</v>
      </c>
      <c r="E135" s="31" t="n">
        <v>1</v>
      </c>
      <c r="F135" s="23" t="inlineStr"/>
      <c r="G135" s="23" t="inlineStr"/>
      <c r="H135" s="31" t="inlineStr"/>
      <c r="I135" s="31" t="inlineStr"/>
      <c r="J135" s="31" t="inlineStr"/>
      <c r="K135" s="31" t="inlineStr"/>
    </row>
    <row r="136" ht="15" customHeight="1" s="45">
      <c r="A136" s="6" t="inlineStr">
        <is>
          <t>3.3.2.2.2</t>
        </is>
      </c>
      <c r="B136" s="8" t="inlineStr">
        <is>
          <t>Rejilla</t>
        </is>
      </c>
      <c r="C136" s="7" t="n">
        <v>44380</v>
      </c>
      <c r="D136" s="7" t="n">
        <v>44381</v>
      </c>
      <c r="E136" s="31" t="n">
        <v>1</v>
      </c>
      <c r="F136" s="23" t="inlineStr"/>
      <c r="G136" s="23" t="inlineStr"/>
      <c r="H136" s="31" t="inlineStr"/>
      <c r="I136" s="31" t="inlineStr"/>
      <c r="J136" s="31" t="inlineStr"/>
      <c r="K136" s="31" t="inlineStr"/>
    </row>
    <row r="137" ht="15" customHeight="1" s="45">
      <c r="A137" s="6" t="inlineStr">
        <is>
          <t>3.3.2.2.3</t>
        </is>
      </c>
      <c r="B137" s="8" t="inlineStr">
        <is>
          <t>Pruebas de verticalidad y alineamiento</t>
        </is>
      </c>
      <c r="C137" s="7" t="n">
        <v>44380</v>
      </c>
      <c r="D137" s="7" t="n">
        <v>44381</v>
      </c>
      <c r="E137" s="31" t="n">
        <v>1</v>
      </c>
      <c r="F137" s="23" t="inlineStr"/>
      <c r="G137" s="23" t="inlineStr"/>
      <c r="H137" s="31" t="inlineStr"/>
      <c r="I137" s="31" t="inlineStr"/>
      <c r="J137" s="31" t="inlineStr"/>
      <c r="K137" s="31" t="inlineStr"/>
    </row>
    <row r="138" ht="15" customHeight="1" s="45">
      <c r="A138" s="6" t="inlineStr">
        <is>
          <t>3.3.2.2.4</t>
        </is>
      </c>
      <c r="B138" s="8" t="inlineStr">
        <is>
          <t>Empaque de grava ø 3/4"</t>
        </is>
      </c>
      <c r="C138" s="7" t="n">
        <v>44380</v>
      </c>
      <c r="D138" s="7" t="n">
        <v>44382</v>
      </c>
      <c r="E138" s="31" t="n">
        <v>1</v>
      </c>
      <c r="F138" s="23" t="inlineStr"/>
      <c r="G138" s="23" t="inlineStr"/>
      <c r="H138" s="31" t="inlineStr"/>
      <c r="I138" s="31" t="inlineStr"/>
      <c r="J138" s="31" t="inlineStr"/>
      <c r="K138" s="31" t="inlineStr"/>
    </row>
    <row r="139" ht="15" customHeight="1" s="45">
      <c r="A139" s="6" t="inlineStr">
        <is>
          <t>3.3.2.2.5</t>
        </is>
      </c>
      <c r="B139" s="8" t="inlineStr">
        <is>
          <t>Desinfeccion de grava con cloro</t>
        </is>
      </c>
      <c r="C139" s="7" t="n">
        <v>44380</v>
      </c>
      <c r="D139" s="7" t="n">
        <v>44381</v>
      </c>
      <c r="E139" s="31" t="n">
        <v>1</v>
      </c>
      <c r="F139" s="23" t="inlineStr"/>
      <c r="G139" s="23" t="inlineStr"/>
      <c r="H139" s="31" t="inlineStr"/>
      <c r="I139" s="31" t="inlineStr"/>
      <c r="J139" s="31" t="inlineStr"/>
      <c r="K139" s="31" t="inlineStr"/>
    </row>
    <row r="140" ht="15" customHeight="1" s="45">
      <c r="A140" s="6" t="inlineStr">
        <is>
          <t>3.3.2.2.6</t>
        </is>
      </c>
      <c r="B140" s="8" t="inlineStr">
        <is>
          <t>Limpieza con aire comprimido</t>
        </is>
      </c>
      <c r="C140" s="7" t="n">
        <v>44380</v>
      </c>
      <c r="D140" s="7" t="n">
        <v>44381</v>
      </c>
      <c r="E140" s="31" t="n">
        <v>1</v>
      </c>
      <c r="F140" s="23" t="inlineStr"/>
      <c r="G140" s="23" t="inlineStr"/>
      <c r="H140" s="31" t="inlineStr"/>
      <c r="I140" s="31" t="inlineStr"/>
      <c r="J140" s="31" t="inlineStr"/>
      <c r="K140" s="31" t="inlineStr"/>
    </row>
    <row r="141" ht="15" customHeight="1" s="45">
      <c r="A141" s="6" t="inlineStr">
        <is>
          <t>3.3.2.3</t>
        </is>
      </c>
      <c r="B141" s="8" t="inlineStr">
        <is>
          <t>Prueba de produccion</t>
        </is>
      </c>
      <c r="C141" s="7" t="n">
        <v>44382</v>
      </c>
      <c r="D141" s="7" t="n">
        <v>44385</v>
      </c>
      <c r="E141" s="31" t="n">
        <v>1</v>
      </c>
      <c r="F141" s="23" t="inlineStr"/>
      <c r="G141" s="23" t="inlineStr"/>
      <c r="H141" s="31" t="inlineStr"/>
      <c r="I141" s="31" t="inlineStr"/>
      <c r="J141" s="31" t="inlineStr"/>
      <c r="K141" s="31" t="inlineStr"/>
    </row>
    <row r="142" ht="15" customHeight="1" s="45">
      <c r="A142" s="6" t="inlineStr">
        <is>
          <t>3.3.2.4</t>
        </is>
      </c>
      <c r="B142" s="8" t="inlineStr">
        <is>
          <t>Sello sanitario</t>
        </is>
      </c>
      <c r="C142" s="7" t="n">
        <v>44382</v>
      </c>
      <c r="D142" s="7" t="n">
        <v>44384</v>
      </c>
      <c r="E142" s="31" t="n">
        <v>1</v>
      </c>
      <c r="F142" s="23" t="inlineStr"/>
      <c r="G142" s="23" t="inlineStr"/>
      <c r="H142" s="31" t="inlineStr"/>
      <c r="I142" s="31" t="inlineStr"/>
      <c r="J142" s="31" t="inlineStr"/>
      <c r="K142" s="31" t="inlineStr"/>
    </row>
    <row r="143" ht="15" customHeight="1" s="45">
      <c r="A143" s="6" t="inlineStr">
        <is>
          <t>3.3.2.5</t>
        </is>
      </c>
      <c r="B143" s="8" t="inlineStr">
        <is>
          <t>Instalacion de piezometro, base soporte y cubierta del pozo</t>
        </is>
      </c>
      <c r="C143" s="7" t="n">
        <v>44386</v>
      </c>
      <c r="D143" s="7" t="n">
        <v>44392</v>
      </c>
      <c r="E143" s="31" t="n">
        <v>1</v>
      </c>
      <c r="F143" s="23" t="inlineStr"/>
      <c r="G143" s="23" t="inlineStr"/>
      <c r="H143" s="31" t="inlineStr"/>
      <c r="I143" s="31" t="inlineStr"/>
      <c r="J143" s="31" t="inlineStr"/>
      <c r="K143" s="31" t="inlineStr"/>
    </row>
    <row r="144" ht="15" customHeight="1" s="45">
      <c r="A144" s="6" t="inlineStr">
        <is>
          <t>3.3.2.5.1</t>
        </is>
      </c>
      <c r="B144" s="8" t="inlineStr">
        <is>
          <t>Instalacion de piezometro, base soporte y proteccion de pozo</t>
        </is>
      </c>
      <c r="C144" s="7" t="n">
        <v>44386</v>
      </c>
      <c r="D144" s="7" t="n">
        <v>44392</v>
      </c>
      <c r="E144" s="31" t="n">
        <v>1</v>
      </c>
      <c r="F144" s="23" t="inlineStr"/>
      <c r="G144" s="23" t="inlineStr"/>
      <c r="H144" s="31" t="inlineStr"/>
      <c r="I144" s="31" t="inlineStr"/>
      <c r="J144" s="31" t="inlineStr"/>
      <c r="K144" s="31" t="inlineStr"/>
    </row>
    <row r="145" ht="15" customHeight="1" s="45">
      <c r="A145" s="6" t="inlineStr">
        <is>
          <t>3.3.2.6</t>
        </is>
      </c>
      <c r="B145" s="8" t="inlineStr">
        <is>
          <t>Caseta de proteccion de sistema de bombeo y vigilancia</t>
        </is>
      </c>
      <c r="C145" s="7" t="n">
        <v>44393</v>
      </c>
      <c r="D145" s="7" t="n">
        <v>44412</v>
      </c>
      <c r="E145" s="31" t="n">
        <v>1</v>
      </c>
      <c r="F145" s="23" t="inlineStr"/>
      <c r="G145" s="23" t="inlineStr"/>
      <c r="H145" s="31" t="inlineStr"/>
      <c r="I145" s="31" t="inlineStr"/>
      <c r="J145" s="31" t="inlineStr"/>
      <c r="K145" s="31" t="inlineStr"/>
    </row>
    <row r="146" ht="15" customHeight="1" s="45">
      <c r="A146" s="6" t="inlineStr">
        <is>
          <t>3.3.2.7</t>
        </is>
      </c>
      <c r="B146" s="8" t="inlineStr">
        <is>
          <t>Base de concreto 0.85 x 0.85 x 1.10 m</t>
        </is>
      </c>
      <c r="C146" s="7" t="n">
        <v>44386</v>
      </c>
      <c r="D146" s="7" t="n">
        <v>44390</v>
      </c>
      <c r="E146" s="31" t="n">
        <v>1</v>
      </c>
      <c r="F146" s="23" t="inlineStr"/>
      <c r="G146" s="23" t="inlineStr"/>
      <c r="H146" s="31" t="inlineStr"/>
      <c r="I146" s="31" t="inlineStr"/>
      <c r="J146" s="31" t="inlineStr"/>
      <c r="K146" s="31" t="inlineStr"/>
    </row>
    <row r="147" ht="15" customHeight="1" s="45">
      <c r="A147" s="6" t="inlineStr">
        <is>
          <t>3.3.2.8</t>
        </is>
      </c>
      <c r="B147" s="8" t="inlineStr">
        <is>
          <t>Suministro e instalacion del sistema de bombeo y sistema de control</t>
        </is>
      </c>
      <c r="C147" s="7" t="n">
        <v>44391</v>
      </c>
      <c r="D147" s="7" t="n">
        <v>44400</v>
      </c>
      <c r="E147" s="31" t="n">
        <v>1</v>
      </c>
      <c r="F147" s="23" t="inlineStr"/>
      <c r="G147" s="23" t="inlineStr"/>
      <c r="H147" s="31" t="inlineStr"/>
      <c r="I147" s="31" t="inlineStr"/>
      <c r="J147" s="31" t="inlineStr"/>
      <c r="K147" s="31" t="inlineStr"/>
    </row>
    <row r="148" ht="15" customHeight="1" s="45">
      <c r="A148" s="6" t="inlineStr">
        <is>
          <t>3.3.2.9</t>
        </is>
      </c>
      <c r="B148" s="8" t="inlineStr">
        <is>
          <t xml:space="preserve">Suministro e instalacion de linea de transmision de 24.9 kV incluye conductores y todos sus accesorios </t>
        </is>
      </c>
      <c r="C148" s="7" t="n">
        <v>44384</v>
      </c>
      <c r="D148" s="7" t="n">
        <v>44413</v>
      </c>
      <c r="E148" s="31" t="n">
        <v>1</v>
      </c>
      <c r="F148" s="23" t="inlineStr"/>
      <c r="G148" s="23" t="inlineStr"/>
      <c r="H148" s="31" t="inlineStr"/>
      <c r="I148" s="31" t="inlineStr"/>
      <c r="J148" s="31" t="inlineStr"/>
      <c r="K148" s="31" t="inlineStr"/>
    </row>
    <row r="149" ht="15" customHeight="1" s="45">
      <c r="A149" s="6" t="inlineStr">
        <is>
          <t>3.3.2.10</t>
        </is>
      </c>
      <c r="B149" s="8" t="inlineStr">
        <is>
          <t>Cerramiento de proteccion con malla ciclon de 1.8 m de altura</t>
        </is>
      </c>
      <c r="C149" s="7" t="n">
        <v>44389</v>
      </c>
      <c r="D149" s="7" t="n">
        <v>44398</v>
      </c>
      <c r="E149" s="31" t="n">
        <v>1</v>
      </c>
      <c r="F149" s="23" t="inlineStr"/>
      <c r="G149" s="23" t="inlineStr"/>
      <c r="H149" s="31" t="inlineStr"/>
      <c r="I149" s="31" t="inlineStr"/>
      <c r="J149" s="31" t="inlineStr"/>
      <c r="K149" s="31" t="inlineStr"/>
    </row>
    <row r="150" ht="15" customHeight="1" s="45">
      <c r="A150" s="6" t="inlineStr">
        <is>
          <t>3.3.3</t>
        </is>
      </c>
      <c r="B150" s="8" t="inlineStr">
        <is>
          <t>Sistema de conduccion con tuberias</t>
        </is>
      </c>
      <c r="C150" s="7" t="n">
        <v>44311</v>
      </c>
      <c r="D150" s="7" t="n">
        <v>44408</v>
      </c>
      <c r="E150" s="31" t="n">
        <v>1</v>
      </c>
      <c r="F150" s="23" t="inlineStr"/>
      <c r="G150" s="23" t="inlineStr"/>
      <c r="H150" s="31" t="inlineStr"/>
      <c r="I150" s="31" t="inlineStr"/>
      <c r="J150" s="31" t="inlineStr"/>
      <c r="K150" s="31" t="inlineStr"/>
    </row>
    <row r="151" ht="15" customHeight="1" s="45">
      <c r="A151" s="6" t="inlineStr">
        <is>
          <t>3.3.3.1</t>
        </is>
      </c>
      <c r="B151" s="8" t="inlineStr">
        <is>
          <t>Topografia trazado y nivelacion</t>
        </is>
      </c>
      <c r="C151" s="7" t="n">
        <v>44311</v>
      </c>
      <c r="D151" s="7" t="n">
        <v>44371</v>
      </c>
      <c r="E151" s="31" t="n">
        <v>1</v>
      </c>
      <c r="F151" s="23" t="inlineStr"/>
      <c r="G151" s="23" t="inlineStr"/>
      <c r="H151" s="31" t="inlineStr"/>
      <c r="I151" s="31" t="inlineStr"/>
      <c r="J151" s="31" t="inlineStr"/>
      <c r="K151" s="31" t="inlineStr"/>
    </row>
    <row r="152" ht="15" customHeight="1" s="45">
      <c r="A152" s="6" t="inlineStr">
        <is>
          <t>3.3.3.2</t>
        </is>
      </c>
      <c r="B152" s="8" t="inlineStr">
        <is>
          <t>Excavacion de zanjas 0.50 de ancho y 0.80 profundidad</t>
        </is>
      </c>
      <c r="C152" s="7" t="n">
        <v>44313</v>
      </c>
      <c r="D152" s="7" t="n">
        <v>44373</v>
      </c>
      <c r="E152" s="31" t="n">
        <v>1</v>
      </c>
      <c r="F152" s="23" t="inlineStr"/>
      <c r="G152" s="23" t="inlineStr"/>
      <c r="H152" s="31" t="inlineStr"/>
      <c r="I152" s="31" t="inlineStr"/>
      <c r="J152" s="31" t="inlineStr"/>
      <c r="K152" s="31" t="inlineStr"/>
    </row>
    <row r="153" ht="15" customHeight="1" s="45">
      <c r="A153" s="6" t="inlineStr">
        <is>
          <t>3.3.3.3</t>
        </is>
      </c>
      <c r="B153" s="8" t="inlineStr">
        <is>
          <t>Bloques soporte de concreto 3,000 PSI tuberia</t>
        </is>
      </c>
      <c r="C153" s="7" t="n">
        <v>44321</v>
      </c>
      <c r="D153" s="7" t="n">
        <v>44350</v>
      </c>
      <c r="E153" s="31">
        <f>D153-C153</f>
        <v/>
      </c>
      <c r="F153" s="23" t="inlineStr"/>
      <c r="G153" s="23" t="inlineStr"/>
      <c r="H153" s="31" t="inlineStr"/>
      <c r="I153" s="31" t="inlineStr"/>
      <c r="J153" s="31" t="inlineStr"/>
      <c r="K153" s="31" t="inlineStr"/>
    </row>
    <row r="154" ht="15" customHeight="1" s="45">
      <c r="A154" s="6" t="inlineStr">
        <is>
          <t>3.3.3.4</t>
        </is>
      </c>
      <c r="B154" s="8" t="inlineStr">
        <is>
          <t>Suministro e Instalacion de tuberias PVC ø 10" con sus accesorios</t>
        </is>
      </c>
      <c r="C154" s="7" t="n">
        <v>44321</v>
      </c>
      <c r="D154" s="7" t="n">
        <v>44380</v>
      </c>
      <c r="E154" s="31">
        <f>D154-C154</f>
        <v/>
      </c>
      <c r="F154" s="23" t="inlineStr"/>
      <c r="G154" s="23" t="inlineStr"/>
      <c r="H154" s="31" t="inlineStr"/>
      <c r="I154" s="31" t="inlineStr"/>
      <c r="J154" s="31" t="inlineStr"/>
      <c r="K154" s="31" t="inlineStr"/>
    </row>
    <row r="155" ht="15" customHeight="1" s="45">
      <c r="A155" s="6" t="inlineStr">
        <is>
          <t>3.3.3.5</t>
        </is>
      </c>
      <c r="B155" s="8" t="inlineStr">
        <is>
          <t xml:space="preserve">Suministro e Instalacion de tuberias de acero al carbon ø 10" con sus accesorios </t>
        </is>
      </c>
      <c r="C155" s="7" t="n">
        <v>44336</v>
      </c>
      <c r="D155" s="7" t="n">
        <v>44395</v>
      </c>
      <c r="E155" s="31">
        <f>D155-C155</f>
        <v/>
      </c>
      <c r="F155" s="23" t="inlineStr"/>
      <c r="G155" s="23" t="inlineStr"/>
      <c r="H155" s="31" t="inlineStr"/>
      <c r="I155" s="31" t="inlineStr"/>
      <c r="J155" s="31" t="inlineStr"/>
      <c r="K155" s="31" t="inlineStr"/>
    </row>
    <row r="156" ht="15" customHeight="1" s="45">
      <c r="A156" s="6" t="inlineStr">
        <is>
          <t>3.3.3.6</t>
        </is>
      </c>
      <c r="B156" s="8" t="inlineStr">
        <is>
          <t>Pruebas de estanqueidad en tuberias</t>
        </is>
      </c>
      <c r="C156" s="7" t="n">
        <v>44396</v>
      </c>
      <c r="D156" s="7" t="n">
        <v>44402</v>
      </c>
      <c r="E156" s="31">
        <f>D156-C156</f>
        <v/>
      </c>
      <c r="F156" s="23" t="inlineStr"/>
      <c r="G156" s="23" t="inlineStr"/>
      <c r="H156" s="31" t="inlineStr"/>
      <c r="I156" s="31" t="inlineStr"/>
      <c r="J156" s="31" t="inlineStr"/>
      <c r="K156" s="31" t="inlineStr"/>
    </row>
    <row r="157" ht="15" customHeight="1" s="45">
      <c r="A157" s="6" t="inlineStr">
        <is>
          <t>3.3.3.7</t>
        </is>
      </c>
      <c r="B157" s="8" t="inlineStr">
        <is>
          <t>Relleno semicompactado en zanjas</t>
        </is>
      </c>
      <c r="C157" s="7" t="n">
        <v>44324</v>
      </c>
      <c r="D157" s="7" t="n">
        <v>44383</v>
      </c>
      <c r="E157" s="31">
        <f>D157-C157</f>
        <v/>
      </c>
      <c r="F157" s="23" t="inlineStr"/>
      <c r="G157" s="23" t="inlineStr"/>
      <c r="H157" s="31" t="inlineStr"/>
      <c r="I157" s="31" t="inlineStr"/>
      <c r="J157" s="31" t="inlineStr"/>
      <c r="K157" s="31" t="inlineStr"/>
    </row>
    <row r="158" ht="15" customHeight="1" s="45">
      <c r="A158" s="6" t="inlineStr">
        <is>
          <t>3.3.3.8</t>
        </is>
      </c>
      <c r="B158" s="8" t="inlineStr">
        <is>
          <t>Construccion de pilas de trasvase 2,000 m³</t>
        </is>
      </c>
      <c r="C158" s="7" t="n">
        <v>44311</v>
      </c>
      <c r="D158" s="7" t="n">
        <v>44408</v>
      </c>
      <c r="E158" s="31">
        <f>D158-C158</f>
        <v/>
      </c>
      <c r="F158" s="23" t="inlineStr"/>
      <c r="G158" s="23" t="inlineStr"/>
      <c r="H158" s="31" t="inlineStr"/>
      <c r="I158" s="31" t="inlineStr"/>
      <c r="J158" s="31" t="inlineStr"/>
      <c r="K158" s="31" t="inlineStr"/>
    </row>
    <row r="159" ht="15" customHeight="1" s="45">
      <c r="A159" s="6" t="inlineStr">
        <is>
          <t>3.3.3.8.1</t>
        </is>
      </c>
      <c r="B159" s="8" t="inlineStr">
        <is>
          <t>Trazo y nivelacion de 3 pilas</t>
        </is>
      </c>
      <c r="C159" s="7" t="n">
        <v>44311</v>
      </c>
      <c r="D159" s="7" t="n">
        <v>44371</v>
      </c>
      <c r="E159" s="31">
        <f>D159-C159</f>
        <v/>
      </c>
      <c r="F159" s="23" t="inlineStr"/>
      <c r="G159" s="23" t="inlineStr"/>
      <c r="H159" s="31" t="inlineStr"/>
      <c r="I159" s="31" t="inlineStr"/>
      <c r="J159" s="31" t="inlineStr"/>
      <c r="K159" s="31" t="inlineStr"/>
    </row>
    <row r="160" ht="15" customHeight="1" s="45">
      <c r="A160" s="6" t="inlineStr">
        <is>
          <t>3.3.3.8.2</t>
        </is>
      </c>
      <c r="B160" s="8" t="inlineStr">
        <is>
          <t>Excavacion de fosas de 3 pilas de trasvase</t>
        </is>
      </c>
      <c r="C160" s="7" t="n">
        <v>44314</v>
      </c>
      <c r="D160" s="7" t="n">
        <v>44374</v>
      </c>
      <c r="E160" s="31">
        <f>D160-C160</f>
        <v/>
      </c>
      <c r="F160" s="23" t="inlineStr"/>
      <c r="G160" s="23" t="inlineStr"/>
      <c r="H160" s="31" t="inlineStr"/>
      <c r="I160" s="31" t="inlineStr"/>
      <c r="J160" s="31" t="inlineStr"/>
      <c r="K160" s="31" t="inlineStr"/>
    </row>
    <row r="161" ht="15" customHeight="1" s="45">
      <c r="A161" s="6" t="inlineStr">
        <is>
          <t>3.3.3.8.3</t>
        </is>
      </c>
      <c r="B161" s="8" t="inlineStr">
        <is>
          <t>Impermeabilizacion de pilas de trasvase</t>
        </is>
      </c>
      <c r="C161" s="7" t="n">
        <v>44375</v>
      </c>
      <c r="D161" s="7" t="n">
        <v>44408</v>
      </c>
      <c r="E161" s="31">
        <f>D161-C161</f>
        <v/>
      </c>
      <c r="F161" s="23" t="inlineStr"/>
      <c r="G161" s="23" t="inlineStr"/>
      <c r="H161" s="31" t="inlineStr"/>
      <c r="I161" s="31" t="inlineStr"/>
      <c r="J161" s="31" t="inlineStr"/>
      <c r="K161" s="31" t="inlineStr"/>
    </row>
    <row r="162" ht="15" customHeight="1" s="45">
      <c r="A162" s="6" t="inlineStr">
        <is>
          <t>3.3.3.8.3.1</t>
        </is>
      </c>
      <c r="B162" s="8" t="inlineStr">
        <is>
          <t>Mejoramiento con suelo cemento 1:4 e=4"</t>
        </is>
      </c>
      <c r="C162" s="7" t="n">
        <v>44375</v>
      </c>
      <c r="D162" s="7" t="n">
        <v>44389</v>
      </c>
      <c r="E162" s="31">
        <f>D162-C162</f>
        <v/>
      </c>
      <c r="F162" s="23" t="inlineStr"/>
      <c r="G162" s="23" t="inlineStr"/>
      <c r="H162" s="31" t="inlineStr"/>
      <c r="I162" s="31" t="inlineStr"/>
      <c r="J162" s="31" t="inlineStr"/>
      <c r="K162" s="31" t="inlineStr"/>
    </row>
    <row r="163" ht="15" customHeight="1" s="45">
      <c r="A163" s="6" t="inlineStr">
        <is>
          <t>3.3.3.8.3.2</t>
        </is>
      </c>
      <c r="B163" s="8" t="inlineStr">
        <is>
          <t>Proteccion con Geotextil no tejida 2000</t>
        </is>
      </c>
      <c r="C163" s="7" t="n">
        <v>44390</v>
      </c>
      <c r="D163" s="7" t="n">
        <v>44404</v>
      </c>
      <c r="E163" s="31">
        <f>D163-C163</f>
        <v/>
      </c>
      <c r="F163" s="23" t="inlineStr"/>
      <c r="G163" s="23" t="inlineStr"/>
      <c r="H163" s="31" t="inlineStr"/>
      <c r="I163" s="31" t="inlineStr"/>
      <c r="J163" s="31" t="inlineStr"/>
      <c r="K163" s="31" t="inlineStr"/>
    </row>
    <row r="164" ht="15" customHeight="1" s="45">
      <c r="A164" s="6" t="inlineStr">
        <is>
          <t>3.3.3.8.3.3</t>
        </is>
      </c>
      <c r="B164" s="8" t="inlineStr">
        <is>
          <t>Proteccion con Geomembrana PEAD de 1.5 mm</t>
        </is>
      </c>
      <c r="C164" s="7" t="n">
        <v>44394</v>
      </c>
      <c r="D164" s="7" t="n">
        <v>44408</v>
      </c>
      <c r="E164" s="31">
        <f>D164-C164</f>
        <v/>
      </c>
      <c r="F164" s="23" t="inlineStr"/>
      <c r="G164" s="23" t="inlineStr"/>
      <c r="H164" s="31" t="inlineStr"/>
      <c r="I164" s="31" t="inlineStr"/>
      <c r="J164" s="31" t="inlineStr"/>
      <c r="K164" s="31" t="inlineStr"/>
    </row>
    <row r="165" ht="15" customHeight="1" s="45">
      <c r="A165" s="6" t="inlineStr">
        <is>
          <t>3.3.3.8.4</t>
        </is>
      </c>
      <c r="B165" s="8" t="inlineStr">
        <is>
          <t>Casetas de proteccion de equipos de bombeo y vigilancia</t>
        </is>
      </c>
      <c r="C165" s="7" t="n">
        <v>44375</v>
      </c>
      <c r="D165" s="7" t="n">
        <v>44394</v>
      </c>
      <c r="E165" s="31">
        <f>D165-C165</f>
        <v/>
      </c>
      <c r="F165" s="23" t="inlineStr"/>
      <c r="G165" s="23" t="inlineStr"/>
      <c r="H165" s="31" t="inlineStr"/>
      <c r="I165" s="31" t="inlineStr"/>
      <c r="J165" s="31" t="inlineStr"/>
      <c r="K165" s="31" t="inlineStr"/>
    </row>
    <row r="166" ht="15" customHeight="1" s="45">
      <c r="A166" s="6" t="inlineStr">
        <is>
          <t>3.3.3.8.5</t>
        </is>
      </c>
      <c r="B166" s="8" t="inlineStr">
        <is>
          <t>Suministro de bomba e instalacion electromecanica</t>
        </is>
      </c>
      <c r="C166" s="7" t="n">
        <v>44395</v>
      </c>
      <c r="D166" s="7" t="n">
        <v>44404</v>
      </c>
      <c r="E166" s="31">
        <f>D166-C166</f>
        <v/>
      </c>
      <c r="F166" s="23" t="inlineStr"/>
      <c r="G166" s="23" t="inlineStr"/>
      <c r="H166" s="31" t="inlineStr"/>
      <c r="I166" s="31" t="inlineStr"/>
      <c r="J166" s="31" t="inlineStr"/>
      <c r="K166" s="31" t="inlineStr"/>
    </row>
    <row r="167" ht="15" customHeight="1" s="45">
      <c r="A167" s="6" t="inlineStr">
        <is>
          <t>3.3.3.8.6</t>
        </is>
      </c>
      <c r="B167" s="8" t="inlineStr">
        <is>
          <t xml:space="preserve">Cerramiento y proteccion de pilas con malla ciclon con rombo de 8 cm x10 cm por 1.8 m de altura </t>
        </is>
      </c>
      <c r="C167" s="7" t="n">
        <v>44375</v>
      </c>
      <c r="D167" s="7" t="n">
        <v>44404</v>
      </c>
      <c r="E167" s="31">
        <f>D167-C167</f>
        <v/>
      </c>
      <c r="F167" s="23" t="inlineStr"/>
      <c r="G167" s="23" t="inlineStr"/>
      <c r="H167" s="31" t="inlineStr"/>
      <c r="I167" s="31" t="inlineStr"/>
      <c r="J167" s="31" t="inlineStr"/>
      <c r="K167" s="31" t="inlineStr"/>
    </row>
    <row r="168" ht="15" customHeight="1" s="45">
      <c r="A168" s="6" t="n">
        <v>3.4</v>
      </c>
      <c r="B168" s="8" t="inlineStr">
        <is>
          <t>Limpieza y entrega final</t>
        </is>
      </c>
      <c r="C168" s="7" t="n">
        <v>44419</v>
      </c>
      <c r="D168" s="7" t="n">
        <v>44420</v>
      </c>
      <c r="E168" s="31">
        <f>D168-C168</f>
        <v/>
      </c>
      <c r="F168" s="23" t="inlineStr"/>
      <c r="G168" s="23" t="inlineStr"/>
      <c r="H168" s="31" t="inlineStr"/>
      <c r="I168" s="31" t="inlineStr"/>
      <c r="J168" s="31" t="inlineStr"/>
      <c r="K168" s="31" t="inlineStr"/>
    </row>
    <row r="169" ht="15" customHeight="1" s="45">
      <c r="A169" s="6" t="inlineStr">
        <is>
          <t>3.4.1</t>
        </is>
      </c>
      <c r="B169" s="8" t="inlineStr">
        <is>
          <t>Limpieza y entrega final de todo el proyecto</t>
        </is>
      </c>
      <c r="C169" s="7" t="n">
        <v>44419</v>
      </c>
      <c r="D169" s="7" t="n">
        <v>44420</v>
      </c>
      <c r="E169" s="31">
        <f>D169-C169</f>
        <v/>
      </c>
      <c r="F169" s="23" t="inlineStr"/>
      <c r="G169" s="23" t="inlineStr"/>
      <c r="H169" s="31" t="inlineStr"/>
      <c r="I169" s="31" t="inlineStr"/>
      <c r="J169" s="31" t="inlineStr"/>
      <c r="K169" s="31" t="inlineStr"/>
    </row>
    <row r="170" ht="15" customHeight="1" s="45">
      <c r="A170" s="13" t="n">
        <v>4</v>
      </c>
      <c r="B170" s="14" t="inlineStr">
        <is>
          <t>Fin</t>
        </is>
      </c>
      <c r="C170" s="15" t="n">
        <v>44420</v>
      </c>
      <c r="D170" s="15" t="n">
        <v>44420</v>
      </c>
      <c r="E170" s="34">
        <f>D170-C170</f>
        <v/>
      </c>
      <c r="F170" s="28" t="inlineStr"/>
      <c r="G170" s="28" t="inlineStr"/>
      <c r="H170" s="34" t="inlineStr"/>
      <c r="I170" s="34" t="inlineStr"/>
      <c r="J170" s="34" t="inlineStr"/>
      <c r="K170" s="34" t="inlineStr"/>
    </row>
  </sheetData>
  <autoFilter ref="A2:K170"/>
  <mergeCells count="1">
    <mergeCell ref="A1:B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K18"/>
  <sheetViews>
    <sheetView showGridLines="0" workbookViewId="0">
      <selection activeCell="B4" sqref="B4"/>
    </sheetView>
  </sheetViews>
  <sheetFormatPr baseColWidth="10" defaultRowHeight="15"/>
  <cols>
    <col width="1.7109375" customWidth="1" style="45" min="1" max="1"/>
    <col width="30.7109375" customWidth="1" style="45" min="2" max="2"/>
    <col width="21.85546875" bestFit="1" customWidth="1" style="45" min="3" max="3"/>
    <col width="15.7109375" customWidth="1" style="45" min="4" max="4"/>
    <col width="30.7109375" customWidth="1" style="45" min="5" max="5"/>
    <col width="15.7109375" customWidth="1" style="45" min="6" max="9"/>
    <col width="5.7109375" customWidth="1" style="45" min="10" max="13"/>
    <col width="6.7109375" bestFit="1" customWidth="1" style="45" min="14" max="16"/>
    <col width="5.140625" bestFit="1" customWidth="1" style="45" min="17" max="17"/>
    <col width="6.7109375" bestFit="1" customWidth="1" style="45" min="18" max="18"/>
    <col width="7.7109375" bestFit="1" customWidth="1" style="45" min="19" max="20"/>
    <col width="6.7109375" bestFit="1" customWidth="1" style="45" min="21" max="28"/>
    <col width="5.140625" bestFit="1" customWidth="1" style="45" min="29" max="29"/>
    <col width="6.7109375" bestFit="1" customWidth="1" style="45" min="30" max="35"/>
    <col width="5.140625" bestFit="1" customWidth="1" style="45" min="36" max="36"/>
    <col width="6.7109375" bestFit="1" customWidth="1" style="45" min="37" max="38"/>
    <col width="5.140625" bestFit="1" customWidth="1" style="45" min="39" max="39"/>
    <col width="6.7109375" bestFit="1" customWidth="1" style="45" min="40" max="41"/>
    <col width="5.140625" bestFit="1" customWidth="1" style="45" min="42" max="42"/>
    <col width="6.7109375" bestFit="1" customWidth="1" style="45" min="43" max="44"/>
    <col width="5.140625" bestFit="1" customWidth="1" style="45" min="45" max="45"/>
    <col width="6.7109375" bestFit="1" customWidth="1" style="45" min="46" max="46"/>
    <col width="5.140625" bestFit="1" customWidth="1" style="45" min="47" max="48"/>
    <col width="6.7109375" bestFit="1" customWidth="1" style="45" min="49" max="51"/>
    <col width="5.140625" bestFit="1" customWidth="1" style="45" min="52" max="52"/>
    <col width="6.7109375" bestFit="1" customWidth="1" style="45" min="53" max="53"/>
    <col width="7.7109375" bestFit="1" customWidth="1" style="45" min="54" max="54"/>
    <col width="9.28515625" bestFit="1" customWidth="1" style="45" min="55" max="57"/>
    <col width="6.7109375" bestFit="1" customWidth="1" style="45" min="58" max="65"/>
    <col width="5.140625" bestFit="1" customWidth="1" style="45" min="66" max="66"/>
    <col width="6.7109375" bestFit="1" customWidth="1" style="45" min="67" max="69"/>
    <col width="8.28515625" bestFit="1" customWidth="1" style="45" min="70" max="71"/>
    <col width="6.7109375" bestFit="1" customWidth="1" style="45" min="72" max="72"/>
    <col width="8.28515625" bestFit="1" customWidth="1" style="45" min="73" max="79"/>
    <col width="6.7109375" bestFit="1" customWidth="1" style="45" min="80" max="80"/>
    <col width="8.28515625" bestFit="1" customWidth="1" style="45" min="81" max="84"/>
    <col width="5.140625" bestFit="1" customWidth="1" style="45" min="85" max="85"/>
    <col width="6.7109375" bestFit="1" customWidth="1" style="45" min="86" max="88"/>
    <col width="8.28515625" bestFit="1" customWidth="1" style="45" min="89" max="91"/>
    <col width="5.140625" bestFit="1" customWidth="1" style="45" min="92" max="92"/>
    <col width="6.7109375" bestFit="1" customWidth="1" style="45" min="93" max="97"/>
    <col width="8.28515625" bestFit="1" customWidth="1" style="45" min="98" max="100"/>
    <col width="5.140625" bestFit="1" customWidth="1" style="45" min="101" max="101"/>
    <col width="6.7109375" bestFit="1" customWidth="1" style="45" min="102" max="106"/>
    <col width="5.140625" bestFit="1" customWidth="1" style="45" min="107" max="107"/>
    <col width="6.7109375" bestFit="1" customWidth="1" style="45" min="108" max="113"/>
    <col width="5.140625" bestFit="1" customWidth="1" style="45" min="114" max="114"/>
    <col width="6.7109375" bestFit="1" customWidth="1" style="45" min="115" max="115"/>
    <col width="8.28515625" bestFit="1" customWidth="1" style="45" min="116" max="123"/>
    <col width="5.140625" bestFit="1" customWidth="1" style="45" min="124" max="124"/>
    <col width="6.7109375" bestFit="1" customWidth="1" style="45" min="125" max="128"/>
    <col width="5.140625" bestFit="1" customWidth="1" style="45" min="129" max="129"/>
    <col width="6.7109375" bestFit="1" customWidth="1" style="45" min="130" max="132"/>
    <col width="5.140625" bestFit="1" customWidth="1" style="45" min="133" max="133"/>
    <col width="6.7109375" bestFit="1" customWidth="1" style="45" min="134" max="134"/>
    <col width="8.28515625" bestFit="1" customWidth="1" style="45" min="135" max="138"/>
    <col width="7.7109375" bestFit="1" customWidth="1" style="45" min="139" max="139"/>
    <col width="6.7109375" bestFit="1" customWidth="1" style="45" min="140" max="140"/>
    <col width="8.28515625" bestFit="1" customWidth="1" style="45" min="141" max="146"/>
    <col width="6.7109375" bestFit="1" customWidth="1" style="45" min="147" max="149"/>
    <col width="8.28515625" bestFit="1" customWidth="1" style="45" min="150" max="150"/>
    <col width="6.7109375" bestFit="1" customWidth="1" style="45" min="151" max="154"/>
    <col width="5.140625" bestFit="1" customWidth="1" style="45" min="155" max="155"/>
    <col width="6.7109375" bestFit="1" customWidth="1" style="45" min="156" max="163"/>
    <col width="8.28515625" bestFit="1" customWidth="1" style="45" min="164" max="166"/>
    <col width="9.85546875" bestFit="1" customWidth="1" style="45" min="167" max="169"/>
    <col width="8.28515625" bestFit="1" customWidth="1" style="45" min="170" max="172"/>
    <col width="5.140625" bestFit="1" customWidth="1" style="45" min="173" max="173"/>
    <col width="12.5703125" bestFit="1" customWidth="1" style="45" min="174" max="174"/>
  </cols>
  <sheetData>
    <row r="1" ht="37.5" customFormat="1" customHeight="1" s="66" thickBot="1">
      <c r="B1" s="37" t="inlineStr">
        <is>
          <t>Tablas Dinamicas</t>
        </is>
      </c>
      <c r="C1" s="38" t="n"/>
      <c r="D1" s="38" t="n"/>
      <c r="E1" s="39" t="n"/>
      <c r="F1" s="40" t="n"/>
      <c r="G1" s="40" t="n"/>
      <c r="H1" s="40" t="n"/>
      <c r="I1" s="40" t="n"/>
      <c r="J1" s="40" t="n"/>
      <c r="K1" s="40" t="n"/>
    </row>
    <row r="2">
      <c r="C2" s="41">
        <f>+GETPIVOTDATA("PL_DURATION",$B$4,"TASK","Rehabilitacion y construccion de caminos")/SUM(GETPIVOTDATA("PL_DURATION",$B$4,"TASK","Rehabilitacion y construccion de caminos")+GETPIVOTDATA("PL_DURATION",$B$10,"TASK","Construccion de plataforma")+GETPIVOTDATA("PL_DURATION",$B$16,"TASK","Sistema de abastecimiento de agua"))</f>
        <v/>
      </c>
      <c r="D2" s="43" t="n"/>
      <c r="G2" s="43" t="n"/>
      <c r="H2" s="43" t="n"/>
      <c r="I2" s="41" t="n"/>
    </row>
    <row r="3">
      <c r="B3" s="43">
        <f>+GETPIVOTDATA("PL_DURATION",$B$4)</f>
        <v/>
      </c>
      <c r="C3" s="41">
        <f>1-C2</f>
        <v/>
      </c>
      <c r="D3" s="43" t="n"/>
      <c r="E3" s="43" t="n"/>
      <c r="F3" s="41" t="n"/>
      <c r="G3" s="43" t="n"/>
      <c r="H3" s="43" t="n"/>
      <c r="I3" s="41" t="n"/>
    </row>
    <row r="4" ht="20.1" customHeight="1" s="45">
      <c r="B4" s="51" t="inlineStr">
        <is>
          <t>ACTIVIDAD</t>
        </is>
      </c>
      <c r="C4" s="51" t="inlineStr">
        <is>
          <t>PLANEADO</t>
        </is>
      </c>
      <c r="E4" s="53" t="inlineStr">
        <is>
          <t>ACTIVIDAD</t>
        </is>
      </c>
      <c r="F4" s="53" t="inlineStr">
        <is>
          <t>ULTIMO REPORTE</t>
        </is>
      </c>
      <c r="G4" s="53" t="inlineStr">
        <is>
          <t>PRIMER REPORTE</t>
        </is>
      </c>
      <c r="H4" s="53" t="inlineStr">
        <is>
          <t>TRANSCURRIDO</t>
        </is>
      </c>
      <c r="I4" s="53" t="inlineStr">
        <is>
          <t>PLANEADO</t>
        </is>
      </c>
    </row>
    <row r="5" ht="21.95" customHeight="1" s="45">
      <c r="B5" s="44" t="inlineStr">
        <is>
          <t>Rehabilitacion y construccion de caminos</t>
        </is>
      </c>
      <c r="C5" s="48" t="n">
        <v>127</v>
      </c>
      <c r="E5" s="62" t="inlineStr">
        <is>
          <t>Sistema de abastecimiento de agua</t>
        </is>
      </c>
      <c r="F5" s="63" t="n"/>
      <c r="G5" s="63" t="n"/>
      <c r="H5" s="63" t="n"/>
      <c r="I5" s="63" t="n">
        <v>1</v>
      </c>
    </row>
    <row r="6" ht="21.95" customHeight="1" s="45">
      <c r="B6" s="46" t="inlineStr">
        <is>
          <t>Total general</t>
        </is>
      </c>
      <c r="C6" t="n">
        <v>127</v>
      </c>
      <c r="E6" s="62" t="inlineStr">
        <is>
          <t>Rehabilitacion y construccion de caminos</t>
        </is>
      </c>
      <c r="F6" s="63" t="n">
        <v>31</v>
      </c>
      <c r="G6" s="63" t="n">
        <v>67</v>
      </c>
      <c r="H6" s="63" t="n">
        <v>71</v>
      </c>
      <c r="I6" s="63" t="n">
        <v>127</v>
      </c>
    </row>
    <row r="7" ht="21.95" customHeight="1" s="45">
      <c r="E7" s="62" t="inlineStr">
        <is>
          <t>Construccion de plataforma</t>
        </is>
      </c>
      <c r="F7" s="63" t="n">
        <v>57</v>
      </c>
      <c r="G7" s="63" t="n">
        <v>66</v>
      </c>
      <c r="H7" s="63" t="n">
        <v>71</v>
      </c>
      <c r="I7" s="63" t="n">
        <v>1</v>
      </c>
    </row>
    <row r="8" ht="21.95" customHeight="1" s="45">
      <c r="C8" s="41">
        <f>+GETPIVOTDATA("PL_DURATION",$B$10,"TASK","Construccion de plataforma")/SUM(GETPIVOTDATA("PL_DURATION",$B$4,"TASK","Rehabilitacion y construccion de caminos")+GETPIVOTDATA("PL_DURATION",$B$10,"TASK","Construccion de plataforma")+GETPIVOTDATA("PL_DURATION",$B$16,"TASK","Sistema de abastecimiento de agua"))</f>
        <v/>
      </c>
      <c r="E8" s="47" t="inlineStr">
        <is>
          <t>Total general</t>
        </is>
      </c>
      <c r="F8" s="64" t="n">
        <v>88</v>
      </c>
      <c r="G8" s="64" t="n">
        <v>133</v>
      </c>
      <c r="H8" s="64" t="n">
        <v>142</v>
      </c>
      <c r="I8" s="64" t="n">
        <v>129</v>
      </c>
    </row>
    <row r="9" ht="21.95" customHeight="1" s="45">
      <c r="B9" s="43">
        <f>+GETPIVOTDATA("PL_DURATION",$B$10,"TASK","Construccion de plataforma")</f>
        <v/>
      </c>
      <c r="C9" s="41">
        <f>1-C8</f>
        <v/>
      </c>
    </row>
    <row r="10" ht="21.95" customHeight="1" s="45">
      <c r="B10" s="50" t="inlineStr">
        <is>
          <t>ACTIVIDAD</t>
        </is>
      </c>
      <c r="C10" s="52" t="inlineStr">
        <is>
          <t>PLANEADO</t>
        </is>
      </c>
    </row>
    <row r="11" ht="21.95" customHeight="1" s="45">
      <c r="B11" s="44" t="inlineStr">
        <is>
          <t>Construccion de plataforma</t>
        </is>
      </c>
      <c r="C11" s="48" t="n">
        <v>1</v>
      </c>
    </row>
    <row r="12" ht="21.95" customHeight="1" s="45">
      <c r="B12" s="46" t="inlineStr">
        <is>
          <t>Total general</t>
        </is>
      </c>
      <c r="C12" t="n">
        <v>1</v>
      </c>
    </row>
    <row r="13" ht="21.95" customHeight="1" s="45"/>
    <row r="14" ht="21.95" customHeight="1" s="45">
      <c r="C14" s="41">
        <f>+GETPIVOTDATA("PL_DURATION",$B$16,"TASK","Sistema de abastecimiento de agua")/SUM(GETPIVOTDATA("PL_DURATION",$B$4,"TASK","Rehabilitacion y construccion de caminos")+GETPIVOTDATA("PL_DURATION",$B$10,"TASK","Construccion de plataforma")+GETPIVOTDATA("PL_DURATION",$B$16,"TASK","Sistema de abastecimiento de agua"))</f>
        <v/>
      </c>
    </row>
    <row r="15" ht="21.95" customHeight="1" s="45">
      <c r="B15" s="43">
        <f>+GETPIVOTDATA("PL_DURATION",$B$16,"TASK","Sistema de abastecimiento de agua")</f>
        <v/>
      </c>
      <c r="C15" s="41">
        <f>1-C14</f>
        <v/>
      </c>
    </row>
    <row r="16" ht="21.95" customHeight="1" s="45">
      <c r="B16" s="51" t="inlineStr">
        <is>
          <t>ACTIVIDAD</t>
        </is>
      </c>
      <c r="C16" s="61" t="inlineStr">
        <is>
          <t>PLANEADO</t>
        </is>
      </c>
    </row>
    <row r="17" ht="21.95" customHeight="1" s="45">
      <c r="B17" s="44" t="inlineStr">
        <is>
          <t>Sistema de abastecimiento de agua</t>
        </is>
      </c>
      <c r="C17" s="48" t="n">
        <v>1</v>
      </c>
    </row>
    <row r="18" ht="21.95" customHeight="1" s="45">
      <c r="B18" s="46" t="inlineStr">
        <is>
          <t>Total general</t>
        </is>
      </c>
      <c r="C18" t="n">
        <v>1</v>
      </c>
    </row>
    <row r="19" ht="21.95" customHeight="1" s="45"/>
    <row r="20" ht="21.95" customHeight="1" s="45"/>
    <row r="21" ht="21.95" customHeight="1" s="45"/>
    <row r="22" ht="21.95" customHeight="1" s="45"/>
    <row r="23" ht="21.95" customHeight="1" s="45"/>
    <row r="24" ht="21.95" customHeight="1" s="45"/>
    <row r="25" ht="21.95" customHeight="1" s="45"/>
    <row r="26" ht="21.95" customHeight="1" s="45"/>
    <row r="27" ht="21.95" customHeight="1" s="45"/>
    <row r="28" ht="21.95" customHeight="1" s="45"/>
    <row r="29" ht="21.95" customHeight="1" s="45"/>
    <row r="30" ht="21.95" customHeight="1" s="45"/>
    <row r="31" ht="21.95" customHeight="1" s="45"/>
    <row r="32" ht="21.95" customHeight="1" s="45"/>
    <row r="33" ht="21.95" customHeight="1" s="45"/>
    <row r="34" ht="21.95" customHeight="1" s="45"/>
    <row r="35" ht="21.95" customHeight="1" s="45"/>
    <row r="36" ht="21.95" customHeight="1" s="45"/>
    <row r="37" ht="21.95" customHeight="1" s="45"/>
    <row r="38" ht="21.95" customHeight="1" s="45"/>
    <row r="39" ht="21.95" customHeight="1" s="45"/>
    <row r="40" ht="21.95" customHeight="1" s="45"/>
    <row r="41" ht="21.95" customHeight="1" s="45"/>
    <row r="42" ht="21.95" customHeight="1" s="45"/>
    <row r="43" ht="21.95" customHeight="1" s="45"/>
    <row r="44" ht="21.95" customHeight="1" s="45"/>
    <row r="45" ht="21.95" customHeight="1" s="45"/>
    <row r="46" ht="21.95" customHeight="1" s="45"/>
    <row r="47" ht="21.95" customHeight="1" s="45"/>
    <row r="48" ht="21.95" customHeight="1" s="45"/>
    <row r="49" ht="21.95" customHeight="1" s="45"/>
    <row r="50" ht="21.95" customHeight="1" s="45"/>
    <row r="51" ht="21.95" customHeight="1" s="45"/>
    <row r="52" ht="21.95" customHeight="1" s="45"/>
    <row r="53" ht="21.95" customHeight="1" s="45"/>
    <row r="54" ht="21.95" customHeight="1" s="45"/>
    <row r="55" ht="21.95" customHeight="1" s="45"/>
    <row r="56" ht="21.95" customHeight="1" s="45"/>
    <row r="57" ht="21.95" customHeight="1" s="45"/>
    <row r="58" ht="21.95" customHeight="1" s="45"/>
    <row r="59" ht="21.95" customHeight="1" s="45"/>
    <row r="60" ht="21.95" customHeight="1" s="45"/>
    <row r="61" ht="21.95" customHeight="1" s="45"/>
    <row r="62" ht="21.95" customHeight="1" s="45"/>
    <row r="63" ht="21.95" customHeight="1" s="45"/>
    <row r="64" ht="21.95" customHeight="1" s="45"/>
    <row r="65" ht="21.95" customHeight="1" s="45"/>
    <row r="66" ht="21.95" customHeight="1" s="45"/>
    <row r="67" ht="21.95" customHeight="1" s="45"/>
    <row r="68" ht="21.95" customHeight="1" s="45"/>
    <row r="69" ht="21.95" customHeight="1" s="45"/>
    <row r="70" ht="21.95" customHeight="1" s="45"/>
    <row r="71" ht="21.95" customHeight="1" s="45"/>
    <row r="72" ht="21.95" customHeight="1" s="45"/>
    <row r="73" ht="21.95" customHeight="1" s="45"/>
    <row r="74" ht="21.95" customHeight="1" s="45"/>
    <row r="75" ht="21.95" customHeight="1" s="45"/>
    <row r="76" ht="21.95" customHeight="1" s="45"/>
    <row r="77" ht="21.95" customHeight="1" s="45"/>
    <row r="78" ht="21.95" customHeight="1" s="45"/>
    <row r="79" ht="21.95" customHeight="1" s="45"/>
    <row r="80" ht="21.95" customHeight="1" s="45"/>
    <row r="81" ht="21.95" customHeight="1" s="45"/>
    <row r="82" ht="21.95" customHeight="1" s="45"/>
    <row r="83" ht="21.95" customHeight="1" s="45"/>
    <row r="84" ht="21.95" customHeight="1" s="45"/>
    <row r="85" ht="21.95" customHeight="1" s="45"/>
    <row r="86" ht="21.95" customHeight="1" s="45"/>
    <row r="87" ht="21.95" customHeight="1" s="45"/>
    <row r="88" ht="21.95" customHeight="1" s="45"/>
    <row r="89" ht="21.95" customHeight="1" s="45"/>
    <row r="90" ht="21.95" customHeight="1" s="45"/>
    <row r="91" ht="21.95" customHeight="1" s="45"/>
    <row r="92" ht="21.95" customHeight="1" s="45"/>
    <row r="93" ht="21.95" customHeight="1" s="45"/>
    <row r="94" ht="21.95" customHeight="1" s="45"/>
    <row r="95" ht="21.95" customHeight="1" s="45"/>
    <row r="96" ht="21.95" customHeight="1" s="45"/>
    <row r="97" ht="21.95" customHeight="1" s="45"/>
    <row r="98" ht="21.95" customHeight="1" s="45"/>
    <row r="99" ht="21.95" customHeight="1" s="45"/>
    <row r="100" ht="21.95" customHeight="1" s="45"/>
    <row r="101" ht="21.95" customHeight="1" s="45"/>
    <row r="102" ht="21.95" customHeight="1" s="45"/>
    <row r="103" ht="21.95" customHeight="1" s="45"/>
    <row r="104" ht="21.95" customHeight="1" s="45"/>
    <row r="105" ht="21.95" customHeight="1" s="45"/>
    <row r="106" ht="21.95" customHeight="1" s="45"/>
    <row r="107" ht="21.95" customHeight="1" s="45"/>
    <row r="108" ht="21.95" customHeight="1" s="45"/>
    <row r="109" ht="21.95" customHeight="1" s="45"/>
    <row r="110" ht="21.95" customHeight="1" s="45"/>
    <row r="111" ht="21.95" customHeight="1" s="45"/>
    <row r="112" ht="21.95" customHeight="1" s="45"/>
    <row r="113" ht="21.95" customHeight="1" s="45"/>
    <row r="114" ht="21.95" customHeight="1" s="45"/>
    <row r="115" ht="21.95" customHeight="1" s="45"/>
    <row r="116" ht="21.95" customHeight="1" s="45"/>
    <row r="117" ht="21.95" customHeight="1" s="45"/>
    <row r="118" ht="21.95" customHeight="1" s="45"/>
    <row r="119" ht="21.95" customHeight="1" s="45"/>
    <row r="120" ht="21.95" customHeight="1" s="45"/>
    <row r="121" ht="21.95" customHeight="1" s="45"/>
    <row r="122" ht="21.95" customHeight="1" s="45"/>
    <row r="123" ht="21.95" customHeight="1" s="45"/>
    <row r="124" ht="21.95" customHeight="1" s="45"/>
    <row r="125" ht="21.95" customHeight="1" s="45"/>
    <row r="126" ht="21.95" customHeight="1" s="45"/>
    <row r="127" ht="21.95" customHeight="1" s="45"/>
    <row r="128" ht="21.95" customHeight="1" s="45"/>
    <row r="129" ht="21.95" customHeight="1" s="45"/>
    <row r="130" ht="21.95" customHeight="1" s="45"/>
    <row r="131" ht="21.95" customHeight="1" s="45"/>
    <row r="132" ht="21.95" customHeight="1" s="45"/>
    <row r="133" ht="21.95" customHeight="1" s="45"/>
    <row r="134" ht="21.95" customHeight="1" s="45"/>
    <row r="135" ht="21.95" customHeight="1" s="45"/>
    <row r="136" ht="21.95" customHeight="1" s="45"/>
    <row r="137" ht="21.95" customHeight="1" s="45"/>
    <row r="138" ht="21.95" customHeight="1" s="45"/>
    <row r="139" ht="21.95" customHeight="1" s="45"/>
    <row r="140" ht="21.95" customHeight="1" s="45"/>
    <row r="141" ht="21.95" customHeight="1" s="45"/>
    <row r="142" ht="21.95" customHeight="1" s="45"/>
    <row r="143" ht="21.95" customHeight="1" s="45"/>
    <row r="144" ht="21.95" customHeight="1" s="45"/>
    <row r="145" ht="21.95" customHeight="1" s="45"/>
    <row r="146" ht="21.95" customHeight="1" s="45"/>
    <row r="147" ht="21.95" customHeight="1" s="45"/>
    <row r="148" ht="21.95" customHeight="1" s="45"/>
    <row r="149" ht="21.95" customHeight="1" s="45"/>
    <row r="150" ht="21.95" customHeight="1" s="45"/>
    <row r="151" ht="21.95" customHeight="1" s="45"/>
    <row r="152" ht="21.95" customHeight="1" s="45"/>
    <row r="153" ht="12" customHeight="1" s="45"/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B1:O14"/>
  <sheetViews>
    <sheetView zoomScale="80" zoomScaleNormal="80" workbookViewId="0">
      <selection activeCell="P22" sqref="P22"/>
    </sheetView>
  </sheetViews>
  <sheetFormatPr baseColWidth="10" defaultRowHeight="15"/>
  <cols>
    <col width="1.7109375" customWidth="1" style="60" min="1" max="1"/>
    <col width="60.7109375" customWidth="1" style="60" min="2" max="2"/>
    <col width="11.42578125" customWidth="1" style="60" min="3" max="16384"/>
  </cols>
  <sheetData>
    <row r="1" ht="34.5" customFormat="1" customHeight="1" s="59" thickBot="1">
      <c r="B1" s="54" t="inlineStr">
        <is>
          <t>Graficos Dinamicos</t>
        </is>
      </c>
      <c r="C1" s="55" t="n"/>
      <c r="D1" s="55" t="n"/>
      <c r="E1" s="56" t="n"/>
      <c r="F1" s="57" t="n"/>
      <c r="G1" s="57" t="n"/>
      <c r="H1" s="57" t="n"/>
      <c r="I1" s="57" t="n"/>
      <c r="J1" s="57" t="n"/>
      <c r="K1" s="57" t="n"/>
      <c r="L1" s="58" t="n"/>
      <c r="M1" s="58" t="n"/>
      <c r="N1" s="58" t="n"/>
      <c r="O1" s="58" t="n"/>
    </row>
    <row r="12">
      <c r="N12" s="60" t="n"/>
      <c r="O12" s="60" t="n"/>
    </row>
    <row r="13">
      <c r="N13" s="60" t="n"/>
      <c r="O13" s="60" t="n"/>
    </row>
    <row r="14">
      <c r="N14" s="60" t="n"/>
      <c r="O14" s="60" t="n"/>
    </row>
  </sheetData>
  <pageMargins left="0.25" right="0.25" top="0.75" bottom="0.75" header="0.3" footer="0.3"/>
  <pageSetup orientation="landscape" paperSize="9" scale="6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Gaby</dc:creator>
  <dcterms:created xmlns:dcterms="http://purl.org/dc/terms/" xmlns:xsi="http://www.w3.org/2001/XMLSchema-instance" xsi:type="dcterms:W3CDTF">2021-04-14T22:24:53Z</dcterms:created>
  <dcterms:modified xmlns:dcterms="http://purl.org/dc/terms/" xmlns:xsi="http://www.w3.org/2001/XMLSchema-instance" xsi:type="dcterms:W3CDTF">2021-06-02T01:48:23Z</dcterms:modified>
  <cp:lastModifiedBy>Leonel Rivero</cp:lastModifiedBy>
  <cp:lastPrinted>2021-06-02T01:02:38Z</cp:lastPrinted>
</cp:coreProperties>
</file>