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L:\USDA\"/>
    </mc:Choice>
  </mc:AlternateContent>
  <xr:revisionPtr revIDLastSave="0" documentId="13_ncr:1_{65133B7F-4026-4308-B31D-282D32229CF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sheet" sheetId="1" r:id="rId1"/>
    <sheet name="META" sheetId="2" r:id="rId2"/>
    <sheet name="2021 Oat" sheetId="3" r:id="rId3"/>
    <sheet name="Oat Treatment Notes" sheetId="4" r:id="rId4"/>
    <sheet name="RGB_OUTPUT" sheetId="5" r:id="rId5"/>
    <sheet name="Picture Ord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bd5JaPfXDpUTK43GO4ihWvRYhDw=="/>
    </ext>
  </extLst>
</workbook>
</file>

<file path=xl/calcChain.xml><?xml version="1.0" encoding="utf-8"?>
<calcChain xmlns="http://schemas.openxmlformats.org/spreadsheetml/2006/main">
  <c r="P17" i="3" l="1"/>
  <c r="Q17" i="3" s="1"/>
  <c r="R17" i="3" s="1"/>
  <c r="S17" i="3" s="1"/>
  <c r="T17" i="3" s="1"/>
  <c r="U17" i="3" s="1"/>
  <c r="V17" i="3" s="1"/>
  <c r="W17" i="3" s="1"/>
  <c r="X17" i="3" s="1"/>
  <c r="F17" i="3"/>
  <c r="G17" i="3" s="1"/>
  <c r="H17" i="3" s="1"/>
  <c r="I17" i="3" s="1"/>
  <c r="J17" i="3" s="1"/>
  <c r="K17" i="3" s="1"/>
  <c r="L17" i="3" s="1"/>
  <c r="M17" i="3" s="1"/>
  <c r="E17" i="3"/>
  <c r="P13" i="3"/>
  <c r="Q13" i="3" s="1"/>
  <c r="R13" i="3" s="1"/>
  <c r="S13" i="3" s="1"/>
  <c r="T13" i="3" s="1"/>
  <c r="U13" i="3" s="1"/>
  <c r="V13" i="3" s="1"/>
  <c r="W13" i="3" s="1"/>
  <c r="X13" i="3" s="1"/>
  <c r="E13" i="3"/>
  <c r="F13" i="3" s="1"/>
  <c r="G13" i="3" s="1"/>
  <c r="H13" i="3" s="1"/>
  <c r="I13" i="3" s="1"/>
  <c r="J13" i="3" s="1"/>
  <c r="K13" i="3" s="1"/>
  <c r="L13" i="3" s="1"/>
  <c r="M13" i="3" s="1"/>
  <c r="B10" i="3"/>
  <c r="B11" i="3" s="1"/>
  <c r="B12" i="3" s="1"/>
  <c r="B13" i="3" s="1"/>
  <c r="B14" i="3" s="1"/>
  <c r="B15" i="3" s="1"/>
  <c r="B16" i="3" s="1"/>
  <c r="B17" i="3" s="1"/>
  <c r="B18" i="3" s="1"/>
  <c r="B19" i="3" s="1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D8" i="3"/>
  <c r="T121" i="1"/>
  <c r="U121" i="1" s="1"/>
  <c r="T120" i="1"/>
  <c r="U120" i="1" s="1"/>
  <c r="T119" i="1"/>
  <c r="U119" i="1" s="1"/>
  <c r="U118" i="1"/>
  <c r="T118" i="1"/>
  <c r="T117" i="1"/>
  <c r="U117" i="1" s="1"/>
  <c r="T116" i="1"/>
  <c r="U116" i="1" s="1"/>
  <c r="T115" i="1"/>
  <c r="U115" i="1" s="1"/>
  <c r="U114" i="1"/>
  <c r="T114" i="1"/>
  <c r="T113" i="1"/>
  <c r="U113" i="1" s="1"/>
  <c r="T112" i="1"/>
  <c r="U112" i="1" s="1"/>
  <c r="T111" i="1"/>
  <c r="U111" i="1" s="1"/>
  <c r="U110" i="1"/>
  <c r="T110" i="1"/>
  <c r="T109" i="1"/>
  <c r="U109" i="1" s="1"/>
  <c r="T108" i="1"/>
  <c r="U108" i="1" s="1"/>
  <c r="T107" i="1"/>
  <c r="U107" i="1" s="1"/>
  <c r="U106" i="1"/>
  <c r="T106" i="1"/>
  <c r="T105" i="1"/>
  <c r="U105" i="1" s="1"/>
  <c r="T104" i="1"/>
  <c r="U104" i="1" s="1"/>
  <c r="T103" i="1"/>
  <c r="U103" i="1" s="1"/>
  <c r="U102" i="1"/>
  <c r="T102" i="1"/>
  <c r="T101" i="1"/>
  <c r="U101" i="1" s="1"/>
  <c r="T100" i="1"/>
  <c r="U100" i="1" s="1"/>
  <c r="T99" i="1"/>
  <c r="U99" i="1" s="1"/>
  <c r="U98" i="1"/>
  <c r="T98" i="1"/>
  <c r="T97" i="1"/>
  <c r="U97" i="1" s="1"/>
  <c r="T96" i="1"/>
  <c r="U96" i="1" s="1"/>
  <c r="T95" i="1"/>
  <c r="U95" i="1" s="1"/>
  <c r="U94" i="1"/>
  <c r="T94" i="1"/>
  <c r="T93" i="1"/>
  <c r="U93" i="1" s="1"/>
  <c r="T92" i="1"/>
  <c r="U92" i="1" s="1"/>
  <c r="T91" i="1"/>
  <c r="U91" i="1" s="1"/>
  <c r="U90" i="1"/>
  <c r="T90" i="1"/>
  <c r="T89" i="1"/>
  <c r="U89" i="1" s="1"/>
  <c r="T88" i="1"/>
  <c r="U88" i="1" s="1"/>
  <c r="T87" i="1"/>
  <c r="U87" i="1" s="1"/>
  <c r="U86" i="1"/>
  <c r="T86" i="1"/>
  <c r="T85" i="1"/>
  <c r="U85" i="1" s="1"/>
  <c r="T84" i="1"/>
  <c r="U84" i="1" s="1"/>
  <c r="T83" i="1"/>
  <c r="U83" i="1" s="1"/>
  <c r="U82" i="1"/>
  <c r="T82" i="1"/>
  <c r="T81" i="1"/>
  <c r="U81" i="1" s="1"/>
  <c r="T80" i="1"/>
  <c r="U80" i="1" s="1"/>
  <c r="T79" i="1"/>
  <c r="U79" i="1" s="1"/>
  <c r="U78" i="1"/>
  <c r="T78" i="1"/>
  <c r="T77" i="1"/>
  <c r="U77" i="1" s="1"/>
  <c r="T76" i="1"/>
  <c r="U76" i="1" s="1"/>
  <c r="T75" i="1"/>
  <c r="U75" i="1" s="1"/>
  <c r="U74" i="1"/>
  <c r="T74" i="1"/>
  <c r="T73" i="1"/>
  <c r="U73" i="1" s="1"/>
  <c r="T72" i="1"/>
  <c r="U72" i="1" s="1"/>
  <c r="T71" i="1"/>
  <c r="U71" i="1" s="1"/>
  <c r="U70" i="1"/>
  <c r="T70" i="1"/>
  <c r="T69" i="1"/>
  <c r="U69" i="1" s="1"/>
  <c r="T68" i="1"/>
  <c r="U68" i="1" s="1"/>
  <c r="T67" i="1"/>
  <c r="U67" i="1" s="1"/>
  <c r="U66" i="1"/>
  <c r="T66" i="1"/>
  <c r="T65" i="1"/>
  <c r="U65" i="1" s="1"/>
  <c r="T64" i="1"/>
  <c r="U64" i="1" s="1"/>
  <c r="T63" i="1"/>
  <c r="U63" i="1" s="1"/>
  <c r="U62" i="1"/>
  <c r="T62" i="1"/>
  <c r="T61" i="1"/>
  <c r="U61" i="1" s="1"/>
  <c r="T60" i="1"/>
  <c r="U60" i="1" s="1"/>
  <c r="T59" i="1"/>
  <c r="U59" i="1" s="1"/>
  <c r="U58" i="1"/>
  <c r="T58" i="1"/>
  <c r="T57" i="1"/>
  <c r="U57" i="1" s="1"/>
  <c r="T56" i="1"/>
  <c r="U56" i="1" s="1"/>
  <c r="T55" i="1"/>
  <c r="U55" i="1" s="1"/>
  <c r="U54" i="1"/>
  <c r="T54" i="1"/>
  <c r="T53" i="1"/>
  <c r="U53" i="1" s="1"/>
  <c r="T52" i="1"/>
  <c r="U52" i="1" s="1"/>
  <c r="T51" i="1"/>
  <c r="U51" i="1" s="1"/>
  <c r="U50" i="1"/>
  <c r="T50" i="1"/>
  <c r="T49" i="1"/>
  <c r="U49" i="1" s="1"/>
  <c r="T48" i="1"/>
  <c r="U48" i="1" s="1"/>
  <c r="T47" i="1"/>
  <c r="U47" i="1" s="1"/>
  <c r="U46" i="1"/>
  <c r="T46" i="1"/>
  <c r="T45" i="1"/>
  <c r="U45" i="1" s="1"/>
  <c r="T44" i="1"/>
  <c r="U44" i="1" s="1"/>
  <c r="T43" i="1"/>
  <c r="U43" i="1" s="1"/>
  <c r="U42" i="1"/>
  <c r="T42" i="1"/>
  <c r="T41" i="1"/>
  <c r="U41" i="1" s="1"/>
  <c r="T40" i="1"/>
  <c r="U40" i="1" s="1"/>
  <c r="T39" i="1"/>
  <c r="U39" i="1" s="1"/>
  <c r="U38" i="1"/>
  <c r="T38" i="1"/>
  <c r="T37" i="1"/>
  <c r="U37" i="1" s="1"/>
  <c r="T36" i="1"/>
  <c r="U36" i="1" s="1"/>
  <c r="T35" i="1"/>
  <c r="U35" i="1" s="1"/>
  <c r="U34" i="1"/>
  <c r="T34" i="1"/>
  <c r="T33" i="1"/>
  <c r="U33" i="1" s="1"/>
  <c r="T32" i="1"/>
  <c r="U32" i="1" s="1"/>
  <c r="T31" i="1"/>
  <c r="U31" i="1" s="1"/>
  <c r="U30" i="1"/>
  <c r="T30" i="1"/>
  <c r="T29" i="1"/>
  <c r="U29" i="1" s="1"/>
  <c r="T28" i="1"/>
  <c r="U28" i="1" s="1"/>
  <c r="T27" i="1"/>
  <c r="U27" i="1" s="1"/>
  <c r="U26" i="1"/>
  <c r="T26" i="1"/>
  <c r="T25" i="1"/>
  <c r="U25" i="1" s="1"/>
  <c r="T24" i="1"/>
  <c r="U24" i="1" s="1"/>
  <c r="T23" i="1"/>
  <c r="U23" i="1" s="1"/>
  <c r="U22" i="1"/>
  <c r="T22" i="1"/>
  <c r="T21" i="1"/>
  <c r="U21" i="1" s="1"/>
  <c r="T20" i="1"/>
  <c r="U20" i="1" s="1"/>
  <c r="T19" i="1"/>
  <c r="U19" i="1" s="1"/>
  <c r="U18" i="1"/>
  <c r="T18" i="1"/>
  <c r="T17" i="1"/>
  <c r="U17" i="1" s="1"/>
  <c r="T16" i="1"/>
  <c r="U16" i="1" s="1"/>
  <c r="T15" i="1"/>
  <c r="U15" i="1" s="1"/>
  <c r="U14" i="1"/>
  <c r="T14" i="1"/>
  <c r="T13" i="1"/>
  <c r="U13" i="1" s="1"/>
  <c r="T12" i="1"/>
  <c r="U12" i="1" s="1"/>
  <c r="T11" i="1"/>
  <c r="U11" i="1" s="1"/>
  <c r="U10" i="1"/>
  <c r="T10" i="1"/>
  <c r="T9" i="1"/>
  <c r="U9" i="1" s="1"/>
  <c r="T8" i="1"/>
  <c r="U8" i="1" s="1"/>
  <c r="T7" i="1"/>
  <c r="U7" i="1" s="1"/>
  <c r="U6" i="1"/>
  <c r="T6" i="1"/>
  <c r="T5" i="1"/>
  <c r="U5" i="1" s="1"/>
  <c r="T4" i="1"/>
  <c r="U4" i="1" s="1"/>
  <c r="T3" i="1"/>
  <c r="U3" i="1" s="1"/>
  <c r="U2" i="1"/>
  <c r="T2" i="1"/>
</calcChain>
</file>

<file path=xl/sharedStrings.xml><?xml version="1.0" encoding="utf-8"?>
<sst xmlns="http://schemas.openxmlformats.org/spreadsheetml/2006/main" count="1532" uniqueCount="470">
  <si>
    <t>Study</t>
  </si>
  <si>
    <t>Lab</t>
  </si>
  <si>
    <t>year</t>
  </si>
  <si>
    <t>plot</t>
  </si>
  <si>
    <t>row</t>
  </si>
  <si>
    <t>column</t>
  </si>
  <si>
    <t>block</t>
  </si>
  <si>
    <t>variety</t>
  </si>
  <si>
    <t>population</t>
  </si>
  <si>
    <t>cover</t>
  </si>
  <si>
    <t>stand</t>
  </si>
  <si>
    <t>yield</t>
  </si>
  <si>
    <t>clover_fall</t>
  </si>
  <si>
    <t>volunteer_fall</t>
  </si>
  <si>
    <t>weed_fall</t>
  </si>
  <si>
    <t>panicle_height</t>
  </si>
  <si>
    <t>clover_N_fall</t>
  </si>
  <si>
    <t>clover_c_fall</t>
  </si>
  <si>
    <t>clover_cn_fall</t>
  </si>
  <si>
    <t>clover_fall_kg_ha</t>
  </si>
  <si>
    <t>clover_fall_n_kg_ha</t>
  </si>
  <si>
    <t>EXGR_Mean_Image</t>
  </si>
  <si>
    <t>Percent_Cover</t>
  </si>
  <si>
    <t>EXGR_Mean_Vegetation</t>
  </si>
  <si>
    <t>Gn_mean_vegetation</t>
  </si>
  <si>
    <t>ExG_mean_vegetation</t>
  </si>
  <si>
    <t>Oat-Clover</t>
  </si>
  <si>
    <t>Ewing</t>
  </si>
  <si>
    <t>101A</t>
  </si>
  <si>
    <t>A</t>
  </si>
  <si>
    <t>Reins</t>
  </si>
  <si>
    <t>Med</t>
  </si>
  <si>
    <t>Fallow</t>
  </si>
  <si>
    <t>NA</t>
  </si>
  <si>
    <t>101B</t>
  </si>
  <si>
    <t>B</t>
  </si>
  <si>
    <t>Post</t>
  </si>
  <si>
    <t>101C</t>
  </si>
  <si>
    <t>C</t>
  </si>
  <si>
    <t>Under</t>
  </si>
  <si>
    <t>102A</t>
  </si>
  <si>
    <t>Sumo</t>
  </si>
  <si>
    <t>Low</t>
  </si>
  <si>
    <t>102B</t>
  </si>
  <si>
    <t>102C</t>
  </si>
  <si>
    <t>103A</t>
  </si>
  <si>
    <t>Natty</t>
  </si>
  <si>
    <t>Hi</t>
  </si>
  <si>
    <t>103B</t>
  </si>
  <si>
    <t>103C</t>
  </si>
  <si>
    <t>104A</t>
  </si>
  <si>
    <t>104B</t>
  </si>
  <si>
    <t>104C</t>
  </si>
  <si>
    <t>105A</t>
  </si>
  <si>
    <t>105B</t>
  </si>
  <si>
    <t>105C</t>
  </si>
  <si>
    <t>106A</t>
  </si>
  <si>
    <t>Soy</t>
  </si>
  <si>
    <t>106B</t>
  </si>
  <si>
    <t>106C</t>
  </si>
  <si>
    <t>107A</t>
  </si>
  <si>
    <t>107B</t>
  </si>
  <si>
    <t>107C</t>
  </si>
  <si>
    <t>108A</t>
  </si>
  <si>
    <t>108B</t>
  </si>
  <si>
    <t>108C</t>
  </si>
  <si>
    <t>109A</t>
  </si>
  <si>
    <t>109B</t>
  </si>
  <si>
    <t>109C</t>
  </si>
  <si>
    <t>110A</t>
  </si>
  <si>
    <t>110B</t>
  </si>
  <si>
    <t>110C</t>
  </si>
  <si>
    <t>201A</t>
  </si>
  <si>
    <t>201B</t>
  </si>
  <si>
    <t>201C</t>
  </si>
  <si>
    <t>202A</t>
  </si>
  <si>
    <t>202B</t>
  </si>
  <si>
    <t>202C</t>
  </si>
  <si>
    <t>203A</t>
  </si>
  <si>
    <t>203B</t>
  </si>
  <si>
    <t>203C</t>
  </si>
  <si>
    <t>204A</t>
  </si>
  <si>
    <t>204B</t>
  </si>
  <si>
    <t>204C</t>
  </si>
  <si>
    <t>205A</t>
  </si>
  <si>
    <t>205B</t>
  </si>
  <si>
    <t>205C</t>
  </si>
  <si>
    <t>206A</t>
  </si>
  <si>
    <t>206B</t>
  </si>
  <si>
    <t>206C</t>
  </si>
  <si>
    <t>207A</t>
  </si>
  <si>
    <t>207B</t>
  </si>
  <si>
    <t>207C</t>
  </si>
  <si>
    <t>208A</t>
  </si>
  <si>
    <t>208B</t>
  </si>
  <si>
    <t>208C</t>
  </si>
  <si>
    <t>209A</t>
  </si>
  <si>
    <t>209B</t>
  </si>
  <si>
    <t>209C</t>
  </si>
  <si>
    <t>210A</t>
  </si>
  <si>
    <t>210B</t>
  </si>
  <si>
    <t>210C</t>
  </si>
  <si>
    <t>301A</t>
  </si>
  <si>
    <t>301B</t>
  </si>
  <si>
    <t>301C</t>
  </si>
  <si>
    <t>302A</t>
  </si>
  <si>
    <t>302B</t>
  </si>
  <si>
    <t>302C</t>
  </si>
  <si>
    <t>303A</t>
  </si>
  <si>
    <t>303B</t>
  </si>
  <si>
    <t>303C</t>
  </si>
  <si>
    <t>304A</t>
  </si>
  <si>
    <t>304B</t>
  </si>
  <si>
    <t>304C</t>
  </si>
  <si>
    <t>305A</t>
  </si>
  <si>
    <t>305B</t>
  </si>
  <si>
    <t>305C</t>
  </si>
  <si>
    <t>306A</t>
  </si>
  <si>
    <t>306B</t>
  </si>
  <si>
    <t>306C</t>
  </si>
  <si>
    <t>307A</t>
  </si>
  <si>
    <t>307B</t>
  </si>
  <si>
    <t>307C</t>
  </si>
  <si>
    <t>308A</t>
  </si>
  <si>
    <t>308B</t>
  </si>
  <si>
    <t>308C</t>
  </si>
  <si>
    <t>309A</t>
  </si>
  <si>
    <t>309B</t>
  </si>
  <si>
    <t>309C</t>
  </si>
  <si>
    <t>310A</t>
  </si>
  <si>
    <t>310B</t>
  </si>
  <si>
    <t>310C</t>
  </si>
  <si>
    <t>401A</t>
  </si>
  <si>
    <t>401B</t>
  </si>
  <si>
    <t>401C</t>
  </si>
  <si>
    <t>402A</t>
  </si>
  <si>
    <t>402B</t>
  </si>
  <si>
    <t>402C</t>
  </si>
  <si>
    <t>403A</t>
  </si>
  <si>
    <t>403B</t>
  </si>
  <si>
    <t>403C</t>
  </si>
  <si>
    <t>404A</t>
  </si>
  <si>
    <t>404B</t>
  </si>
  <si>
    <t>404C</t>
  </si>
  <si>
    <t>405A</t>
  </si>
  <si>
    <t>405B</t>
  </si>
  <si>
    <t>405C</t>
  </si>
  <si>
    <t>406A</t>
  </si>
  <si>
    <t>406B</t>
  </si>
  <si>
    <t>406C</t>
  </si>
  <si>
    <t>407A</t>
  </si>
  <si>
    <t>407B</t>
  </si>
  <si>
    <t>407C</t>
  </si>
  <si>
    <t>408A</t>
  </si>
  <si>
    <t>408B</t>
  </si>
  <si>
    <t>408C</t>
  </si>
  <si>
    <t>409A</t>
  </si>
  <si>
    <t>409B</t>
  </si>
  <si>
    <t>409C</t>
  </si>
  <si>
    <t>410A</t>
  </si>
  <si>
    <t>410B</t>
  </si>
  <si>
    <t>410C</t>
  </si>
  <si>
    <t>Oat variety-by-underseeding study in B13 at NCARL research farm.</t>
  </si>
  <si>
    <t>Design is a strip plot design with rows of clover treatment and columns of oat variety * population</t>
  </si>
  <si>
    <t>Datasheet</t>
  </si>
  <si>
    <t>Weeds</t>
  </si>
  <si>
    <t>COLUMN</t>
  </si>
  <si>
    <t>UNITS</t>
  </si>
  <si>
    <t>DESCRIPTION</t>
  </si>
  <si>
    <t>YYYY</t>
  </si>
  <si>
    <t>Year of study</t>
  </si>
  <si>
    <t>Plot (row and column combined)</t>
  </si>
  <si>
    <t>E/W strip number. Character.</t>
  </si>
  <si>
    <t>sampling</t>
  </si>
  <si>
    <t>timing of sampling (fall = first frost; spring = termination at corn planting)</t>
  </si>
  <si>
    <t>N/S strip number. Numeric.</t>
  </si>
  <si>
    <t>&lt;weed species&gt;</t>
  </si>
  <si>
    <t>plants</t>
  </si>
  <si>
    <t>Number of plants encountered in 4x 2 sq ft quadrats per plot</t>
  </si>
  <si>
    <t>Replicate</t>
  </si>
  <si>
    <t>Oat variety (or soybean)</t>
  </si>
  <si>
    <t>population treatment category. Low = 0.75M, medium = 1.0M, high = 1.25 M plants/ha</t>
  </si>
  <si>
    <t>clover establishment treatment. Fallow = no clover. Post = post-harvest. Under = Underseeded with oats.</t>
  </si>
  <si>
    <t>text_barcode</t>
  </si>
  <si>
    <t>sample id used for barcode generation</t>
  </si>
  <si>
    <t>plants/m</t>
  </si>
  <si>
    <t>measured plant population, average of 4x 1m row sections per plot</t>
  </si>
  <si>
    <t>oat_stage_flowering</t>
  </si>
  <si>
    <t>maximum of oat_head_emergence and oat_flower. Stage at onset of flowering</t>
  </si>
  <si>
    <t>RGB_OUTPUT</t>
  </si>
  <si>
    <t>oat_head_emergence</t>
  </si>
  <si>
    <t>taken 6/16/2021. measure of how emerged the oat head is and if it is flowering yet</t>
  </si>
  <si>
    <t>oat_flower</t>
  </si>
  <si>
    <t>taken 6/16/2021. measure of if flowers are present and how prevalent</t>
  </si>
  <si>
    <t>PLOT</t>
  </si>
  <si>
    <t>soybean_stage_flowering</t>
  </si>
  <si>
    <t>taken 6/16/2021. measures the stage of the soybeans at onset of oat flowering</t>
  </si>
  <si>
    <t>IMAGE_DATE</t>
  </si>
  <si>
    <t>date of image capture</t>
  </si>
  <si>
    <t>clover_stage_flowering</t>
  </si>
  <si>
    <t>taken 6/16/2021. measures the stage of the clover at oat flowering</t>
  </si>
  <si>
    <t>INDEX</t>
  </si>
  <si>
    <t>vegetation index used (ex. ExG, VARI)</t>
  </si>
  <si>
    <t>cm</t>
  </si>
  <si>
    <t>taken 7.2.2021. measure height of panicles 4 plants per plot, tallest tiller measured, during grain filling</t>
  </si>
  <si>
    <t>THRESHOLD_TYPE</t>
  </si>
  <si>
    <t>char</t>
  </si>
  <si>
    <t>local (for image-specific) or global (within an image capture date)</t>
  </si>
  <si>
    <t>flag_leaf_height</t>
  </si>
  <si>
    <t>taken 7.2.2021. measure height of flag leaf 4 plants per plot, tallest tiller measured, during grain filling</t>
  </si>
  <si>
    <t>MEAN_IMAGE</t>
  </si>
  <si>
    <t>a.u.</t>
  </si>
  <si>
    <t>mean value of index in the entire cropped image</t>
  </si>
  <si>
    <t>stage_oat_dough</t>
  </si>
  <si>
    <t>taken 7.8.2021. measure stage of oats at dough stage</t>
  </si>
  <si>
    <t>MEAN_CANOPY</t>
  </si>
  <si>
    <t>mean value of index in pixels identified as living plant</t>
  </si>
  <si>
    <t>stage_soybean_dough</t>
  </si>
  <si>
    <t>taken 7.8.2021. measure stage of soybeans at oat dough</t>
  </si>
  <si>
    <t>PCT_CANOPY</t>
  </si>
  <si>
    <t>%</t>
  </si>
  <si>
    <t>percentage of pixels in cropped image identified as living plant</t>
  </si>
  <si>
    <t>stage_clover</t>
  </si>
  <si>
    <t>taken 7.8.2021. measure stage of clover at oat dough</t>
  </si>
  <si>
    <t>OTSU_THRESHOLD</t>
  </si>
  <si>
    <t xml:space="preserve">a.u. </t>
  </si>
  <si>
    <t>threshold identified by otsu method for identifying living plant</t>
  </si>
  <si>
    <t>stand_count_soybean</t>
  </si>
  <si>
    <t>plants/m row</t>
  </si>
  <si>
    <t>measured plant population, average of 4x 1m row sections per plot. Taken 8.4.2021</t>
  </si>
  <si>
    <t>percent_lodging</t>
  </si>
  <si>
    <t>Taken 8.4.2021. measure of lodging on a scale of 1-10</t>
  </si>
  <si>
    <t>plot_length</t>
  </si>
  <si>
    <t>ft</t>
  </si>
  <si>
    <t>Taken 8.4.2021. measure of length of each plot</t>
  </si>
  <si>
    <t>yield_combine</t>
  </si>
  <si>
    <t>lb</t>
  </si>
  <si>
    <t>grain harvested by the plot combine, 6 foot width</t>
  </si>
  <si>
    <t>moisture_combine</t>
  </si>
  <si>
    <t>percent</t>
  </si>
  <si>
    <t>gravimetric moisture estimated on the combine. Not reliable.</t>
  </si>
  <si>
    <t>test_weight_combine</t>
  </si>
  <si>
    <t>lb/bu</t>
  </si>
  <si>
    <t>grain density estimated on the combine. Not reliable.</t>
  </si>
  <si>
    <t>moisture_DJ</t>
  </si>
  <si>
    <t>measured on combine grain day of harvest on dickey-john</t>
  </si>
  <si>
    <t>test_weight_DJ</t>
  </si>
  <si>
    <t>clover_biomass_fall</t>
  </si>
  <si>
    <t>g</t>
  </si>
  <si>
    <t>dry biomass of clover collected from 4x 2 sq ft quadrats per plot at first frost</t>
  </si>
  <si>
    <t>volunteer_biomass_fall</t>
  </si>
  <si>
    <t>dry biomass of oats collected from 4x 2 sq ft quadrats per plot at first frost</t>
  </si>
  <si>
    <t>weed_biomass_fall</t>
  </si>
  <si>
    <t>dry biomass of weeds collected from 4x 2 sq ft quadrats per plot at first frost</t>
  </si>
  <si>
    <t>percent nitrogen by mass of clover sampled at first frost as analyzed by the LECO. Precision +/- 0.05% (2021)</t>
  </si>
  <si>
    <t>percent carbon by mass of clover sampled at first frost from the LECO. Precision +/- 0.25% (2021)</t>
  </si>
  <si>
    <t>carbon:nitrogen ratio of clover sampled at first frost</t>
  </si>
  <si>
    <t>kg/ha</t>
  </si>
  <si>
    <t>calculated total dry aboveground clover biomasss in fall sampling</t>
  </si>
  <si>
    <t>calculated total nitrogen in aboveground clover biomass, fall sampling</t>
  </si>
  <si>
    <t>percent_vegetation</t>
  </si>
  <si>
    <t>EXGR_Zero_Thresh sum divided by area</t>
  </si>
  <si>
    <t>Mean index of EXGR_Zero Classified as vegetation</t>
  </si>
  <si>
    <t>Mean value of normalized green band (G/(G+R+B)) of pixels classified as vegetation by ExGR_zero</t>
  </si>
  <si>
    <t>Mean value of Excess green index for pixels classified as vegetation by ExGR_zero</t>
  </si>
  <si>
    <t>Plot size is 20' by 40'. Block size is 85' by 140'. Plots are in 2 rows per block with a 5' buffer between. Corn and soybean are managed as bulk, 620' x 85' blocks.</t>
  </si>
  <si>
    <t>Plots are staked with orange stakes starting in the NW corner</t>
  </si>
  <si>
    <t>Oat Variety</t>
  </si>
  <si>
    <t>Fields are no till.</t>
  </si>
  <si>
    <t>Varieties are flagged with the indicated color (blue - sumo, etc)</t>
  </si>
  <si>
    <t>Clover</t>
  </si>
  <si>
    <t>Under Seed</t>
  </si>
  <si>
    <t>Post Harvest</t>
  </si>
  <si>
    <t>3x passes per plot: planting oats, overseed clover, post-harvest clover</t>
  </si>
  <si>
    <t>Clover treatments are flagged as indicated</t>
  </si>
  <si>
    <t>Population</t>
  </si>
  <si>
    <t>Low = 1 flag</t>
  </si>
  <si>
    <t>Med = 2 flag</t>
  </si>
  <si>
    <t>Hi = 3 flag</t>
  </si>
  <si>
    <t>Alleys are winter wheat.</t>
  </si>
  <si>
    <r>
      <rPr>
        <sz val="18"/>
        <color theme="1"/>
        <rFont val="Calibri"/>
      </rPr>
      <t xml:space="preserve">Crop block (oat, soy, corn) corners are marked in </t>
    </r>
    <r>
      <rPr>
        <b/>
        <sz val="18"/>
        <color rgb="FFD76303"/>
        <rFont val="Calibri"/>
      </rPr>
      <t>DOUBLE ORANGE</t>
    </r>
  </si>
  <si>
    <r>
      <rPr>
        <sz val="18"/>
        <color theme="1"/>
        <rFont val="Calibri"/>
      </rPr>
      <t>Oat block corners are marked in</t>
    </r>
    <r>
      <rPr>
        <sz val="18"/>
        <color rgb="FF7030A0"/>
        <rFont val="Calibri"/>
      </rPr>
      <t xml:space="preserve"> D</t>
    </r>
    <r>
      <rPr>
        <b/>
        <sz val="18"/>
        <color rgb="FF7030A0"/>
        <rFont val="Calibri"/>
      </rPr>
      <t>OUBLE PURPLE</t>
    </r>
  </si>
  <si>
    <t xml:space="preserve"> </t>
  </si>
  <si>
    <r>
      <rPr>
        <b/>
        <sz val="18"/>
        <color theme="1"/>
        <rFont val="Calibri"/>
      </rPr>
      <t xml:space="preserve">N </t>
    </r>
    <r>
      <rPr>
        <b/>
        <sz val="18"/>
        <color theme="1"/>
        <rFont val="Calibri"/>
      </rPr>
      <t>↑</t>
    </r>
  </si>
  <si>
    <t>Dimensions are 635 ft N/S and 420 ft E/W</t>
  </si>
  <si>
    <r>
      <rPr>
        <sz val="18"/>
        <color theme="1"/>
        <rFont val="Calibri"/>
      </rPr>
      <t xml:space="preserve">Bulk block edge passes are marked in </t>
    </r>
    <r>
      <rPr>
        <b/>
        <sz val="18"/>
        <color rgb="FF00BC09"/>
        <rFont val="Calibri"/>
      </rPr>
      <t>GREEN</t>
    </r>
    <r>
      <rPr>
        <sz val="18"/>
        <color theme="1"/>
        <rFont val="Calibri"/>
      </rPr>
      <t xml:space="preserve"> (soy) and </t>
    </r>
    <r>
      <rPr>
        <b/>
        <sz val="18"/>
        <color rgb="FF0070C0"/>
        <rFont val="Calibri"/>
      </rPr>
      <t>BLUE</t>
    </r>
    <r>
      <rPr>
        <sz val="18"/>
        <color theme="1"/>
        <rFont val="Calibri"/>
      </rPr>
      <t xml:space="preserve"> (corn)</t>
    </r>
  </si>
  <si>
    <t>ACCESS GRASS</t>
  </si>
  <si>
    <t>feet</t>
  </si>
  <si>
    <t>Alfalfa</t>
  </si>
  <si>
    <t>BULK SOYBEAN</t>
  </si>
  <si>
    <t>BULK CORN</t>
  </si>
  <si>
    <t>GRAVEL ROAD</t>
  </si>
  <si>
    <t>Oat Treatments</t>
  </si>
  <si>
    <t>Varieties</t>
  </si>
  <si>
    <t>Reins - Short</t>
  </si>
  <si>
    <t>Sumo - Medium</t>
  </si>
  <si>
    <t>Natty - Tall</t>
  </si>
  <si>
    <t>Populations</t>
  </si>
  <si>
    <t>plants m2</t>
  </si>
  <si>
    <t>.75x</t>
  </si>
  <si>
    <t>1x</t>
  </si>
  <si>
    <t>1.25x</t>
  </si>
  <si>
    <t>High</t>
  </si>
  <si>
    <t>Clover Treatments</t>
  </si>
  <si>
    <t>Seeding Time</t>
  </si>
  <si>
    <t>Oat Planting</t>
  </si>
  <si>
    <t>Oat Harvest</t>
  </si>
  <si>
    <t>None</t>
  </si>
  <si>
    <t>Soybean Check</t>
  </si>
  <si>
    <t>Variety</t>
  </si>
  <si>
    <t>One</t>
  </si>
  <si>
    <t>Oat planting</t>
  </si>
  <si>
    <t>Oat harvest</t>
  </si>
  <si>
    <t>Total 10 N-S plots:</t>
  </si>
  <si>
    <t>9x - Oat Variety * Population</t>
  </si>
  <si>
    <t>1x - Soybean Check</t>
  </si>
  <si>
    <t>Total 3 E-W plots</t>
  </si>
  <si>
    <t>3x Clover Treatments</t>
  </si>
  <si>
    <t>30 Plots per Block</t>
  </si>
  <si>
    <t>Management is conventional no till. See field outline for details.</t>
  </si>
  <si>
    <t>101a</t>
  </si>
  <si>
    <t>7.8.2021</t>
  </si>
  <si>
    <t>ExG</t>
  </si>
  <si>
    <t>local</t>
  </si>
  <si>
    <t>order</t>
  </si>
  <si>
    <t>image_label</t>
  </si>
  <si>
    <t>alabel</t>
  </si>
  <si>
    <t>101alabel</t>
  </si>
  <si>
    <t>a</t>
  </si>
  <si>
    <t>b</t>
  </si>
  <si>
    <t>101b</t>
  </si>
  <si>
    <t>c</t>
  </si>
  <si>
    <t>101c</t>
  </si>
  <si>
    <t>301a</t>
  </si>
  <si>
    <t>301b</t>
  </si>
  <si>
    <t>301c</t>
  </si>
  <si>
    <t>clabel</t>
  </si>
  <si>
    <t>302clabel</t>
  </si>
  <si>
    <t>302c</t>
  </si>
  <si>
    <t>302b</t>
  </si>
  <si>
    <t>302a</t>
  </si>
  <si>
    <t>102c</t>
  </si>
  <si>
    <t>102b</t>
  </si>
  <si>
    <t>102a</t>
  </si>
  <si>
    <t>103alabel</t>
  </si>
  <si>
    <t>103a</t>
  </si>
  <si>
    <t>103b</t>
  </si>
  <si>
    <t>103c</t>
  </si>
  <si>
    <t>303a</t>
  </si>
  <si>
    <t>303b</t>
  </si>
  <si>
    <t>303c</t>
  </si>
  <si>
    <t>304clabel</t>
  </si>
  <si>
    <t>304c</t>
  </si>
  <si>
    <t>304b</t>
  </si>
  <si>
    <t>304a</t>
  </si>
  <si>
    <t>104c</t>
  </si>
  <si>
    <t>104b</t>
  </si>
  <si>
    <t>104a</t>
  </si>
  <si>
    <t>105alabel</t>
  </si>
  <si>
    <t>105a</t>
  </si>
  <si>
    <t>105b</t>
  </si>
  <si>
    <t>105c</t>
  </si>
  <si>
    <t>305a</t>
  </si>
  <si>
    <t>305b</t>
  </si>
  <si>
    <t>305c</t>
  </si>
  <si>
    <t>306clabel</t>
  </si>
  <si>
    <t>306c</t>
  </si>
  <si>
    <t>306b</t>
  </si>
  <si>
    <t>306a</t>
  </si>
  <si>
    <t>106c</t>
  </si>
  <si>
    <t>106b</t>
  </si>
  <si>
    <t>106a</t>
  </si>
  <si>
    <t>107alabel</t>
  </si>
  <si>
    <t>107a</t>
  </si>
  <si>
    <t>107b</t>
  </si>
  <si>
    <t>107c</t>
  </si>
  <si>
    <t>307a</t>
  </si>
  <si>
    <t>307b</t>
  </si>
  <si>
    <t>307c</t>
  </si>
  <si>
    <t>308clabel</t>
  </si>
  <si>
    <t>308c</t>
  </si>
  <si>
    <t>308b</t>
  </si>
  <si>
    <t>308a</t>
  </si>
  <si>
    <t>108c</t>
  </si>
  <si>
    <t>108b</t>
  </si>
  <si>
    <t>108a</t>
  </si>
  <si>
    <t>109alabel</t>
  </si>
  <si>
    <t>109a</t>
  </si>
  <si>
    <t>109b</t>
  </si>
  <si>
    <t>109c</t>
  </si>
  <si>
    <t>309a</t>
  </si>
  <si>
    <t>309b</t>
  </si>
  <si>
    <t>309c</t>
  </si>
  <si>
    <t>310clabel</t>
  </si>
  <si>
    <t>310c</t>
  </si>
  <si>
    <t>310b</t>
  </si>
  <si>
    <t>310a</t>
  </si>
  <si>
    <t>110c</t>
  </si>
  <si>
    <t>110b</t>
  </si>
  <si>
    <t>110a</t>
  </si>
  <si>
    <t>201alabel</t>
  </si>
  <si>
    <t>201a</t>
  </si>
  <si>
    <t>201b</t>
  </si>
  <si>
    <t>201c</t>
  </si>
  <si>
    <t>401a</t>
  </si>
  <si>
    <t>401b</t>
  </si>
  <si>
    <t>401c</t>
  </si>
  <si>
    <t>402clabel</t>
  </si>
  <si>
    <t>402c</t>
  </si>
  <si>
    <t>402b</t>
  </si>
  <si>
    <t>402a</t>
  </si>
  <si>
    <t>202c</t>
  </si>
  <si>
    <t>202b</t>
  </si>
  <si>
    <t>202a</t>
  </si>
  <si>
    <t>203alabel</t>
  </si>
  <si>
    <t>203a</t>
  </si>
  <si>
    <t>203b</t>
  </si>
  <si>
    <t>203c</t>
  </si>
  <si>
    <t>403a</t>
  </si>
  <si>
    <t>403b</t>
  </si>
  <si>
    <t>403c</t>
  </si>
  <si>
    <t>404clabel</t>
  </si>
  <si>
    <t>404c</t>
  </si>
  <si>
    <t>404b</t>
  </si>
  <si>
    <t>404a</t>
  </si>
  <si>
    <t>204c</t>
  </si>
  <si>
    <t>204b</t>
  </si>
  <si>
    <t>204a</t>
  </si>
  <si>
    <t>205alabel</t>
  </si>
  <si>
    <t>205a</t>
  </si>
  <si>
    <t>205b</t>
  </si>
  <si>
    <t>205c</t>
  </si>
  <si>
    <t>405a</t>
  </si>
  <si>
    <t>405b</t>
  </si>
  <si>
    <t>405c</t>
  </si>
  <si>
    <t>406clabel</t>
  </si>
  <si>
    <t>406c</t>
  </si>
  <si>
    <t>406b</t>
  </si>
  <si>
    <t>406a</t>
  </si>
  <si>
    <t>206c</t>
  </si>
  <si>
    <t>206b</t>
  </si>
  <si>
    <t>206a</t>
  </si>
  <si>
    <t>207alabel</t>
  </si>
  <si>
    <t>207a</t>
  </si>
  <si>
    <t>207b</t>
  </si>
  <si>
    <t>207c</t>
  </si>
  <si>
    <t>407a</t>
  </si>
  <si>
    <t>407b</t>
  </si>
  <si>
    <t>407c</t>
  </si>
  <si>
    <t>408clabel</t>
  </si>
  <si>
    <t>408c</t>
  </si>
  <si>
    <t>408b</t>
  </si>
  <si>
    <t>408a</t>
  </si>
  <si>
    <t>208c</t>
  </si>
  <si>
    <t>208b</t>
  </si>
  <si>
    <t>208a</t>
  </si>
  <si>
    <t>209alabel</t>
  </si>
  <si>
    <t>209a</t>
  </si>
  <si>
    <t>209b</t>
  </si>
  <si>
    <t>209c</t>
  </si>
  <si>
    <t>409a</t>
  </si>
  <si>
    <t>409b</t>
  </si>
  <si>
    <t>409c</t>
  </si>
  <si>
    <t>410clabel</t>
  </si>
  <si>
    <t>410c</t>
  </si>
  <si>
    <t>410b</t>
  </si>
  <si>
    <t>410a</t>
  </si>
  <si>
    <t>210c</t>
  </si>
  <si>
    <t>210b</t>
  </si>
  <si>
    <t>210a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</si>
</sst>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4"/>
      <color rgb="FF000000"/>
      <name val="Calibri"/>
    </font>
    <font>
      <b/>
      <sz val="11"/>
      <color rgb="FF000000"/>
      <name val="Calibri"/>
    </font>
    <font>
      <sz val="18"/>
      <color theme="1"/>
      <name val="Calibri"/>
    </font>
    <font>
      <b/>
      <sz val="18"/>
      <color theme="1"/>
      <name val="Calibri"/>
    </font>
    <font>
      <b/>
      <sz val="16"/>
      <color theme="1"/>
      <name val="Calibri"/>
    </font>
    <font>
      <b/>
      <sz val="18"/>
      <color rgb="FF548135"/>
      <name val="Calibri"/>
    </font>
    <font>
      <b/>
      <sz val="16"/>
      <color rgb="FFC55A11"/>
      <name val="Calibri"/>
    </font>
    <font>
      <b/>
      <sz val="16"/>
      <color rgb="FF2E75B5"/>
      <name val="Calibri"/>
    </font>
    <font>
      <sz val="16"/>
      <color theme="1"/>
      <name val="Calibri"/>
    </font>
    <font>
      <sz val="11"/>
      <name val="Calibri"/>
    </font>
    <font>
      <sz val="22"/>
      <color theme="1"/>
      <name val="Calibri"/>
    </font>
    <font>
      <b/>
      <sz val="22"/>
      <color theme="1"/>
      <name val="Calibri"/>
    </font>
    <font>
      <b/>
      <sz val="22"/>
      <color rgb="FF548135"/>
      <name val="Calibri"/>
    </font>
    <font>
      <b/>
      <sz val="22"/>
      <color rgb="FF2E75B5"/>
      <name val="Calibri"/>
    </font>
    <font>
      <b/>
      <sz val="22"/>
      <color rgb="FFC55A11"/>
      <name val="Calibri"/>
    </font>
    <font>
      <b/>
      <sz val="22"/>
      <color rgb="FFBC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8"/>
      <color rgb="FFD76303"/>
      <name val="Calibri"/>
    </font>
    <font>
      <sz val="18"/>
      <color rgb="FF7030A0"/>
      <name val="Calibri"/>
    </font>
    <font>
      <b/>
      <sz val="18"/>
      <color rgb="FF7030A0"/>
      <name val="Calibri"/>
    </font>
    <font>
      <b/>
      <sz val="18"/>
      <color rgb="FF00BC09"/>
      <name val="Calibri"/>
    </font>
    <font>
      <b/>
      <sz val="18"/>
      <color rgb="FF0070C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rgb="FFFF99FF"/>
        <bgColor rgb="FFFF99FF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</fills>
  <borders count="39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D76303"/>
      </left>
      <right/>
      <top style="thick">
        <color rgb="FFD76303"/>
      </top>
      <bottom/>
      <diagonal/>
    </border>
    <border>
      <left/>
      <right/>
      <top style="thick">
        <color rgb="FFD76303"/>
      </top>
      <bottom/>
      <diagonal/>
    </border>
    <border>
      <left/>
      <right style="thick">
        <color rgb="FFD76303"/>
      </right>
      <top style="thick">
        <color rgb="FFD76303"/>
      </top>
      <bottom/>
      <diagonal/>
    </border>
    <border>
      <left style="thick">
        <color rgb="FFD76303"/>
      </left>
      <right/>
      <top/>
      <bottom/>
      <diagonal/>
    </border>
    <border>
      <left/>
      <right/>
      <top/>
      <bottom/>
      <diagonal/>
    </border>
    <border>
      <left style="thick">
        <color rgb="FFD76303"/>
      </left>
      <right/>
      <top/>
      <bottom/>
      <diagonal/>
    </border>
    <border>
      <left style="thick">
        <color rgb="FF7030A0"/>
      </left>
      <right style="dotted">
        <color rgb="FF000000"/>
      </right>
      <top style="thick">
        <color rgb="FF7030A0"/>
      </top>
      <bottom/>
      <diagonal/>
    </border>
    <border>
      <left style="dotted">
        <color rgb="FF000000"/>
      </left>
      <right style="dotted">
        <color rgb="FF000000"/>
      </right>
      <top style="thick">
        <color rgb="FF7030A0"/>
      </top>
      <bottom/>
      <diagonal/>
    </border>
    <border>
      <left style="dotted">
        <color rgb="FF000000"/>
      </left>
      <right style="thick">
        <color rgb="FF7030A0"/>
      </right>
      <top style="thick">
        <color rgb="FF7030A0"/>
      </top>
      <bottom/>
      <diagonal/>
    </border>
    <border>
      <left/>
      <right style="thick">
        <color rgb="FFD76303"/>
      </right>
      <top/>
      <bottom/>
      <diagonal/>
    </border>
    <border>
      <left style="thick">
        <color rgb="FFD76303"/>
      </left>
      <right/>
      <top/>
      <bottom/>
      <diagonal/>
    </border>
    <border>
      <left style="thick">
        <color rgb="FF7030A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ck">
        <color rgb="FF7030A0"/>
      </right>
      <top/>
      <bottom/>
      <diagonal/>
    </border>
    <border>
      <left style="thick">
        <color rgb="FF7030A0"/>
      </left>
      <right style="dotted">
        <color rgb="FF000000"/>
      </right>
      <top/>
      <bottom style="thick">
        <color rgb="FF7030A0"/>
      </bottom>
      <diagonal/>
    </border>
    <border>
      <left style="dotted">
        <color rgb="FF000000"/>
      </left>
      <right style="dotted">
        <color rgb="FF000000"/>
      </right>
      <top/>
      <bottom style="thick">
        <color rgb="FF7030A0"/>
      </bottom>
      <diagonal/>
    </border>
    <border>
      <left style="dotted">
        <color rgb="FF000000"/>
      </left>
      <right style="thick">
        <color rgb="FF7030A0"/>
      </right>
      <top/>
      <bottom style="thick">
        <color rgb="FF7030A0"/>
      </bottom>
      <diagonal/>
    </border>
    <border>
      <left style="thick">
        <color rgb="FFD76303"/>
      </left>
      <right/>
      <top style="thick">
        <color rgb="FFD76303"/>
      </top>
      <bottom style="thick">
        <color rgb="FFD76303"/>
      </bottom>
      <diagonal/>
    </border>
    <border>
      <left/>
      <right/>
      <top style="thick">
        <color rgb="FFD76303"/>
      </top>
      <bottom style="thick">
        <color rgb="FFD76303"/>
      </bottom>
      <diagonal/>
    </border>
    <border>
      <left/>
      <right style="thick">
        <color rgb="FFD76303"/>
      </right>
      <top style="thick">
        <color rgb="FFD76303"/>
      </top>
      <bottom style="thick">
        <color rgb="FFD76303"/>
      </bottom>
      <diagonal/>
    </border>
    <border>
      <left/>
      <right/>
      <top/>
      <bottom/>
      <diagonal/>
    </border>
    <border>
      <left style="thick">
        <color rgb="FFD76303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0" borderId="3" xfId="0" applyFont="1" applyBorder="1" applyAlignment="1"/>
    <xf numFmtId="0" fontId="2" fillId="2" borderId="0" xfId="0" applyFont="1" applyFill="1"/>
    <xf numFmtId="0" fontId="2" fillId="3" borderId="0" xfId="0" applyFont="1" applyFill="1"/>
    <xf numFmtId="0" fontId="3" fillId="5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2" fillId="2" borderId="0" xfId="0" applyNumberFormat="1" applyFont="1" applyFill="1"/>
    <xf numFmtId="2" fontId="2" fillId="3" borderId="0" xfId="0" applyNumberFormat="1" applyFont="1" applyFill="1"/>
    <xf numFmtId="0" fontId="1" fillId="2" borderId="4" xfId="0" applyFont="1" applyFill="1" applyBorder="1" applyAlignment="1"/>
    <xf numFmtId="0" fontId="1" fillId="0" borderId="5" xfId="0" applyFont="1" applyBorder="1" applyAlignment="1"/>
    <xf numFmtId="2" fontId="1" fillId="2" borderId="0" xfId="0" applyNumberFormat="1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1" fillId="6" borderId="8" xfId="0" applyFont="1" applyFill="1" applyBorder="1" applyAlignment="1">
      <alignment wrapText="1"/>
    </xf>
    <xf numFmtId="0" fontId="11" fillId="2" borderId="9" xfId="0" applyFont="1" applyFill="1" applyBorder="1" applyAlignment="1">
      <alignment wrapText="1"/>
    </xf>
    <xf numFmtId="0" fontId="11" fillId="7" borderId="9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5" fillId="0" borderId="0" xfId="0" applyFont="1" applyAlignment="1">
      <alignment vertical="center"/>
    </xf>
    <xf numFmtId="0" fontId="5" fillId="3" borderId="15" xfId="0" applyFont="1" applyFill="1" applyBorder="1"/>
    <xf numFmtId="0" fontId="5" fillId="3" borderId="15" xfId="0" applyFont="1" applyFill="1" applyBorder="1" applyAlignment="1">
      <alignment wrapText="1"/>
    </xf>
    <xf numFmtId="0" fontId="13" fillId="3" borderId="17" xfId="0" applyFont="1" applyFill="1" applyBorder="1"/>
    <xf numFmtId="0" fontId="13" fillId="3" borderId="18" xfId="0" applyFont="1" applyFill="1" applyBorder="1"/>
    <xf numFmtId="0" fontId="13" fillId="3" borderId="19" xfId="0" applyFont="1" applyFill="1" applyBorder="1"/>
    <xf numFmtId="0" fontId="14" fillId="3" borderId="22" xfId="0" applyFont="1" applyFill="1" applyBorder="1" applyAlignment="1">
      <alignment horizontal="right" vertical="center"/>
    </xf>
    <xf numFmtId="0" fontId="15" fillId="7" borderId="23" xfId="0" applyFont="1" applyFill="1" applyBorder="1" applyAlignment="1">
      <alignment horizontal="center" vertical="top" textRotation="180"/>
    </xf>
    <xf numFmtId="0" fontId="16" fillId="7" borderId="24" xfId="0" applyFont="1" applyFill="1" applyBorder="1" applyAlignment="1">
      <alignment horizontal="center" vertical="top" textRotation="180"/>
    </xf>
    <xf numFmtId="0" fontId="17" fillId="7" borderId="24" xfId="0" applyFont="1" applyFill="1" applyBorder="1" applyAlignment="1">
      <alignment horizontal="center" vertical="top" textRotation="180"/>
    </xf>
    <xf numFmtId="0" fontId="15" fillId="7" borderId="24" xfId="0" applyFont="1" applyFill="1" applyBorder="1" applyAlignment="1">
      <alignment horizontal="center" vertical="top" textRotation="180"/>
    </xf>
    <xf numFmtId="0" fontId="14" fillId="7" borderId="24" xfId="0" applyFont="1" applyFill="1" applyBorder="1" applyAlignment="1">
      <alignment horizontal="center" vertical="top" textRotation="180"/>
    </xf>
    <xf numFmtId="0" fontId="15" fillId="7" borderId="25" xfId="0" applyFont="1" applyFill="1" applyBorder="1" applyAlignment="1">
      <alignment horizontal="center" vertical="top" textRotation="180"/>
    </xf>
    <xf numFmtId="0" fontId="14" fillId="3" borderId="15" xfId="0" applyFont="1" applyFill="1" applyBorder="1" applyAlignment="1">
      <alignment horizontal="right" vertical="center"/>
    </xf>
    <xf numFmtId="0" fontId="15" fillId="6" borderId="23" xfId="0" applyFont="1" applyFill="1" applyBorder="1" applyAlignment="1">
      <alignment horizontal="center" vertical="top" textRotation="180"/>
    </xf>
    <xf numFmtId="0" fontId="17" fillId="6" borderId="24" xfId="0" applyFont="1" applyFill="1" applyBorder="1" applyAlignment="1">
      <alignment horizontal="center" vertical="top" textRotation="180"/>
    </xf>
    <xf numFmtId="0" fontId="14" fillId="6" borderId="24" xfId="0" applyFont="1" applyFill="1" applyBorder="1" applyAlignment="1">
      <alignment horizontal="center" vertical="top" textRotation="180"/>
    </xf>
    <xf numFmtId="0" fontId="16" fillId="6" borderId="24" xfId="0" applyFont="1" applyFill="1" applyBorder="1" applyAlignment="1">
      <alignment horizontal="center" vertical="top" textRotation="180"/>
    </xf>
    <xf numFmtId="0" fontId="15" fillId="6" borderId="24" xfId="0" applyFont="1" applyFill="1" applyBorder="1" applyAlignment="1">
      <alignment horizontal="center" vertical="top" textRotation="180"/>
    </xf>
    <xf numFmtId="0" fontId="17" fillId="6" borderId="25" xfId="0" applyFont="1" applyFill="1" applyBorder="1" applyAlignment="1">
      <alignment horizontal="center" vertical="top" textRotation="180"/>
    </xf>
    <xf numFmtId="0" fontId="13" fillId="3" borderId="26" xfId="0" applyFont="1" applyFill="1" applyBorder="1"/>
    <xf numFmtId="0" fontId="18" fillId="2" borderId="28" xfId="0" applyFont="1" applyFill="1" applyBorder="1" applyAlignment="1">
      <alignment horizontal="center" vertical="top" textRotation="180" wrapText="1"/>
    </xf>
    <xf numFmtId="0" fontId="16" fillId="2" borderId="29" xfId="0" applyFont="1" applyFill="1" applyBorder="1" applyAlignment="1">
      <alignment horizontal="center" vertical="top" textRotation="180" wrapText="1"/>
    </xf>
    <xf numFmtId="0" fontId="15" fillId="2" borderId="29" xfId="0" applyFont="1" applyFill="1" applyBorder="1" applyAlignment="1">
      <alignment horizontal="center" vertical="top" textRotation="180" wrapText="1"/>
    </xf>
    <xf numFmtId="0" fontId="18" fillId="2" borderId="29" xfId="0" applyFont="1" applyFill="1" applyBorder="1" applyAlignment="1">
      <alignment horizontal="center" vertical="top" textRotation="180" wrapText="1"/>
    </xf>
    <xf numFmtId="0" fontId="14" fillId="2" borderId="29" xfId="0" applyFont="1" applyFill="1" applyBorder="1" applyAlignment="1">
      <alignment horizontal="center" vertical="top" textRotation="180" wrapText="1"/>
    </xf>
    <xf numFmtId="0" fontId="18" fillId="2" borderId="30" xfId="0" applyFont="1" applyFill="1" applyBorder="1" applyAlignment="1">
      <alignment horizontal="center" vertical="top" textRotation="180" wrapText="1"/>
    </xf>
    <xf numFmtId="0" fontId="18" fillId="7" borderId="28" xfId="0" applyFont="1" applyFill="1" applyBorder="1" applyAlignment="1">
      <alignment horizontal="center" vertical="top" textRotation="180" wrapText="1"/>
    </xf>
    <xf numFmtId="0" fontId="15" fillId="7" borderId="29" xfId="0" applyFont="1" applyFill="1" applyBorder="1" applyAlignment="1">
      <alignment horizontal="center" vertical="top" textRotation="180" wrapText="1"/>
    </xf>
    <xf numFmtId="0" fontId="14" fillId="7" borderId="29" xfId="0" applyFont="1" applyFill="1" applyBorder="1" applyAlignment="1">
      <alignment horizontal="center" vertical="top" textRotation="180" wrapText="1"/>
    </xf>
    <xf numFmtId="0" fontId="16" fillId="7" borderId="29" xfId="0" applyFont="1" applyFill="1" applyBorder="1" applyAlignment="1">
      <alignment horizontal="center" vertical="top" textRotation="180" wrapText="1"/>
    </xf>
    <xf numFmtId="0" fontId="18" fillId="7" borderId="29" xfId="0" applyFont="1" applyFill="1" applyBorder="1" applyAlignment="1">
      <alignment horizontal="center" vertical="top" textRotation="180" wrapText="1"/>
    </xf>
    <xf numFmtId="0" fontId="15" fillId="7" borderId="30" xfId="0" applyFont="1" applyFill="1" applyBorder="1" applyAlignment="1">
      <alignment horizontal="center" vertical="top" textRotation="180" wrapText="1"/>
    </xf>
    <xf numFmtId="0" fontId="13" fillId="6" borderId="31" xfId="0" applyFont="1" applyFill="1" applyBorder="1" applyAlignment="1">
      <alignment horizontal="center" vertical="top" textRotation="180" wrapText="1"/>
    </xf>
    <xf numFmtId="0" fontId="13" fillId="6" borderId="32" xfId="0" applyFont="1" applyFill="1" applyBorder="1" applyAlignment="1">
      <alignment horizontal="center" vertical="top" textRotation="180" wrapText="1"/>
    </xf>
    <xf numFmtId="0" fontId="13" fillId="6" borderId="33" xfId="0" applyFont="1" applyFill="1" applyBorder="1" applyAlignment="1">
      <alignment horizontal="center" vertical="top" textRotation="180" wrapText="1"/>
    </xf>
    <xf numFmtId="0" fontId="13" fillId="2" borderId="31" xfId="0" applyFont="1" applyFill="1" applyBorder="1" applyAlignment="1">
      <alignment horizontal="center" vertical="top" textRotation="180" wrapText="1"/>
    </xf>
    <xf numFmtId="0" fontId="13" fillId="2" borderId="32" xfId="0" applyFont="1" applyFill="1" applyBorder="1" applyAlignment="1">
      <alignment horizontal="center" vertical="top" textRotation="180" wrapText="1"/>
    </xf>
    <xf numFmtId="0" fontId="13" fillId="2" borderId="33" xfId="0" applyFont="1" applyFill="1" applyBorder="1" applyAlignment="1">
      <alignment horizontal="center" vertical="top" textRotation="180" wrapText="1"/>
    </xf>
    <xf numFmtId="0" fontId="13" fillId="3" borderId="22" xfId="0" applyFont="1" applyFill="1" applyBorder="1" applyAlignment="1">
      <alignment horizontal="center" vertical="top"/>
    </xf>
    <xf numFmtId="0" fontId="14" fillId="3" borderId="15" xfId="0" applyFont="1" applyFill="1" applyBorder="1" applyAlignment="1">
      <alignment horizontal="center" vertical="top" wrapText="1"/>
    </xf>
    <xf numFmtId="0" fontId="13" fillId="3" borderId="15" xfId="0" applyFont="1" applyFill="1" applyBorder="1" applyAlignment="1">
      <alignment horizontal="center" vertical="top" wrapText="1"/>
    </xf>
    <xf numFmtId="0" fontId="16" fillId="2" borderId="23" xfId="0" applyFont="1" applyFill="1" applyBorder="1" applyAlignment="1">
      <alignment horizontal="center" vertical="top" textRotation="180" wrapText="1"/>
    </xf>
    <xf numFmtId="0" fontId="17" fillId="2" borderId="24" xfId="0" applyFont="1" applyFill="1" applyBorder="1" applyAlignment="1">
      <alignment horizontal="center" vertical="top" textRotation="180" wrapText="1"/>
    </xf>
    <xf numFmtId="0" fontId="14" fillId="2" borderId="24" xfId="0" applyFont="1" applyFill="1" applyBorder="1" applyAlignment="1">
      <alignment horizontal="center" vertical="top" textRotation="180" wrapText="1"/>
    </xf>
    <xf numFmtId="0" fontId="16" fillId="2" borderId="24" xfId="0" applyFont="1" applyFill="1" applyBorder="1" applyAlignment="1">
      <alignment horizontal="center" vertical="top" textRotation="180" wrapText="1"/>
    </xf>
    <xf numFmtId="0" fontId="15" fillId="2" borderId="24" xfId="0" applyFont="1" applyFill="1" applyBorder="1" applyAlignment="1">
      <alignment horizontal="center" vertical="top" textRotation="180" wrapText="1"/>
    </xf>
    <xf numFmtId="0" fontId="17" fillId="2" borderId="25" xfId="0" applyFont="1" applyFill="1" applyBorder="1" applyAlignment="1">
      <alignment horizontal="center" vertical="top" textRotation="180" wrapText="1"/>
    </xf>
    <xf numFmtId="0" fontId="16" fillId="6" borderId="23" xfId="0" applyFont="1" applyFill="1" applyBorder="1" applyAlignment="1">
      <alignment horizontal="center" vertical="top" textRotation="180" wrapText="1"/>
    </xf>
    <xf numFmtId="0" fontId="17" fillId="6" borderId="24" xfId="0" applyFont="1" applyFill="1" applyBorder="1" applyAlignment="1">
      <alignment horizontal="center" vertical="top" textRotation="180" wrapText="1"/>
    </xf>
    <xf numFmtId="0" fontId="15" fillId="6" borderId="24" xfId="0" applyFont="1" applyFill="1" applyBorder="1" applyAlignment="1">
      <alignment horizontal="center" vertical="top" textRotation="180" wrapText="1"/>
    </xf>
    <xf numFmtId="0" fontId="14" fillId="6" borderId="24" xfId="0" applyFont="1" applyFill="1" applyBorder="1" applyAlignment="1">
      <alignment horizontal="center" vertical="top" textRotation="180" wrapText="1"/>
    </xf>
    <xf numFmtId="0" fontId="16" fillId="6" borderId="24" xfId="0" applyFont="1" applyFill="1" applyBorder="1" applyAlignment="1">
      <alignment horizontal="center" vertical="top" textRotation="180" wrapText="1"/>
    </xf>
    <xf numFmtId="0" fontId="17" fillId="6" borderId="25" xfId="0" applyFont="1" applyFill="1" applyBorder="1" applyAlignment="1">
      <alignment horizontal="center" vertical="top" textRotation="180" wrapText="1"/>
    </xf>
    <xf numFmtId="0" fontId="16" fillId="7" borderId="28" xfId="0" applyFont="1" applyFill="1" applyBorder="1" applyAlignment="1">
      <alignment horizontal="center" vertical="top" textRotation="180" wrapText="1"/>
    </xf>
    <xf numFmtId="0" fontId="13" fillId="6" borderId="31" xfId="0" applyFont="1" applyFill="1" applyBorder="1" applyAlignment="1">
      <alignment horizontal="center" vertical="top" textRotation="180"/>
    </xf>
    <xf numFmtId="0" fontId="13" fillId="6" borderId="32" xfId="0" applyFont="1" applyFill="1" applyBorder="1" applyAlignment="1">
      <alignment horizontal="center" vertical="top" textRotation="180"/>
    </xf>
    <xf numFmtId="0" fontId="13" fillId="6" borderId="33" xfId="0" applyFont="1" applyFill="1" applyBorder="1" applyAlignment="1">
      <alignment horizontal="center" vertical="top" textRotation="180"/>
    </xf>
    <xf numFmtId="0" fontId="13" fillId="2" borderId="31" xfId="0" applyFont="1" applyFill="1" applyBorder="1" applyAlignment="1">
      <alignment horizontal="center" vertical="top" textRotation="180"/>
    </xf>
    <xf numFmtId="0" fontId="13" fillId="2" borderId="32" xfId="0" applyFont="1" applyFill="1" applyBorder="1" applyAlignment="1">
      <alignment horizontal="center" vertical="top" textRotation="180"/>
    </xf>
    <xf numFmtId="0" fontId="13" fillId="2" borderId="33" xfId="0" applyFont="1" applyFill="1" applyBorder="1" applyAlignment="1">
      <alignment horizontal="center" vertical="top" textRotation="180"/>
    </xf>
    <xf numFmtId="0" fontId="13" fillId="3" borderId="15" xfId="0" applyFont="1" applyFill="1" applyBorder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6" fillId="10" borderId="34" xfId="0" applyFont="1" applyFill="1" applyBorder="1" applyAlignment="1">
      <alignment horizontal="center" vertical="center"/>
    </xf>
    <xf numFmtId="0" fontId="12" fillId="0" borderId="35" xfId="0" applyFont="1" applyBorder="1"/>
    <xf numFmtId="0" fontId="12" fillId="0" borderId="36" xfId="0" applyFont="1" applyBorder="1"/>
    <xf numFmtId="0" fontId="6" fillId="11" borderId="34" xfId="0" applyFont="1" applyFill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8" borderId="12" xfId="0" applyFont="1" applyFill="1" applyBorder="1" applyAlignment="1">
      <alignment horizontal="center" vertical="center" wrapText="1"/>
    </xf>
    <xf numFmtId="0" fontId="12" fillId="0" borderId="13" xfId="0" applyFont="1" applyBorder="1"/>
    <xf numFmtId="0" fontId="12" fillId="0" borderId="14" xfId="0" applyFont="1" applyBorder="1"/>
    <xf numFmtId="0" fontId="6" fillId="8" borderId="16" xfId="0" applyFont="1" applyFill="1" applyBorder="1" applyAlignment="1">
      <alignment horizontal="center" vertical="center" textRotation="90" wrapText="1"/>
    </xf>
    <xf numFmtId="0" fontId="12" fillId="0" borderId="21" xfId="0" applyFont="1" applyBorder="1"/>
    <xf numFmtId="0" fontId="12" fillId="0" borderId="37" xfId="0" applyFont="1" applyBorder="1"/>
    <xf numFmtId="0" fontId="6" fillId="9" borderId="20" xfId="0" applyFont="1" applyFill="1" applyBorder="1" applyAlignment="1">
      <alignment horizontal="center" vertical="center" textRotation="180"/>
    </xf>
    <xf numFmtId="0" fontId="12" fillId="0" borderId="27" xfId="0" applyFont="1" applyBorder="1"/>
    <xf numFmtId="0" fontId="12" fillId="0" borderId="38" xfId="0" applyFont="1" applyBorder="1"/>
    <xf numFmtId="0" fontId="6" fillId="8" borderId="16" xfId="0" applyFont="1" applyFill="1" applyBorder="1" applyAlignment="1">
      <alignment horizontal="center" vertical="center" textRotation="180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K1" workbookViewId="0">
      <selection activeCell="AA79" sqref="AA79"/>
    </sheetView>
  </sheetViews>
  <sheetFormatPr defaultColWidth="14.42578125" defaultRowHeight="15" customHeight="1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spans="1:26" ht="15" customHeight="1">
      <c r="A2" s="1" t="s">
        <v>26</v>
      </c>
      <c r="B2" s="1" t="s">
        <v>27</v>
      </c>
      <c r="C2" s="6">
        <v>2021</v>
      </c>
      <c r="D2" s="1" t="s">
        <v>28</v>
      </c>
      <c r="E2" s="1" t="s">
        <v>29</v>
      </c>
      <c r="F2" s="6">
        <v>101</v>
      </c>
      <c r="G2" s="6">
        <v>1</v>
      </c>
      <c r="H2" s="1" t="s">
        <v>30</v>
      </c>
      <c r="I2" s="1" t="s">
        <v>31</v>
      </c>
      <c r="J2" s="1" t="s">
        <v>32</v>
      </c>
      <c r="K2" s="6">
        <v>53.25</v>
      </c>
      <c r="L2" s="7">
        <v>1848.5076923076924</v>
      </c>
      <c r="M2" s="8">
        <v>0</v>
      </c>
      <c r="N2" s="9">
        <v>22.37</v>
      </c>
      <c r="O2" s="9">
        <v>1.27</v>
      </c>
      <c r="P2" s="6">
        <v>43</v>
      </c>
      <c r="Q2" s="10"/>
      <c r="R2" s="11"/>
      <c r="S2" s="2" t="s">
        <v>33</v>
      </c>
      <c r="T2" s="12">
        <f t="shared" ref="T2:T121" si="0">M2/( 2/43560)*0.4047/1000</f>
        <v>0</v>
      </c>
      <c r="U2" s="13">
        <f t="shared" ref="U2:U121" si="1">T2*Q2/100</f>
        <v>0</v>
      </c>
      <c r="V2" s="6">
        <v>-0.18834000000000001</v>
      </c>
      <c r="W2" s="6">
        <v>0.19304299999999999</v>
      </c>
      <c r="X2" s="6">
        <v>0.274478</v>
      </c>
      <c r="Y2" s="123">
        <v>0.43580096555571901</v>
      </c>
      <c r="Z2" s="123">
        <v>0.30740289666715698</v>
      </c>
    </row>
    <row r="3" spans="1:26" ht="15" customHeight="1">
      <c r="A3" s="1" t="s">
        <v>26</v>
      </c>
      <c r="B3" s="1" t="s">
        <v>27</v>
      </c>
      <c r="C3" s="6">
        <v>2021</v>
      </c>
      <c r="D3" s="1" t="s">
        <v>34</v>
      </c>
      <c r="E3" s="1" t="s">
        <v>35</v>
      </c>
      <c r="F3" s="6">
        <v>101</v>
      </c>
      <c r="G3" s="6">
        <v>1</v>
      </c>
      <c r="H3" s="1" t="s">
        <v>30</v>
      </c>
      <c r="I3" s="1" t="s">
        <v>31</v>
      </c>
      <c r="J3" s="1" t="s">
        <v>36</v>
      </c>
      <c r="K3" s="6">
        <v>43</v>
      </c>
      <c r="L3" s="7">
        <v>2046.4124999999999</v>
      </c>
      <c r="M3" s="8">
        <v>15.32</v>
      </c>
      <c r="N3" s="14">
        <v>10.49</v>
      </c>
      <c r="O3" s="14">
        <v>1.1100000000000001</v>
      </c>
      <c r="P3" s="6">
        <v>43.75</v>
      </c>
      <c r="Q3" s="15">
        <v>4.6814999999999998</v>
      </c>
      <c r="R3" s="16">
        <v>44.561999999999998</v>
      </c>
      <c r="S3" s="17">
        <v>9.5187439999999999</v>
      </c>
      <c r="T3" s="18">
        <f t="shared" si="0"/>
        <v>135.03608712000002</v>
      </c>
      <c r="U3" s="19">
        <f t="shared" si="1"/>
        <v>6.3217144185228005</v>
      </c>
      <c r="V3" s="6">
        <v>8.3132999999999999E-2</v>
      </c>
      <c r="W3" s="6">
        <v>0.515324</v>
      </c>
      <c r="X3" s="6">
        <v>0.39559299999999997</v>
      </c>
      <c r="Y3" s="123">
        <v>0.464835051334621</v>
      </c>
      <c r="Z3" s="123">
        <v>0.39450515400386199</v>
      </c>
    </row>
    <row r="4" spans="1:26" ht="15" customHeight="1">
      <c r="A4" s="1" t="s">
        <v>26</v>
      </c>
      <c r="B4" s="1" t="s">
        <v>27</v>
      </c>
      <c r="C4" s="6">
        <v>2021</v>
      </c>
      <c r="D4" s="1" t="s">
        <v>37</v>
      </c>
      <c r="E4" s="1" t="s">
        <v>38</v>
      </c>
      <c r="F4" s="6">
        <v>101</v>
      </c>
      <c r="G4" s="6">
        <v>1</v>
      </c>
      <c r="H4" s="1" t="s">
        <v>30</v>
      </c>
      <c r="I4" s="1" t="s">
        <v>31</v>
      </c>
      <c r="J4" s="1" t="s">
        <v>39</v>
      </c>
      <c r="K4" s="6">
        <v>47.25</v>
      </c>
      <c r="L4" s="7">
        <v>2121.5333333333333</v>
      </c>
      <c r="M4" s="8">
        <v>79.64</v>
      </c>
      <c r="N4" s="9">
        <v>7.28</v>
      </c>
      <c r="O4" s="9">
        <v>0.01</v>
      </c>
      <c r="P4" s="6">
        <v>45.5</v>
      </c>
      <c r="Q4" s="15">
        <v>3.1371000000000002</v>
      </c>
      <c r="R4" s="16">
        <v>44.116</v>
      </c>
      <c r="S4" s="17">
        <v>14.062670000000001</v>
      </c>
      <c r="T4" s="18">
        <f t="shared" si="0"/>
        <v>701.97610824000014</v>
      </c>
      <c r="U4" s="19">
        <f t="shared" si="1"/>
        <v>22.021692491597047</v>
      </c>
      <c r="V4" s="6">
        <v>0.41322500000000001</v>
      </c>
      <c r="W4" s="6">
        <v>0.86121700000000001</v>
      </c>
      <c r="X4" s="6">
        <v>0.51140399999999997</v>
      </c>
      <c r="Y4" s="123">
        <v>0.48960091788166799</v>
      </c>
      <c r="Z4" s="123">
        <v>0.46880275364500601</v>
      </c>
    </row>
    <row r="5" spans="1:26" ht="15" customHeight="1">
      <c r="A5" s="1" t="s">
        <v>26</v>
      </c>
      <c r="B5" s="1" t="s">
        <v>27</v>
      </c>
      <c r="C5" s="6">
        <v>2021</v>
      </c>
      <c r="D5" s="1" t="s">
        <v>40</v>
      </c>
      <c r="E5" s="1" t="s">
        <v>29</v>
      </c>
      <c r="F5" s="6">
        <v>102</v>
      </c>
      <c r="G5" s="6">
        <v>1</v>
      </c>
      <c r="H5" s="1" t="s">
        <v>41</v>
      </c>
      <c r="I5" s="1" t="s">
        <v>42</v>
      </c>
      <c r="J5" s="1" t="s">
        <v>32</v>
      </c>
      <c r="K5" s="6">
        <v>38</v>
      </c>
      <c r="L5" s="7">
        <v>2004.5666666666664</v>
      </c>
      <c r="M5" s="8">
        <v>0</v>
      </c>
      <c r="N5" s="14">
        <v>3.09</v>
      </c>
      <c r="O5" s="14">
        <v>0.34</v>
      </c>
      <c r="P5" s="6">
        <v>56</v>
      </c>
      <c r="Q5" s="20"/>
      <c r="R5" s="21"/>
      <c r="S5" s="22" t="s">
        <v>33</v>
      </c>
      <c r="T5" s="18">
        <f t="shared" si="0"/>
        <v>0</v>
      </c>
      <c r="U5" s="19">
        <f t="shared" si="1"/>
        <v>0</v>
      </c>
      <c r="V5" s="6">
        <v>-0.29178999999999999</v>
      </c>
      <c r="W5" s="6">
        <v>8.7224999999999997E-2</v>
      </c>
      <c r="X5" s="6">
        <v>0.30239199999999999</v>
      </c>
      <c r="Y5" s="123">
        <v>0.43995398765134203</v>
      </c>
      <c r="Z5" s="123">
        <v>0.31986196295402702</v>
      </c>
    </row>
    <row r="6" spans="1:26" ht="15" customHeight="1">
      <c r="A6" s="1" t="s">
        <v>26</v>
      </c>
      <c r="B6" s="1" t="s">
        <v>27</v>
      </c>
      <c r="C6" s="6">
        <v>2021</v>
      </c>
      <c r="D6" s="1" t="s">
        <v>43</v>
      </c>
      <c r="E6" s="1" t="s">
        <v>35</v>
      </c>
      <c r="F6" s="6">
        <v>102</v>
      </c>
      <c r="G6" s="6">
        <v>1</v>
      </c>
      <c r="H6" s="1" t="s">
        <v>41</v>
      </c>
      <c r="I6" s="1" t="s">
        <v>42</v>
      </c>
      <c r="J6" s="1" t="s">
        <v>36</v>
      </c>
      <c r="K6" s="6">
        <v>36.25</v>
      </c>
      <c r="L6" s="7">
        <v>2268.75</v>
      </c>
      <c r="M6" s="8">
        <v>25.23</v>
      </c>
      <c r="N6" s="9">
        <v>0.32</v>
      </c>
      <c r="O6" s="9">
        <v>0.85</v>
      </c>
      <c r="P6" s="6">
        <v>57.5</v>
      </c>
      <c r="Q6" s="15">
        <v>4.0755999999999997</v>
      </c>
      <c r="R6" s="16">
        <v>42.822000000000003</v>
      </c>
      <c r="S6" s="17">
        <v>10.506919999999999</v>
      </c>
      <c r="T6" s="18">
        <f t="shared" si="0"/>
        <v>222.38645417999999</v>
      </c>
      <c r="U6" s="19">
        <f t="shared" si="1"/>
        <v>9.0635823265600788</v>
      </c>
      <c r="V6" s="6">
        <v>-8.9719999999999994E-2</v>
      </c>
      <c r="W6" s="6">
        <v>0.33006000000000002</v>
      </c>
      <c r="X6" s="6">
        <v>0.33852300000000002</v>
      </c>
      <c r="Y6" s="123">
        <v>0.45443208601811602</v>
      </c>
      <c r="Z6" s="123">
        <v>0.36329625805434901</v>
      </c>
    </row>
    <row r="7" spans="1:26" ht="15" customHeight="1">
      <c r="A7" s="1" t="s">
        <v>26</v>
      </c>
      <c r="B7" s="1" t="s">
        <v>27</v>
      </c>
      <c r="C7" s="6">
        <v>2021</v>
      </c>
      <c r="D7" s="1" t="s">
        <v>44</v>
      </c>
      <c r="E7" s="1" t="s">
        <v>38</v>
      </c>
      <c r="F7" s="6">
        <v>102</v>
      </c>
      <c r="G7" s="6">
        <v>1</v>
      </c>
      <c r="H7" s="1" t="s">
        <v>41</v>
      </c>
      <c r="I7" s="1" t="s">
        <v>42</v>
      </c>
      <c r="J7" s="1" t="s">
        <v>39</v>
      </c>
      <c r="K7" s="6">
        <v>35</v>
      </c>
      <c r="L7" s="7">
        <v>2153.7999999999997</v>
      </c>
      <c r="M7" s="8">
        <v>70.61</v>
      </c>
      <c r="N7" s="14">
        <v>1.06</v>
      </c>
      <c r="O7" s="14">
        <v>5.15</v>
      </c>
      <c r="P7" s="6">
        <v>56.75</v>
      </c>
      <c r="Q7" s="15">
        <v>3.0975000000000001</v>
      </c>
      <c r="R7" s="16">
        <v>44.021000000000001</v>
      </c>
      <c r="S7" s="17">
        <v>14.211779999999999</v>
      </c>
      <c r="T7" s="18">
        <f t="shared" si="0"/>
        <v>622.38238325999998</v>
      </c>
      <c r="U7" s="19">
        <f t="shared" si="1"/>
        <v>19.278294321478498</v>
      </c>
      <c r="V7" s="6">
        <v>0.36954599999999999</v>
      </c>
      <c r="W7" s="6">
        <v>0.77591299999999996</v>
      </c>
      <c r="X7" s="6">
        <v>0.53687499999999999</v>
      </c>
      <c r="Y7" s="123">
        <v>0.49537545506927499</v>
      </c>
      <c r="Z7" s="123">
        <v>0.48612636520782598</v>
      </c>
    </row>
    <row r="8" spans="1:26" ht="15" customHeight="1">
      <c r="A8" s="1" t="s">
        <v>26</v>
      </c>
      <c r="B8" s="1" t="s">
        <v>27</v>
      </c>
      <c r="C8" s="6">
        <v>2021</v>
      </c>
      <c r="D8" s="1" t="s">
        <v>45</v>
      </c>
      <c r="E8" s="1" t="s">
        <v>29</v>
      </c>
      <c r="F8" s="6">
        <v>103</v>
      </c>
      <c r="G8" s="6">
        <v>1</v>
      </c>
      <c r="H8" s="1" t="s">
        <v>46</v>
      </c>
      <c r="I8" s="1" t="s">
        <v>47</v>
      </c>
      <c r="J8" s="1" t="s">
        <v>32</v>
      </c>
      <c r="K8" s="6">
        <v>58.25</v>
      </c>
      <c r="L8" s="7">
        <v>2250.6</v>
      </c>
      <c r="M8" s="8">
        <v>0</v>
      </c>
      <c r="N8" s="9">
        <v>3.74</v>
      </c>
      <c r="O8" s="9">
        <v>5.78</v>
      </c>
      <c r="P8" s="6">
        <v>65.75</v>
      </c>
      <c r="Q8" s="20"/>
      <c r="R8" s="21"/>
      <c r="S8" s="22" t="s">
        <v>33</v>
      </c>
      <c r="T8" s="18">
        <f t="shared" si="0"/>
        <v>0</v>
      </c>
      <c r="U8" s="19">
        <f t="shared" si="1"/>
        <v>0</v>
      </c>
      <c r="V8" s="6">
        <v>-0.16386999999999999</v>
      </c>
      <c r="W8" s="6">
        <v>0.22337799999999999</v>
      </c>
      <c r="X8" s="6">
        <v>0.29794500000000002</v>
      </c>
      <c r="Y8" s="123">
        <v>0.44520167332317101</v>
      </c>
      <c r="Z8" s="123">
        <v>0.33560501996951297</v>
      </c>
    </row>
    <row r="9" spans="1:26" ht="15" customHeight="1">
      <c r="A9" s="1" t="s">
        <v>26</v>
      </c>
      <c r="B9" s="1" t="s">
        <v>27</v>
      </c>
      <c r="C9" s="6">
        <v>2021</v>
      </c>
      <c r="D9" s="1" t="s">
        <v>48</v>
      </c>
      <c r="E9" s="1" t="s">
        <v>35</v>
      </c>
      <c r="F9" s="6">
        <v>103</v>
      </c>
      <c r="G9" s="6">
        <v>1</v>
      </c>
      <c r="H9" s="1" t="s">
        <v>46</v>
      </c>
      <c r="I9" s="1" t="s">
        <v>47</v>
      </c>
      <c r="J9" s="1" t="s">
        <v>36</v>
      </c>
      <c r="K9" s="6">
        <v>50.75</v>
      </c>
      <c r="L9" s="7">
        <v>2550.0750000000003</v>
      </c>
      <c r="M9" s="8">
        <v>14.06</v>
      </c>
      <c r="N9" s="14">
        <v>3.82</v>
      </c>
      <c r="O9" s="14">
        <v>0.48</v>
      </c>
      <c r="P9" s="6">
        <v>66.25</v>
      </c>
      <c r="Q9" s="15">
        <v>4.3569000000000004</v>
      </c>
      <c r="R9" s="16">
        <v>43.884</v>
      </c>
      <c r="S9" s="17">
        <v>10.0723</v>
      </c>
      <c r="T9" s="18">
        <f t="shared" si="0"/>
        <v>123.92998596000002</v>
      </c>
      <c r="U9" s="19">
        <f t="shared" si="1"/>
        <v>5.3995055582912412</v>
      </c>
      <c r="V9" s="6">
        <v>8.4802000000000002E-2</v>
      </c>
      <c r="W9" s="6">
        <v>0.52941499999999997</v>
      </c>
      <c r="X9" s="6">
        <v>0.403916</v>
      </c>
      <c r="Y9" s="123">
        <v>0.46720032295358299</v>
      </c>
      <c r="Z9" s="123">
        <v>0.40160096886075097</v>
      </c>
    </row>
    <row r="10" spans="1:26" ht="15" customHeight="1">
      <c r="A10" s="1" t="s">
        <v>26</v>
      </c>
      <c r="B10" s="1" t="s">
        <v>27</v>
      </c>
      <c r="C10" s="6">
        <v>2021</v>
      </c>
      <c r="D10" s="1" t="s">
        <v>49</v>
      </c>
      <c r="E10" s="1" t="s">
        <v>38</v>
      </c>
      <c r="F10" s="6">
        <v>103</v>
      </c>
      <c r="G10" s="6">
        <v>1</v>
      </c>
      <c r="H10" s="1" t="s">
        <v>46</v>
      </c>
      <c r="I10" s="1" t="s">
        <v>47</v>
      </c>
      <c r="J10" s="1" t="s">
        <v>39</v>
      </c>
      <c r="K10" s="6">
        <v>56.75</v>
      </c>
      <c r="L10" s="7">
        <v>2488.5666666666666</v>
      </c>
      <c r="M10" s="8">
        <v>48.14</v>
      </c>
      <c r="N10" s="9">
        <v>6.69</v>
      </c>
      <c r="O10" s="9">
        <v>14.01</v>
      </c>
      <c r="P10" s="6">
        <v>66.25</v>
      </c>
      <c r="Q10" s="15">
        <v>3.1147999999999998</v>
      </c>
      <c r="R10" s="16">
        <v>44.127000000000002</v>
      </c>
      <c r="S10" s="17">
        <v>14.166880000000001</v>
      </c>
      <c r="T10" s="18">
        <f t="shared" si="0"/>
        <v>424.32357924000007</v>
      </c>
      <c r="U10" s="19">
        <f t="shared" si="1"/>
        <v>13.216830846167522</v>
      </c>
      <c r="V10" s="6">
        <v>0.34001700000000001</v>
      </c>
      <c r="W10" s="6">
        <v>0.75679799999999997</v>
      </c>
      <c r="X10" s="6">
        <v>0.52298199999999995</v>
      </c>
      <c r="Y10" s="123">
        <v>0.49162623572938102</v>
      </c>
      <c r="Z10" s="123">
        <v>0.47487870718814401</v>
      </c>
    </row>
    <row r="11" spans="1:26" ht="15" customHeight="1">
      <c r="A11" s="1" t="s">
        <v>26</v>
      </c>
      <c r="B11" s="1" t="s">
        <v>27</v>
      </c>
      <c r="C11" s="6">
        <v>2021</v>
      </c>
      <c r="D11" s="1" t="s">
        <v>50</v>
      </c>
      <c r="E11" s="1" t="s">
        <v>29</v>
      </c>
      <c r="F11" s="6">
        <v>104</v>
      </c>
      <c r="G11" s="6">
        <v>1</v>
      </c>
      <c r="H11" s="1" t="s">
        <v>30</v>
      </c>
      <c r="I11" s="1" t="s">
        <v>42</v>
      </c>
      <c r="J11" s="1" t="s">
        <v>32</v>
      </c>
      <c r="K11" s="6">
        <v>29</v>
      </c>
      <c r="L11" s="7">
        <v>2027.6142857142859</v>
      </c>
      <c r="M11" s="8">
        <v>0</v>
      </c>
      <c r="N11" s="14">
        <v>19.600000000000001</v>
      </c>
      <c r="O11" s="14">
        <v>7.95</v>
      </c>
      <c r="P11" s="6">
        <v>43</v>
      </c>
      <c r="Q11" s="20"/>
      <c r="R11" s="21"/>
      <c r="S11" s="22" t="s">
        <v>33</v>
      </c>
      <c r="T11" s="18">
        <f t="shared" si="0"/>
        <v>0</v>
      </c>
      <c r="U11" s="19">
        <f t="shared" si="1"/>
        <v>0</v>
      </c>
      <c r="V11" s="6">
        <v>-0.25073000000000001</v>
      </c>
      <c r="W11" s="6">
        <v>0.11225499999999999</v>
      </c>
      <c r="X11" s="6">
        <v>0.345113</v>
      </c>
      <c r="Y11" s="123">
        <v>0.45687701768255301</v>
      </c>
      <c r="Z11" s="123">
        <v>0.37063105304765898</v>
      </c>
    </row>
    <row r="12" spans="1:26" ht="15" customHeight="1">
      <c r="A12" s="1" t="s">
        <v>26</v>
      </c>
      <c r="B12" s="1" t="s">
        <v>27</v>
      </c>
      <c r="C12" s="6">
        <v>2021</v>
      </c>
      <c r="D12" s="1" t="s">
        <v>51</v>
      </c>
      <c r="E12" s="1" t="s">
        <v>35</v>
      </c>
      <c r="F12" s="6">
        <v>104</v>
      </c>
      <c r="G12" s="6">
        <v>1</v>
      </c>
      <c r="H12" s="1" t="s">
        <v>30</v>
      </c>
      <c r="I12" s="1" t="s">
        <v>42</v>
      </c>
      <c r="J12" s="1" t="s">
        <v>36</v>
      </c>
      <c r="K12" s="6">
        <v>41</v>
      </c>
      <c r="L12" s="7">
        <v>2404.875</v>
      </c>
      <c r="M12" s="8">
        <v>12.59</v>
      </c>
      <c r="N12" s="9">
        <v>7.47</v>
      </c>
      <c r="O12" s="9">
        <v>5.13</v>
      </c>
      <c r="P12" s="6">
        <v>44</v>
      </c>
      <c r="Q12" s="15">
        <v>3.9796</v>
      </c>
      <c r="R12" s="16">
        <v>44.808999999999997</v>
      </c>
      <c r="S12" s="17">
        <v>11.25967</v>
      </c>
      <c r="T12" s="18">
        <f t="shared" si="0"/>
        <v>110.97286794000001</v>
      </c>
      <c r="U12" s="19">
        <f t="shared" si="1"/>
        <v>4.4162762525402401</v>
      </c>
      <c r="V12" s="6">
        <v>0.16003100000000001</v>
      </c>
      <c r="W12" s="6">
        <v>0.59276700000000004</v>
      </c>
      <c r="X12" s="6">
        <v>0.46343800000000002</v>
      </c>
      <c r="Y12" s="123">
        <v>0.48001020533953398</v>
      </c>
      <c r="Z12" s="123">
        <v>0.44003061601860499</v>
      </c>
    </row>
    <row r="13" spans="1:26" ht="15" customHeight="1">
      <c r="A13" s="1" t="s">
        <v>26</v>
      </c>
      <c r="B13" s="1" t="s">
        <v>27</v>
      </c>
      <c r="C13" s="6">
        <v>2021</v>
      </c>
      <c r="D13" s="1" t="s">
        <v>52</v>
      </c>
      <c r="E13" s="1" t="s">
        <v>38</v>
      </c>
      <c r="F13" s="6">
        <v>104</v>
      </c>
      <c r="G13" s="6">
        <v>1</v>
      </c>
      <c r="H13" s="1" t="s">
        <v>30</v>
      </c>
      <c r="I13" s="1" t="s">
        <v>42</v>
      </c>
      <c r="J13" s="1" t="s">
        <v>39</v>
      </c>
      <c r="K13" s="6">
        <v>33.75</v>
      </c>
      <c r="L13" s="7">
        <v>2206.2333333333331</v>
      </c>
      <c r="M13" s="8">
        <v>85.55</v>
      </c>
      <c r="N13" s="14">
        <v>0.72</v>
      </c>
      <c r="O13" s="14">
        <v>0.99</v>
      </c>
      <c r="P13" s="6">
        <v>45.5</v>
      </c>
      <c r="Q13" s="15">
        <v>2.6597</v>
      </c>
      <c r="R13" s="16">
        <v>43.658000000000001</v>
      </c>
      <c r="S13" s="17">
        <v>16.414629999999999</v>
      </c>
      <c r="T13" s="18">
        <f t="shared" si="0"/>
        <v>754.06901130000006</v>
      </c>
      <c r="U13" s="19">
        <f t="shared" si="1"/>
        <v>20.055973493546102</v>
      </c>
      <c r="V13" s="6">
        <v>0.33147799999999999</v>
      </c>
      <c r="W13" s="6">
        <v>0.740394</v>
      </c>
      <c r="X13" s="6">
        <v>0.54457599999999995</v>
      </c>
      <c r="Y13" s="123">
        <v>0.497585033136971</v>
      </c>
      <c r="Z13" s="123">
        <v>0.492755099410914</v>
      </c>
    </row>
    <row r="14" spans="1:26" ht="15" customHeight="1">
      <c r="A14" s="1" t="s">
        <v>26</v>
      </c>
      <c r="B14" s="1" t="s">
        <v>27</v>
      </c>
      <c r="C14" s="6">
        <v>2021</v>
      </c>
      <c r="D14" s="1" t="s">
        <v>53</v>
      </c>
      <c r="E14" s="1" t="s">
        <v>29</v>
      </c>
      <c r="F14" s="6">
        <v>105</v>
      </c>
      <c r="G14" s="6">
        <v>1</v>
      </c>
      <c r="H14" s="1" t="s">
        <v>46</v>
      </c>
      <c r="I14" s="1" t="s">
        <v>31</v>
      </c>
      <c r="J14" s="1" t="s">
        <v>32</v>
      </c>
      <c r="K14" s="6">
        <v>37.5</v>
      </c>
      <c r="L14" s="7">
        <v>2682.378947368421</v>
      </c>
      <c r="M14" s="8">
        <v>0</v>
      </c>
      <c r="N14" s="9">
        <v>2.68</v>
      </c>
      <c r="O14" s="9">
        <v>0</v>
      </c>
      <c r="P14" s="6">
        <v>63.5</v>
      </c>
      <c r="Q14" s="20"/>
      <c r="R14" s="21"/>
      <c r="S14" s="22" t="s">
        <v>33</v>
      </c>
      <c r="T14" s="18">
        <f t="shared" si="0"/>
        <v>0</v>
      </c>
      <c r="U14" s="19">
        <f t="shared" si="1"/>
        <v>0</v>
      </c>
      <c r="V14" s="6">
        <v>-0.21798999999999999</v>
      </c>
      <c r="W14" s="6">
        <v>0.14200099999999999</v>
      </c>
      <c r="X14" s="6">
        <v>0.32603199999999999</v>
      </c>
      <c r="Y14" s="123">
        <v>0.44889416591440701</v>
      </c>
      <c r="Z14" s="123">
        <v>0.34668249774322202</v>
      </c>
    </row>
    <row r="15" spans="1:26" ht="15" customHeight="1">
      <c r="A15" s="1" t="s">
        <v>26</v>
      </c>
      <c r="B15" s="1" t="s">
        <v>27</v>
      </c>
      <c r="C15" s="6">
        <v>2021</v>
      </c>
      <c r="D15" s="1" t="s">
        <v>54</v>
      </c>
      <c r="E15" s="1" t="s">
        <v>35</v>
      </c>
      <c r="F15" s="6">
        <v>105</v>
      </c>
      <c r="G15" s="6">
        <v>1</v>
      </c>
      <c r="H15" s="1" t="s">
        <v>46</v>
      </c>
      <c r="I15" s="1" t="s">
        <v>31</v>
      </c>
      <c r="J15" s="1" t="s">
        <v>36</v>
      </c>
      <c r="K15" s="6">
        <v>40.25</v>
      </c>
      <c r="L15" s="7">
        <v>2754.2625000000003</v>
      </c>
      <c r="M15" s="8">
        <v>18.71</v>
      </c>
      <c r="N15" s="14">
        <v>3.43</v>
      </c>
      <c r="O15" s="14">
        <v>3.86</v>
      </c>
      <c r="P15" s="6">
        <v>65.25</v>
      </c>
      <c r="Q15" s="15">
        <v>3.7374999999999998</v>
      </c>
      <c r="R15" s="16">
        <v>44.668999999999997</v>
      </c>
      <c r="S15" s="17">
        <v>11.95157</v>
      </c>
      <c r="T15" s="18">
        <f t="shared" si="0"/>
        <v>164.91678786</v>
      </c>
      <c r="U15" s="19">
        <f t="shared" si="1"/>
        <v>6.1637649462674995</v>
      </c>
      <c r="V15" s="6">
        <v>1.7604000000000002E-2</v>
      </c>
      <c r="W15" s="6">
        <v>0.44785399999999997</v>
      </c>
      <c r="X15" s="6">
        <v>0.38519999999999999</v>
      </c>
      <c r="Y15" s="123">
        <v>0.46263277391496999</v>
      </c>
      <c r="Z15" s="123">
        <v>0.38789832174491101</v>
      </c>
    </row>
    <row r="16" spans="1:26" ht="15" customHeight="1">
      <c r="A16" s="1" t="s">
        <v>26</v>
      </c>
      <c r="B16" s="1" t="s">
        <v>27</v>
      </c>
      <c r="C16" s="6">
        <v>2021</v>
      </c>
      <c r="D16" s="1" t="s">
        <v>55</v>
      </c>
      <c r="E16" s="1" t="s">
        <v>38</v>
      </c>
      <c r="F16" s="6">
        <v>105</v>
      </c>
      <c r="G16" s="6">
        <v>1</v>
      </c>
      <c r="H16" s="1" t="s">
        <v>46</v>
      </c>
      <c r="I16" s="1" t="s">
        <v>31</v>
      </c>
      <c r="J16" s="1" t="s">
        <v>39</v>
      </c>
      <c r="K16" s="6">
        <v>41.25</v>
      </c>
      <c r="L16" s="7">
        <v>2741.7176470588233</v>
      </c>
      <c r="M16" s="8">
        <v>95.68</v>
      </c>
      <c r="N16" s="9">
        <v>0</v>
      </c>
      <c r="O16" s="9">
        <v>5.5</v>
      </c>
      <c r="P16" s="6">
        <v>68</v>
      </c>
      <c r="Q16" s="15">
        <v>3.0074999999999998</v>
      </c>
      <c r="R16" s="16">
        <v>44.805</v>
      </c>
      <c r="S16" s="17">
        <v>14.89776</v>
      </c>
      <c r="T16" s="18">
        <f t="shared" si="0"/>
        <v>843.35853887999997</v>
      </c>
      <c r="U16" s="19">
        <f t="shared" si="1"/>
        <v>25.364008056815997</v>
      </c>
      <c r="V16" s="6">
        <v>0.51610800000000001</v>
      </c>
      <c r="W16" s="6">
        <v>0.86991700000000005</v>
      </c>
      <c r="X16" s="6">
        <v>0.62400100000000003</v>
      </c>
      <c r="Y16" s="123">
        <v>0.51197192837201899</v>
      </c>
      <c r="Z16" s="123">
        <v>0.53591578511605698</v>
      </c>
    </row>
    <row r="17" spans="1:26" ht="15" customHeight="1">
      <c r="A17" s="1" t="s">
        <v>26</v>
      </c>
      <c r="B17" s="1" t="s">
        <v>27</v>
      </c>
      <c r="C17" s="6">
        <v>2021</v>
      </c>
      <c r="D17" s="1" t="s">
        <v>56</v>
      </c>
      <c r="E17" s="1" t="s">
        <v>29</v>
      </c>
      <c r="F17" s="6">
        <v>106</v>
      </c>
      <c r="G17" s="6">
        <v>1</v>
      </c>
      <c r="H17" s="1" t="s">
        <v>57</v>
      </c>
      <c r="I17" s="1" t="s">
        <v>31</v>
      </c>
      <c r="J17" s="1" t="s">
        <v>32</v>
      </c>
      <c r="K17" s="6">
        <v>0</v>
      </c>
      <c r="L17" s="23">
        <v>0</v>
      </c>
      <c r="M17" s="8">
        <v>0</v>
      </c>
      <c r="N17" s="14">
        <v>0</v>
      </c>
      <c r="O17" s="14">
        <v>0</v>
      </c>
      <c r="P17" s="6">
        <v>0</v>
      </c>
      <c r="Q17" s="20"/>
      <c r="R17" s="21"/>
      <c r="S17" s="22" t="s">
        <v>33</v>
      </c>
      <c r="T17" s="18">
        <f t="shared" si="0"/>
        <v>0</v>
      </c>
      <c r="U17" s="19">
        <f t="shared" si="1"/>
        <v>0</v>
      </c>
      <c r="V17" s="6">
        <v>-0.26466000000000001</v>
      </c>
      <c r="W17" s="6">
        <v>8.6265999999999995E-2</v>
      </c>
      <c r="X17" s="6">
        <v>0.33316200000000001</v>
      </c>
      <c r="Y17" s="123">
        <v>0.44875470729286798</v>
      </c>
      <c r="Z17" s="123">
        <v>0.346264121878606</v>
      </c>
    </row>
    <row r="18" spans="1:26" ht="15" customHeight="1">
      <c r="A18" s="1" t="s">
        <v>26</v>
      </c>
      <c r="B18" s="1" t="s">
        <v>27</v>
      </c>
      <c r="C18" s="6">
        <v>2021</v>
      </c>
      <c r="D18" s="1" t="s">
        <v>58</v>
      </c>
      <c r="E18" s="1" t="s">
        <v>35</v>
      </c>
      <c r="F18" s="6">
        <v>106</v>
      </c>
      <c r="G18" s="6">
        <v>1</v>
      </c>
      <c r="H18" s="1" t="s">
        <v>57</v>
      </c>
      <c r="I18" s="1" t="s">
        <v>31</v>
      </c>
      <c r="J18" s="1" t="s">
        <v>36</v>
      </c>
      <c r="K18" s="6">
        <v>0</v>
      </c>
      <c r="L18" s="23">
        <v>0</v>
      </c>
      <c r="M18" s="8">
        <v>15.02</v>
      </c>
      <c r="N18" s="9">
        <v>1.99</v>
      </c>
      <c r="O18" s="9">
        <v>17.329999999999998</v>
      </c>
      <c r="P18" s="6">
        <v>0</v>
      </c>
      <c r="Q18" s="15">
        <v>3.9573999999999998</v>
      </c>
      <c r="R18" s="16">
        <v>45.061999999999998</v>
      </c>
      <c r="S18" s="17">
        <v>11.38677</v>
      </c>
      <c r="T18" s="18">
        <f t="shared" si="0"/>
        <v>132.39177731999999</v>
      </c>
      <c r="U18" s="19">
        <f t="shared" si="1"/>
        <v>5.2392721956616786</v>
      </c>
      <c r="V18" s="6">
        <v>1.3381000000000001E-2</v>
      </c>
      <c r="W18" s="6">
        <v>0.40653600000000001</v>
      </c>
      <c r="X18" s="6">
        <v>0.43861800000000001</v>
      </c>
      <c r="Y18" s="123">
        <v>0.47014645194336302</v>
      </c>
      <c r="Z18" s="123">
        <v>0.410439355830091</v>
      </c>
    </row>
    <row r="19" spans="1:26" ht="15" customHeight="1">
      <c r="A19" s="1" t="s">
        <v>26</v>
      </c>
      <c r="B19" s="1" t="s">
        <v>27</v>
      </c>
      <c r="C19" s="6">
        <v>2021</v>
      </c>
      <c r="D19" s="1" t="s">
        <v>59</v>
      </c>
      <c r="E19" s="1" t="s">
        <v>38</v>
      </c>
      <c r="F19" s="6">
        <v>106</v>
      </c>
      <c r="G19" s="6">
        <v>1</v>
      </c>
      <c r="H19" s="1" t="s">
        <v>57</v>
      </c>
      <c r="I19" s="1" t="s">
        <v>31</v>
      </c>
      <c r="J19" s="1" t="s">
        <v>39</v>
      </c>
      <c r="K19" s="6">
        <v>0</v>
      </c>
      <c r="L19" s="23">
        <v>0</v>
      </c>
      <c r="M19" s="8">
        <v>85.25</v>
      </c>
      <c r="N19" s="14">
        <v>2.2999999999999998</v>
      </c>
      <c r="O19" s="14">
        <v>0</v>
      </c>
      <c r="P19" s="6">
        <v>0</v>
      </c>
      <c r="Q19" s="15">
        <v>3.5676000000000001</v>
      </c>
      <c r="R19" s="16">
        <v>45.075000000000003</v>
      </c>
      <c r="S19" s="17">
        <v>12.634539999999999</v>
      </c>
      <c r="T19" s="18">
        <f t="shared" si="0"/>
        <v>751.42470149999997</v>
      </c>
      <c r="U19" s="19">
        <f t="shared" si="1"/>
        <v>26.807827650714</v>
      </c>
      <c r="V19" s="6">
        <v>0.33840999999999999</v>
      </c>
      <c r="W19" s="6">
        <v>0.71070199999999994</v>
      </c>
      <c r="X19" s="6">
        <v>0.57722399999999996</v>
      </c>
      <c r="Y19" s="123">
        <v>0.500162424244605</v>
      </c>
      <c r="Z19" s="123">
        <v>0.50048727273381699</v>
      </c>
    </row>
    <row r="20" spans="1:26" ht="15" customHeight="1">
      <c r="A20" s="1" t="s">
        <v>26</v>
      </c>
      <c r="B20" s="1" t="s">
        <v>27</v>
      </c>
      <c r="C20" s="6">
        <v>2021</v>
      </c>
      <c r="D20" s="1" t="s">
        <v>60</v>
      </c>
      <c r="E20" s="1" t="s">
        <v>29</v>
      </c>
      <c r="F20" s="6">
        <v>107</v>
      </c>
      <c r="G20" s="6">
        <v>1</v>
      </c>
      <c r="H20" s="1" t="s">
        <v>41</v>
      </c>
      <c r="I20" s="1" t="s">
        <v>31</v>
      </c>
      <c r="J20" s="1" t="s">
        <v>32</v>
      </c>
      <c r="K20" s="6">
        <v>36.5</v>
      </c>
      <c r="L20" s="7">
        <v>2132.625</v>
      </c>
      <c r="M20" s="8">
        <v>0</v>
      </c>
      <c r="N20" s="9">
        <v>10.36</v>
      </c>
      <c r="O20" s="9">
        <v>5.92</v>
      </c>
      <c r="P20" s="6">
        <v>55.5</v>
      </c>
      <c r="Q20" s="20"/>
      <c r="R20" s="21"/>
      <c r="S20" s="22" t="s">
        <v>33</v>
      </c>
      <c r="T20" s="18">
        <f t="shared" si="0"/>
        <v>0</v>
      </c>
      <c r="U20" s="19">
        <f t="shared" si="1"/>
        <v>0</v>
      </c>
      <c r="V20" s="6">
        <v>-0.31313000000000002</v>
      </c>
      <c r="W20" s="6">
        <v>7.7257999999999993E-2</v>
      </c>
      <c r="X20" s="6">
        <v>0.30166300000000001</v>
      </c>
      <c r="Y20" s="123">
        <v>0.44663486740383701</v>
      </c>
      <c r="Z20" s="123">
        <v>0.33990460221151197</v>
      </c>
    </row>
    <row r="21" spans="1:26" ht="15" customHeight="1">
      <c r="A21" s="1" t="s">
        <v>26</v>
      </c>
      <c r="B21" s="1" t="s">
        <v>27</v>
      </c>
      <c r="C21" s="6">
        <v>2021</v>
      </c>
      <c r="D21" s="1" t="s">
        <v>61</v>
      </c>
      <c r="E21" s="1" t="s">
        <v>35</v>
      </c>
      <c r="F21" s="6">
        <v>107</v>
      </c>
      <c r="G21" s="6">
        <v>1</v>
      </c>
      <c r="H21" s="1" t="s">
        <v>41</v>
      </c>
      <c r="I21" s="1" t="s">
        <v>31</v>
      </c>
      <c r="J21" s="1" t="s">
        <v>36</v>
      </c>
      <c r="K21" s="6">
        <v>38.5</v>
      </c>
      <c r="L21" s="7">
        <v>2282.3625000000002</v>
      </c>
      <c r="M21" s="8">
        <v>19.46</v>
      </c>
      <c r="N21" s="14">
        <v>0.45</v>
      </c>
      <c r="O21" s="14">
        <v>0.28000000000000003</v>
      </c>
      <c r="P21" s="6">
        <v>58</v>
      </c>
      <c r="Q21" s="15">
        <v>4.0305</v>
      </c>
      <c r="R21" s="16">
        <v>44.853000000000002</v>
      </c>
      <c r="S21" s="17">
        <v>11.128399999999999</v>
      </c>
      <c r="T21" s="18">
        <f t="shared" si="0"/>
        <v>171.52756236000002</v>
      </c>
      <c r="U21" s="19">
        <f t="shared" si="1"/>
        <v>6.9134184009198005</v>
      </c>
      <c r="V21" s="6">
        <v>0.28362399999999999</v>
      </c>
      <c r="W21" s="6">
        <v>0.68996500000000005</v>
      </c>
      <c r="X21" s="6">
        <v>0.54013199999999995</v>
      </c>
      <c r="Y21" s="123">
        <v>0.49698514427513601</v>
      </c>
      <c r="Z21" s="123">
        <v>0.49095543282540899</v>
      </c>
    </row>
    <row r="22" spans="1:26" ht="15" customHeight="1">
      <c r="A22" s="1" t="s">
        <v>26</v>
      </c>
      <c r="B22" s="1" t="s">
        <v>27</v>
      </c>
      <c r="C22" s="6">
        <v>2021</v>
      </c>
      <c r="D22" s="1" t="s">
        <v>62</v>
      </c>
      <c r="E22" s="1" t="s">
        <v>38</v>
      </c>
      <c r="F22" s="6">
        <v>107</v>
      </c>
      <c r="G22" s="6">
        <v>1</v>
      </c>
      <c r="H22" s="1" t="s">
        <v>41</v>
      </c>
      <c r="I22" s="1" t="s">
        <v>31</v>
      </c>
      <c r="J22" s="1" t="s">
        <v>39</v>
      </c>
      <c r="K22" s="6">
        <v>48.75</v>
      </c>
      <c r="L22" s="7">
        <v>2198.166666666667</v>
      </c>
      <c r="M22" s="8">
        <v>71.069999999999993</v>
      </c>
      <c r="N22" s="9">
        <v>1.03</v>
      </c>
      <c r="O22" s="9">
        <v>8.99</v>
      </c>
      <c r="P22" s="6">
        <v>55.5</v>
      </c>
      <c r="Q22" s="15">
        <v>2.9075000000000002</v>
      </c>
      <c r="R22" s="16">
        <v>44.537999999999997</v>
      </c>
      <c r="S22" s="17">
        <v>15.31831</v>
      </c>
      <c r="T22" s="18">
        <f t="shared" si="0"/>
        <v>626.43699161999996</v>
      </c>
      <c r="U22" s="19">
        <f t="shared" si="1"/>
        <v>18.213655531351503</v>
      </c>
      <c r="V22" s="6">
        <v>0.46510099999999999</v>
      </c>
      <c r="W22" s="6">
        <v>0.86354799999999998</v>
      </c>
      <c r="X22" s="6">
        <v>0.582673</v>
      </c>
      <c r="Y22" s="123">
        <v>0.50575339382821904</v>
      </c>
      <c r="Z22" s="123">
        <v>0.51726018148465802</v>
      </c>
    </row>
    <row r="23" spans="1:26" ht="15" customHeight="1">
      <c r="A23" s="1" t="s">
        <v>26</v>
      </c>
      <c r="B23" s="1" t="s">
        <v>27</v>
      </c>
      <c r="C23" s="6">
        <v>2021</v>
      </c>
      <c r="D23" s="1" t="s">
        <v>63</v>
      </c>
      <c r="E23" s="1" t="s">
        <v>29</v>
      </c>
      <c r="F23" s="6">
        <v>108</v>
      </c>
      <c r="G23" s="6">
        <v>1</v>
      </c>
      <c r="H23" s="1" t="s">
        <v>41</v>
      </c>
      <c r="I23" s="1" t="s">
        <v>47</v>
      </c>
      <c r="J23" s="1" t="s">
        <v>32</v>
      </c>
      <c r="K23" s="6">
        <v>55.75</v>
      </c>
      <c r="L23" s="7">
        <v>2182.0333333333333</v>
      </c>
      <c r="M23" s="8">
        <v>0</v>
      </c>
      <c r="N23" s="14">
        <v>1.19</v>
      </c>
      <c r="O23" s="14">
        <v>0.56000000000000005</v>
      </c>
      <c r="P23" s="6">
        <v>57.75</v>
      </c>
      <c r="Q23" s="20"/>
      <c r="R23" s="21"/>
      <c r="S23" s="22" t="s">
        <v>33</v>
      </c>
      <c r="T23" s="18">
        <f t="shared" si="0"/>
        <v>0</v>
      </c>
      <c r="U23" s="19">
        <f t="shared" si="1"/>
        <v>0</v>
      </c>
      <c r="V23" s="6">
        <v>-0.28828999999999999</v>
      </c>
      <c r="W23" s="6">
        <v>6.9913000000000003E-2</v>
      </c>
      <c r="X23" s="6">
        <v>0.33094200000000001</v>
      </c>
      <c r="Y23" s="123">
        <v>0.45590905177003599</v>
      </c>
      <c r="Z23" s="123">
        <v>0.36772715531010902</v>
      </c>
    </row>
    <row r="24" spans="1:26" ht="15" customHeight="1">
      <c r="A24" s="1" t="s">
        <v>26</v>
      </c>
      <c r="B24" s="1" t="s">
        <v>27</v>
      </c>
      <c r="C24" s="6">
        <v>2021</v>
      </c>
      <c r="D24" s="1" t="s">
        <v>64</v>
      </c>
      <c r="E24" s="1" t="s">
        <v>35</v>
      </c>
      <c r="F24" s="6">
        <v>108</v>
      </c>
      <c r="G24" s="6">
        <v>1</v>
      </c>
      <c r="H24" s="1" t="s">
        <v>41</v>
      </c>
      <c r="I24" s="1" t="s">
        <v>47</v>
      </c>
      <c r="J24" s="1" t="s">
        <v>36</v>
      </c>
      <c r="K24" s="6">
        <v>62.75</v>
      </c>
      <c r="L24" s="7">
        <v>2232.4499999999998</v>
      </c>
      <c r="M24" s="8">
        <v>15.24</v>
      </c>
      <c r="N24" s="9">
        <v>2.23</v>
      </c>
      <c r="O24" s="9">
        <v>2.04</v>
      </c>
      <c r="P24" s="6">
        <v>58</v>
      </c>
      <c r="Q24" s="15">
        <v>4.0233999999999996</v>
      </c>
      <c r="R24" s="16">
        <v>45.189</v>
      </c>
      <c r="S24" s="17">
        <v>11.23155</v>
      </c>
      <c r="T24" s="18">
        <f t="shared" si="0"/>
        <v>134.33093783999999</v>
      </c>
      <c r="U24" s="19">
        <f t="shared" si="1"/>
        <v>5.4046709530545591</v>
      </c>
      <c r="V24" s="6">
        <v>-3.245E-2</v>
      </c>
      <c r="W24" s="6">
        <v>0.39503100000000002</v>
      </c>
      <c r="X24" s="6">
        <v>0.40707399999999999</v>
      </c>
      <c r="Y24" s="123">
        <v>0.47119303285627401</v>
      </c>
      <c r="Z24" s="123">
        <v>0.41357909856882302</v>
      </c>
    </row>
    <row r="25" spans="1:26" ht="15" customHeight="1">
      <c r="A25" s="1" t="s">
        <v>26</v>
      </c>
      <c r="B25" s="1" t="s">
        <v>27</v>
      </c>
      <c r="C25" s="6">
        <v>2021</v>
      </c>
      <c r="D25" s="1" t="s">
        <v>65</v>
      </c>
      <c r="E25" s="1" t="s">
        <v>38</v>
      </c>
      <c r="F25" s="6">
        <v>108</v>
      </c>
      <c r="G25" s="6">
        <v>1</v>
      </c>
      <c r="H25" s="1" t="s">
        <v>41</v>
      </c>
      <c r="I25" s="1" t="s">
        <v>47</v>
      </c>
      <c r="J25" s="1" t="s">
        <v>39</v>
      </c>
      <c r="K25" s="6">
        <v>62</v>
      </c>
      <c r="L25" s="7">
        <v>2222.3666666666668</v>
      </c>
      <c r="M25" s="8">
        <v>57.49</v>
      </c>
      <c r="N25" s="14">
        <v>0.97</v>
      </c>
      <c r="O25" s="14">
        <v>4.01</v>
      </c>
      <c r="P25" s="6">
        <v>58.25</v>
      </c>
      <c r="Q25" s="15">
        <v>2.9053</v>
      </c>
      <c r="R25" s="16">
        <v>44.801000000000002</v>
      </c>
      <c r="S25" s="17">
        <v>15.420439999999999</v>
      </c>
      <c r="T25" s="18">
        <f t="shared" si="0"/>
        <v>506.73790134000012</v>
      </c>
      <c r="U25" s="19">
        <f t="shared" si="1"/>
        <v>14.722256247631023</v>
      </c>
      <c r="V25" s="6">
        <v>0.21992999999999999</v>
      </c>
      <c r="W25" s="6">
        <v>0.64852900000000002</v>
      </c>
      <c r="X25" s="6">
        <v>0.492475</v>
      </c>
      <c r="Y25" s="123">
        <v>0.48761711902337201</v>
      </c>
      <c r="Z25" s="123">
        <v>0.46285135707011699</v>
      </c>
    </row>
    <row r="26" spans="1:26" ht="15" customHeight="1">
      <c r="A26" s="1" t="s">
        <v>26</v>
      </c>
      <c r="B26" s="1" t="s">
        <v>27</v>
      </c>
      <c r="C26" s="6">
        <v>2021</v>
      </c>
      <c r="D26" s="1" t="s">
        <v>66</v>
      </c>
      <c r="E26" s="1" t="s">
        <v>29</v>
      </c>
      <c r="F26" s="6">
        <v>109</v>
      </c>
      <c r="G26" s="6">
        <v>1</v>
      </c>
      <c r="H26" s="1" t="s">
        <v>46</v>
      </c>
      <c r="I26" s="1" t="s">
        <v>42</v>
      </c>
      <c r="J26" s="1" t="s">
        <v>32</v>
      </c>
      <c r="K26" s="6">
        <v>48.75</v>
      </c>
      <c r="L26" s="7">
        <v>2557.1333333333332</v>
      </c>
      <c r="M26" s="8">
        <v>0</v>
      </c>
      <c r="N26" s="9">
        <v>1.1299999999999999</v>
      </c>
      <c r="O26" s="9">
        <v>2.89</v>
      </c>
      <c r="P26" s="6">
        <v>68</v>
      </c>
      <c r="Q26" s="20"/>
      <c r="R26" s="21"/>
      <c r="S26" s="22" t="s">
        <v>33</v>
      </c>
      <c r="T26" s="18">
        <f t="shared" si="0"/>
        <v>0</v>
      </c>
      <c r="U26" s="19">
        <f t="shared" si="1"/>
        <v>0</v>
      </c>
      <c r="V26" s="6">
        <v>-0.21647</v>
      </c>
      <c r="W26" s="6">
        <v>0.186413</v>
      </c>
      <c r="X26" s="6">
        <v>0.29786899999999999</v>
      </c>
      <c r="Y26" s="123">
        <v>0.440537626820031</v>
      </c>
      <c r="Z26" s="123">
        <v>0.32161288046009501</v>
      </c>
    </row>
    <row r="27" spans="1:26" ht="15" customHeight="1">
      <c r="A27" s="1" t="s">
        <v>26</v>
      </c>
      <c r="B27" s="1" t="s">
        <v>27</v>
      </c>
      <c r="C27" s="6">
        <v>2021</v>
      </c>
      <c r="D27" s="1" t="s">
        <v>67</v>
      </c>
      <c r="E27" s="1" t="s">
        <v>35</v>
      </c>
      <c r="F27" s="6">
        <v>109</v>
      </c>
      <c r="G27" s="6">
        <v>1</v>
      </c>
      <c r="H27" s="1" t="s">
        <v>46</v>
      </c>
      <c r="I27" s="1" t="s">
        <v>42</v>
      </c>
      <c r="J27" s="1" t="s">
        <v>36</v>
      </c>
      <c r="K27" s="6">
        <v>36.25</v>
      </c>
      <c r="L27" s="7">
        <v>2450.25</v>
      </c>
      <c r="M27" s="8">
        <v>17.809999999999999</v>
      </c>
      <c r="N27" s="14">
        <v>0.81</v>
      </c>
      <c r="O27" s="14">
        <v>10.62</v>
      </c>
      <c r="P27" s="6">
        <v>68.5</v>
      </c>
      <c r="Q27" s="15">
        <v>3.7892999999999999</v>
      </c>
      <c r="R27" s="16">
        <v>44.21</v>
      </c>
      <c r="S27" s="17">
        <v>11.667059999999999</v>
      </c>
      <c r="T27" s="18">
        <f t="shared" si="0"/>
        <v>156.98385845999999</v>
      </c>
      <c r="U27" s="19">
        <f t="shared" si="1"/>
        <v>5.9485893486247798</v>
      </c>
      <c r="V27" s="6">
        <v>-3.0669999999999999E-2</v>
      </c>
      <c r="W27" s="6">
        <v>0.40585399999999999</v>
      </c>
      <c r="X27" s="6">
        <v>0.36943199999999998</v>
      </c>
      <c r="Y27" s="123">
        <v>0.46022959979726002</v>
      </c>
      <c r="Z27" s="123">
        <v>0.38068879939178102</v>
      </c>
    </row>
    <row r="28" spans="1:26" ht="15" customHeight="1">
      <c r="A28" s="1" t="s">
        <v>26</v>
      </c>
      <c r="B28" s="1" t="s">
        <v>27</v>
      </c>
      <c r="C28" s="6">
        <v>2021</v>
      </c>
      <c r="D28" s="1" t="s">
        <v>68</v>
      </c>
      <c r="E28" s="1" t="s">
        <v>38</v>
      </c>
      <c r="F28" s="6">
        <v>109</v>
      </c>
      <c r="G28" s="6">
        <v>1</v>
      </c>
      <c r="H28" s="1" t="s">
        <v>46</v>
      </c>
      <c r="I28" s="1" t="s">
        <v>42</v>
      </c>
      <c r="J28" s="1" t="s">
        <v>39</v>
      </c>
      <c r="K28" s="6">
        <v>39.75</v>
      </c>
      <c r="L28" s="7">
        <v>2508.7333333333336</v>
      </c>
      <c r="M28" s="8">
        <v>109.2</v>
      </c>
      <c r="N28" s="9">
        <v>0</v>
      </c>
      <c r="O28" s="9">
        <v>1.89</v>
      </c>
      <c r="P28" s="6">
        <v>69.25</v>
      </c>
      <c r="Q28" s="15">
        <v>2.9253</v>
      </c>
      <c r="R28" s="16">
        <v>44.787999999999997</v>
      </c>
      <c r="S28" s="17">
        <v>15.31057</v>
      </c>
      <c r="T28" s="18">
        <f t="shared" si="0"/>
        <v>962.52876719999995</v>
      </c>
      <c r="U28" s="19">
        <f t="shared" si="1"/>
        <v>28.156854026901598</v>
      </c>
      <c r="V28" s="6">
        <v>0.55227000000000004</v>
      </c>
      <c r="W28" s="6">
        <v>0.905644</v>
      </c>
      <c r="X28" s="6">
        <v>0.63555899999999999</v>
      </c>
      <c r="Y28" s="123">
        <v>0.51839288919837401</v>
      </c>
      <c r="Z28" s="123">
        <v>0.55517866759512102</v>
      </c>
    </row>
    <row r="29" spans="1:26" ht="15" customHeight="1">
      <c r="A29" s="1" t="s">
        <v>26</v>
      </c>
      <c r="B29" s="1" t="s">
        <v>27</v>
      </c>
      <c r="C29" s="6">
        <v>2021</v>
      </c>
      <c r="D29" s="1" t="s">
        <v>69</v>
      </c>
      <c r="E29" s="1" t="s">
        <v>29</v>
      </c>
      <c r="F29" s="6">
        <v>110</v>
      </c>
      <c r="G29" s="6">
        <v>1</v>
      </c>
      <c r="H29" s="1" t="s">
        <v>30</v>
      </c>
      <c r="I29" s="1" t="s">
        <v>47</v>
      </c>
      <c r="J29" s="1" t="s">
        <v>32</v>
      </c>
      <c r="K29" s="6">
        <v>61</v>
      </c>
      <c r="L29" s="7">
        <v>2403.8666666666668</v>
      </c>
      <c r="M29" s="8">
        <v>0</v>
      </c>
      <c r="N29" s="14">
        <v>5.87</v>
      </c>
      <c r="O29" s="14">
        <v>3.82</v>
      </c>
      <c r="P29" s="6">
        <v>46.75</v>
      </c>
      <c r="Q29" s="20"/>
      <c r="R29" s="21"/>
      <c r="S29" s="22" t="s">
        <v>33</v>
      </c>
      <c r="T29" s="18">
        <f t="shared" si="0"/>
        <v>0</v>
      </c>
      <c r="U29" s="19">
        <f t="shared" si="1"/>
        <v>0</v>
      </c>
      <c r="V29" s="6">
        <v>-0.22806999999999999</v>
      </c>
      <c r="W29" s="6">
        <v>0.20014999999999999</v>
      </c>
      <c r="X29" s="6">
        <v>0.34250999999999998</v>
      </c>
      <c r="Y29" s="123">
        <v>0.45077822210011498</v>
      </c>
      <c r="Z29" s="123">
        <v>0.35233466630034399</v>
      </c>
    </row>
    <row r="30" spans="1:26" ht="18.75">
      <c r="A30" s="1" t="s">
        <v>26</v>
      </c>
      <c r="B30" s="1" t="s">
        <v>27</v>
      </c>
      <c r="C30" s="6">
        <v>2021</v>
      </c>
      <c r="D30" s="1" t="s">
        <v>70</v>
      </c>
      <c r="E30" s="1" t="s">
        <v>35</v>
      </c>
      <c r="F30" s="6">
        <v>110</v>
      </c>
      <c r="G30" s="6">
        <v>1</v>
      </c>
      <c r="H30" s="1" t="s">
        <v>30</v>
      </c>
      <c r="I30" s="1" t="s">
        <v>47</v>
      </c>
      <c r="J30" s="1" t="s">
        <v>36</v>
      </c>
      <c r="K30" s="6">
        <v>67.5</v>
      </c>
      <c r="L30" s="7">
        <v>2395.8000000000002</v>
      </c>
      <c r="M30" s="8">
        <v>10.11</v>
      </c>
      <c r="N30" s="9">
        <v>3.25</v>
      </c>
      <c r="O30" s="9">
        <v>5.8</v>
      </c>
      <c r="P30" s="6">
        <v>46</v>
      </c>
      <c r="Q30" s="15">
        <v>3.9986999999999999</v>
      </c>
      <c r="R30" s="16">
        <v>45.125999999999998</v>
      </c>
      <c r="S30" s="17">
        <v>11.285170000000001</v>
      </c>
      <c r="T30" s="18">
        <f t="shared" si="0"/>
        <v>89.113240259999998</v>
      </c>
      <c r="U30" s="19">
        <f t="shared" si="1"/>
        <v>3.56337113827662</v>
      </c>
      <c r="V30" s="6">
        <v>6.2001000000000001E-2</v>
      </c>
      <c r="W30" s="6">
        <v>0.52133200000000002</v>
      </c>
      <c r="X30" s="6">
        <v>0.41619800000000001</v>
      </c>
      <c r="Y30" s="123">
        <v>0.47398305050384398</v>
      </c>
      <c r="Z30" s="123">
        <v>0.42194915151153201</v>
      </c>
    </row>
    <row r="31" spans="1:26" ht="18.75">
      <c r="A31" s="1" t="s">
        <v>26</v>
      </c>
      <c r="B31" s="1" t="s">
        <v>27</v>
      </c>
      <c r="C31" s="6">
        <v>2021</v>
      </c>
      <c r="D31" s="1" t="s">
        <v>71</v>
      </c>
      <c r="E31" s="1" t="s">
        <v>38</v>
      </c>
      <c r="F31" s="6">
        <v>110</v>
      </c>
      <c r="G31" s="6">
        <v>1</v>
      </c>
      <c r="H31" s="1" t="s">
        <v>30</v>
      </c>
      <c r="I31" s="1" t="s">
        <v>47</v>
      </c>
      <c r="J31" s="1" t="s">
        <v>39</v>
      </c>
      <c r="K31" s="6">
        <v>62.25</v>
      </c>
      <c r="L31" s="7">
        <v>2230.4333333333334</v>
      </c>
      <c r="M31" s="8">
        <v>114.4</v>
      </c>
      <c r="N31" s="14">
        <v>1.06</v>
      </c>
      <c r="O31" s="14">
        <v>0.51</v>
      </c>
      <c r="P31" s="6">
        <v>44</v>
      </c>
      <c r="Q31" s="15">
        <v>2.9990000000000001</v>
      </c>
      <c r="R31" s="16">
        <v>44.698</v>
      </c>
      <c r="S31" s="17">
        <v>14.904299999999999</v>
      </c>
      <c r="T31" s="18">
        <f t="shared" si="0"/>
        <v>1008.3634704</v>
      </c>
      <c r="U31" s="19">
        <f t="shared" si="1"/>
        <v>30.240820477296001</v>
      </c>
      <c r="V31" s="6">
        <v>0.28768100000000002</v>
      </c>
      <c r="W31" s="6">
        <v>0.72441199999999994</v>
      </c>
      <c r="X31" s="6">
        <v>0.496062</v>
      </c>
      <c r="Y31" s="123">
        <v>0.48662561284749201</v>
      </c>
      <c r="Z31" s="123">
        <v>0.45987683854247602</v>
      </c>
    </row>
    <row r="32" spans="1:26" ht="18.75">
      <c r="A32" s="1" t="s">
        <v>26</v>
      </c>
      <c r="B32" s="1" t="s">
        <v>27</v>
      </c>
      <c r="C32" s="6">
        <v>2021</v>
      </c>
      <c r="D32" s="1" t="s">
        <v>72</v>
      </c>
      <c r="E32" s="1" t="s">
        <v>29</v>
      </c>
      <c r="F32" s="6">
        <v>201</v>
      </c>
      <c r="G32" s="6">
        <v>2</v>
      </c>
      <c r="H32" s="1" t="s">
        <v>30</v>
      </c>
      <c r="I32" s="1" t="s">
        <v>31</v>
      </c>
      <c r="J32" s="1" t="s">
        <v>39</v>
      </c>
      <c r="K32" s="6">
        <v>64.5</v>
      </c>
      <c r="L32" s="7">
        <v>2583.031578947368</v>
      </c>
      <c r="M32" s="8">
        <v>55.28</v>
      </c>
      <c r="N32" s="9">
        <v>5.81</v>
      </c>
      <c r="O32" s="9">
        <v>2.63</v>
      </c>
      <c r="P32" s="6">
        <v>44.5</v>
      </c>
      <c r="Q32" s="15">
        <v>2.8757999999999999</v>
      </c>
      <c r="R32" s="16">
        <v>45.258000000000003</v>
      </c>
      <c r="S32" s="17">
        <v>15.73753</v>
      </c>
      <c r="T32" s="18">
        <f t="shared" si="0"/>
        <v>487.25815248000004</v>
      </c>
      <c r="U32" s="19">
        <f t="shared" si="1"/>
        <v>14.012569949019841</v>
      </c>
      <c r="V32" s="6">
        <v>0.35025299999999998</v>
      </c>
      <c r="W32" s="6">
        <v>0.77149699999999999</v>
      </c>
      <c r="X32" s="6">
        <v>0.52071800000000001</v>
      </c>
      <c r="Y32" s="123">
        <v>0.49303807043164699</v>
      </c>
      <c r="Z32" s="123">
        <v>0.47911421129494403</v>
      </c>
    </row>
    <row r="33" spans="1:26" ht="18.75">
      <c r="A33" s="1" t="s">
        <v>26</v>
      </c>
      <c r="B33" s="1" t="s">
        <v>27</v>
      </c>
      <c r="C33" s="6">
        <v>2021</v>
      </c>
      <c r="D33" s="1" t="s">
        <v>73</v>
      </c>
      <c r="E33" s="1" t="s">
        <v>35</v>
      </c>
      <c r="F33" s="6">
        <v>201</v>
      </c>
      <c r="G33" s="6">
        <v>2</v>
      </c>
      <c r="H33" s="1" t="s">
        <v>30</v>
      </c>
      <c r="I33" s="1" t="s">
        <v>31</v>
      </c>
      <c r="J33" s="1" t="s">
        <v>32</v>
      </c>
      <c r="K33" s="6">
        <v>52.75</v>
      </c>
      <c r="L33" s="7">
        <v>2690.7374999999997</v>
      </c>
      <c r="M33" s="8">
        <v>0</v>
      </c>
      <c r="N33" s="14">
        <v>5.67</v>
      </c>
      <c r="O33" s="14">
        <v>24.53</v>
      </c>
      <c r="P33" s="6">
        <v>45.5</v>
      </c>
      <c r="Q33" s="20"/>
      <c r="R33" s="21"/>
      <c r="S33" s="22" t="s">
        <v>33</v>
      </c>
      <c r="T33" s="18">
        <f t="shared" si="0"/>
        <v>0</v>
      </c>
      <c r="U33" s="19">
        <f t="shared" si="1"/>
        <v>0</v>
      </c>
      <c r="V33" s="6">
        <v>-0.23716000000000001</v>
      </c>
      <c r="W33" s="6">
        <v>0.15149299999999999</v>
      </c>
      <c r="X33" s="6">
        <v>0.33210699999999999</v>
      </c>
      <c r="Y33" s="123">
        <v>0.44787080955443398</v>
      </c>
      <c r="Z33" s="123">
        <v>0.34361242866330199</v>
      </c>
    </row>
    <row r="34" spans="1:26" ht="18.75">
      <c r="A34" s="1" t="s">
        <v>26</v>
      </c>
      <c r="B34" s="1" t="s">
        <v>27</v>
      </c>
      <c r="C34" s="6">
        <v>2021</v>
      </c>
      <c r="D34" s="1" t="s">
        <v>74</v>
      </c>
      <c r="E34" s="1" t="s">
        <v>38</v>
      </c>
      <c r="F34" s="6">
        <v>201</v>
      </c>
      <c r="G34" s="6">
        <v>2</v>
      </c>
      <c r="H34" s="1" t="s">
        <v>30</v>
      </c>
      <c r="I34" s="1" t="s">
        <v>31</v>
      </c>
      <c r="J34" s="1" t="s">
        <v>36</v>
      </c>
      <c r="K34" s="6">
        <v>48.25</v>
      </c>
      <c r="L34" s="7">
        <v>2425.6941176470586</v>
      </c>
      <c r="M34" s="8">
        <v>12.93</v>
      </c>
      <c r="N34" s="9">
        <v>2.97</v>
      </c>
      <c r="O34" s="9">
        <v>26.64</v>
      </c>
      <c r="P34" s="6">
        <v>45</v>
      </c>
      <c r="Q34" s="15">
        <v>3.4479000000000002</v>
      </c>
      <c r="R34" s="16">
        <v>45.051000000000002</v>
      </c>
      <c r="S34" s="17">
        <v>13.06621</v>
      </c>
      <c r="T34" s="18">
        <f t="shared" si="0"/>
        <v>113.96975238</v>
      </c>
      <c r="U34" s="19">
        <f t="shared" si="1"/>
        <v>3.9295630923100204</v>
      </c>
      <c r="V34" s="6">
        <v>7.6688999999999993E-2</v>
      </c>
      <c r="W34" s="6">
        <v>0.51358599999999999</v>
      </c>
      <c r="X34" s="6">
        <v>0.435728</v>
      </c>
      <c r="Y34" s="123">
        <v>0.47542889834197499</v>
      </c>
      <c r="Z34" s="123">
        <v>0.42628669502592698</v>
      </c>
    </row>
    <row r="35" spans="1:26" ht="18.75">
      <c r="A35" s="1" t="s">
        <v>26</v>
      </c>
      <c r="B35" s="1" t="s">
        <v>27</v>
      </c>
      <c r="C35" s="6">
        <v>2021</v>
      </c>
      <c r="D35" s="1" t="s">
        <v>75</v>
      </c>
      <c r="E35" s="1" t="s">
        <v>29</v>
      </c>
      <c r="F35" s="6">
        <v>202</v>
      </c>
      <c r="G35" s="6">
        <v>2</v>
      </c>
      <c r="H35" s="1" t="s">
        <v>46</v>
      </c>
      <c r="I35" s="1" t="s">
        <v>42</v>
      </c>
      <c r="J35" s="1" t="s">
        <v>39</v>
      </c>
      <c r="K35" s="6">
        <v>36.5</v>
      </c>
      <c r="L35" s="7">
        <v>3186.757894736842</v>
      </c>
      <c r="M35" s="8">
        <v>92.79</v>
      </c>
      <c r="N35" s="14">
        <v>0</v>
      </c>
      <c r="O35" s="14">
        <v>10.37</v>
      </c>
      <c r="P35" s="6">
        <v>73</v>
      </c>
      <c r="Q35" s="15">
        <v>2.7961</v>
      </c>
      <c r="R35" s="16">
        <v>45.505000000000003</v>
      </c>
      <c r="S35" s="17">
        <v>16.274450000000002</v>
      </c>
      <c r="T35" s="18">
        <f t="shared" si="0"/>
        <v>817.88502114000005</v>
      </c>
      <c r="U35" s="19">
        <f t="shared" si="1"/>
        <v>22.868883076095539</v>
      </c>
      <c r="V35" s="6">
        <v>0.579928</v>
      </c>
      <c r="W35" s="6">
        <v>0.91106900000000002</v>
      </c>
      <c r="X35" s="6">
        <v>0.65393800000000002</v>
      </c>
      <c r="Y35" s="123">
        <v>0.51891971790139901</v>
      </c>
      <c r="Z35" s="123">
        <v>0.55675915370419904</v>
      </c>
    </row>
    <row r="36" spans="1:26" ht="18.75">
      <c r="A36" s="1" t="s">
        <v>26</v>
      </c>
      <c r="B36" s="1" t="s">
        <v>27</v>
      </c>
      <c r="C36" s="6">
        <v>2021</v>
      </c>
      <c r="D36" s="1" t="s">
        <v>76</v>
      </c>
      <c r="E36" s="1" t="s">
        <v>35</v>
      </c>
      <c r="F36" s="6">
        <v>202</v>
      </c>
      <c r="G36" s="6">
        <v>2</v>
      </c>
      <c r="H36" s="1" t="s">
        <v>46</v>
      </c>
      <c r="I36" s="1" t="s">
        <v>42</v>
      </c>
      <c r="J36" s="1" t="s">
        <v>32</v>
      </c>
      <c r="K36" s="6">
        <v>28.5</v>
      </c>
      <c r="L36" s="7">
        <v>3353.2124999999996</v>
      </c>
      <c r="M36" s="8">
        <v>0</v>
      </c>
      <c r="N36" s="9">
        <v>2.31</v>
      </c>
      <c r="O36" s="9">
        <v>12.93</v>
      </c>
      <c r="P36" s="6">
        <v>68</v>
      </c>
      <c r="Q36" s="20"/>
      <c r="R36" s="21"/>
      <c r="S36" s="22" t="s">
        <v>33</v>
      </c>
      <c r="T36" s="18">
        <f t="shared" si="0"/>
        <v>0</v>
      </c>
      <c r="U36" s="19">
        <f t="shared" si="1"/>
        <v>0</v>
      </c>
      <c r="V36" s="6">
        <v>-0.12221</v>
      </c>
      <c r="W36" s="6">
        <v>0.29176999999999997</v>
      </c>
      <c r="X36" s="6">
        <v>0.34857100000000002</v>
      </c>
      <c r="Y36" s="123">
        <v>0.45208945809488399</v>
      </c>
      <c r="Z36" s="123">
        <v>0.35626837428465302</v>
      </c>
    </row>
    <row r="37" spans="1:26" ht="18.75">
      <c r="A37" s="1" t="s">
        <v>26</v>
      </c>
      <c r="B37" s="1" t="s">
        <v>27</v>
      </c>
      <c r="C37" s="6">
        <v>2021</v>
      </c>
      <c r="D37" s="1" t="s">
        <v>77</v>
      </c>
      <c r="E37" s="1" t="s">
        <v>38</v>
      </c>
      <c r="F37" s="6">
        <v>202</v>
      </c>
      <c r="G37" s="6">
        <v>2</v>
      </c>
      <c r="H37" s="1" t="s">
        <v>46</v>
      </c>
      <c r="I37" s="1" t="s">
        <v>42</v>
      </c>
      <c r="J37" s="1" t="s">
        <v>36</v>
      </c>
      <c r="K37" s="6">
        <v>34.75</v>
      </c>
      <c r="L37" s="7">
        <v>3025</v>
      </c>
      <c r="M37" s="8">
        <v>18.760000000000002</v>
      </c>
      <c r="N37" s="14">
        <v>4.5</v>
      </c>
      <c r="O37" s="14">
        <v>9.25</v>
      </c>
      <c r="P37" s="6">
        <v>65</v>
      </c>
      <c r="Q37" s="15">
        <v>3.4994000000000001</v>
      </c>
      <c r="R37" s="16">
        <v>43.857999999999997</v>
      </c>
      <c r="S37" s="17">
        <v>12.533010000000001</v>
      </c>
      <c r="T37" s="18">
        <f t="shared" si="0"/>
        <v>165.35750616000001</v>
      </c>
      <c r="U37" s="19">
        <f t="shared" si="1"/>
        <v>5.7865205705630407</v>
      </c>
      <c r="V37" s="6">
        <v>2.8199999999999999E-2</v>
      </c>
      <c r="W37" s="6">
        <v>0.43398700000000001</v>
      </c>
      <c r="X37" s="6">
        <v>0.41304000000000002</v>
      </c>
      <c r="Y37" s="123">
        <v>0.46963356050070199</v>
      </c>
      <c r="Z37" s="123">
        <v>0.40890068150210601</v>
      </c>
    </row>
    <row r="38" spans="1:26" ht="18.75">
      <c r="A38" s="1" t="s">
        <v>26</v>
      </c>
      <c r="B38" s="1" t="s">
        <v>27</v>
      </c>
      <c r="C38" s="6">
        <v>2021</v>
      </c>
      <c r="D38" s="1" t="s">
        <v>78</v>
      </c>
      <c r="E38" s="1" t="s">
        <v>29</v>
      </c>
      <c r="F38" s="6">
        <v>203</v>
      </c>
      <c r="G38" s="6">
        <v>2</v>
      </c>
      <c r="H38" s="1" t="s">
        <v>57</v>
      </c>
      <c r="I38" s="1" t="s">
        <v>31</v>
      </c>
      <c r="J38" s="1" t="s">
        <v>39</v>
      </c>
      <c r="K38" s="6">
        <v>0</v>
      </c>
      <c r="L38" s="23">
        <v>0</v>
      </c>
      <c r="M38" s="8">
        <v>53.72</v>
      </c>
      <c r="N38" s="9">
        <v>0</v>
      </c>
      <c r="O38" s="9">
        <v>3.77</v>
      </c>
      <c r="P38" s="6">
        <v>0</v>
      </c>
      <c r="Q38" s="15">
        <v>2.9824000000000002</v>
      </c>
      <c r="R38" s="16">
        <v>45.920999999999999</v>
      </c>
      <c r="S38" s="17">
        <v>15.39733</v>
      </c>
      <c r="T38" s="18">
        <f t="shared" si="0"/>
        <v>473.50774152000002</v>
      </c>
      <c r="U38" s="19">
        <f t="shared" si="1"/>
        <v>14.121894883092482</v>
      </c>
      <c r="V38" s="6">
        <v>0.46584300000000001</v>
      </c>
      <c r="W38" s="6">
        <v>0.857325</v>
      </c>
      <c r="X38" s="6">
        <v>0.58486700000000003</v>
      </c>
      <c r="Y38" s="123">
        <v>0.50425896066188503</v>
      </c>
      <c r="Z38" s="123">
        <v>0.51277688198565496</v>
      </c>
    </row>
    <row r="39" spans="1:26" ht="18.75">
      <c r="A39" s="1" t="s">
        <v>26</v>
      </c>
      <c r="B39" s="1" t="s">
        <v>27</v>
      </c>
      <c r="C39" s="6">
        <v>2021</v>
      </c>
      <c r="D39" s="1" t="s">
        <v>79</v>
      </c>
      <c r="E39" s="1" t="s">
        <v>35</v>
      </c>
      <c r="F39" s="6">
        <v>203</v>
      </c>
      <c r="G39" s="6">
        <v>2</v>
      </c>
      <c r="H39" s="1" t="s">
        <v>57</v>
      </c>
      <c r="I39" s="1" t="s">
        <v>31</v>
      </c>
      <c r="J39" s="1" t="s">
        <v>32</v>
      </c>
      <c r="K39" s="6">
        <v>0</v>
      </c>
      <c r="L39" s="23">
        <v>0</v>
      </c>
      <c r="M39" s="8">
        <v>0</v>
      </c>
      <c r="N39" s="14">
        <v>0</v>
      </c>
      <c r="O39" s="14">
        <v>0</v>
      </c>
      <c r="P39" s="6">
        <v>0</v>
      </c>
      <c r="Q39" s="20"/>
      <c r="R39" s="21"/>
      <c r="S39" s="22" t="s">
        <v>33</v>
      </c>
      <c r="T39" s="18">
        <f t="shared" si="0"/>
        <v>0</v>
      </c>
      <c r="U39" s="19">
        <f t="shared" si="1"/>
        <v>0</v>
      </c>
      <c r="V39" s="6">
        <v>-0.30191000000000001</v>
      </c>
      <c r="W39" s="6">
        <v>5.3443999999999998E-2</v>
      </c>
      <c r="X39" s="6">
        <v>0.33132699999999998</v>
      </c>
      <c r="Y39" s="123">
        <v>0.440014869388406</v>
      </c>
      <c r="Z39" s="123">
        <v>0.32004460816521901</v>
      </c>
    </row>
    <row r="40" spans="1:26" ht="18.75">
      <c r="A40" s="1" t="s">
        <v>26</v>
      </c>
      <c r="B40" s="1" t="s">
        <v>27</v>
      </c>
      <c r="C40" s="6">
        <v>2021</v>
      </c>
      <c r="D40" s="1" t="s">
        <v>80</v>
      </c>
      <c r="E40" s="1" t="s">
        <v>38</v>
      </c>
      <c r="F40" s="6">
        <v>203</v>
      </c>
      <c r="G40" s="6">
        <v>2</v>
      </c>
      <c r="H40" s="1" t="s">
        <v>57</v>
      </c>
      <c r="I40" s="1" t="s">
        <v>31</v>
      </c>
      <c r="J40" s="1" t="s">
        <v>36</v>
      </c>
      <c r="K40" s="6">
        <v>0</v>
      </c>
      <c r="L40" s="23">
        <v>0</v>
      </c>
      <c r="M40" s="8">
        <v>20.8</v>
      </c>
      <c r="N40" s="9">
        <v>2</v>
      </c>
      <c r="O40" s="9">
        <v>5.87</v>
      </c>
      <c r="P40" s="6">
        <v>0</v>
      </c>
      <c r="Q40" s="15">
        <v>3.9260000000000002</v>
      </c>
      <c r="R40" s="16">
        <v>45.59</v>
      </c>
      <c r="S40" s="17">
        <v>11.61233</v>
      </c>
      <c r="T40" s="18">
        <f t="shared" si="0"/>
        <v>183.33881280000003</v>
      </c>
      <c r="U40" s="19">
        <f t="shared" si="1"/>
        <v>7.1978817905280019</v>
      </c>
      <c r="V40" s="6">
        <v>-0.10911</v>
      </c>
      <c r="W40" s="6">
        <v>0.28015899999999999</v>
      </c>
      <c r="X40" s="6">
        <v>0.39928000000000002</v>
      </c>
      <c r="Y40" s="123">
        <v>0.464405272871318</v>
      </c>
      <c r="Z40" s="123">
        <v>0.39321581861395599</v>
      </c>
    </row>
    <row r="41" spans="1:26" ht="18.75">
      <c r="A41" s="1" t="s">
        <v>26</v>
      </c>
      <c r="B41" s="1" t="s">
        <v>27</v>
      </c>
      <c r="C41" s="6">
        <v>2021</v>
      </c>
      <c r="D41" s="1" t="s">
        <v>81</v>
      </c>
      <c r="E41" s="1" t="s">
        <v>29</v>
      </c>
      <c r="F41" s="6">
        <v>204</v>
      </c>
      <c r="G41" s="6">
        <v>2</v>
      </c>
      <c r="H41" s="1" t="s">
        <v>41</v>
      </c>
      <c r="I41" s="1" t="s">
        <v>42</v>
      </c>
      <c r="J41" s="1" t="s">
        <v>39</v>
      </c>
      <c r="K41" s="6">
        <v>28.5</v>
      </c>
      <c r="L41" s="7">
        <v>2726.5333333333333</v>
      </c>
      <c r="M41" s="8">
        <v>78.86</v>
      </c>
      <c r="N41" s="14">
        <v>0.18</v>
      </c>
      <c r="O41" s="14">
        <v>0.61</v>
      </c>
      <c r="P41" s="6">
        <v>58</v>
      </c>
      <c r="Q41" s="15">
        <v>2.6852999999999998</v>
      </c>
      <c r="R41" s="16">
        <v>45.151000000000003</v>
      </c>
      <c r="S41" s="17">
        <v>16.814139999999998</v>
      </c>
      <c r="T41" s="18">
        <f t="shared" si="0"/>
        <v>695.10090275999994</v>
      </c>
      <c r="U41" s="19">
        <f t="shared" si="1"/>
        <v>18.665544541814278</v>
      </c>
      <c r="V41" s="6">
        <v>0.30358600000000002</v>
      </c>
      <c r="W41" s="6">
        <v>0.737039</v>
      </c>
      <c r="X41" s="6">
        <v>0.50490999999999997</v>
      </c>
      <c r="Y41" s="123">
        <v>0.49270067771265402</v>
      </c>
      <c r="Z41" s="123">
        <v>0.47810203313796301</v>
      </c>
    </row>
    <row r="42" spans="1:26" ht="18.75">
      <c r="A42" s="1" t="s">
        <v>26</v>
      </c>
      <c r="B42" s="1" t="s">
        <v>27</v>
      </c>
      <c r="C42" s="6">
        <v>2021</v>
      </c>
      <c r="D42" s="1" t="s">
        <v>82</v>
      </c>
      <c r="E42" s="1" t="s">
        <v>35</v>
      </c>
      <c r="F42" s="6">
        <v>204</v>
      </c>
      <c r="G42" s="6">
        <v>2</v>
      </c>
      <c r="H42" s="1" t="s">
        <v>41</v>
      </c>
      <c r="I42" s="1" t="s">
        <v>42</v>
      </c>
      <c r="J42" s="1" t="s">
        <v>32</v>
      </c>
      <c r="K42" s="6">
        <v>40</v>
      </c>
      <c r="L42" s="7">
        <v>2500.1624999999999</v>
      </c>
      <c r="M42" s="8">
        <v>0</v>
      </c>
      <c r="N42" s="9">
        <v>0.36</v>
      </c>
      <c r="O42" s="9">
        <v>6.07</v>
      </c>
      <c r="P42" s="6">
        <v>58.75</v>
      </c>
      <c r="Q42" s="20"/>
      <c r="R42" s="21"/>
      <c r="S42" s="22" t="s">
        <v>33</v>
      </c>
      <c r="T42" s="18">
        <f t="shared" si="0"/>
        <v>0</v>
      </c>
      <c r="U42" s="19">
        <f t="shared" si="1"/>
        <v>0</v>
      </c>
      <c r="V42" s="6">
        <v>-0.27883999999999998</v>
      </c>
      <c r="W42" s="6">
        <v>8.2869999999999999E-2</v>
      </c>
      <c r="X42" s="6">
        <v>0.34419300000000003</v>
      </c>
      <c r="Y42" s="123">
        <v>0.45786105345186201</v>
      </c>
      <c r="Z42" s="123">
        <v>0.37358316035558697</v>
      </c>
    </row>
    <row r="43" spans="1:26" ht="18.75">
      <c r="A43" s="1" t="s">
        <v>26</v>
      </c>
      <c r="B43" s="1" t="s">
        <v>27</v>
      </c>
      <c r="C43" s="6">
        <v>2021</v>
      </c>
      <c r="D43" s="1" t="s">
        <v>83</v>
      </c>
      <c r="E43" s="1" t="s">
        <v>38</v>
      </c>
      <c r="F43" s="6">
        <v>204</v>
      </c>
      <c r="G43" s="6">
        <v>2</v>
      </c>
      <c r="H43" s="1" t="s">
        <v>41</v>
      </c>
      <c r="I43" s="1" t="s">
        <v>42</v>
      </c>
      <c r="J43" s="1" t="s">
        <v>36</v>
      </c>
      <c r="K43" s="6">
        <v>32.75</v>
      </c>
      <c r="L43" s="7">
        <v>2492.6</v>
      </c>
      <c r="M43" s="8">
        <v>12.6</v>
      </c>
      <c r="N43" s="14">
        <v>0</v>
      </c>
      <c r="O43" s="14">
        <v>12.74</v>
      </c>
      <c r="P43" s="6">
        <v>61.5</v>
      </c>
      <c r="Q43" s="15">
        <v>3.4807000000000001</v>
      </c>
      <c r="R43" s="16">
        <v>45.072000000000003</v>
      </c>
      <c r="S43" s="17">
        <v>12.949120000000001</v>
      </c>
      <c r="T43" s="18">
        <f t="shared" si="0"/>
        <v>111.0610116</v>
      </c>
      <c r="U43" s="19">
        <f t="shared" si="1"/>
        <v>3.8657006307612001</v>
      </c>
      <c r="V43" s="6">
        <v>0.104093</v>
      </c>
      <c r="W43" s="6">
        <v>0.53111299999999995</v>
      </c>
      <c r="X43" s="6">
        <v>0.44863500000000001</v>
      </c>
      <c r="Y43" s="123">
        <v>0.47765623204980201</v>
      </c>
      <c r="Z43" s="123">
        <v>0.43296869614940803</v>
      </c>
    </row>
    <row r="44" spans="1:26" ht="18.75">
      <c r="A44" s="1" t="s">
        <v>26</v>
      </c>
      <c r="B44" s="1" t="s">
        <v>27</v>
      </c>
      <c r="C44" s="6">
        <v>2021</v>
      </c>
      <c r="D44" s="1" t="s">
        <v>84</v>
      </c>
      <c r="E44" s="1" t="s">
        <v>29</v>
      </c>
      <c r="F44" s="6">
        <v>205</v>
      </c>
      <c r="G44" s="6">
        <v>2</v>
      </c>
      <c r="H44" s="1" t="s">
        <v>41</v>
      </c>
      <c r="I44" s="1" t="s">
        <v>47</v>
      </c>
      <c r="J44" s="1" t="s">
        <v>39</v>
      </c>
      <c r="K44" s="6">
        <v>58.5</v>
      </c>
      <c r="L44" s="7">
        <v>2382.9882352941177</v>
      </c>
      <c r="M44" s="8">
        <v>55.87</v>
      </c>
      <c r="N44" s="9">
        <v>0</v>
      </c>
      <c r="O44" s="9">
        <v>0</v>
      </c>
      <c r="P44" s="6">
        <v>54.75</v>
      </c>
      <c r="Q44" s="15">
        <v>3.1036000000000001</v>
      </c>
      <c r="R44" s="16">
        <v>45.170999999999999</v>
      </c>
      <c r="S44" s="17">
        <v>14.55439</v>
      </c>
      <c r="T44" s="18">
        <f t="shared" si="0"/>
        <v>492.45862842000003</v>
      </c>
      <c r="U44" s="19">
        <f t="shared" si="1"/>
        <v>15.283945991643122</v>
      </c>
      <c r="V44" s="6">
        <v>0.17349800000000001</v>
      </c>
      <c r="W44" s="6">
        <v>0.60337200000000002</v>
      </c>
      <c r="X44" s="6">
        <v>0.458202</v>
      </c>
      <c r="Y44" s="123">
        <v>0.48079362114290802</v>
      </c>
      <c r="Z44" s="123">
        <v>0.44238086342872401</v>
      </c>
    </row>
    <row r="45" spans="1:26" ht="18.75">
      <c r="A45" s="1" t="s">
        <v>26</v>
      </c>
      <c r="B45" s="1" t="s">
        <v>27</v>
      </c>
      <c r="C45" s="6">
        <v>2021</v>
      </c>
      <c r="D45" s="1" t="s">
        <v>85</v>
      </c>
      <c r="E45" s="1" t="s">
        <v>35</v>
      </c>
      <c r="F45" s="6">
        <v>205</v>
      </c>
      <c r="G45" s="6">
        <v>2</v>
      </c>
      <c r="H45" s="1" t="s">
        <v>41</v>
      </c>
      <c r="I45" s="1" t="s">
        <v>47</v>
      </c>
      <c r="J45" s="1" t="s">
        <v>32</v>
      </c>
      <c r="K45" s="6">
        <v>57</v>
      </c>
      <c r="L45" s="7">
        <v>2522.85</v>
      </c>
      <c r="M45" s="8">
        <v>0</v>
      </c>
      <c r="N45" s="14">
        <v>1.49</v>
      </c>
      <c r="O45" s="14">
        <v>6.91</v>
      </c>
      <c r="P45" s="6">
        <v>57</v>
      </c>
      <c r="Q45" s="20"/>
      <c r="R45" s="21"/>
      <c r="S45" s="22" t="s">
        <v>33</v>
      </c>
      <c r="T45" s="18">
        <f t="shared" si="0"/>
        <v>0</v>
      </c>
      <c r="U45" s="19">
        <f t="shared" si="1"/>
        <v>0</v>
      </c>
      <c r="V45" s="6">
        <v>-0.21515000000000001</v>
      </c>
      <c r="W45" s="6">
        <v>0.16534299999999999</v>
      </c>
      <c r="X45" s="6">
        <v>0.314195</v>
      </c>
      <c r="Y45" s="123">
        <v>0.448620491910241</v>
      </c>
      <c r="Z45" s="123">
        <v>0.34586147573072401</v>
      </c>
    </row>
    <row r="46" spans="1:26" ht="18.75">
      <c r="A46" s="1" t="s">
        <v>26</v>
      </c>
      <c r="B46" s="1" t="s">
        <v>27</v>
      </c>
      <c r="C46" s="6">
        <v>2021</v>
      </c>
      <c r="D46" s="1" t="s">
        <v>86</v>
      </c>
      <c r="E46" s="1" t="s">
        <v>38</v>
      </c>
      <c r="F46" s="6">
        <v>205</v>
      </c>
      <c r="G46" s="6">
        <v>2</v>
      </c>
      <c r="H46" s="1" t="s">
        <v>41</v>
      </c>
      <c r="I46" s="1" t="s">
        <v>47</v>
      </c>
      <c r="J46" s="1" t="s">
        <v>36</v>
      </c>
      <c r="K46" s="6">
        <v>63.75</v>
      </c>
      <c r="L46" s="7">
        <v>2202.2000000000003</v>
      </c>
      <c r="M46" s="8">
        <v>21.78</v>
      </c>
      <c r="N46" s="9">
        <v>0</v>
      </c>
      <c r="O46" s="9">
        <v>3.98</v>
      </c>
      <c r="P46" s="6">
        <v>49.25</v>
      </c>
      <c r="Q46" s="15">
        <v>3.5430999999999999</v>
      </c>
      <c r="R46" s="16">
        <v>45.207999999999998</v>
      </c>
      <c r="S46" s="17">
        <v>12.759449999999999</v>
      </c>
      <c r="T46" s="18">
        <f t="shared" si="0"/>
        <v>191.97689148000001</v>
      </c>
      <c r="U46" s="19">
        <f t="shared" si="1"/>
        <v>6.8019332420278804</v>
      </c>
      <c r="V46" s="6">
        <v>0.108753</v>
      </c>
      <c r="W46" s="6">
        <v>0.51760099999999998</v>
      </c>
      <c r="X46" s="6">
        <v>0.440133</v>
      </c>
      <c r="Y46" s="123">
        <v>0.47635791459009102</v>
      </c>
      <c r="Z46" s="123">
        <v>0.42907374377027402</v>
      </c>
    </row>
    <row r="47" spans="1:26" ht="18.75">
      <c r="A47" s="1" t="s">
        <v>26</v>
      </c>
      <c r="B47" s="1" t="s">
        <v>27</v>
      </c>
      <c r="C47" s="6">
        <v>2021</v>
      </c>
      <c r="D47" s="1" t="s">
        <v>87</v>
      </c>
      <c r="E47" s="1" t="s">
        <v>29</v>
      </c>
      <c r="F47" s="6">
        <v>206</v>
      </c>
      <c r="G47" s="6">
        <v>2</v>
      </c>
      <c r="H47" s="1" t="s">
        <v>30</v>
      </c>
      <c r="I47" s="1" t="s">
        <v>47</v>
      </c>
      <c r="J47" s="1" t="s">
        <v>39</v>
      </c>
      <c r="K47" s="6">
        <v>67</v>
      </c>
      <c r="L47" s="7">
        <v>2804.4342857142856</v>
      </c>
      <c r="M47" s="8">
        <v>56.65</v>
      </c>
      <c r="N47" s="14">
        <v>0</v>
      </c>
      <c r="O47" s="14">
        <v>0</v>
      </c>
      <c r="P47" s="6">
        <v>45.25</v>
      </c>
      <c r="Q47" s="15">
        <v>2.8422999999999998</v>
      </c>
      <c r="R47" s="16">
        <v>42.649000000000001</v>
      </c>
      <c r="S47" s="17">
        <v>15.005100000000001</v>
      </c>
      <c r="T47" s="18">
        <f t="shared" si="0"/>
        <v>499.3338339</v>
      </c>
      <c r="U47" s="19">
        <f t="shared" si="1"/>
        <v>14.1925655609397</v>
      </c>
      <c r="V47" s="6">
        <v>0.49152200000000001</v>
      </c>
      <c r="W47" s="6">
        <v>0.88376600000000005</v>
      </c>
      <c r="X47" s="6">
        <v>0.58535499999999996</v>
      </c>
      <c r="Y47" s="123">
        <v>0.50694467598735604</v>
      </c>
      <c r="Z47" s="123">
        <v>0.52083402796206901</v>
      </c>
    </row>
    <row r="48" spans="1:26" ht="18.75">
      <c r="A48" s="1" t="s">
        <v>26</v>
      </c>
      <c r="B48" s="1" t="s">
        <v>27</v>
      </c>
      <c r="C48" s="6">
        <v>2021</v>
      </c>
      <c r="D48" s="1" t="s">
        <v>88</v>
      </c>
      <c r="E48" s="1" t="s">
        <v>35</v>
      </c>
      <c r="F48" s="6">
        <v>206</v>
      </c>
      <c r="G48" s="6">
        <v>2</v>
      </c>
      <c r="H48" s="1" t="s">
        <v>30</v>
      </c>
      <c r="I48" s="1" t="s">
        <v>47</v>
      </c>
      <c r="J48" s="1" t="s">
        <v>32</v>
      </c>
      <c r="K48" s="6">
        <v>59</v>
      </c>
      <c r="L48" s="7">
        <v>2477.4749999999999</v>
      </c>
      <c r="M48" s="8">
        <v>0</v>
      </c>
      <c r="N48" s="9">
        <v>2.25</v>
      </c>
      <c r="O48" s="9">
        <v>1.19</v>
      </c>
      <c r="P48" s="6">
        <v>43.5</v>
      </c>
      <c r="Q48" s="20"/>
      <c r="R48" s="21"/>
      <c r="S48" s="22" t="s">
        <v>33</v>
      </c>
      <c r="T48" s="18">
        <f t="shared" si="0"/>
        <v>0</v>
      </c>
      <c r="U48" s="19">
        <f t="shared" si="1"/>
        <v>0</v>
      </c>
      <c r="V48" s="6">
        <v>-0.18851999999999999</v>
      </c>
      <c r="W48" s="6">
        <v>0.20394899999999999</v>
      </c>
      <c r="X48" s="6">
        <v>0.310166</v>
      </c>
      <c r="Y48" s="123">
        <v>0.44797522628789299</v>
      </c>
      <c r="Z48" s="123">
        <v>0.34392567886367897</v>
      </c>
    </row>
    <row r="49" spans="1:26" ht="18.75">
      <c r="A49" s="1" t="s">
        <v>26</v>
      </c>
      <c r="B49" s="1" t="s">
        <v>27</v>
      </c>
      <c r="C49" s="6">
        <v>2021</v>
      </c>
      <c r="D49" s="1" t="s">
        <v>89</v>
      </c>
      <c r="E49" s="1" t="s">
        <v>38</v>
      </c>
      <c r="F49" s="6">
        <v>206</v>
      </c>
      <c r="G49" s="6">
        <v>2</v>
      </c>
      <c r="H49" s="1" t="s">
        <v>30</v>
      </c>
      <c r="I49" s="1" t="s">
        <v>47</v>
      </c>
      <c r="J49" s="1" t="s">
        <v>36</v>
      </c>
      <c r="K49" s="6">
        <v>63.75</v>
      </c>
      <c r="L49" s="7">
        <v>2488.5666666666666</v>
      </c>
      <c r="M49" s="8">
        <v>11.59</v>
      </c>
      <c r="N49" s="14">
        <v>2.73</v>
      </c>
      <c r="O49" s="14">
        <v>0</v>
      </c>
      <c r="P49" s="6">
        <v>45</v>
      </c>
      <c r="Q49" s="15">
        <v>3.9763999999999999</v>
      </c>
      <c r="R49" s="16">
        <v>43.335999999999999</v>
      </c>
      <c r="S49" s="17">
        <v>10.898300000000001</v>
      </c>
      <c r="T49" s="18">
        <f t="shared" si="0"/>
        <v>102.15850194000001</v>
      </c>
      <c r="U49" s="19">
        <f t="shared" si="1"/>
        <v>4.0622306711421601</v>
      </c>
      <c r="V49" s="6">
        <v>0.130194</v>
      </c>
      <c r="W49" s="6">
        <v>0.55785499999999999</v>
      </c>
      <c r="X49" s="6">
        <v>0.43635699999999999</v>
      </c>
      <c r="Y49" s="123">
        <v>0.47642616681720001</v>
      </c>
      <c r="Z49" s="123">
        <v>0.42927850045160099</v>
      </c>
    </row>
    <row r="50" spans="1:26" ht="18.75">
      <c r="A50" s="1" t="s">
        <v>26</v>
      </c>
      <c r="B50" s="1" t="s">
        <v>27</v>
      </c>
      <c r="C50" s="6">
        <v>2021</v>
      </c>
      <c r="D50" s="1" t="s">
        <v>90</v>
      </c>
      <c r="E50" s="1" t="s">
        <v>29</v>
      </c>
      <c r="F50" s="6">
        <v>207</v>
      </c>
      <c r="G50" s="6">
        <v>2</v>
      </c>
      <c r="H50" s="1" t="s">
        <v>46</v>
      </c>
      <c r="I50" s="1" t="s">
        <v>31</v>
      </c>
      <c r="J50" s="1" t="s">
        <v>39</v>
      </c>
      <c r="K50" s="6">
        <v>45.25</v>
      </c>
      <c r="L50" s="7">
        <v>2944.3333333333335</v>
      </c>
      <c r="M50" s="8">
        <v>49.65</v>
      </c>
      <c r="N50" s="9">
        <v>0</v>
      </c>
      <c r="O50" s="9">
        <v>1.05</v>
      </c>
      <c r="P50" s="6">
        <v>66</v>
      </c>
      <c r="Q50" s="15">
        <v>3.0124</v>
      </c>
      <c r="R50" s="16">
        <v>43.417999999999999</v>
      </c>
      <c r="S50" s="17">
        <v>14.41309</v>
      </c>
      <c r="T50" s="18">
        <f t="shared" si="0"/>
        <v>437.63327190000001</v>
      </c>
      <c r="U50" s="19">
        <f t="shared" si="1"/>
        <v>13.183264682715601</v>
      </c>
      <c r="V50" s="6">
        <v>0.36713000000000001</v>
      </c>
      <c r="W50" s="6">
        <v>0.814859</v>
      </c>
      <c r="X50" s="6">
        <v>0.50685400000000003</v>
      </c>
      <c r="Y50" s="123">
        <v>0.493014591857666</v>
      </c>
      <c r="Z50" s="123">
        <v>0.47904377557299999</v>
      </c>
    </row>
    <row r="51" spans="1:26" ht="18.75">
      <c r="A51" s="1" t="s">
        <v>26</v>
      </c>
      <c r="B51" s="1" t="s">
        <v>27</v>
      </c>
      <c r="C51" s="6">
        <v>2021</v>
      </c>
      <c r="D51" s="1" t="s">
        <v>91</v>
      </c>
      <c r="E51" s="1" t="s">
        <v>35</v>
      </c>
      <c r="F51" s="6">
        <v>207</v>
      </c>
      <c r="G51" s="6">
        <v>2</v>
      </c>
      <c r="H51" s="1" t="s">
        <v>46</v>
      </c>
      <c r="I51" s="1" t="s">
        <v>31</v>
      </c>
      <c r="J51" s="1" t="s">
        <v>32</v>
      </c>
      <c r="K51" s="6">
        <v>47.75</v>
      </c>
      <c r="L51" s="7">
        <v>2658.9750000000004</v>
      </c>
      <c r="M51" s="8">
        <v>0</v>
      </c>
      <c r="N51" s="14">
        <v>0.92</v>
      </c>
      <c r="O51" s="14">
        <v>9.67</v>
      </c>
      <c r="P51" s="6">
        <v>48.75</v>
      </c>
      <c r="Q51" s="20"/>
      <c r="R51" s="21"/>
      <c r="S51" s="22" t="s">
        <v>33</v>
      </c>
      <c r="T51" s="18">
        <f t="shared" si="0"/>
        <v>0</v>
      </c>
      <c r="U51" s="19">
        <f t="shared" si="1"/>
        <v>0</v>
      </c>
      <c r="V51" s="6">
        <v>-0.29618</v>
      </c>
      <c r="W51" s="6">
        <v>7.5347999999999998E-2</v>
      </c>
      <c r="X51" s="6">
        <v>0.29205300000000001</v>
      </c>
      <c r="Y51" s="123">
        <v>0.44342627945770002</v>
      </c>
      <c r="Z51" s="123">
        <v>0.33027883837310101</v>
      </c>
    </row>
    <row r="52" spans="1:26" ht="18.75">
      <c r="A52" s="1" t="s">
        <v>26</v>
      </c>
      <c r="B52" s="1" t="s">
        <v>27</v>
      </c>
      <c r="C52" s="6">
        <v>2021</v>
      </c>
      <c r="D52" s="1" t="s">
        <v>92</v>
      </c>
      <c r="E52" s="1" t="s">
        <v>38</v>
      </c>
      <c r="F52" s="6">
        <v>207</v>
      </c>
      <c r="G52" s="6">
        <v>2</v>
      </c>
      <c r="H52" s="1" t="s">
        <v>46</v>
      </c>
      <c r="I52" s="1" t="s">
        <v>31</v>
      </c>
      <c r="J52" s="1" t="s">
        <v>36</v>
      </c>
      <c r="K52" s="6">
        <v>46.75</v>
      </c>
      <c r="L52" s="7">
        <v>2549.0666666666671</v>
      </c>
      <c r="M52" s="8">
        <v>13.39</v>
      </c>
      <c r="N52" s="9">
        <v>0.6</v>
      </c>
      <c r="O52" s="9">
        <v>0.38</v>
      </c>
      <c r="P52" s="6">
        <v>62.5</v>
      </c>
      <c r="Q52" s="15">
        <v>4.2548000000000004</v>
      </c>
      <c r="R52" s="16">
        <v>44.01</v>
      </c>
      <c r="S52" s="17">
        <v>10.34361</v>
      </c>
      <c r="T52" s="18">
        <f t="shared" si="0"/>
        <v>118.02436074000001</v>
      </c>
      <c r="U52" s="19">
        <f t="shared" si="1"/>
        <v>5.0217005007655207</v>
      </c>
      <c r="V52" s="6">
        <v>-4.0849999999999997E-2</v>
      </c>
      <c r="W52" s="6">
        <v>0.37301600000000001</v>
      </c>
      <c r="X52" s="6">
        <v>0.38616600000000001</v>
      </c>
      <c r="Y52" s="123">
        <v>0.46587518797029598</v>
      </c>
      <c r="Z52" s="123">
        <v>0.39762556391088799</v>
      </c>
    </row>
    <row r="53" spans="1:26" ht="18.75">
      <c r="A53" s="1" t="s">
        <v>26</v>
      </c>
      <c r="B53" s="1" t="s">
        <v>27</v>
      </c>
      <c r="C53" s="6">
        <v>2021</v>
      </c>
      <c r="D53" s="1" t="s">
        <v>93</v>
      </c>
      <c r="E53" s="1" t="s">
        <v>29</v>
      </c>
      <c r="F53" s="6">
        <v>208</v>
      </c>
      <c r="G53" s="6">
        <v>2</v>
      </c>
      <c r="H53" s="1" t="s">
        <v>30</v>
      </c>
      <c r="I53" s="1" t="s">
        <v>42</v>
      </c>
      <c r="J53" s="1" t="s">
        <v>39</v>
      </c>
      <c r="K53" s="6">
        <v>35.75</v>
      </c>
      <c r="L53" s="7">
        <v>2795.0999999999995</v>
      </c>
      <c r="M53" s="8">
        <v>51.05</v>
      </c>
      <c r="N53" s="14">
        <v>3.08</v>
      </c>
      <c r="O53" s="14">
        <v>4.13</v>
      </c>
      <c r="P53" s="6">
        <v>45</v>
      </c>
      <c r="Q53" s="15">
        <v>3.1709000000000001</v>
      </c>
      <c r="R53" s="16">
        <v>45.417000000000002</v>
      </c>
      <c r="S53" s="17">
        <v>14.32306</v>
      </c>
      <c r="T53" s="18">
        <f t="shared" si="0"/>
        <v>449.97338429999996</v>
      </c>
      <c r="U53" s="19">
        <f t="shared" si="1"/>
        <v>14.2682060427687</v>
      </c>
      <c r="V53" s="6">
        <v>0.50017800000000001</v>
      </c>
      <c r="W53" s="6">
        <v>0.88283</v>
      </c>
      <c r="X53" s="6">
        <v>0.59301700000000002</v>
      </c>
      <c r="Y53" s="123">
        <v>0.50829189528205998</v>
      </c>
      <c r="Z53" s="123">
        <v>0.52487568584618005</v>
      </c>
    </row>
    <row r="54" spans="1:26" ht="18.75">
      <c r="A54" s="1" t="s">
        <v>26</v>
      </c>
      <c r="B54" s="1" t="s">
        <v>27</v>
      </c>
      <c r="C54" s="6">
        <v>2021</v>
      </c>
      <c r="D54" s="1" t="s">
        <v>94</v>
      </c>
      <c r="E54" s="1" t="s">
        <v>35</v>
      </c>
      <c r="F54" s="6">
        <v>208</v>
      </c>
      <c r="G54" s="6">
        <v>2</v>
      </c>
      <c r="H54" s="1" t="s">
        <v>30</v>
      </c>
      <c r="I54" s="1" t="s">
        <v>42</v>
      </c>
      <c r="J54" s="1" t="s">
        <v>32</v>
      </c>
      <c r="K54" s="6">
        <v>45.25</v>
      </c>
      <c r="L54" s="7">
        <v>2708.8874999999998</v>
      </c>
      <c r="M54" s="8">
        <v>0</v>
      </c>
      <c r="N54" s="9">
        <v>16.61</v>
      </c>
      <c r="O54" s="9">
        <v>0.5</v>
      </c>
      <c r="P54" s="6">
        <v>46.5</v>
      </c>
      <c r="Q54" s="20"/>
      <c r="R54" s="21"/>
      <c r="S54" s="22" t="s">
        <v>33</v>
      </c>
      <c r="T54" s="18">
        <f t="shared" si="0"/>
        <v>0</v>
      </c>
      <c r="U54" s="19">
        <f t="shared" si="1"/>
        <v>0</v>
      </c>
      <c r="V54" s="6">
        <v>-0.12404</v>
      </c>
      <c r="W54" s="6">
        <v>0.27804200000000001</v>
      </c>
      <c r="X54" s="6">
        <v>0.34854400000000002</v>
      </c>
      <c r="Y54" s="123">
        <v>0.45519312686301</v>
      </c>
      <c r="Z54" s="123">
        <v>0.36557938058903</v>
      </c>
    </row>
    <row r="55" spans="1:26" ht="18.75">
      <c r="A55" s="1" t="s">
        <v>26</v>
      </c>
      <c r="B55" s="1" t="s">
        <v>27</v>
      </c>
      <c r="C55" s="6">
        <v>2021</v>
      </c>
      <c r="D55" s="1" t="s">
        <v>95</v>
      </c>
      <c r="E55" s="1" t="s">
        <v>38</v>
      </c>
      <c r="F55" s="6">
        <v>208</v>
      </c>
      <c r="G55" s="6">
        <v>2</v>
      </c>
      <c r="H55" s="1" t="s">
        <v>30</v>
      </c>
      <c r="I55" s="1" t="s">
        <v>42</v>
      </c>
      <c r="J55" s="1" t="s">
        <v>36</v>
      </c>
      <c r="K55" s="6">
        <v>37.5</v>
      </c>
      <c r="L55" s="7">
        <v>2920.1333333333337</v>
      </c>
      <c r="M55" s="8">
        <v>13.87</v>
      </c>
      <c r="N55" s="14">
        <v>4.3499999999999996</v>
      </c>
      <c r="O55" s="14">
        <v>3.89</v>
      </c>
      <c r="P55" s="6">
        <v>45</v>
      </c>
      <c r="Q55" s="15">
        <v>4.1166999999999998</v>
      </c>
      <c r="R55" s="16">
        <v>45.320999999999998</v>
      </c>
      <c r="S55" s="17">
        <v>11.00906</v>
      </c>
      <c r="T55" s="18">
        <f t="shared" si="0"/>
        <v>122.25525641999999</v>
      </c>
      <c r="U55" s="19">
        <f t="shared" si="1"/>
        <v>5.0328821410421396</v>
      </c>
      <c r="V55" s="6">
        <v>9.2841999999999994E-2</v>
      </c>
      <c r="W55" s="6">
        <v>0.50953700000000002</v>
      </c>
      <c r="X55" s="6">
        <v>0.41321999999999998</v>
      </c>
      <c r="Y55" s="123">
        <v>0.47112540190761498</v>
      </c>
      <c r="Z55" s="123">
        <v>0.413376205722845</v>
      </c>
    </row>
    <row r="56" spans="1:26" ht="18.75">
      <c r="A56" s="1" t="s">
        <v>26</v>
      </c>
      <c r="B56" s="1" t="s">
        <v>27</v>
      </c>
      <c r="C56" s="6">
        <v>2021</v>
      </c>
      <c r="D56" s="1" t="s">
        <v>96</v>
      </c>
      <c r="E56" s="1" t="s">
        <v>29</v>
      </c>
      <c r="F56" s="6">
        <v>209</v>
      </c>
      <c r="G56" s="6">
        <v>2</v>
      </c>
      <c r="H56" s="1" t="s">
        <v>41</v>
      </c>
      <c r="I56" s="1" t="s">
        <v>31</v>
      </c>
      <c r="J56" s="1" t="s">
        <v>39</v>
      </c>
      <c r="K56" s="6">
        <v>45.25</v>
      </c>
      <c r="L56" s="7">
        <v>2843.5</v>
      </c>
      <c r="M56" s="8">
        <v>60.18</v>
      </c>
      <c r="N56" s="9">
        <v>0</v>
      </c>
      <c r="O56" s="9">
        <v>3.18</v>
      </c>
      <c r="P56" s="6">
        <v>63.5</v>
      </c>
      <c r="Q56" s="15">
        <v>3.3986000000000001</v>
      </c>
      <c r="R56" s="16">
        <v>44.353000000000002</v>
      </c>
      <c r="S56" s="17">
        <v>13.050369999999999</v>
      </c>
      <c r="T56" s="18">
        <f t="shared" si="0"/>
        <v>530.4485458800001</v>
      </c>
      <c r="U56" s="19">
        <f t="shared" si="1"/>
        <v>18.027824280277684</v>
      </c>
      <c r="V56" s="6">
        <v>0.28753000000000001</v>
      </c>
      <c r="W56" s="6">
        <v>0.72351600000000005</v>
      </c>
      <c r="X56" s="6">
        <v>0.49178100000000002</v>
      </c>
      <c r="Y56" s="123">
        <v>0.48372842050929998</v>
      </c>
      <c r="Z56" s="123">
        <v>0.45118526152789901</v>
      </c>
    </row>
    <row r="57" spans="1:26" ht="18.75">
      <c r="A57" s="1" t="s">
        <v>26</v>
      </c>
      <c r="B57" s="1" t="s">
        <v>27</v>
      </c>
      <c r="C57" s="6">
        <v>2021</v>
      </c>
      <c r="D57" s="1" t="s">
        <v>97</v>
      </c>
      <c r="E57" s="1" t="s">
        <v>35</v>
      </c>
      <c r="F57" s="6">
        <v>209</v>
      </c>
      <c r="G57" s="6">
        <v>2</v>
      </c>
      <c r="H57" s="1" t="s">
        <v>41</v>
      </c>
      <c r="I57" s="1" t="s">
        <v>31</v>
      </c>
      <c r="J57" s="1" t="s">
        <v>32</v>
      </c>
      <c r="K57" s="6">
        <v>52.5</v>
      </c>
      <c r="L57" s="7">
        <v>2845.0124999999998</v>
      </c>
      <c r="M57" s="8">
        <v>0</v>
      </c>
      <c r="N57" s="14">
        <v>4.54</v>
      </c>
      <c r="O57" s="14">
        <v>5.74</v>
      </c>
      <c r="P57" s="6">
        <v>60</v>
      </c>
      <c r="Q57" s="20"/>
      <c r="R57" s="21"/>
      <c r="S57" s="22" t="s">
        <v>33</v>
      </c>
      <c r="T57" s="18">
        <f t="shared" si="0"/>
        <v>0</v>
      </c>
      <c r="U57" s="19">
        <f t="shared" si="1"/>
        <v>0</v>
      </c>
      <c r="V57" s="6">
        <v>-0.17709</v>
      </c>
      <c r="W57" s="6">
        <v>0.21542</v>
      </c>
      <c r="X57" s="6">
        <v>0.332561</v>
      </c>
      <c r="Y57" s="123">
        <v>0.45152480002971501</v>
      </c>
      <c r="Z57" s="123">
        <v>0.35457440008914598</v>
      </c>
    </row>
    <row r="58" spans="1:26" ht="18.75">
      <c r="A58" s="1" t="s">
        <v>26</v>
      </c>
      <c r="B58" s="1" t="s">
        <v>27</v>
      </c>
      <c r="C58" s="6">
        <v>2021</v>
      </c>
      <c r="D58" s="1" t="s">
        <v>98</v>
      </c>
      <c r="E58" s="1" t="s">
        <v>38</v>
      </c>
      <c r="F58" s="6">
        <v>209</v>
      </c>
      <c r="G58" s="6">
        <v>2</v>
      </c>
      <c r="H58" s="1" t="s">
        <v>41</v>
      </c>
      <c r="I58" s="1" t="s">
        <v>31</v>
      </c>
      <c r="J58" s="1" t="s">
        <v>36</v>
      </c>
      <c r="K58" s="6">
        <v>48</v>
      </c>
      <c r="L58" s="7">
        <v>3400.1</v>
      </c>
      <c r="M58" s="8">
        <v>9.76</v>
      </c>
      <c r="N58" s="9">
        <v>4.76</v>
      </c>
      <c r="O58" s="9">
        <v>0.02</v>
      </c>
      <c r="P58" s="6">
        <v>61.25</v>
      </c>
      <c r="Q58" s="15">
        <v>3.8142999999999998</v>
      </c>
      <c r="R58" s="16">
        <v>44.966000000000001</v>
      </c>
      <c r="S58" s="17">
        <v>11.788790000000001</v>
      </c>
      <c r="T58" s="18">
        <f t="shared" si="0"/>
        <v>86.02821216000001</v>
      </c>
      <c r="U58" s="19">
        <f t="shared" si="1"/>
        <v>3.2813740964188804</v>
      </c>
      <c r="V58" s="6">
        <v>0.115649</v>
      </c>
      <c r="W58" s="6">
        <v>0.54036499999999998</v>
      </c>
      <c r="X58" s="6">
        <v>0.42311599999999999</v>
      </c>
      <c r="Y58" s="123">
        <v>0.47356549399863102</v>
      </c>
      <c r="Z58" s="123">
        <v>0.42069648199589299</v>
      </c>
    </row>
    <row r="59" spans="1:26" ht="18.75">
      <c r="A59" s="1" t="s">
        <v>26</v>
      </c>
      <c r="B59" s="1" t="s">
        <v>27</v>
      </c>
      <c r="C59" s="6">
        <v>2021</v>
      </c>
      <c r="D59" s="1" t="s">
        <v>99</v>
      </c>
      <c r="E59" s="1" t="s">
        <v>29</v>
      </c>
      <c r="F59" s="6">
        <v>210</v>
      </c>
      <c r="G59" s="6">
        <v>2</v>
      </c>
      <c r="H59" s="1" t="s">
        <v>46</v>
      </c>
      <c r="I59" s="1" t="s">
        <v>47</v>
      </c>
      <c r="J59" s="1" t="s">
        <v>39</v>
      </c>
      <c r="K59" s="6">
        <v>48</v>
      </c>
      <c r="L59" s="7">
        <v>3330.5250000000001</v>
      </c>
      <c r="M59" s="8">
        <v>76.77</v>
      </c>
      <c r="N59" s="14">
        <v>0.3</v>
      </c>
      <c r="O59" s="14">
        <v>0</v>
      </c>
      <c r="P59" s="6">
        <v>69.75</v>
      </c>
      <c r="Q59" s="15">
        <v>3.3988</v>
      </c>
      <c r="R59" s="16">
        <v>44.905999999999999</v>
      </c>
      <c r="S59" s="17">
        <v>13.21231</v>
      </c>
      <c r="T59" s="18">
        <f t="shared" si="0"/>
        <v>676.67887782000003</v>
      </c>
      <c r="U59" s="19">
        <f t="shared" si="1"/>
        <v>22.998961699346161</v>
      </c>
      <c r="V59" s="6">
        <v>0.40139900000000001</v>
      </c>
      <c r="W59" s="6">
        <v>0.81859400000000004</v>
      </c>
      <c r="X59" s="6">
        <v>0.53347100000000003</v>
      </c>
      <c r="Y59" s="123">
        <v>0.491513833884761</v>
      </c>
      <c r="Z59" s="123">
        <v>0.47454150165428199</v>
      </c>
    </row>
    <row r="60" spans="1:26" ht="18.75">
      <c r="A60" s="1" t="s">
        <v>26</v>
      </c>
      <c r="B60" s="1" t="s">
        <v>27</v>
      </c>
      <c r="C60" s="6">
        <v>2021</v>
      </c>
      <c r="D60" s="1" t="s">
        <v>100</v>
      </c>
      <c r="E60" s="1" t="s">
        <v>35</v>
      </c>
      <c r="F60" s="6">
        <v>210</v>
      </c>
      <c r="G60" s="6">
        <v>2</v>
      </c>
      <c r="H60" s="1" t="s">
        <v>46</v>
      </c>
      <c r="I60" s="1" t="s">
        <v>47</v>
      </c>
      <c r="J60" s="1" t="s">
        <v>32</v>
      </c>
      <c r="K60" s="6">
        <v>51.75</v>
      </c>
      <c r="L60" s="7">
        <v>2981.1375000000003</v>
      </c>
      <c r="M60" s="8">
        <v>0</v>
      </c>
      <c r="N60" s="9">
        <v>5.44</v>
      </c>
      <c r="O60" s="9">
        <v>0</v>
      </c>
      <c r="P60" s="6">
        <v>69.75</v>
      </c>
      <c r="Q60" s="20"/>
      <c r="R60" s="21"/>
      <c r="S60" s="22" t="s">
        <v>33</v>
      </c>
      <c r="T60" s="18">
        <f t="shared" si="0"/>
        <v>0</v>
      </c>
      <c r="U60" s="19">
        <f t="shared" si="1"/>
        <v>0</v>
      </c>
      <c r="V60" s="6">
        <v>-0.22214999999999999</v>
      </c>
      <c r="W60" s="6">
        <v>0.18264900000000001</v>
      </c>
      <c r="X60" s="6">
        <v>0.31473499999999999</v>
      </c>
      <c r="Y60" s="123">
        <v>0.44114658709917698</v>
      </c>
      <c r="Z60" s="123">
        <v>0.32343976129753199</v>
      </c>
    </row>
    <row r="61" spans="1:26" ht="18.75">
      <c r="A61" s="1" t="s">
        <v>26</v>
      </c>
      <c r="B61" s="1" t="s">
        <v>27</v>
      </c>
      <c r="C61" s="6">
        <v>2021</v>
      </c>
      <c r="D61" s="1" t="s">
        <v>101</v>
      </c>
      <c r="E61" s="1" t="s">
        <v>38</v>
      </c>
      <c r="F61" s="6">
        <v>210</v>
      </c>
      <c r="G61" s="6">
        <v>2</v>
      </c>
      <c r="H61" s="1" t="s">
        <v>46</v>
      </c>
      <c r="I61" s="1" t="s">
        <v>47</v>
      </c>
      <c r="J61" s="1" t="s">
        <v>36</v>
      </c>
      <c r="K61" s="6">
        <v>56.25</v>
      </c>
      <c r="L61" s="7">
        <v>3275.0666666666666</v>
      </c>
      <c r="M61" s="8">
        <v>11.35</v>
      </c>
      <c r="N61" s="14">
        <v>1.73</v>
      </c>
      <c r="O61" s="14">
        <v>4.88</v>
      </c>
      <c r="P61" s="6">
        <v>71</v>
      </c>
      <c r="Q61" s="15">
        <v>4.3070000000000004</v>
      </c>
      <c r="R61" s="16">
        <v>44.009</v>
      </c>
      <c r="S61" s="17">
        <v>10.218019999999999</v>
      </c>
      <c r="T61" s="18">
        <f t="shared" si="0"/>
        <v>100.04305409999999</v>
      </c>
      <c r="U61" s="19">
        <f t="shared" si="1"/>
        <v>4.3088543400870005</v>
      </c>
      <c r="V61" s="6">
        <v>8.0797999999999995E-2</v>
      </c>
      <c r="W61" s="6">
        <v>0.49134100000000003</v>
      </c>
      <c r="X61" s="6">
        <v>0.42012100000000002</v>
      </c>
      <c r="Y61" s="123">
        <v>0.46910730138771101</v>
      </c>
      <c r="Z61" s="123">
        <v>0.40732190416313202</v>
      </c>
    </row>
    <row r="62" spans="1:26" ht="18.75">
      <c r="A62" s="1" t="s">
        <v>26</v>
      </c>
      <c r="B62" s="1" t="s">
        <v>27</v>
      </c>
      <c r="C62" s="6">
        <v>2021</v>
      </c>
      <c r="D62" s="1" t="s">
        <v>102</v>
      </c>
      <c r="E62" s="1" t="s">
        <v>29</v>
      </c>
      <c r="F62" s="6">
        <v>301</v>
      </c>
      <c r="G62" s="6">
        <v>3</v>
      </c>
      <c r="H62" s="1" t="s">
        <v>41</v>
      </c>
      <c r="I62" s="1" t="s">
        <v>31</v>
      </c>
      <c r="J62" s="1" t="s">
        <v>36</v>
      </c>
      <c r="K62" s="6">
        <v>54</v>
      </c>
      <c r="L62" s="7">
        <v>2300.273684210526</v>
      </c>
      <c r="M62" s="8">
        <v>17.55</v>
      </c>
      <c r="N62" s="9">
        <v>5.93</v>
      </c>
      <c r="O62" s="9">
        <v>12.11</v>
      </c>
      <c r="P62" s="6">
        <v>48.75</v>
      </c>
      <c r="Q62" s="15">
        <v>4.3135000000000003</v>
      </c>
      <c r="R62" s="16">
        <v>43.667999999999999</v>
      </c>
      <c r="S62" s="17">
        <v>10.123570000000001</v>
      </c>
      <c r="T62" s="18">
        <f t="shared" si="0"/>
        <v>154.69212330000005</v>
      </c>
      <c r="U62" s="19">
        <f t="shared" si="1"/>
        <v>6.672644738545503</v>
      </c>
      <c r="V62" s="6">
        <v>-9.3390000000000001E-2</v>
      </c>
      <c r="W62" s="6">
        <v>0.31599500000000003</v>
      </c>
      <c r="X62" s="6">
        <v>0.31687799999999999</v>
      </c>
      <c r="Y62" s="123">
        <v>0.45033774303637297</v>
      </c>
      <c r="Z62" s="123">
        <v>0.35101322910911897</v>
      </c>
    </row>
    <row r="63" spans="1:26" ht="18.75">
      <c r="A63" s="1" t="s">
        <v>26</v>
      </c>
      <c r="B63" s="1" t="s">
        <v>27</v>
      </c>
      <c r="C63" s="6">
        <v>2021</v>
      </c>
      <c r="D63" s="1" t="s">
        <v>103</v>
      </c>
      <c r="E63" s="1" t="s">
        <v>35</v>
      </c>
      <c r="F63" s="6">
        <v>301</v>
      </c>
      <c r="G63" s="6">
        <v>3</v>
      </c>
      <c r="H63" s="1" t="s">
        <v>41</v>
      </c>
      <c r="I63" s="1" t="s">
        <v>31</v>
      </c>
      <c r="J63" s="1" t="s">
        <v>32</v>
      </c>
      <c r="K63" s="6">
        <v>46.25</v>
      </c>
      <c r="L63" s="7">
        <v>2520.2571428571428</v>
      </c>
      <c r="M63" s="8">
        <v>0</v>
      </c>
      <c r="N63" s="14">
        <v>5.41</v>
      </c>
      <c r="O63" s="14">
        <v>0.54</v>
      </c>
      <c r="P63" s="6">
        <v>61.75</v>
      </c>
      <c r="Q63" s="20"/>
      <c r="R63" s="21"/>
      <c r="S63" s="22" t="s">
        <v>33</v>
      </c>
      <c r="T63" s="18">
        <f t="shared" si="0"/>
        <v>0</v>
      </c>
      <c r="U63" s="19">
        <f t="shared" si="1"/>
        <v>0</v>
      </c>
      <c r="V63" s="6">
        <v>-0.23569000000000001</v>
      </c>
      <c r="W63" s="6">
        <v>0.14865200000000001</v>
      </c>
      <c r="X63" s="6">
        <v>0.30772500000000003</v>
      </c>
      <c r="Y63" s="123">
        <v>0.44899878876140498</v>
      </c>
      <c r="Z63" s="123">
        <v>0.34699636628421399</v>
      </c>
    </row>
    <row r="64" spans="1:26" ht="18.75">
      <c r="A64" s="1" t="s">
        <v>26</v>
      </c>
      <c r="B64" s="1" t="s">
        <v>27</v>
      </c>
      <c r="C64" s="6">
        <v>2021</v>
      </c>
      <c r="D64" s="1" t="s">
        <v>104</v>
      </c>
      <c r="E64" s="1" t="s">
        <v>38</v>
      </c>
      <c r="F64" s="6">
        <v>301</v>
      </c>
      <c r="G64" s="6">
        <v>3</v>
      </c>
      <c r="H64" s="1" t="s">
        <v>41</v>
      </c>
      <c r="I64" s="1" t="s">
        <v>31</v>
      </c>
      <c r="J64" s="1" t="s">
        <v>39</v>
      </c>
      <c r="K64" s="6">
        <v>42</v>
      </c>
      <c r="L64" s="7">
        <v>2484.5333333333333</v>
      </c>
      <c r="M64" s="8">
        <v>39.04</v>
      </c>
      <c r="N64" s="9">
        <v>0</v>
      </c>
      <c r="O64" s="9">
        <v>4.51</v>
      </c>
      <c r="P64" s="6">
        <v>61.75</v>
      </c>
      <c r="Q64" s="15">
        <v>3.1194999999999999</v>
      </c>
      <c r="R64" s="16">
        <v>43.540999999999997</v>
      </c>
      <c r="S64" s="17">
        <v>13.957689999999999</v>
      </c>
      <c r="T64" s="18">
        <f t="shared" si="0"/>
        <v>344.11284864000004</v>
      </c>
      <c r="U64" s="19">
        <f t="shared" si="1"/>
        <v>10.734600313324801</v>
      </c>
      <c r="V64" s="6">
        <v>0.27244400000000002</v>
      </c>
      <c r="W64" s="6">
        <v>0.75167399999999995</v>
      </c>
      <c r="X64" s="6">
        <v>0.45099800000000001</v>
      </c>
      <c r="Y64" s="123">
        <v>0.47627117681923598</v>
      </c>
      <c r="Z64" s="123">
        <v>0.42881353045770998</v>
      </c>
    </row>
    <row r="65" spans="1:26" ht="18.75">
      <c r="A65" s="1" t="s">
        <v>26</v>
      </c>
      <c r="B65" s="1" t="s">
        <v>27</v>
      </c>
      <c r="C65" s="6">
        <v>2021</v>
      </c>
      <c r="D65" s="1" t="s">
        <v>105</v>
      </c>
      <c r="E65" s="1" t="s">
        <v>29</v>
      </c>
      <c r="F65" s="6">
        <v>302</v>
      </c>
      <c r="G65" s="6">
        <v>3</v>
      </c>
      <c r="H65" s="1" t="s">
        <v>46</v>
      </c>
      <c r="I65" s="1" t="s">
        <v>47</v>
      </c>
      <c r="J65" s="1" t="s">
        <v>36</v>
      </c>
      <c r="K65" s="6">
        <v>50.25</v>
      </c>
      <c r="L65" s="7">
        <v>2544.8210526315788</v>
      </c>
      <c r="M65" s="8">
        <v>11.86</v>
      </c>
      <c r="N65" s="14">
        <v>1.98</v>
      </c>
      <c r="O65" s="14">
        <v>4.46</v>
      </c>
      <c r="P65" s="6">
        <v>68.25</v>
      </c>
      <c r="Q65" s="15">
        <v>3.9538000000000002</v>
      </c>
      <c r="R65" s="16">
        <v>44.247999999999998</v>
      </c>
      <c r="S65" s="17">
        <v>11.19126</v>
      </c>
      <c r="T65" s="18">
        <f t="shared" si="0"/>
        <v>104.53838076</v>
      </c>
      <c r="U65" s="19">
        <f t="shared" si="1"/>
        <v>4.1332384984888799</v>
      </c>
      <c r="V65" s="6">
        <v>2.4969000000000002E-2</v>
      </c>
      <c r="W65" s="6">
        <v>0.45195400000000002</v>
      </c>
      <c r="X65" s="6">
        <v>0.38113999999999998</v>
      </c>
      <c r="Y65" s="123">
        <v>0.465248126324383</v>
      </c>
      <c r="Z65" s="123">
        <v>0.39574437897315001</v>
      </c>
    </row>
    <row r="66" spans="1:26" ht="18.75">
      <c r="A66" s="1" t="s">
        <v>26</v>
      </c>
      <c r="B66" s="1" t="s">
        <v>27</v>
      </c>
      <c r="C66" s="6">
        <v>2021</v>
      </c>
      <c r="D66" s="1" t="s">
        <v>106</v>
      </c>
      <c r="E66" s="1" t="s">
        <v>35</v>
      </c>
      <c r="F66" s="6">
        <v>302</v>
      </c>
      <c r="G66" s="6">
        <v>3</v>
      </c>
      <c r="H66" s="1" t="s">
        <v>46</v>
      </c>
      <c r="I66" s="1" t="s">
        <v>47</v>
      </c>
      <c r="J66" s="1" t="s">
        <v>32</v>
      </c>
      <c r="K66" s="6">
        <v>52</v>
      </c>
      <c r="L66" s="7">
        <v>2955.8571428571427</v>
      </c>
      <c r="M66" s="8">
        <v>0</v>
      </c>
      <c r="N66" s="9">
        <v>3.73</v>
      </c>
      <c r="O66" s="9">
        <v>2.17</v>
      </c>
      <c r="P66" s="6">
        <v>69.75</v>
      </c>
      <c r="Q66" s="20"/>
      <c r="R66" s="21"/>
      <c r="S66" s="22" t="s">
        <v>33</v>
      </c>
      <c r="T66" s="18">
        <f t="shared" si="0"/>
        <v>0</v>
      </c>
      <c r="U66" s="19">
        <f t="shared" si="1"/>
        <v>0</v>
      </c>
      <c r="V66" s="6">
        <v>-0.22120999999999999</v>
      </c>
      <c r="W66" s="6">
        <v>0.15590799999999999</v>
      </c>
      <c r="X66" s="6">
        <v>0.28321499999999999</v>
      </c>
      <c r="Y66" s="123">
        <v>0.44223498020040503</v>
      </c>
      <c r="Z66" s="123">
        <v>0.32670494060121702</v>
      </c>
    </row>
    <row r="67" spans="1:26" ht="18.75">
      <c r="A67" s="1" t="s">
        <v>26</v>
      </c>
      <c r="B67" s="1" t="s">
        <v>27</v>
      </c>
      <c r="C67" s="6">
        <v>2021</v>
      </c>
      <c r="D67" s="1" t="s">
        <v>107</v>
      </c>
      <c r="E67" s="1" t="s">
        <v>38</v>
      </c>
      <c r="F67" s="6">
        <v>302</v>
      </c>
      <c r="G67" s="6">
        <v>3</v>
      </c>
      <c r="H67" s="1" t="s">
        <v>46</v>
      </c>
      <c r="I67" s="1" t="s">
        <v>47</v>
      </c>
      <c r="J67" s="1" t="s">
        <v>39</v>
      </c>
      <c r="K67" s="6">
        <v>48</v>
      </c>
      <c r="L67" s="7">
        <v>2670.0666666666666</v>
      </c>
      <c r="M67" s="8">
        <v>44.17</v>
      </c>
      <c r="N67" s="14">
        <v>1.1000000000000001</v>
      </c>
      <c r="O67" s="14">
        <v>12.44</v>
      </c>
      <c r="P67" s="6">
        <v>65.25</v>
      </c>
      <c r="Q67" s="15">
        <v>2.6072000000000002</v>
      </c>
      <c r="R67" s="16">
        <v>44.295000000000002</v>
      </c>
      <c r="S67" s="17">
        <v>16.98949</v>
      </c>
      <c r="T67" s="18">
        <f t="shared" si="0"/>
        <v>389.33054622000003</v>
      </c>
      <c r="U67" s="19">
        <f t="shared" si="1"/>
        <v>10.150626001047842</v>
      </c>
      <c r="V67" s="6">
        <v>0.22773399999999999</v>
      </c>
      <c r="W67" s="6">
        <v>0.65939599999999998</v>
      </c>
      <c r="X67" s="6">
        <v>0.47583900000000001</v>
      </c>
      <c r="Y67" s="123">
        <v>0.48295228673398499</v>
      </c>
      <c r="Z67" s="123">
        <v>0.44885686020195598</v>
      </c>
    </row>
    <row r="68" spans="1:26" ht="18.75">
      <c r="A68" s="1" t="s">
        <v>26</v>
      </c>
      <c r="B68" s="1" t="s">
        <v>27</v>
      </c>
      <c r="C68" s="6">
        <v>2021</v>
      </c>
      <c r="D68" s="1" t="s">
        <v>108</v>
      </c>
      <c r="E68" s="1" t="s">
        <v>29</v>
      </c>
      <c r="F68" s="6">
        <v>303</v>
      </c>
      <c r="G68" s="6">
        <v>3</v>
      </c>
      <c r="H68" s="1" t="s">
        <v>57</v>
      </c>
      <c r="I68" s="1" t="s">
        <v>31</v>
      </c>
      <c r="J68" s="1" t="s">
        <v>36</v>
      </c>
      <c r="K68" s="6">
        <v>0</v>
      </c>
      <c r="L68" s="23">
        <v>0</v>
      </c>
      <c r="M68" s="8">
        <v>8.08</v>
      </c>
      <c r="N68" s="9">
        <v>0</v>
      </c>
      <c r="O68" s="9">
        <v>2.15</v>
      </c>
      <c r="P68" s="6">
        <v>0</v>
      </c>
      <c r="Q68" s="15">
        <v>3.9533</v>
      </c>
      <c r="R68" s="16">
        <v>44.899000000000001</v>
      </c>
      <c r="S68" s="17">
        <v>11.35735</v>
      </c>
      <c r="T68" s="18">
        <f t="shared" si="0"/>
        <v>71.220077280000012</v>
      </c>
      <c r="U68" s="19">
        <f t="shared" si="1"/>
        <v>2.8155433151102405</v>
      </c>
      <c r="V68" s="6">
        <v>-0.11014</v>
      </c>
      <c r="W68" s="6">
        <v>0.260355</v>
      </c>
      <c r="X68" s="6">
        <v>0.38913199999999998</v>
      </c>
      <c r="Y68" s="123">
        <v>0.461450762308042</v>
      </c>
      <c r="Z68" s="123">
        <v>0.38435228692412798</v>
      </c>
    </row>
    <row r="69" spans="1:26" ht="18.75">
      <c r="A69" s="1" t="s">
        <v>26</v>
      </c>
      <c r="B69" s="1" t="s">
        <v>27</v>
      </c>
      <c r="C69" s="6">
        <v>2021</v>
      </c>
      <c r="D69" s="1" t="s">
        <v>109</v>
      </c>
      <c r="E69" s="1" t="s">
        <v>35</v>
      </c>
      <c r="F69" s="6">
        <v>303</v>
      </c>
      <c r="G69" s="6">
        <v>3</v>
      </c>
      <c r="H69" s="1" t="s">
        <v>57</v>
      </c>
      <c r="I69" s="1" t="s">
        <v>31</v>
      </c>
      <c r="J69" s="1" t="s">
        <v>32</v>
      </c>
      <c r="K69" s="6">
        <v>0</v>
      </c>
      <c r="L69" s="23">
        <v>0</v>
      </c>
      <c r="M69" s="8">
        <v>0</v>
      </c>
      <c r="N69" s="14">
        <v>0</v>
      </c>
      <c r="O69" s="14">
        <v>0</v>
      </c>
      <c r="P69" s="6">
        <v>0</v>
      </c>
      <c r="Q69" s="20"/>
      <c r="R69" s="21"/>
      <c r="S69" s="22" t="s">
        <v>33</v>
      </c>
      <c r="T69" s="18">
        <f t="shared" si="0"/>
        <v>0</v>
      </c>
      <c r="U69" s="19">
        <f t="shared" si="1"/>
        <v>0</v>
      </c>
      <c r="V69" s="6">
        <v>-0.24363000000000001</v>
      </c>
      <c r="W69" s="6">
        <v>9.6178E-2</v>
      </c>
      <c r="X69" s="6">
        <v>0.35274699999999998</v>
      </c>
      <c r="Y69" s="123">
        <v>0.45537115540796103</v>
      </c>
      <c r="Z69" s="123">
        <v>0.36611346622388502</v>
      </c>
    </row>
    <row r="70" spans="1:26" ht="18.75">
      <c r="A70" s="1" t="s">
        <v>26</v>
      </c>
      <c r="B70" s="1" t="s">
        <v>27</v>
      </c>
      <c r="C70" s="6">
        <v>2021</v>
      </c>
      <c r="D70" s="1" t="s">
        <v>110</v>
      </c>
      <c r="E70" s="1" t="s">
        <v>38</v>
      </c>
      <c r="F70" s="6">
        <v>303</v>
      </c>
      <c r="G70" s="6">
        <v>3</v>
      </c>
      <c r="H70" s="1" t="s">
        <v>57</v>
      </c>
      <c r="I70" s="1" t="s">
        <v>31</v>
      </c>
      <c r="J70" s="1" t="s">
        <v>39</v>
      </c>
      <c r="K70" s="6">
        <v>0</v>
      </c>
      <c r="L70" s="23">
        <v>0</v>
      </c>
      <c r="M70" s="8">
        <v>103.7</v>
      </c>
      <c r="N70" s="9">
        <v>2.4500000000000002</v>
      </c>
      <c r="O70" s="9">
        <v>5.98</v>
      </c>
      <c r="P70" s="6">
        <v>0</v>
      </c>
      <c r="Q70" s="15">
        <v>2.9342000000000001</v>
      </c>
      <c r="R70" s="16">
        <v>45.12</v>
      </c>
      <c r="S70" s="17">
        <v>15.377269999999999</v>
      </c>
      <c r="T70" s="18">
        <f t="shared" si="0"/>
        <v>914.04975419999994</v>
      </c>
      <c r="U70" s="19">
        <f t="shared" si="1"/>
        <v>26.820047887736401</v>
      </c>
      <c r="V70" s="6">
        <v>0.46559699999999998</v>
      </c>
      <c r="W70" s="6">
        <v>0.87526199999999998</v>
      </c>
      <c r="X70" s="6">
        <v>0.56171400000000005</v>
      </c>
      <c r="Y70" s="123">
        <v>0.49934821517340799</v>
      </c>
      <c r="Z70" s="123">
        <v>0.49804464552022598</v>
      </c>
    </row>
    <row r="71" spans="1:26" ht="18.75">
      <c r="A71" s="1" t="s">
        <v>26</v>
      </c>
      <c r="B71" s="1" t="s">
        <v>27</v>
      </c>
      <c r="C71" s="6">
        <v>2021</v>
      </c>
      <c r="D71" s="1" t="s">
        <v>111</v>
      </c>
      <c r="E71" s="1" t="s">
        <v>29</v>
      </c>
      <c r="F71" s="6">
        <v>304</v>
      </c>
      <c r="G71" s="6">
        <v>3</v>
      </c>
      <c r="H71" s="1" t="s">
        <v>41</v>
      </c>
      <c r="I71" s="1" t="s">
        <v>47</v>
      </c>
      <c r="J71" s="1" t="s">
        <v>36</v>
      </c>
      <c r="K71" s="6">
        <v>58.75</v>
      </c>
      <c r="L71" s="7">
        <v>2436.1333333333332</v>
      </c>
      <c r="M71" s="8">
        <v>18.72</v>
      </c>
      <c r="N71" s="14">
        <v>0.56000000000000005</v>
      </c>
      <c r="O71" s="14">
        <v>1.01</v>
      </c>
      <c r="P71" s="6">
        <v>63.75</v>
      </c>
      <c r="Q71" s="15">
        <v>3.8359999999999999</v>
      </c>
      <c r="R71" s="16">
        <v>44.982999999999997</v>
      </c>
      <c r="S71" s="17">
        <v>11.72654</v>
      </c>
      <c r="T71" s="18">
        <f t="shared" si="0"/>
        <v>165.00493151999999</v>
      </c>
      <c r="U71" s="19">
        <f t="shared" si="1"/>
        <v>6.3295891731071992</v>
      </c>
      <c r="V71" s="6">
        <v>-1.7989999999999999E-2</v>
      </c>
      <c r="W71" s="6">
        <v>0.41023599999999999</v>
      </c>
      <c r="X71" s="6">
        <v>0.37986500000000001</v>
      </c>
      <c r="Y71" s="123">
        <v>0.46250496425882298</v>
      </c>
      <c r="Z71" s="123">
        <v>0.387514892776471</v>
      </c>
    </row>
    <row r="72" spans="1:26" ht="18.75">
      <c r="A72" s="1" t="s">
        <v>26</v>
      </c>
      <c r="B72" s="1" t="s">
        <v>27</v>
      </c>
      <c r="C72" s="6">
        <v>2021</v>
      </c>
      <c r="D72" s="1" t="s">
        <v>112</v>
      </c>
      <c r="E72" s="1" t="s">
        <v>35</v>
      </c>
      <c r="F72" s="6">
        <v>304</v>
      </c>
      <c r="G72" s="6">
        <v>3</v>
      </c>
      <c r="H72" s="1" t="s">
        <v>41</v>
      </c>
      <c r="I72" s="1" t="s">
        <v>47</v>
      </c>
      <c r="J72" s="1" t="s">
        <v>32</v>
      </c>
      <c r="K72" s="6">
        <v>62.5</v>
      </c>
      <c r="L72" s="7">
        <v>2587.9764705882353</v>
      </c>
      <c r="M72" s="8">
        <v>0</v>
      </c>
      <c r="N72" s="9">
        <v>1.27</v>
      </c>
      <c r="O72" s="9">
        <v>22.16</v>
      </c>
      <c r="P72" s="6">
        <v>63.25</v>
      </c>
      <c r="Q72" s="20"/>
      <c r="R72" s="21"/>
      <c r="S72" s="22" t="s">
        <v>33</v>
      </c>
      <c r="T72" s="18">
        <f t="shared" si="0"/>
        <v>0</v>
      </c>
      <c r="U72" s="19">
        <f t="shared" si="1"/>
        <v>0</v>
      </c>
      <c r="V72" s="6">
        <v>-0.27318999999999999</v>
      </c>
      <c r="W72" s="6">
        <v>0.13086600000000001</v>
      </c>
      <c r="X72" s="6">
        <v>0.31900600000000001</v>
      </c>
      <c r="Y72" s="123">
        <v>0.44804350044712599</v>
      </c>
      <c r="Z72" s="123">
        <v>0.34413050134137801</v>
      </c>
    </row>
    <row r="73" spans="1:26" ht="18.75">
      <c r="A73" s="1" t="s">
        <v>26</v>
      </c>
      <c r="B73" s="1" t="s">
        <v>27</v>
      </c>
      <c r="C73" s="6">
        <v>2021</v>
      </c>
      <c r="D73" s="1" t="s">
        <v>113</v>
      </c>
      <c r="E73" s="1" t="s">
        <v>38</v>
      </c>
      <c r="F73" s="6">
        <v>304</v>
      </c>
      <c r="G73" s="6">
        <v>3</v>
      </c>
      <c r="H73" s="1" t="s">
        <v>41</v>
      </c>
      <c r="I73" s="1" t="s">
        <v>47</v>
      </c>
      <c r="J73" s="1" t="s">
        <v>39</v>
      </c>
      <c r="K73" s="6">
        <v>53</v>
      </c>
      <c r="L73" s="7">
        <v>2438.5058823529412</v>
      </c>
      <c r="M73" s="8">
        <v>73.69</v>
      </c>
      <c r="N73" s="14">
        <v>0.09</v>
      </c>
      <c r="O73" s="14">
        <v>5.24</v>
      </c>
      <c r="P73" s="6">
        <v>63.5</v>
      </c>
      <c r="Q73" s="15">
        <v>2.8658000000000001</v>
      </c>
      <c r="R73" s="16">
        <v>44.762</v>
      </c>
      <c r="S73" s="17">
        <v>15.61937</v>
      </c>
      <c r="T73" s="18">
        <f t="shared" si="0"/>
        <v>649.53063054000006</v>
      </c>
      <c r="U73" s="19">
        <f t="shared" si="1"/>
        <v>18.614248810015322</v>
      </c>
      <c r="V73" s="6">
        <v>0.15518199999999999</v>
      </c>
      <c r="W73" s="6">
        <v>0.63746499999999995</v>
      </c>
      <c r="X73" s="6">
        <v>0.40385100000000002</v>
      </c>
      <c r="Y73" s="123">
        <v>0.46844991520337798</v>
      </c>
      <c r="Z73" s="123">
        <v>0.40534974561013598</v>
      </c>
    </row>
    <row r="74" spans="1:26" ht="18.75">
      <c r="A74" s="1" t="s">
        <v>26</v>
      </c>
      <c r="B74" s="1" t="s">
        <v>27</v>
      </c>
      <c r="C74" s="6">
        <v>2021</v>
      </c>
      <c r="D74" s="1" t="s">
        <v>114</v>
      </c>
      <c r="E74" s="1" t="s">
        <v>29</v>
      </c>
      <c r="F74" s="6">
        <v>305</v>
      </c>
      <c r="G74" s="6">
        <v>3</v>
      </c>
      <c r="H74" s="1" t="s">
        <v>41</v>
      </c>
      <c r="I74" s="1" t="s">
        <v>42</v>
      </c>
      <c r="J74" s="1" t="s">
        <v>36</v>
      </c>
      <c r="K74" s="6">
        <v>34.25</v>
      </c>
      <c r="L74" s="7">
        <v>2597.4666666666667</v>
      </c>
      <c r="M74" s="8">
        <v>18.309999999999999</v>
      </c>
      <c r="N74" s="9">
        <v>6.85</v>
      </c>
      <c r="O74" s="9">
        <v>3.01</v>
      </c>
      <c r="P74" s="6">
        <v>59.5</v>
      </c>
      <c r="Q74" s="15">
        <v>3.6387999999999998</v>
      </c>
      <c r="R74" s="16">
        <v>45.01</v>
      </c>
      <c r="S74" s="17">
        <v>12.36946</v>
      </c>
      <c r="T74" s="18">
        <f t="shared" si="0"/>
        <v>161.39104146</v>
      </c>
      <c r="U74" s="19">
        <f t="shared" si="1"/>
        <v>5.872697216646479</v>
      </c>
      <c r="V74" s="6">
        <v>8.5850999999999997E-2</v>
      </c>
      <c r="W74" s="6">
        <v>0.51521799999999995</v>
      </c>
      <c r="X74" s="6">
        <v>0.41884900000000003</v>
      </c>
      <c r="Y74" s="123">
        <v>0.471664973240424</v>
      </c>
      <c r="Z74" s="123">
        <v>0.414994919721274</v>
      </c>
    </row>
    <row r="75" spans="1:26" ht="18.75">
      <c r="A75" s="1" t="s">
        <v>26</v>
      </c>
      <c r="B75" s="1" t="s">
        <v>27</v>
      </c>
      <c r="C75" s="6">
        <v>2021</v>
      </c>
      <c r="D75" s="1" t="s">
        <v>115</v>
      </c>
      <c r="E75" s="1" t="s">
        <v>35</v>
      </c>
      <c r="F75" s="6">
        <v>305</v>
      </c>
      <c r="G75" s="6">
        <v>3</v>
      </c>
      <c r="H75" s="1" t="s">
        <v>41</v>
      </c>
      <c r="I75" s="1" t="s">
        <v>42</v>
      </c>
      <c r="J75" s="1" t="s">
        <v>32</v>
      </c>
      <c r="K75" s="6">
        <v>36.25</v>
      </c>
      <c r="L75" s="7">
        <v>2749.7249999999999</v>
      </c>
      <c r="M75" s="8">
        <v>0</v>
      </c>
      <c r="N75" s="14">
        <v>11.65</v>
      </c>
      <c r="O75" s="14">
        <v>2.86</v>
      </c>
      <c r="P75" s="6">
        <v>64.25</v>
      </c>
      <c r="Q75" s="20"/>
      <c r="R75" s="21"/>
      <c r="S75" s="22" t="s">
        <v>33</v>
      </c>
      <c r="T75" s="18">
        <f t="shared" si="0"/>
        <v>0</v>
      </c>
      <c r="U75" s="19">
        <f t="shared" si="1"/>
        <v>0</v>
      </c>
      <c r="V75" s="6">
        <v>-0.24887000000000001</v>
      </c>
      <c r="W75" s="6">
        <v>0.150534</v>
      </c>
      <c r="X75" s="6">
        <v>0.30797799999999997</v>
      </c>
      <c r="Y75" s="123">
        <v>0.43983212248285303</v>
      </c>
      <c r="Z75" s="123">
        <v>0.31949636744855903</v>
      </c>
    </row>
    <row r="76" spans="1:26" ht="18.75">
      <c r="A76" s="1" t="s">
        <v>26</v>
      </c>
      <c r="B76" s="1" t="s">
        <v>27</v>
      </c>
      <c r="C76" s="6">
        <v>2021</v>
      </c>
      <c r="D76" s="1" t="s">
        <v>116</v>
      </c>
      <c r="E76" s="1" t="s">
        <v>38</v>
      </c>
      <c r="F76" s="6">
        <v>305</v>
      </c>
      <c r="G76" s="6">
        <v>3</v>
      </c>
      <c r="H76" s="1" t="s">
        <v>41</v>
      </c>
      <c r="I76" s="1" t="s">
        <v>42</v>
      </c>
      <c r="J76" s="1" t="s">
        <v>39</v>
      </c>
      <c r="K76" s="6">
        <v>35.75</v>
      </c>
      <c r="L76" s="7">
        <v>2754.2625000000003</v>
      </c>
      <c r="M76" s="8">
        <v>140.30000000000001</v>
      </c>
      <c r="N76" s="9">
        <v>8.4499999999999993</v>
      </c>
      <c r="O76" s="9">
        <v>0.06</v>
      </c>
      <c r="P76" s="6">
        <v>61</v>
      </c>
      <c r="Q76" s="15">
        <v>2.641</v>
      </c>
      <c r="R76" s="16">
        <v>44.889000000000003</v>
      </c>
      <c r="S76" s="17">
        <v>16.996970000000001</v>
      </c>
      <c r="T76" s="18">
        <f t="shared" si="0"/>
        <v>1236.6555498000002</v>
      </c>
      <c r="U76" s="19">
        <f t="shared" si="1"/>
        <v>32.660073070218004</v>
      </c>
      <c r="V76" s="6">
        <v>0.53887600000000002</v>
      </c>
      <c r="W76" s="6">
        <v>0.90282700000000005</v>
      </c>
      <c r="X76" s="6">
        <v>0.62085000000000001</v>
      </c>
      <c r="Y76" s="123">
        <v>0.50817844278341295</v>
      </c>
      <c r="Z76" s="123">
        <v>0.52453532835023797</v>
      </c>
    </row>
    <row r="77" spans="1:26" ht="18.75">
      <c r="A77" s="1" t="s">
        <v>26</v>
      </c>
      <c r="B77" s="1" t="s">
        <v>27</v>
      </c>
      <c r="C77" s="6">
        <v>2021</v>
      </c>
      <c r="D77" s="1" t="s">
        <v>117</v>
      </c>
      <c r="E77" s="1" t="s">
        <v>29</v>
      </c>
      <c r="F77" s="6">
        <v>306</v>
      </c>
      <c r="G77" s="6">
        <v>3</v>
      </c>
      <c r="H77" s="1" t="s">
        <v>30</v>
      </c>
      <c r="I77" s="1" t="s">
        <v>47</v>
      </c>
      <c r="J77" s="1" t="s">
        <v>36</v>
      </c>
      <c r="K77" s="6">
        <v>50</v>
      </c>
      <c r="L77" s="7">
        <v>2819.3</v>
      </c>
      <c r="M77" s="8">
        <v>19.11</v>
      </c>
      <c r="N77" s="14">
        <v>7.25</v>
      </c>
      <c r="O77" s="14">
        <v>7.46</v>
      </c>
      <c r="P77" s="6">
        <v>49.75</v>
      </c>
      <c r="Q77" s="15">
        <v>3.6718000000000002</v>
      </c>
      <c r="R77" s="16">
        <v>45.106999999999999</v>
      </c>
      <c r="S77" s="17">
        <v>12.28471</v>
      </c>
      <c r="T77" s="18">
        <f t="shared" si="0"/>
        <v>168.44253425999997</v>
      </c>
      <c r="U77" s="19">
        <f t="shared" si="1"/>
        <v>6.1848729729586793</v>
      </c>
      <c r="V77" s="6">
        <v>0.12998699999999999</v>
      </c>
      <c r="W77" s="6">
        <v>0.55083400000000005</v>
      </c>
      <c r="X77" s="6">
        <v>0.452795</v>
      </c>
      <c r="Y77" s="123">
        <v>0.476673322396446</v>
      </c>
      <c r="Z77" s="123">
        <v>0.43001996718933799</v>
      </c>
    </row>
    <row r="78" spans="1:26" ht="18.75">
      <c r="A78" s="1" t="s">
        <v>26</v>
      </c>
      <c r="B78" s="1" t="s">
        <v>27</v>
      </c>
      <c r="C78" s="6">
        <v>2021</v>
      </c>
      <c r="D78" s="1" t="s">
        <v>118</v>
      </c>
      <c r="E78" s="1" t="s">
        <v>35</v>
      </c>
      <c r="F78" s="6">
        <v>306</v>
      </c>
      <c r="G78" s="6">
        <v>3</v>
      </c>
      <c r="H78" s="1" t="s">
        <v>30</v>
      </c>
      <c r="I78" s="1" t="s">
        <v>47</v>
      </c>
      <c r="J78" s="1" t="s">
        <v>32</v>
      </c>
      <c r="K78" s="6">
        <v>59.5</v>
      </c>
      <c r="L78" s="7">
        <v>2745.1875</v>
      </c>
      <c r="M78" s="8">
        <v>0</v>
      </c>
      <c r="N78" s="9">
        <v>11.93</v>
      </c>
      <c r="O78" s="9">
        <v>8.3699999999999992</v>
      </c>
      <c r="P78" s="6">
        <v>47.5</v>
      </c>
      <c r="Q78" s="20"/>
      <c r="R78" s="21"/>
      <c r="S78" s="22" t="s">
        <v>33</v>
      </c>
      <c r="T78" s="18">
        <f t="shared" si="0"/>
        <v>0</v>
      </c>
      <c r="U78" s="19">
        <f t="shared" si="1"/>
        <v>0</v>
      </c>
      <c r="V78" s="6">
        <v>-0.18881000000000001</v>
      </c>
      <c r="W78" s="6">
        <v>0.21424199999999999</v>
      </c>
      <c r="X78" s="6">
        <v>0.33519900000000002</v>
      </c>
      <c r="Y78" s="123">
        <v>0.44682744706414101</v>
      </c>
      <c r="Z78" s="123">
        <v>0.34048234119242399</v>
      </c>
    </row>
    <row r="79" spans="1:26" ht="18.75">
      <c r="A79" s="1" t="s">
        <v>26</v>
      </c>
      <c r="B79" s="1" t="s">
        <v>27</v>
      </c>
      <c r="C79" s="6">
        <v>2021</v>
      </c>
      <c r="D79" s="1" t="s">
        <v>119</v>
      </c>
      <c r="E79" s="1" t="s">
        <v>38</v>
      </c>
      <c r="F79" s="6">
        <v>306</v>
      </c>
      <c r="G79" s="6">
        <v>3</v>
      </c>
      <c r="H79" s="1" t="s">
        <v>30</v>
      </c>
      <c r="I79" s="1" t="s">
        <v>47</v>
      </c>
      <c r="J79" s="1" t="s">
        <v>39</v>
      </c>
      <c r="K79" s="6">
        <v>73.5</v>
      </c>
      <c r="L79" s="7">
        <v>2968.5333333333333</v>
      </c>
      <c r="M79" s="8">
        <v>102.8</v>
      </c>
      <c r="N79" s="14">
        <v>1.49</v>
      </c>
      <c r="O79" s="14">
        <v>0</v>
      </c>
      <c r="P79" s="6">
        <v>48</v>
      </c>
      <c r="Q79" s="15">
        <v>3.0529999999999999</v>
      </c>
      <c r="R79" s="16">
        <v>44.622999999999998</v>
      </c>
      <c r="S79" s="17">
        <v>14.61612</v>
      </c>
      <c r="T79" s="18">
        <f t="shared" si="0"/>
        <v>906.11682480000002</v>
      </c>
      <c r="U79" s="19">
        <f t="shared" si="1"/>
        <v>27.663746661144</v>
      </c>
      <c r="V79" s="6">
        <v>0.52357900000000002</v>
      </c>
      <c r="W79" s="6">
        <v>0.89337299999999997</v>
      </c>
      <c r="X79" s="6">
        <v>0.61694800000000005</v>
      </c>
      <c r="Y79" s="123">
        <v>0.51033879168098095</v>
      </c>
      <c r="Z79" s="123">
        <v>0.53101637504294397</v>
      </c>
    </row>
    <row r="80" spans="1:26" ht="18.75">
      <c r="A80" s="1" t="s">
        <v>26</v>
      </c>
      <c r="B80" s="1" t="s">
        <v>27</v>
      </c>
      <c r="C80" s="6">
        <v>2021</v>
      </c>
      <c r="D80" s="1" t="s">
        <v>120</v>
      </c>
      <c r="E80" s="1" t="s">
        <v>29</v>
      </c>
      <c r="F80" s="6">
        <v>307</v>
      </c>
      <c r="G80" s="6">
        <v>3</v>
      </c>
      <c r="H80" s="1" t="s">
        <v>30</v>
      </c>
      <c r="I80" s="1" t="s">
        <v>42</v>
      </c>
      <c r="J80" s="1" t="s">
        <v>36</v>
      </c>
      <c r="K80" s="6">
        <v>29.5</v>
      </c>
      <c r="L80" s="7">
        <v>2388.1578947368421</v>
      </c>
      <c r="M80" s="8">
        <v>160.5</v>
      </c>
      <c r="N80" s="9">
        <v>6.12</v>
      </c>
      <c r="O80" s="9">
        <v>0.38</v>
      </c>
      <c r="P80" s="6">
        <v>48.25</v>
      </c>
      <c r="Q80" s="15">
        <v>3.2199</v>
      </c>
      <c r="R80" s="16">
        <v>44.838999999999999</v>
      </c>
      <c r="S80" s="17">
        <v>13.92559</v>
      </c>
      <c r="T80" s="18">
        <f t="shared" si="0"/>
        <v>1414.705743</v>
      </c>
      <c r="U80" s="19">
        <f t="shared" si="1"/>
        <v>45.552110218856996</v>
      </c>
      <c r="V80" s="6">
        <v>0.17111999999999999</v>
      </c>
      <c r="W80" s="6">
        <v>0.60056900000000002</v>
      </c>
      <c r="X80" s="6">
        <v>0.45336399999999999</v>
      </c>
      <c r="Y80" s="123">
        <v>0.48086556511843698</v>
      </c>
      <c r="Z80" s="123">
        <v>0.44259669535531199</v>
      </c>
    </row>
    <row r="81" spans="1:26" ht="18.75">
      <c r="A81" s="1" t="s">
        <v>26</v>
      </c>
      <c r="B81" s="1" t="s">
        <v>27</v>
      </c>
      <c r="C81" s="6">
        <v>2021</v>
      </c>
      <c r="D81" s="1" t="s">
        <v>121</v>
      </c>
      <c r="E81" s="1" t="s">
        <v>35</v>
      </c>
      <c r="F81" s="6">
        <v>307</v>
      </c>
      <c r="G81" s="6">
        <v>3</v>
      </c>
      <c r="H81" s="1" t="s">
        <v>30</v>
      </c>
      <c r="I81" s="1" t="s">
        <v>42</v>
      </c>
      <c r="J81" s="1" t="s">
        <v>32</v>
      </c>
      <c r="K81" s="6">
        <v>41.25</v>
      </c>
      <c r="L81" s="7">
        <v>2704.35</v>
      </c>
      <c r="M81" s="8">
        <v>0</v>
      </c>
      <c r="N81" s="14">
        <v>9.98</v>
      </c>
      <c r="O81" s="14">
        <v>5.86</v>
      </c>
      <c r="P81" s="6">
        <v>49.5</v>
      </c>
      <c r="Q81" s="20"/>
      <c r="R81" s="21"/>
      <c r="S81" s="22" t="s">
        <v>33</v>
      </c>
      <c r="T81" s="18">
        <f t="shared" si="0"/>
        <v>0</v>
      </c>
      <c r="U81" s="19">
        <f t="shared" si="1"/>
        <v>0</v>
      </c>
      <c r="V81" s="6">
        <v>-0.32018999999999997</v>
      </c>
      <c r="W81" s="6">
        <v>7.1231000000000003E-2</v>
      </c>
      <c r="X81" s="6">
        <v>0.33663900000000002</v>
      </c>
      <c r="Y81" s="123">
        <v>0.44719268375731602</v>
      </c>
      <c r="Z81" s="123">
        <v>0.34157805127194801</v>
      </c>
    </row>
    <row r="82" spans="1:26" ht="18.75">
      <c r="A82" s="1" t="s">
        <v>26</v>
      </c>
      <c r="B82" s="1" t="s">
        <v>27</v>
      </c>
      <c r="C82" s="6">
        <v>2021</v>
      </c>
      <c r="D82" s="1" t="s">
        <v>122</v>
      </c>
      <c r="E82" s="1" t="s">
        <v>38</v>
      </c>
      <c r="F82" s="6">
        <v>307</v>
      </c>
      <c r="G82" s="6">
        <v>3</v>
      </c>
      <c r="H82" s="1" t="s">
        <v>30</v>
      </c>
      <c r="I82" s="1" t="s">
        <v>42</v>
      </c>
      <c r="J82" s="1" t="s">
        <v>39</v>
      </c>
      <c r="K82" s="6">
        <v>33.25</v>
      </c>
      <c r="L82" s="7">
        <v>2543.3419354838707</v>
      </c>
      <c r="M82" s="8">
        <v>80.400000000000006</v>
      </c>
      <c r="N82" s="9">
        <v>4.25</v>
      </c>
      <c r="O82" s="9">
        <v>9.0299999999999994</v>
      </c>
      <c r="P82" s="6">
        <v>50</v>
      </c>
      <c r="Q82" s="24">
        <v>3.0226999999999999</v>
      </c>
      <c r="R82" s="6">
        <v>44.677999999999997</v>
      </c>
      <c r="S82" s="17">
        <v>14.78083</v>
      </c>
      <c r="T82" s="18">
        <f t="shared" si="0"/>
        <v>708.67502640000009</v>
      </c>
      <c r="U82" s="19">
        <f t="shared" si="1"/>
        <v>21.421120022992806</v>
      </c>
      <c r="V82" s="6">
        <v>0.497473</v>
      </c>
      <c r="W82" s="6">
        <v>0.88963400000000004</v>
      </c>
      <c r="X82" s="6">
        <v>0.58598899999999998</v>
      </c>
      <c r="Y82" s="123">
        <v>0.50626578983006298</v>
      </c>
      <c r="Z82" s="123">
        <v>0.51879736949018995</v>
      </c>
    </row>
    <row r="83" spans="1:26" ht="18.75">
      <c r="A83" s="1" t="s">
        <v>26</v>
      </c>
      <c r="B83" s="1" t="s">
        <v>27</v>
      </c>
      <c r="C83" s="6">
        <v>2021</v>
      </c>
      <c r="D83" s="1" t="s">
        <v>123</v>
      </c>
      <c r="E83" s="1" t="s">
        <v>29</v>
      </c>
      <c r="F83" s="6">
        <v>308</v>
      </c>
      <c r="G83" s="6">
        <v>3</v>
      </c>
      <c r="H83" s="1" t="s">
        <v>30</v>
      </c>
      <c r="I83" s="1" t="s">
        <v>31</v>
      </c>
      <c r="J83" s="1" t="s">
        <v>36</v>
      </c>
      <c r="K83" s="6">
        <v>49</v>
      </c>
      <c r="L83" s="7">
        <v>3041.1333333333332</v>
      </c>
      <c r="M83" s="8">
        <v>17.62</v>
      </c>
      <c r="N83" s="14">
        <v>4.58</v>
      </c>
      <c r="O83" s="14">
        <v>2.13</v>
      </c>
      <c r="P83" s="6">
        <v>48.25</v>
      </c>
      <c r="Q83" s="24">
        <v>3.9011999999999998</v>
      </c>
      <c r="R83" s="6">
        <v>44.674999999999997</v>
      </c>
      <c r="S83" s="17">
        <v>11.451599999999999</v>
      </c>
      <c r="T83" s="18">
        <f t="shared" si="0"/>
        <v>155.30912892000001</v>
      </c>
      <c r="U83" s="19">
        <f t="shared" si="1"/>
        <v>6.0589197374270398</v>
      </c>
      <c r="V83" s="6">
        <v>-3.193E-2</v>
      </c>
      <c r="W83" s="6">
        <v>0.40216400000000002</v>
      </c>
      <c r="X83" s="6">
        <v>0.35806100000000002</v>
      </c>
      <c r="Y83" s="123">
        <v>0.45801501583211401</v>
      </c>
      <c r="Z83" s="123">
        <v>0.37404504749634199</v>
      </c>
    </row>
    <row r="84" spans="1:26" ht="18.75">
      <c r="A84" s="1" t="s">
        <v>26</v>
      </c>
      <c r="B84" s="1" t="s">
        <v>27</v>
      </c>
      <c r="C84" s="6">
        <v>2021</v>
      </c>
      <c r="D84" s="1" t="s">
        <v>124</v>
      </c>
      <c r="E84" s="1" t="s">
        <v>35</v>
      </c>
      <c r="F84" s="6">
        <v>308</v>
      </c>
      <c r="G84" s="6">
        <v>3</v>
      </c>
      <c r="H84" s="1" t="s">
        <v>30</v>
      </c>
      <c r="I84" s="1" t="s">
        <v>31</v>
      </c>
      <c r="J84" s="1" t="s">
        <v>32</v>
      </c>
      <c r="K84" s="6">
        <v>34.5</v>
      </c>
      <c r="L84" s="7">
        <v>3010.4799999999996</v>
      </c>
      <c r="M84" s="8">
        <v>0</v>
      </c>
      <c r="N84" s="9">
        <v>18.45</v>
      </c>
      <c r="O84" s="9">
        <v>0.9</v>
      </c>
      <c r="P84" s="6">
        <v>52</v>
      </c>
      <c r="Q84" s="25"/>
      <c r="R84" s="23"/>
      <c r="S84" s="22" t="s">
        <v>33</v>
      </c>
      <c r="T84" s="18">
        <f t="shared" si="0"/>
        <v>0</v>
      </c>
      <c r="U84" s="19">
        <f t="shared" si="1"/>
        <v>0</v>
      </c>
      <c r="V84" s="6">
        <v>-0.17201</v>
      </c>
      <c r="W84" s="6">
        <v>0.23486599999999999</v>
      </c>
      <c r="X84" s="6">
        <v>0.32619300000000001</v>
      </c>
      <c r="Y84" s="123">
        <v>0.44645797318185898</v>
      </c>
      <c r="Z84" s="123">
        <v>0.33937391954557899</v>
      </c>
    </row>
    <row r="85" spans="1:26" ht="18.75">
      <c r="A85" s="1" t="s">
        <v>26</v>
      </c>
      <c r="B85" s="1" t="s">
        <v>27</v>
      </c>
      <c r="C85" s="6">
        <v>2021</v>
      </c>
      <c r="D85" s="1" t="s">
        <v>125</v>
      </c>
      <c r="E85" s="1" t="s">
        <v>38</v>
      </c>
      <c r="F85" s="6">
        <v>308</v>
      </c>
      <c r="G85" s="6">
        <v>3</v>
      </c>
      <c r="H85" s="1" t="s">
        <v>30</v>
      </c>
      <c r="I85" s="1" t="s">
        <v>31</v>
      </c>
      <c r="J85" s="1" t="s">
        <v>39</v>
      </c>
      <c r="K85" s="6">
        <v>50</v>
      </c>
      <c r="L85" s="7">
        <v>2904</v>
      </c>
      <c r="M85" s="8">
        <v>62.55</v>
      </c>
      <c r="N85" s="14">
        <v>18.75</v>
      </c>
      <c r="O85" s="14">
        <v>0</v>
      </c>
      <c r="P85" s="6">
        <v>49</v>
      </c>
      <c r="Q85" s="24">
        <v>3.0535000000000001</v>
      </c>
      <c r="R85" s="6">
        <v>45.146000000000001</v>
      </c>
      <c r="S85" s="17">
        <v>14.785</v>
      </c>
      <c r="T85" s="18">
        <f t="shared" si="0"/>
        <v>551.33859329999996</v>
      </c>
      <c r="U85" s="19">
        <f t="shared" si="1"/>
        <v>16.8351239464155</v>
      </c>
      <c r="V85" s="6">
        <v>0.18810199999999999</v>
      </c>
      <c r="W85" s="6">
        <v>0.63621300000000003</v>
      </c>
      <c r="X85" s="6">
        <v>0.44714599999999999</v>
      </c>
      <c r="Y85" s="123">
        <v>0.47563414256297998</v>
      </c>
      <c r="Z85" s="123">
        <v>0.42690242768894099</v>
      </c>
    </row>
    <row r="86" spans="1:26" ht="18.75">
      <c r="A86" s="1" t="s">
        <v>26</v>
      </c>
      <c r="B86" s="1" t="s">
        <v>27</v>
      </c>
      <c r="C86" s="6">
        <v>2021</v>
      </c>
      <c r="D86" s="1" t="s">
        <v>126</v>
      </c>
      <c r="E86" s="1" t="s">
        <v>29</v>
      </c>
      <c r="F86" s="6">
        <v>309</v>
      </c>
      <c r="G86" s="6">
        <v>3</v>
      </c>
      <c r="H86" s="1" t="s">
        <v>46</v>
      </c>
      <c r="I86" s="1" t="s">
        <v>42</v>
      </c>
      <c r="J86" s="1" t="s">
        <v>36</v>
      </c>
      <c r="K86" s="6">
        <v>41.75</v>
      </c>
      <c r="L86" s="7">
        <v>3053.4705882352941</v>
      </c>
      <c r="M86" s="8">
        <v>16.22</v>
      </c>
      <c r="N86" s="9">
        <v>1.96</v>
      </c>
      <c r="O86" s="9">
        <v>5.93</v>
      </c>
      <c r="P86" s="6">
        <v>77.5</v>
      </c>
      <c r="Q86" s="24">
        <v>3.9415</v>
      </c>
      <c r="R86" s="6">
        <v>44.792000000000002</v>
      </c>
      <c r="S86" s="17">
        <v>11.3642</v>
      </c>
      <c r="T86" s="18">
        <f t="shared" si="0"/>
        <v>142.96901652</v>
      </c>
      <c r="U86" s="19">
        <f t="shared" si="1"/>
        <v>5.6351237861358001</v>
      </c>
      <c r="V86" s="6">
        <v>2.8939999999999999E-3</v>
      </c>
      <c r="W86" s="6">
        <v>0.41611599999999999</v>
      </c>
      <c r="X86" s="6">
        <v>0.39728799999999997</v>
      </c>
      <c r="Y86" s="123">
        <v>0.46913094754393603</v>
      </c>
      <c r="Z86" s="123">
        <v>0.40739284263181003</v>
      </c>
    </row>
    <row r="87" spans="1:26" ht="18.75">
      <c r="A87" s="1" t="s">
        <v>26</v>
      </c>
      <c r="B87" s="1" t="s">
        <v>27</v>
      </c>
      <c r="C87" s="6">
        <v>2021</v>
      </c>
      <c r="D87" s="1" t="s">
        <v>127</v>
      </c>
      <c r="E87" s="1" t="s">
        <v>35</v>
      </c>
      <c r="F87" s="6">
        <v>309</v>
      </c>
      <c r="G87" s="6">
        <v>3</v>
      </c>
      <c r="H87" s="1" t="s">
        <v>46</v>
      </c>
      <c r="I87" s="1" t="s">
        <v>42</v>
      </c>
      <c r="J87" s="1" t="s">
        <v>32</v>
      </c>
      <c r="K87" s="6">
        <v>37</v>
      </c>
      <c r="L87" s="7">
        <v>2942.72</v>
      </c>
      <c r="M87" s="8">
        <v>0</v>
      </c>
      <c r="N87" s="14">
        <v>4.01</v>
      </c>
      <c r="O87" s="14">
        <v>4.3899999999999997</v>
      </c>
      <c r="P87" s="6">
        <v>72.5</v>
      </c>
      <c r="Q87" s="25"/>
      <c r="R87" s="23"/>
      <c r="S87" s="22" t="s">
        <v>33</v>
      </c>
      <c r="T87" s="18">
        <f t="shared" si="0"/>
        <v>0</v>
      </c>
      <c r="U87" s="19">
        <f t="shared" si="1"/>
        <v>0</v>
      </c>
      <c r="V87" s="6">
        <v>-0.19502</v>
      </c>
      <c r="W87" s="6">
        <v>0.20342399999999999</v>
      </c>
      <c r="X87" s="6">
        <v>0.30252200000000001</v>
      </c>
      <c r="Y87" s="123">
        <v>0.44496793360903297</v>
      </c>
      <c r="Z87" s="123">
        <v>0.33490380082709897</v>
      </c>
    </row>
    <row r="88" spans="1:26" ht="18.75">
      <c r="A88" s="1" t="s">
        <v>26</v>
      </c>
      <c r="B88" s="1" t="s">
        <v>27</v>
      </c>
      <c r="C88" s="6">
        <v>2021</v>
      </c>
      <c r="D88" s="1" t="s">
        <v>128</v>
      </c>
      <c r="E88" s="1" t="s">
        <v>38</v>
      </c>
      <c r="F88" s="6">
        <v>309</v>
      </c>
      <c r="G88" s="6">
        <v>3</v>
      </c>
      <c r="H88" s="1" t="s">
        <v>46</v>
      </c>
      <c r="I88" s="1" t="s">
        <v>42</v>
      </c>
      <c r="J88" s="1" t="s">
        <v>39</v>
      </c>
      <c r="K88" s="6">
        <v>35</v>
      </c>
      <c r="L88" s="7">
        <v>2730.5666666666662</v>
      </c>
      <c r="M88" s="8">
        <v>94.5</v>
      </c>
      <c r="N88" s="9">
        <v>2.0099999999999998</v>
      </c>
      <c r="O88" s="9">
        <v>0</v>
      </c>
      <c r="P88" s="6">
        <v>75.75</v>
      </c>
      <c r="Q88" s="24">
        <v>2.9834000000000001</v>
      </c>
      <c r="R88" s="6">
        <v>45.2</v>
      </c>
      <c r="S88" s="17">
        <v>15.150499999999999</v>
      </c>
      <c r="T88" s="18">
        <f t="shared" si="0"/>
        <v>832.9575870000001</v>
      </c>
      <c r="U88" s="19">
        <f t="shared" si="1"/>
        <v>24.850456650558002</v>
      </c>
      <c r="V88" s="6">
        <v>0.43264200000000003</v>
      </c>
      <c r="W88" s="6">
        <v>0.84512799999999999</v>
      </c>
      <c r="X88" s="6">
        <v>0.55430800000000002</v>
      </c>
      <c r="Y88" s="123">
        <v>0.50223139028350905</v>
      </c>
      <c r="Z88" s="123">
        <v>0.50669417085052904</v>
      </c>
    </row>
    <row r="89" spans="1:26" ht="18.75">
      <c r="A89" s="1" t="s">
        <v>26</v>
      </c>
      <c r="B89" s="1" t="s">
        <v>27</v>
      </c>
      <c r="C89" s="6">
        <v>2021</v>
      </c>
      <c r="D89" s="1" t="s">
        <v>129</v>
      </c>
      <c r="E89" s="1" t="s">
        <v>29</v>
      </c>
      <c r="F89" s="6">
        <v>310</v>
      </c>
      <c r="G89" s="6">
        <v>3</v>
      </c>
      <c r="H89" s="1" t="s">
        <v>46</v>
      </c>
      <c r="I89" s="1" t="s">
        <v>31</v>
      </c>
      <c r="J89" s="1" t="s">
        <v>36</v>
      </c>
      <c r="K89" s="6">
        <v>44</v>
      </c>
      <c r="L89" s="7">
        <v>3585.3230769230768</v>
      </c>
      <c r="M89" s="8">
        <v>13.5</v>
      </c>
      <c r="N89" s="14">
        <v>4.8899999999999997</v>
      </c>
      <c r="O89" s="14">
        <v>0.42</v>
      </c>
      <c r="P89" s="6">
        <v>77</v>
      </c>
      <c r="Q89" s="24">
        <v>4.0284000000000004</v>
      </c>
      <c r="R89" s="6">
        <v>45.488999999999997</v>
      </c>
      <c r="S89" s="17">
        <v>11.29208</v>
      </c>
      <c r="T89" s="18">
        <f t="shared" si="0"/>
        <v>118.99394100000001</v>
      </c>
      <c r="U89" s="19">
        <f t="shared" si="1"/>
        <v>4.7935519192440008</v>
      </c>
      <c r="V89" s="6">
        <v>-0.14115</v>
      </c>
      <c r="W89" s="6">
        <v>0.26254699999999997</v>
      </c>
      <c r="X89" s="6">
        <v>0.34855199999999997</v>
      </c>
      <c r="Y89" s="123">
        <v>0.45787551947559102</v>
      </c>
      <c r="Z89" s="123">
        <v>0.373626558426775</v>
      </c>
    </row>
    <row r="90" spans="1:26" ht="18.75">
      <c r="A90" s="1" t="s">
        <v>26</v>
      </c>
      <c r="B90" s="1" t="s">
        <v>27</v>
      </c>
      <c r="C90" s="6">
        <v>2021</v>
      </c>
      <c r="D90" s="1" t="s">
        <v>130</v>
      </c>
      <c r="E90" s="1" t="s">
        <v>35</v>
      </c>
      <c r="F90" s="6">
        <v>310</v>
      </c>
      <c r="G90" s="6">
        <v>3</v>
      </c>
      <c r="H90" s="1" t="s">
        <v>46</v>
      </c>
      <c r="I90" s="1" t="s">
        <v>31</v>
      </c>
      <c r="J90" s="1" t="s">
        <v>32</v>
      </c>
      <c r="K90" s="6">
        <v>41.25</v>
      </c>
      <c r="L90" s="7">
        <v>3615.48</v>
      </c>
      <c r="M90" s="8">
        <v>0</v>
      </c>
      <c r="N90" s="9">
        <v>5.9</v>
      </c>
      <c r="O90" s="9">
        <v>6.24</v>
      </c>
      <c r="P90" s="6">
        <v>72.75</v>
      </c>
      <c r="Q90" s="25"/>
      <c r="R90" s="23"/>
      <c r="S90" s="22" t="s">
        <v>33</v>
      </c>
      <c r="T90" s="18">
        <f t="shared" si="0"/>
        <v>0</v>
      </c>
      <c r="U90" s="19">
        <f t="shared" si="1"/>
        <v>0</v>
      </c>
      <c r="V90" s="6">
        <v>-0.15248</v>
      </c>
      <c r="W90" s="6">
        <v>0.27851700000000001</v>
      </c>
      <c r="X90" s="6">
        <v>0.293018</v>
      </c>
      <c r="Y90" s="123">
        <v>0.44127090679673803</v>
      </c>
      <c r="Z90" s="123">
        <v>0.32381272039021403</v>
      </c>
    </row>
    <row r="91" spans="1:26" ht="18.75">
      <c r="A91" s="1" t="s">
        <v>26</v>
      </c>
      <c r="B91" s="1" t="s">
        <v>27</v>
      </c>
      <c r="C91" s="6">
        <v>2021</v>
      </c>
      <c r="D91" s="1" t="s">
        <v>131</v>
      </c>
      <c r="E91" s="1" t="s">
        <v>38</v>
      </c>
      <c r="F91" s="6">
        <v>310</v>
      </c>
      <c r="G91" s="6">
        <v>3</v>
      </c>
      <c r="H91" s="1" t="s">
        <v>46</v>
      </c>
      <c r="I91" s="1" t="s">
        <v>31</v>
      </c>
      <c r="J91" s="1" t="s">
        <v>39</v>
      </c>
      <c r="K91" s="6">
        <v>35.75</v>
      </c>
      <c r="L91" s="7">
        <v>2843.5</v>
      </c>
      <c r="M91" s="8">
        <v>72.25</v>
      </c>
      <c r="N91" s="14">
        <v>0.72</v>
      </c>
      <c r="O91" s="14">
        <v>0</v>
      </c>
      <c r="P91" s="6">
        <v>75</v>
      </c>
      <c r="Q91" s="24">
        <v>3.0575999999999999</v>
      </c>
      <c r="R91" s="6">
        <v>44.774000000000001</v>
      </c>
      <c r="S91" s="17">
        <v>14.643509999999999</v>
      </c>
      <c r="T91" s="18">
        <f t="shared" si="0"/>
        <v>636.83794350000005</v>
      </c>
      <c r="U91" s="19">
        <f t="shared" si="1"/>
        <v>19.471956960456001</v>
      </c>
      <c r="V91" s="6">
        <v>0.28836899999999999</v>
      </c>
      <c r="W91" s="6">
        <v>0.71786099999999997</v>
      </c>
      <c r="X91" s="6">
        <v>0.50080100000000005</v>
      </c>
      <c r="Y91" s="123">
        <v>0.48602716608831198</v>
      </c>
      <c r="Z91" s="123">
        <v>0.45808149826493599</v>
      </c>
    </row>
    <row r="92" spans="1:26" ht="18.75">
      <c r="A92" s="1" t="s">
        <v>26</v>
      </c>
      <c r="B92" s="1" t="s">
        <v>27</v>
      </c>
      <c r="C92" s="6">
        <v>2021</v>
      </c>
      <c r="D92" s="1" t="s">
        <v>132</v>
      </c>
      <c r="E92" s="1" t="s">
        <v>29</v>
      </c>
      <c r="F92" s="6">
        <v>401</v>
      </c>
      <c r="G92" s="6">
        <v>4</v>
      </c>
      <c r="H92" s="1" t="s">
        <v>41</v>
      </c>
      <c r="I92" s="1" t="s">
        <v>42</v>
      </c>
      <c r="J92" s="1" t="s">
        <v>39</v>
      </c>
      <c r="K92" s="6">
        <v>37.25</v>
      </c>
      <c r="L92" s="7">
        <v>2710.3999999999996</v>
      </c>
      <c r="M92" s="8">
        <v>58.41</v>
      </c>
      <c r="N92" s="9">
        <v>0</v>
      </c>
      <c r="O92" s="9">
        <v>0</v>
      </c>
      <c r="P92" s="6">
        <v>62.75</v>
      </c>
      <c r="Q92" s="24">
        <v>2.8801000000000001</v>
      </c>
      <c r="R92" s="6">
        <v>45.002000000000002</v>
      </c>
      <c r="S92" s="17">
        <v>15.62515</v>
      </c>
      <c r="T92" s="18">
        <f t="shared" si="0"/>
        <v>514.84711805999996</v>
      </c>
      <c r="U92" s="19">
        <f t="shared" si="1"/>
        <v>14.82811184724606</v>
      </c>
      <c r="V92" s="6">
        <v>0.46234399999999998</v>
      </c>
      <c r="W92" s="6">
        <v>0.86949299999999996</v>
      </c>
      <c r="X92" s="6">
        <v>0.57059899999999997</v>
      </c>
      <c r="Y92" s="123">
        <v>0.50615803404194504</v>
      </c>
      <c r="Z92" s="123">
        <v>0.518474102125836</v>
      </c>
    </row>
    <row r="93" spans="1:26" ht="18.75">
      <c r="A93" s="1" t="s">
        <v>26</v>
      </c>
      <c r="B93" s="1" t="s">
        <v>27</v>
      </c>
      <c r="C93" s="6">
        <v>2021</v>
      </c>
      <c r="D93" s="1" t="s">
        <v>133</v>
      </c>
      <c r="E93" s="1" t="s">
        <v>35</v>
      </c>
      <c r="F93" s="6">
        <v>401</v>
      </c>
      <c r="G93" s="6">
        <v>4</v>
      </c>
      <c r="H93" s="1" t="s">
        <v>41</v>
      </c>
      <c r="I93" s="1" t="s">
        <v>42</v>
      </c>
      <c r="J93" s="1" t="s">
        <v>32</v>
      </c>
      <c r="K93" s="6">
        <v>39.75</v>
      </c>
      <c r="L93" s="7">
        <v>2913.68</v>
      </c>
      <c r="M93" s="8">
        <v>0</v>
      </c>
      <c r="N93" s="14">
        <v>5.8</v>
      </c>
      <c r="O93" s="14">
        <v>5.01</v>
      </c>
      <c r="P93" s="6">
        <v>64</v>
      </c>
      <c r="Q93" s="25"/>
      <c r="R93" s="23"/>
      <c r="S93" s="22" t="s">
        <v>33</v>
      </c>
      <c r="T93" s="18">
        <f t="shared" si="0"/>
        <v>0</v>
      </c>
      <c r="U93" s="19">
        <f t="shared" si="1"/>
        <v>0</v>
      </c>
      <c r="V93" s="6">
        <v>-0.15694</v>
      </c>
      <c r="W93" s="6">
        <v>0.24670600000000001</v>
      </c>
      <c r="X93" s="6">
        <v>0.34034399999999998</v>
      </c>
      <c r="Y93" s="123">
        <v>0.44936756412838902</v>
      </c>
      <c r="Z93" s="123">
        <v>0.348102692385167</v>
      </c>
    </row>
    <row r="94" spans="1:26" ht="18.75">
      <c r="A94" s="1" t="s">
        <v>26</v>
      </c>
      <c r="B94" s="1" t="s">
        <v>27</v>
      </c>
      <c r="C94" s="6">
        <v>2021</v>
      </c>
      <c r="D94" s="1" t="s">
        <v>134</v>
      </c>
      <c r="E94" s="1" t="s">
        <v>38</v>
      </c>
      <c r="F94" s="6">
        <v>401</v>
      </c>
      <c r="G94" s="6">
        <v>4</v>
      </c>
      <c r="H94" s="1" t="s">
        <v>41</v>
      </c>
      <c r="I94" s="1" t="s">
        <v>42</v>
      </c>
      <c r="J94" s="1" t="s">
        <v>36</v>
      </c>
      <c r="K94" s="6">
        <v>37.75</v>
      </c>
      <c r="L94" s="7">
        <v>2770.9</v>
      </c>
      <c r="M94" s="8">
        <v>12.73</v>
      </c>
      <c r="N94" s="9">
        <v>10.55</v>
      </c>
      <c r="O94" s="9">
        <v>8.2899999999999991</v>
      </c>
      <c r="P94" s="6">
        <v>64.5</v>
      </c>
      <c r="Q94" s="24">
        <v>4.0637999999999996</v>
      </c>
      <c r="R94" s="6">
        <v>45.478000000000002</v>
      </c>
      <c r="S94" s="17">
        <v>11.191000000000001</v>
      </c>
      <c r="T94" s="18">
        <f t="shared" si="0"/>
        <v>112.20687918</v>
      </c>
      <c r="U94" s="19">
        <f t="shared" si="1"/>
        <v>4.5598631561168395</v>
      </c>
      <c r="V94" s="6">
        <v>0.21384700000000001</v>
      </c>
      <c r="W94" s="6">
        <v>0.63561199999999995</v>
      </c>
      <c r="X94" s="6">
        <v>0.48719600000000002</v>
      </c>
      <c r="Y94" s="123">
        <v>0.48521544694194801</v>
      </c>
      <c r="Z94" s="123">
        <v>0.45564634082584599</v>
      </c>
    </row>
    <row r="95" spans="1:26" ht="18.75">
      <c r="A95" s="1" t="s">
        <v>26</v>
      </c>
      <c r="B95" s="1" t="s">
        <v>27</v>
      </c>
      <c r="C95" s="6">
        <v>2021</v>
      </c>
      <c r="D95" s="1" t="s">
        <v>135</v>
      </c>
      <c r="E95" s="1" t="s">
        <v>29</v>
      </c>
      <c r="F95" s="6">
        <v>402</v>
      </c>
      <c r="G95" s="6">
        <v>4</v>
      </c>
      <c r="H95" s="1" t="s">
        <v>46</v>
      </c>
      <c r="I95" s="1" t="s">
        <v>47</v>
      </c>
      <c r="J95" s="1" t="s">
        <v>39</v>
      </c>
      <c r="K95" s="6">
        <v>54.75</v>
      </c>
      <c r="L95" s="7">
        <v>3331.5333333333333</v>
      </c>
      <c r="M95" s="8">
        <v>108.9</v>
      </c>
      <c r="N95" s="14">
        <v>1.01</v>
      </c>
      <c r="O95" s="14">
        <v>5.26</v>
      </c>
      <c r="P95" s="6">
        <v>73.75</v>
      </c>
      <c r="Q95" s="24">
        <v>3.0001000000000002</v>
      </c>
      <c r="R95" s="6">
        <v>44.856000000000002</v>
      </c>
      <c r="S95" s="17">
        <v>14.951499999999999</v>
      </c>
      <c r="T95" s="18">
        <f t="shared" si="0"/>
        <v>959.88445739999997</v>
      </c>
      <c r="U95" s="19">
        <f t="shared" si="1"/>
        <v>28.797493606457401</v>
      </c>
      <c r="V95" s="6">
        <v>0.59789000000000003</v>
      </c>
      <c r="W95" s="6">
        <v>0.92603000000000002</v>
      </c>
      <c r="X95" s="6">
        <v>0.66065700000000005</v>
      </c>
      <c r="Y95" s="123">
        <v>0.51748485626798502</v>
      </c>
      <c r="Z95" s="123">
        <v>0.55245456880395605</v>
      </c>
    </row>
    <row r="96" spans="1:26" ht="18.75">
      <c r="A96" s="1" t="s">
        <v>26</v>
      </c>
      <c r="B96" s="1" t="s">
        <v>27</v>
      </c>
      <c r="C96" s="6">
        <v>2021</v>
      </c>
      <c r="D96" s="1" t="s">
        <v>136</v>
      </c>
      <c r="E96" s="1" t="s">
        <v>35</v>
      </c>
      <c r="F96" s="6">
        <v>402</v>
      </c>
      <c r="G96" s="6">
        <v>4</v>
      </c>
      <c r="H96" s="1" t="s">
        <v>46</v>
      </c>
      <c r="I96" s="1" t="s">
        <v>47</v>
      </c>
      <c r="J96" s="1" t="s">
        <v>32</v>
      </c>
      <c r="K96" s="6">
        <v>50.75</v>
      </c>
      <c r="L96" s="7">
        <v>3484.8</v>
      </c>
      <c r="M96" s="8">
        <v>0</v>
      </c>
      <c r="N96" s="9">
        <v>15.05</v>
      </c>
      <c r="O96" s="9">
        <v>12.45</v>
      </c>
      <c r="P96" s="6">
        <v>73.25</v>
      </c>
      <c r="Q96" s="25"/>
      <c r="R96" s="23"/>
      <c r="S96" s="22" t="s">
        <v>33</v>
      </c>
      <c r="T96" s="18">
        <f t="shared" si="0"/>
        <v>0</v>
      </c>
      <c r="U96" s="19">
        <f t="shared" si="1"/>
        <v>0</v>
      </c>
      <c r="V96" s="6">
        <v>-3.4799999999999998E-2</v>
      </c>
      <c r="W96" s="6">
        <v>0.42854700000000001</v>
      </c>
      <c r="X96" s="6">
        <v>0.32127499999999998</v>
      </c>
      <c r="Y96" s="123">
        <v>0.44593521063758002</v>
      </c>
      <c r="Z96" s="123">
        <v>0.33780563191274099</v>
      </c>
    </row>
    <row r="97" spans="1:26" ht="18.75">
      <c r="A97" s="1" t="s">
        <v>26</v>
      </c>
      <c r="B97" s="1" t="s">
        <v>27</v>
      </c>
      <c r="C97" s="6">
        <v>2021</v>
      </c>
      <c r="D97" s="1" t="s">
        <v>137</v>
      </c>
      <c r="E97" s="1" t="s">
        <v>38</v>
      </c>
      <c r="F97" s="6">
        <v>402</v>
      </c>
      <c r="G97" s="6">
        <v>4</v>
      </c>
      <c r="H97" s="1" t="s">
        <v>46</v>
      </c>
      <c r="I97" s="1" t="s">
        <v>47</v>
      </c>
      <c r="J97" s="1" t="s">
        <v>36</v>
      </c>
      <c r="K97" s="6">
        <v>44.5</v>
      </c>
      <c r="L97" s="7">
        <v>3093.5666666666666</v>
      </c>
      <c r="M97" s="8">
        <v>13.43</v>
      </c>
      <c r="N97" s="14">
        <v>2.77</v>
      </c>
      <c r="O97" s="14">
        <v>8.99</v>
      </c>
      <c r="P97" s="6">
        <v>77.75</v>
      </c>
      <c r="Q97" s="24">
        <v>3.74</v>
      </c>
      <c r="R97" s="6">
        <v>45.451999999999998</v>
      </c>
      <c r="S97" s="17">
        <v>12.152939999999999</v>
      </c>
      <c r="T97" s="18">
        <f t="shared" si="0"/>
        <v>118.37693538000001</v>
      </c>
      <c r="U97" s="19">
        <f t="shared" si="1"/>
        <v>4.4272973832120002</v>
      </c>
      <c r="V97" s="6">
        <v>7.1069999999999994E-2</v>
      </c>
      <c r="W97" s="6">
        <v>0.51588599999999996</v>
      </c>
      <c r="X97" s="6">
        <v>0.40032099999999998</v>
      </c>
      <c r="Y97" s="123">
        <v>0.466358279395576</v>
      </c>
      <c r="Z97" s="123">
        <v>0.39907483818673001</v>
      </c>
    </row>
    <row r="98" spans="1:26" ht="18.75">
      <c r="A98" s="1" t="s">
        <v>26</v>
      </c>
      <c r="B98" s="1" t="s">
        <v>27</v>
      </c>
      <c r="C98" s="6">
        <v>2021</v>
      </c>
      <c r="D98" s="1" t="s">
        <v>138</v>
      </c>
      <c r="E98" s="1" t="s">
        <v>29</v>
      </c>
      <c r="F98" s="6">
        <v>403</v>
      </c>
      <c r="G98" s="6">
        <v>4</v>
      </c>
      <c r="H98" s="1" t="s">
        <v>30</v>
      </c>
      <c r="I98" s="1" t="s">
        <v>31</v>
      </c>
      <c r="J98" s="1" t="s">
        <v>39</v>
      </c>
      <c r="K98" s="6">
        <v>53</v>
      </c>
      <c r="L98" s="7">
        <v>2851.5666666666666</v>
      </c>
      <c r="M98" s="8">
        <v>67.92</v>
      </c>
      <c r="N98" s="9">
        <v>1.1000000000000001</v>
      </c>
      <c r="O98" s="9">
        <v>2.87</v>
      </c>
      <c r="P98" s="6">
        <v>48.5</v>
      </c>
      <c r="Q98" s="24">
        <v>2.8683000000000001</v>
      </c>
      <c r="R98" s="6">
        <v>44.942</v>
      </c>
      <c r="S98" s="17">
        <v>15.668509999999999</v>
      </c>
      <c r="T98" s="18">
        <f t="shared" si="0"/>
        <v>598.67173872000001</v>
      </c>
      <c r="U98" s="19">
        <f t="shared" si="1"/>
        <v>17.17170148170576</v>
      </c>
      <c r="V98" s="6">
        <v>0.61699099999999996</v>
      </c>
      <c r="W98" s="6">
        <v>0.93396500000000005</v>
      </c>
      <c r="X98" s="6">
        <v>0.67462500000000003</v>
      </c>
      <c r="Y98" s="123">
        <v>0.52196655467209097</v>
      </c>
      <c r="Z98" s="123">
        <v>0.56589966401627301</v>
      </c>
    </row>
    <row r="99" spans="1:26" ht="18.75">
      <c r="A99" s="1" t="s">
        <v>26</v>
      </c>
      <c r="B99" s="1" t="s">
        <v>27</v>
      </c>
      <c r="C99" s="6">
        <v>2021</v>
      </c>
      <c r="D99" s="1" t="s">
        <v>139</v>
      </c>
      <c r="E99" s="1" t="s">
        <v>35</v>
      </c>
      <c r="F99" s="6">
        <v>403</v>
      </c>
      <c r="G99" s="6">
        <v>4</v>
      </c>
      <c r="H99" s="1" t="s">
        <v>30</v>
      </c>
      <c r="I99" s="1" t="s">
        <v>31</v>
      </c>
      <c r="J99" s="1" t="s">
        <v>32</v>
      </c>
      <c r="K99" s="6">
        <v>52.75</v>
      </c>
      <c r="L99" s="7">
        <v>2860.44</v>
      </c>
      <c r="M99" s="8">
        <v>0</v>
      </c>
      <c r="N99" s="14">
        <v>12.12</v>
      </c>
      <c r="O99" s="14">
        <v>15.48</v>
      </c>
      <c r="P99" s="6">
        <v>47</v>
      </c>
      <c r="Q99" s="25"/>
      <c r="R99" s="23"/>
      <c r="S99" s="22" t="s">
        <v>33</v>
      </c>
      <c r="T99" s="18">
        <f t="shared" si="0"/>
        <v>0</v>
      </c>
      <c r="U99" s="19">
        <f t="shared" si="1"/>
        <v>0</v>
      </c>
      <c r="V99" s="6">
        <v>-0.10831</v>
      </c>
      <c r="W99" s="6">
        <v>0.26460800000000001</v>
      </c>
      <c r="X99" s="6">
        <v>0.38864500000000002</v>
      </c>
      <c r="Y99" s="123">
        <v>0.45907907328477199</v>
      </c>
      <c r="Z99" s="123">
        <v>0.37723721985431702</v>
      </c>
    </row>
    <row r="100" spans="1:26" ht="18.75">
      <c r="A100" s="1" t="s">
        <v>26</v>
      </c>
      <c r="B100" s="1" t="s">
        <v>27</v>
      </c>
      <c r="C100" s="6">
        <v>2021</v>
      </c>
      <c r="D100" s="1" t="s">
        <v>140</v>
      </c>
      <c r="E100" s="1" t="s">
        <v>38</v>
      </c>
      <c r="F100" s="6">
        <v>403</v>
      </c>
      <c r="G100" s="6">
        <v>4</v>
      </c>
      <c r="H100" s="1" t="s">
        <v>30</v>
      </c>
      <c r="I100" s="1" t="s">
        <v>31</v>
      </c>
      <c r="J100" s="1" t="s">
        <v>36</v>
      </c>
      <c r="K100" s="6">
        <v>41.25</v>
      </c>
      <c r="L100" s="7">
        <v>2428.0666666666666</v>
      </c>
      <c r="M100" s="8">
        <v>16.79</v>
      </c>
      <c r="N100" s="9">
        <v>7.68</v>
      </c>
      <c r="O100" s="9">
        <v>0</v>
      </c>
      <c r="P100" s="6">
        <v>45</v>
      </c>
      <c r="Q100" s="24">
        <v>3.7730999999999999</v>
      </c>
      <c r="R100" s="6">
        <v>45.478000000000002</v>
      </c>
      <c r="S100" s="17">
        <v>12.05322</v>
      </c>
      <c r="T100" s="18">
        <f t="shared" si="0"/>
        <v>147.99320514000001</v>
      </c>
      <c r="U100" s="19">
        <f t="shared" si="1"/>
        <v>5.5839316231373406</v>
      </c>
      <c r="V100" s="6">
        <v>-4.7099999999999998E-3</v>
      </c>
      <c r="W100" s="6">
        <v>0.404997</v>
      </c>
      <c r="X100" s="6">
        <v>0.449826</v>
      </c>
      <c r="Y100" s="123">
        <v>0.47751958006804401</v>
      </c>
      <c r="Z100" s="123">
        <v>0.43255874020413199</v>
      </c>
    </row>
    <row r="101" spans="1:26" ht="18.75">
      <c r="A101" s="1" t="s">
        <v>26</v>
      </c>
      <c r="B101" s="1" t="s">
        <v>27</v>
      </c>
      <c r="C101" s="6">
        <v>2021</v>
      </c>
      <c r="D101" s="1" t="s">
        <v>141</v>
      </c>
      <c r="E101" s="1" t="s">
        <v>29</v>
      </c>
      <c r="F101" s="6">
        <v>404</v>
      </c>
      <c r="G101" s="6">
        <v>4</v>
      </c>
      <c r="H101" s="1" t="s">
        <v>57</v>
      </c>
      <c r="I101" s="1" t="s">
        <v>31</v>
      </c>
      <c r="J101" s="1" t="s">
        <v>39</v>
      </c>
      <c r="K101" s="6">
        <v>0</v>
      </c>
      <c r="L101" s="23">
        <v>0</v>
      </c>
      <c r="M101" s="8">
        <v>117.4</v>
      </c>
      <c r="N101" s="14">
        <v>0.3</v>
      </c>
      <c r="O101" s="14">
        <v>0</v>
      </c>
      <c r="P101" s="6">
        <v>0</v>
      </c>
      <c r="Q101" s="24">
        <v>3.0285000000000002</v>
      </c>
      <c r="R101" s="6">
        <v>45.107999999999997</v>
      </c>
      <c r="S101" s="17">
        <v>14.894500000000001</v>
      </c>
      <c r="T101" s="18">
        <f t="shared" si="0"/>
        <v>1034.8065684000001</v>
      </c>
      <c r="U101" s="19">
        <f t="shared" si="1"/>
        <v>31.339116923994002</v>
      </c>
      <c r="V101" s="6">
        <v>0.262104</v>
      </c>
      <c r="W101" s="6">
        <v>0.63780599999999998</v>
      </c>
      <c r="X101" s="6">
        <v>0.534362</v>
      </c>
      <c r="Y101" s="123">
        <v>0.49134641028971798</v>
      </c>
      <c r="Z101" s="123">
        <v>0.47403923086915301</v>
      </c>
    </row>
    <row r="102" spans="1:26" ht="18.75">
      <c r="A102" s="1" t="s">
        <v>26</v>
      </c>
      <c r="B102" s="1" t="s">
        <v>27</v>
      </c>
      <c r="C102" s="6">
        <v>2021</v>
      </c>
      <c r="D102" s="1" t="s">
        <v>142</v>
      </c>
      <c r="E102" s="1" t="s">
        <v>35</v>
      </c>
      <c r="F102" s="6">
        <v>404</v>
      </c>
      <c r="G102" s="6">
        <v>4</v>
      </c>
      <c r="H102" s="1" t="s">
        <v>57</v>
      </c>
      <c r="I102" s="1" t="s">
        <v>31</v>
      </c>
      <c r="J102" s="1" t="s">
        <v>32</v>
      </c>
      <c r="K102" s="6">
        <v>0</v>
      </c>
      <c r="L102" s="23">
        <v>0</v>
      </c>
      <c r="M102" s="8">
        <v>0</v>
      </c>
      <c r="N102" s="9">
        <v>0</v>
      </c>
      <c r="O102" s="9">
        <v>0</v>
      </c>
      <c r="P102" s="6">
        <v>0</v>
      </c>
      <c r="Q102" s="25"/>
      <c r="R102" s="23"/>
      <c r="S102" s="22" t="s">
        <v>33</v>
      </c>
      <c r="T102" s="18">
        <f t="shared" si="0"/>
        <v>0</v>
      </c>
      <c r="U102" s="19">
        <f t="shared" si="1"/>
        <v>0</v>
      </c>
      <c r="V102" s="6">
        <v>-0.28272000000000003</v>
      </c>
      <c r="W102" s="6">
        <v>6.9430000000000006E-2</v>
      </c>
      <c r="X102" s="6">
        <v>0.35026000000000002</v>
      </c>
      <c r="Y102" s="123">
        <v>0.45464369902697499</v>
      </c>
      <c r="Z102" s="123">
        <v>0.36393109708092503</v>
      </c>
    </row>
    <row r="103" spans="1:26" ht="18.75">
      <c r="A103" s="1" t="s">
        <v>26</v>
      </c>
      <c r="B103" s="1" t="s">
        <v>27</v>
      </c>
      <c r="C103" s="6">
        <v>2021</v>
      </c>
      <c r="D103" s="1" t="s">
        <v>143</v>
      </c>
      <c r="E103" s="1" t="s">
        <v>38</v>
      </c>
      <c r="F103" s="6">
        <v>404</v>
      </c>
      <c r="G103" s="6">
        <v>4</v>
      </c>
      <c r="H103" s="1" t="s">
        <v>57</v>
      </c>
      <c r="I103" s="1" t="s">
        <v>31</v>
      </c>
      <c r="J103" s="1" t="s">
        <v>36</v>
      </c>
      <c r="K103" s="6">
        <v>0</v>
      </c>
      <c r="L103" s="23">
        <v>0</v>
      </c>
      <c r="M103" s="8">
        <v>16.59</v>
      </c>
      <c r="N103" s="14">
        <v>3.19</v>
      </c>
      <c r="O103" s="14">
        <v>0</v>
      </c>
      <c r="P103" s="6">
        <v>0</v>
      </c>
      <c r="Q103" s="24">
        <v>4.2957999999999998</v>
      </c>
      <c r="R103" s="6">
        <v>45.304000000000002</v>
      </c>
      <c r="S103" s="17">
        <v>10.546110000000001</v>
      </c>
      <c r="T103" s="18">
        <f t="shared" si="0"/>
        <v>146.23033194000001</v>
      </c>
      <c r="U103" s="19">
        <f t="shared" si="1"/>
        <v>6.2817625994785207</v>
      </c>
      <c r="V103" s="6">
        <v>-2.5559999999999999E-2</v>
      </c>
      <c r="W103" s="6">
        <v>0.39007900000000001</v>
      </c>
      <c r="X103" s="6">
        <v>0.40538400000000002</v>
      </c>
      <c r="Y103" s="123">
        <v>0.46571514073479903</v>
      </c>
      <c r="Z103" s="123">
        <v>0.39714542220439703</v>
      </c>
    </row>
    <row r="104" spans="1:26" ht="18.75">
      <c r="A104" s="1" t="s">
        <v>26</v>
      </c>
      <c r="B104" s="1" t="s">
        <v>27</v>
      </c>
      <c r="C104" s="6">
        <v>2021</v>
      </c>
      <c r="D104" s="1" t="s">
        <v>144</v>
      </c>
      <c r="E104" s="1" t="s">
        <v>29</v>
      </c>
      <c r="F104" s="6">
        <v>405</v>
      </c>
      <c r="G104" s="6">
        <v>4</v>
      </c>
      <c r="H104" s="1" t="s">
        <v>30</v>
      </c>
      <c r="I104" s="1" t="s">
        <v>42</v>
      </c>
      <c r="J104" s="1" t="s">
        <v>39</v>
      </c>
      <c r="K104" s="6">
        <v>41.25</v>
      </c>
      <c r="L104" s="7">
        <v>2049.5538461538463</v>
      </c>
      <c r="M104" s="8">
        <v>56.19</v>
      </c>
      <c r="N104" s="9">
        <v>2.11</v>
      </c>
      <c r="O104" s="9">
        <v>6.02</v>
      </c>
      <c r="P104" s="6">
        <v>44.25</v>
      </c>
      <c r="Q104" s="24">
        <v>3.0265</v>
      </c>
      <c r="R104" s="6">
        <v>44.134</v>
      </c>
      <c r="S104" s="17">
        <v>14.582520000000001</v>
      </c>
      <c r="T104" s="18">
        <f t="shared" si="0"/>
        <v>495.27922554000003</v>
      </c>
      <c r="U104" s="19">
        <f t="shared" si="1"/>
        <v>14.989625760968101</v>
      </c>
      <c r="V104" s="6">
        <v>0.35289700000000002</v>
      </c>
      <c r="W104" s="6">
        <v>0.787713</v>
      </c>
      <c r="X104" s="6">
        <v>0.50765499999999997</v>
      </c>
      <c r="Y104" s="123">
        <v>0.49354812851910201</v>
      </c>
      <c r="Z104" s="123">
        <v>0.48064438555730599</v>
      </c>
    </row>
    <row r="105" spans="1:26" ht="18.75">
      <c r="A105" s="1" t="s">
        <v>26</v>
      </c>
      <c r="B105" s="1" t="s">
        <v>27</v>
      </c>
      <c r="C105" s="6">
        <v>2021</v>
      </c>
      <c r="D105" s="1" t="s">
        <v>145</v>
      </c>
      <c r="E105" s="1" t="s">
        <v>35</v>
      </c>
      <c r="F105" s="6">
        <v>405</v>
      </c>
      <c r="G105" s="6">
        <v>4</v>
      </c>
      <c r="H105" s="1" t="s">
        <v>30</v>
      </c>
      <c r="I105" s="1" t="s">
        <v>42</v>
      </c>
      <c r="J105" s="1" t="s">
        <v>32</v>
      </c>
      <c r="K105" s="6">
        <v>41.5</v>
      </c>
      <c r="L105" s="7">
        <v>2423.0250000000001</v>
      </c>
      <c r="M105" s="8">
        <v>0</v>
      </c>
      <c r="N105" s="14">
        <v>8.1300000000000008</v>
      </c>
      <c r="O105" s="14">
        <v>8.11</v>
      </c>
      <c r="P105" s="6">
        <v>44.5</v>
      </c>
      <c r="Q105" s="25"/>
      <c r="R105" s="23"/>
      <c r="S105" s="22" t="s">
        <v>33</v>
      </c>
      <c r="T105" s="18">
        <f t="shared" si="0"/>
        <v>0</v>
      </c>
      <c r="U105" s="19">
        <f t="shared" si="1"/>
        <v>0</v>
      </c>
      <c r="V105" s="6">
        <v>-0.12544</v>
      </c>
      <c r="W105" s="6">
        <v>0.24945700000000001</v>
      </c>
      <c r="X105" s="6">
        <v>0.36212299999999997</v>
      </c>
      <c r="Y105" s="123">
        <v>0.45620872068026402</v>
      </c>
      <c r="Z105" s="123">
        <v>0.36862616204079401</v>
      </c>
    </row>
    <row r="106" spans="1:26" ht="18.75">
      <c r="A106" s="1" t="s">
        <v>26</v>
      </c>
      <c r="B106" s="1" t="s">
        <v>27</v>
      </c>
      <c r="C106" s="6">
        <v>2021</v>
      </c>
      <c r="D106" s="1" t="s">
        <v>146</v>
      </c>
      <c r="E106" s="1" t="s">
        <v>38</v>
      </c>
      <c r="F106" s="6">
        <v>405</v>
      </c>
      <c r="G106" s="6">
        <v>4</v>
      </c>
      <c r="H106" s="1" t="s">
        <v>30</v>
      </c>
      <c r="I106" s="1" t="s">
        <v>42</v>
      </c>
      <c r="J106" s="1" t="s">
        <v>36</v>
      </c>
      <c r="K106" s="6">
        <v>40.5</v>
      </c>
      <c r="L106" s="7">
        <v>2190.1</v>
      </c>
      <c r="M106" s="8">
        <v>13.61</v>
      </c>
      <c r="N106" s="9">
        <v>3.64</v>
      </c>
      <c r="O106" s="9">
        <v>7.97</v>
      </c>
      <c r="P106" s="6">
        <v>45.75</v>
      </c>
      <c r="Q106" s="24">
        <v>3.5101</v>
      </c>
      <c r="R106" s="6">
        <v>41.210999999999999</v>
      </c>
      <c r="S106" s="17">
        <v>11.740690000000001</v>
      </c>
      <c r="T106" s="18">
        <f t="shared" si="0"/>
        <v>119.96352125999999</v>
      </c>
      <c r="U106" s="19">
        <f t="shared" si="1"/>
        <v>4.2108395597472601</v>
      </c>
      <c r="V106" s="6">
        <v>7.6039999999999996E-2</v>
      </c>
      <c r="W106" s="6">
        <v>0.48952000000000001</v>
      </c>
      <c r="X106" s="6">
        <v>0.40401799999999999</v>
      </c>
      <c r="Y106" s="123">
        <v>0.46588365253932801</v>
      </c>
      <c r="Z106" s="123">
        <v>0.39765095761798502</v>
      </c>
    </row>
    <row r="107" spans="1:26" ht="18.75">
      <c r="A107" s="1" t="s">
        <v>26</v>
      </c>
      <c r="B107" s="1" t="s">
        <v>27</v>
      </c>
      <c r="C107" s="6">
        <v>2021</v>
      </c>
      <c r="D107" s="1" t="s">
        <v>147</v>
      </c>
      <c r="E107" s="1" t="s">
        <v>29</v>
      </c>
      <c r="F107" s="6">
        <v>406</v>
      </c>
      <c r="G107" s="6">
        <v>4</v>
      </c>
      <c r="H107" s="1" t="s">
        <v>46</v>
      </c>
      <c r="I107" s="1" t="s">
        <v>31</v>
      </c>
      <c r="J107" s="1" t="s">
        <v>39</v>
      </c>
      <c r="K107" s="6">
        <v>46.75</v>
      </c>
      <c r="L107" s="7">
        <v>2415.9666666666667</v>
      </c>
      <c r="M107" s="8">
        <v>66.19</v>
      </c>
      <c r="N107" s="14">
        <v>0</v>
      </c>
      <c r="O107" s="14">
        <v>2.68</v>
      </c>
      <c r="P107" s="6">
        <v>63.25</v>
      </c>
      <c r="Q107" s="24">
        <v>2.5905</v>
      </c>
      <c r="R107" s="6">
        <v>43.417000000000002</v>
      </c>
      <c r="S107" s="17">
        <v>16.760079999999999</v>
      </c>
      <c r="T107" s="18">
        <f t="shared" si="0"/>
        <v>583.42288553999992</v>
      </c>
      <c r="U107" s="19">
        <f t="shared" si="1"/>
        <v>15.113569849913699</v>
      </c>
      <c r="V107" s="6">
        <v>0.36973</v>
      </c>
      <c r="W107" s="6">
        <v>0.80141899999999999</v>
      </c>
      <c r="X107" s="6">
        <v>0.518513</v>
      </c>
      <c r="Y107" s="123">
        <v>0.49559348038842999</v>
      </c>
      <c r="Z107" s="123">
        <v>0.48678044116529201</v>
      </c>
    </row>
    <row r="108" spans="1:26" ht="18.75">
      <c r="A108" s="1" t="s">
        <v>26</v>
      </c>
      <c r="B108" s="1" t="s">
        <v>27</v>
      </c>
      <c r="C108" s="6">
        <v>2021</v>
      </c>
      <c r="D108" s="1" t="s">
        <v>148</v>
      </c>
      <c r="E108" s="1" t="s">
        <v>35</v>
      </c>
      <c r="F108" s="6">
        <v>406</v>
      </c>
      <c r="G108" s="6">
        <v>4</v>
      </c>
      <c r="H108" s="1" t="s">
        <v>46</v>
      </c>
      <c r="I108" s="1" t="s">
        <v>31</v>
      </c>
      <c r="J108" s="1" t="s">
        <v>32</v>
      </c>
      <c r="K108" s="6">
        <v>42.75</v>
      </c>
      <c r="L108" s="7">
        <v>2772.4125000000004</v>
      </c>
      <c r="M108" s="8">
        <v>0</v>
      </c>
      <c r="N108" s="9">
        <v>2.33</v>
      </c>
      <c r="O108" s="9">
        <v>4.67</v>
      </c>
      <c r="P108" s="6">
        <v>67.5</v>
      </c>
      <c r="Q108" s="25"/>
      <c r="R108" s="23"/>
      <c r="S108" s="22" t="s">
        <v>33</v>
      </c>
      <c r="T108" s="18">
        <f t="shared" si="0"/>
        <v>0</v>
      </c>
      <c r="U108" s="19">
        <f t="shared" si="1"/>
        <v>0</v>
      </c>
      <c r="V108" s="6">
        <v>-0.24715999999999999</v>
      </c>
      <c r="W108" s="6">
        <v>0.123348</v>
      </c>
      <c r="X108" s="6">
        <v>0.26960499999999998</v>
      </c>
      <c r="Y108" s="123">
        <v>0.44044390315542498</v>
      </c>
      <c r="Z108" s="123">
        <v>0.32133170946627398</v>
      </c>
    </row>
    <row r="109" spans="1:26" ht="18.75">
      <c r="A109" s="1" t="s">
        <v>26</v>
      </c>
      <c r="B109" s="1" t="s">
        <v>27</v>
      </c>
      <c r="C109" s="6">
        <v>2021</v>
      </c>
      <c r="D109" s="1" t="s">
        <v>149</v>
      </c>
      <c r="E109" s="1" t="s">
        <v>38</v>
      </c>
      <c r="F109" s="6">
        <v>406</v>
      </c>
      <c r="G109" s="6">
        <v>4</v>
      </c>
      <c r="H109" s="1" t="s">
        <v>46</v>
      </c>
      <c r="I109" s="1" t="s">
        <v>31</v>
      </c>
      <c r="J109" s="1" t="s">
        <v>36</v>
      </c>
      <c r="K109" s="6">
        <v>53</v>
      </c>
      <c r="L109" s="7">
        <v>2229.5225806451613</v>
      </c>
      <c r="M109" s="8">
        <v>11.25</v>
      </c>
      <c r="N109" s="14">
        <v>3.36</v>
      </c>
      <c r="O109" s="14">
        <v>5.87</v>
      </c>
      <c r="P109" s="6">
        <v>41.25</v>
      </c>
      <c r="Q109" s="24">
        <v>3.7248000000000001</v>
      </c>
      <c r="R109" s="6">
        <v>43.515000000000001</v>
      </c>
      <c r="S109" s="17">
        <v>11.682510000000001</v>
      </c>
      <c r="T109" s="18">
        <f t="shared" si="0"/>
        <v>99.161617500000006</v>
      </c>
      <c r="U109" s="19">
        <f t="shared" si="1"/>
        <v>3.6935719286399999</v>
      </c>
      <c r="V109" s="6">
        <v>5.6716000000000003E-2</v>
      </c>
      <c r="W109" s="6">
        <v>0.47418100000000002</v>
      </c>
      <c r="X109" s="6">
        <v>0.40549600000000002</v>
      </c>
      <c r="Y109" s="123">
        <v>0.46707206890930603</v>
      </c>
      <c r="Z109" s="123">
        <v>0.40121620672792102</v>
      </c>
    </row>
    <row r="110" spans="1:26" ht="18.75">
      <c r="A110" s="1" t="s">
        <v>26</v>
      </c>
      <c r="B110" s="1" t="s">
        <v>27</v>
      </c>
      <c r="C110" s="6">
        <v>2021</v>
      </c>
      <c r="D110" s="1" t="s">
        <v>150</v>
      </c>
      <c r="E110" s="1" t="s">
        <v>29</v>
      </c>
      <c r="F110" s="6">
        <v>407</v>
      </c>
      <c r="G110" s="6">
        <v>4</v>
      </c>
      <c r="H110" s="1" t="s">
        <v>41</v>
      </c>
      <c r="I110" s="1" t="s">
        <v>47</v>
      </c>
      <c r="J110" s="1" t="s">
        <v>39</v>
      </c>
      <c r="K110" s="6">
        <v>64.75</v>
      </c>
      <c r="L110" s="7">
        <v>2081.2000000000003</v>
      </c>
      <c r="M110" s="8">
        <v>67.53</v>
      </c>
      <c r="N110" s="9">
        <v>0.22</v>
      </c>
      <c r="O110" s="9">
        <v>0</v>
      </c>
      <c r="P110" s="6">
        <v>55.75</v>
      </c>
      <c r="Q110" s="24">
        <v>2.7852999999999999</v>
      </c>
      <c r="R110" s="6">
        <v>43.720999999999997</v>
      </c>
      <c r="S110" s="17">
        <v>15.697050000000001</v>
      </c>
      <c r="T110" s="18">
        <f t="shared" si="0"/>
        <v>595.23413598000002</v>
      </c>
      <c r="U110" s="19">
        <f t="shared" si="1"/>
        <v>16.57905638945094</v>
      </c>
      <c r="V110" s="6">
        <v>0.439411</v>
      </c>
      <c r="W110" s="6">
        <v>0.85545700000000002</v>
      </c>
      <c r="X110" s="6">
        <v>0.55053799999999997</v>
      </c>
      <c r="Y110" s="123">
        <v>0.49846251345124998</v>
      </c>
      <c r="Z110" s="123">
        <v>0.49538754035375099</v>
      </c>
    </row>
    <row r="111" spans="1:26" ht="18.75">
      <c r="A111" s="1" t="s">
        <v>26</v>
      </c>
      <c r="B111" s="1" t="s">
        <v>27</v>
      </c>
      <c r="C111" s="6">
        <v>2021</v>
      </c>
      <c r="D111" s="1" t="s">
        <v>151</v>
      </c>
      <c r="E111" s="1" t="s">
        <v>35</v>
      </c>
      <c r="F111" s="6">
        <v>407</v>
      </c>
      <c r="G111" s="6">
        <v>4</v>
      </c>
      <c r="H111" s="1" t="s">
        <v>41</v>
      </c>
      <c r="I111" s="1" t="s">
        <v>47</v>
      </c>
      <c r="J111" s="1" t="s">
        <v>32</v>
      </c>
      <c r="K111" s="6">
        <v>55.25</v>
      </c>
      <c r="L111" s="7">
        <v>2141.6999999999998</v>
      </c>
      <c r="M111" s="8">
        <v>0</v>
      </c>
      <c r="N111" s="14">
        <v>2.5499999999999998</v>
      </c>
      <c r="O111" s="14">
        <v>1.61</v>
      </c>
      <c r="P111" s="6">
        <v>59</v>
      </c>
      <c r="Q111" s="25"/>
      <c r="R111" s="23"/>
      <c r="S111" s="22" t="s">
        <v>33</v>
      </c>
      <c r="T111" s="18">
        <f t="shared" si="0"/>
        <v>0</v>
      </c>
      <c r="U111" s="19">
        <f t="shared" si="1"/>
        <v>0</v>
      </c>
      <c r="V111" s="6">
        <v>-0.26547999999999999</v>
      </c>
      <c r="W111" s="6">
        <v>0.100622</v>
      </c>
      <c r="X111" s="6">
        <v>0.33838600000000002</v>
      </c>
      <c r="Y111" s="123">
        <v>0.45191901184309202</v>
      </c>
      <c r="Z111" s="123">
        <v>0.35575703552927801</v>
      </c>
    </row>
    <row r="112" spans="1:26" ht="18.75">
      <c r="A112" s="1" t="s">
        <v>26</v>
      </c>
      <c r="B112" s="1" t="s">
        <v>27</v>
      </c>
      <c r="C112" s="6">
        <v>2021</v>
      </c>
      <c r="D112" s="1" t="s">
        <v>152</v>
      </c>
      <c r="E112" s="1" t="s">
        <v>38</v>
      </c>
      <c r="F112" s="6">
        <v>407</v>
      </c>
      <c r="G112" s="6">
        <v>4</v>
      </c>
      <c r="H112" s="1" t="s">
        <v>41</v>
      </c>
      <c r="I112" s="1" t="s">
        <v>47</v>
      </c>
      <c r="J112" s="1" t="s">
        <v>36</v>
      </c>
      <c r="K112" s="6">
        <v>52.5</v>
      </c>
      <c r="L112" s="7">
        <v>2210.2666666666669</v>
      </c>
      <c r="M112" s="8">
        <v>14.3</v>
      </c>
      <c r="N112" s="9">
        <v>3.62</v>
      </c>
      <c r="O112" s="9">
        <v>1.64</v>
      </c>
      <c r="P112" s="6">
        <v>57.25</v>
      </c>
      <c r="Q112" s="24">
        <v>3.9729000000000001</v>
      </c>
      <c r="R112" s="6">
        <v>42.415999999999997</v>
      </c>
      <c r="S112" s="17">
        <v>10.67633</v>
      </c>
      <c r="T112" s="18">
        <f t="shared" si="0"/>
        <v>126.0454338</v>
      </c>
      <c r="U112" s="19">
        <f t="shared" si="1"/>
        <v>5.0076590394401999</v>
      </c>
      <c r="V112" s="6">
        <v>2.8448000000000001E-2</v>
      </c>
      <c r="W112" s="6">
        <v>0.43589499999999998</v>
      </c>
      <c r="X112" s="6">
        <v>0.38467099999999999</v>
      </c>
      <c r="Y112" s="123">
        <v>0.46537725946209002</v>
      </c>
      <c r="Z112" s="123">
        <v>0.396131778386272</v>
      </c>
    </row>
    <row r="113" spans="1:26" ht="18.75">
      <c r="A113" s="1" t="s">
        <v>26</v>
      </c>
      <c r="B113" s="1" t="s">
        <v>27</v>
      </c>
      <c r="C113" s="6">
        <v>2021</v>
      </c>
      <c r="D113" s="1" t="s">
        <v>153</v>
      </c>
      <c r="E113" s="1" t="s">
        <v>29</v>
      </c>
      <c r="F113" s="6">
        <v>408</v>
      </c>
      <c r="G113" s="6">
        <v>4</v>
      </c>
      <c r="H113" s="1" t="s">
        <v>30</v>
      </c>
      <c r="I113" s="1" t="s">
        <v>47</v>
      </c>
      <c r="J113" s="1" t="s">
        <v>39</v>
      </c>
      <c r="K113" s="6">
        <v>60</v>
      </c>
      <c r="L113" s="7">
        <v>2420</v>
      </c>
      <c r="M113" s="8">
        <v>79.39</v>
      </c>
      <c r="N113" s="14">
        <v>0</v>
      </c>
      <c r="O113" s="14">
        <v>5.81</v>
      </c>
      <c r="P113" s="6">
        <v>47</v>
      </c>
      <c r="Q113" s="24">
        <v>2.7909000000000002</v>
      </c>
      <c r="R113" s="6">
        <v>43.43</v>
      </c>
      <c r="S113" s="17">
        <v>15.56129</v>
      </c>
      <c r="T113" s="18">
        <f t="shared" si="0"/>
        <v>699.77251674000013</v>
      </c>
      <c r="U113" s="19">
        <f t="shared" si="1"/>
        <v>19.529951169696666</v>
      </c>
      <c r="V113" s="6">
        <v>0.36782799999999999</v>
      </c>
      <c r="W113" s="6">
        <v>0.77908999999999995</v>
      </c>
      <c r="X113" s="6">
        <v>0.53212999999999999</v>
      </c>
      <c r="Y113" s="123">
        <v>0.49450779790898802</v>
      </c>
      <c r="Z113" s="123">
        <v>0.48352339372696601</v>
      </c>
    </row>
    <row r="114" spans="1:26" ht="18.75">
      <c r="A114" s="1" t="s">
        <v>26</v>
      </c>
      <c r="B114" s="1" t="s">
        <v>27</v>
      </c>
      <c r="C114" s="6">
        <v>2021</v>
      </c>
      <c r="D114" s="1" t="s">
        <v>154</v>
      </c>
      <c r="E114" s="1" t="s">
        <v>35</v>
      </c>
      <c r="F114" s="6">
        <v>408</v>
      </c>
      <c r="G114" s="6">
        <v>4</v>
      </c>
      <c r="H114" s="1" t="s">
        <v>30</v>
      </c>
      <c r="I114" s="1" t="s">
        <v>47</v>
      </c>
      <c r="J114" s="1" t="s">
        <v>32</v>
      </c>
      <c r="K114" s="6">
        <v>57.25</v>
      </c>
      <c r="L114" s="7">
        <v>2889.4799999999996</v>
      </c>
      <c r="M114" s="8">
        <v>0</v>
      </c>
      <c r="N114" s="9">
        <v>10.61</v>
      </c>
      <c r="O114" s="9">
        <v>8.66</v>
      </c>
      <c r="P114" s="6">
        <v>46</v>
      </c>
      <c r="Q114" s="25"/>
      <c r="R114" s="23"/>
      <c r="S114" s="22" t="s">
        <v>33</v>
      </c>
      <c r="T114" s="18">
        <f t="shared" si="0"/>
        <v>0</v>
      </c>
      <c r="U114" s="19">
        <f t="shared" si="1"/>
        <v>0</v>
      </c>
      <c r="V114" s="6">
        <v>-0.19885</v>
      </c>
      <c r="W114" s="6">
        <v>0.14596000000000001</v>
      </c>
      <c r="X114" s="6">
        <v>0.29348000000000002</v>
      </c>
      <c r="Y114" s="123">
        <v>0.44150249688700599</v>
      </c>
      <c r="Z114" s="123">
        <v>0.32450749066101803</v>
      </c>
    </row>
    <row r="115" spans="1:26" ht="18.75">
      <c r="A115" s="1" t="s">
        <v>26</v>
      </c>
      <c r="B115" s="1" t="s">
        <v>27</v>
      </c>
      <c r="C115" s="6">
        <v>2021</v>
      </c>
      <c r="D115" s="1" t="s">
        <v>155</v>
      </c>
      <c r="E115" s="1" t="s">
        <v>38</v>
      </c>
      <c r="F115" s="6">
        <v>408</v>
      </c>
      <c r="G115" s="6">
        <v>4</v>
      </c>
      <c r="H115" s="1" t="s">
        <v>30</v>
      </c>
      <c r="I115" s="1" t="s">
        <v>47</v>
      </c>
      <c r="J115" s="1" t="s">
        <v>36</v>
      </c>
      <c r="K115" s="6">
        <v>50.75</v>
      </c>
      <c r="L115" s="7">
        <v>2088.646153846154</v>
      </c>
      <c r="M115" s="8">
        <v>12.12</v>
      </c>
      <c r="N115" s="14">
        <v>16.579999999999998</v>
      </c>
      <c r="O115" s="14">
        <v>0</v>
      </c>
      <c r="P115" s="6">
        <v>44.5</v>
      </c>
      <c r="Q115" s="24">
        <v>3.9060999999999999</v>
      </c>
      <c r="R115" s="6">
        <v>43.985999999999997</v>
      </c>
      <c r="S115" s="17">
        <v>11.26085</v>
      </c>
      <c r="T115" s="18">
        <f t="shared" si="0"/>
        <v>106.83011592</v>
      </c>
      <c r="U115" s="19">
        <f t="shared" si="1"/>
        <v>4.1728911579511196</v>
      </c>
      <c r="V115" s="6">
        <v>0.158086</v>
      </c>
      <c r="W115" s="6">
        <v>0.62822299999999998</v>
      </c>
      <c r="X115" s="6">
        <v>0.39415</v>
      </c>
      <c r="Y115" s="123">
        <v>0.46592053001567002</v>
      </c>
      <c r="Z115" s="123">
        <v>0.397761590047012</v>
      </c>
    </row>
    <row r="116" spans="1:26" ht="18.75">
      <c r="A116" s="1" t="s">
        <v>26</v>
      </c>
      <c r="B116" s="1" t="s">
        <v>27</v>
      </c>
      <c r="C116" s="6">
        <v>2021</v>
      </c>
      <c r="D116" s="1" t="s">
        <v>156</v>
      </c>
      <c r="E116" s="1" t="s">
        <v>29</v>
      </c>
      <c r="F116" s="6">
        <v>409</v>
      </c>
      <c r="G116" s="6">
        <v>4</v>
      </c>
      <c r="H116" s="1" t="s">
        <v>41</v>
      </c>
      <c r="I116" s="1" t="s">
        <v>31</v>
      </c>
      <c r="J116" s="1" t="s">
        <v>39</v>
      </c>
      <c r="K116" s="6">
        <v>43.5</v>
      </c>
      <c r="L116" s="7">
        <v>2525.7157894736843</v>
      </c>
      <c r="M116" s="8">
        <v>129</v>
      </c>
      <c r="N116" s="9">
        <v>2.93</v>
      </c>
      <c r="O116" s="9">
        <v>0</v>
      </c>
      <c r="P116" s="6">
        <v>57.25</v>
      </c>
      <c r="Q116" s="24">
        <v>2.8096999999999999</v>
      </c>
      <c r="R116" s="6">
        <v>43.192</v>
      </c>
      <c r="S116" s="17">
        <v>15.37246</v>
      </c>
      <c r="T116" s="18">
        <f t="shared" si="0"/>
        <v>1137.053214</v>
      </c>
      <c r="U116" s="19">
        <f t="shared" si="1"/>
        <v>31.947784153757997</v>
      </c>
      <c r="V116" s="6">
        <v>0.46098099999999997</v>
      </c>
      <c r="W116" s="6">
        <v>0.87230700000000005</v>
      </c>
      <c r="X116" s="6">
        <v>0.55834499999999998</v>
      </c>
      <c r="Y116" s="123">
        <v>0.49471784668920599</v>
      </c>
      <c r="Z116" s="123">
        <v>0.48415354006761901</v>
      </c>
    </row>
    <row r="117" spans="1:26" ht="18.75">
      <c r="A117" s="1" t="s">
        <v>26</v>
      </c>
      <c r="B117" s="1" t="s">
        <v>27</v>
      </c>
      <c r="C117" s="6">
        <v>2021</v>
      </c>
      <c r="D117" s="1" t="s">
        <v>157</v>
      </c>
      <c r="E117" s="1" t="s">
        <v>35</v>
      </c>
      <c r="F117" s="6">
        <v>409</v>
      </c>
      <c r="G117" s="6">
        <v>4</v>
      </c>
      <c r="H117" s="1" t="s">
        <v>41</v>
      </c>
      <c r="I117" s="1" t="s">
        <v>31</v>
      </c>
      <c r="J117" s="1" t="s">
        <v>32</v>
      </c>
      <c r="K117" s="6">
        <v>46.25</v>
      </c>
      <c r="L117" s="7">
        <v>2681.6624999999999</v>
      </c>
      <c r="M117" s="8">
        <v>0</v>
      </c>
      <c r="N117" s="14">
        <v>0</v>
      </c>
      <c r="O117" s="14">
        <v>10.1</v>
      </c>
      <c r="P117" s="6">
        <v>56.75</v>
      </c>
      <c r="Q117" s="25"/>
      <c r="R117" s="23"/>
      <c r="S117" s="22" t="s">
        <v>33</v>
      </c>
      <c r="T117" s="18">
        <f t="shared" si="0"/>
        <v>0</v>
      </c>
      <c r="U117" s="19">
        <f t="shared" si="1"/>
        <v>0</v>
      </c>
      <c r="V117" s="6">
        <v>-0.2606</v>
      </c>
      <c r="W117" s="6">
        <v>0.10102800000000001</v>
      </c>
      <c r="X117" s="6">
        <v>0.26625500000000002</v>
      </c>
      <c r="Y117" s="123">
        <v>0.427930131975712</v>
      </c>
      <c r="Z117" s="123">
        <v>0.28379039592713601</v>
      </c>
    </row>
    <row r="118" spans="1:26" ht="18.75">
      <c r="A118" s="1" t="s">
        <v>26</v>
      </c>
      <c r="B118" s="1" t="s">
        <v>27</v>
      </c>
      <c r="C118" s="6">
        <v>2021</v>
      </c>
      <c r="D118" s="1" t="s">
        <v>158</v>
      </c>
      <c r="E118" s="1" t="s">
        <v>38</v>
      </c>
      <c r="F118" s="6">
        <v>409</v>
      </c>
      <c r="G118" s="6">
        <v>4</v>
      </c>
      <c r="H118" s="1" t="s">
        <v>41</v>
      </c>
      <c r="I118" s="1" t="s">
        <v>31</v>
      </c>
      <c r="J118" s="1" t="s">
        <v>36</v>
      </c>
      <c r="K118" s="6">
        <v>44.25</v>
      </c>
      <c r="L118" s="7">
        <v>2678.1333333333332</v>
      </c>
      <c r="M118" s="8">
        <v>20.74</v>
      </c>
      <c r="N118" s="9">
        <v>1.74</v>
      </c>
      <c r="O118" s="9">
        <v>10.89</v>
      </c>
      <c r="P118" s="6">
        <v>54.75</v>
      </c>
      <c r="Q118" s="24">
        <v>3.6463000000000001</v>
      </c>
      <c r="R118" s="6">
        <v>42.652999999999999</v>
      </c>
      <c r="S118" s="17">
        <v>11.697609999999999</v>
      </c>
      <c r="T118" s="18">
        <f t="shared" si="0"/>
        <v>182.80995084</v>
      </c>
      <c r="U118" s="19">
        <f t="shared" si="1"/>
        <v>6.6657992374789208</v>
      </c>
      <c r="V118" s="6">
        <v>0.108752</v>
      </c>
      <c r="W118" s="6">
        <v>0.54286699999999999</v>
      </c>
      <c r="X118" s="6">
        <v>0.420653</v>
      </c>
      <c r="Y118" s="123">
        <v>0.46845761406720798</v>
      </c>
      <c r="Z118" s="123">
        <v>0.405372842201626</v>
      </c>
    </row>
    <row r="119" spans="1:26" ht="18.75">
      <c r="A119" s="1" t="s">
        <v>26</v>
      </c>
      <c r="B119" s="1" t="s">
        <v>27</v>
      </c>
      <c r="C119" s="6">
        <v>2021</v>
      </c>
      <c r="D119" s="1" t="s">
        <v>159</v>
      </c>
      <c r="E119" s="1" t="s">
        <v>29</v>
      </c>
      <c r="F119" s="6">
        <v>410</v>
      </c>
      <c r="G119" s="6">
        <v>4</v>
      </c>
      <c r="H119" s="1" t="s">
        <v>46</v>
      </c>
      <c r="I119" s="1" t="s">
        <v>42</v>
      </c>
      <c r="J119" s="1" t="s">
        <v>39</v>
      </c>
      <c r="K119" s="6">
        <v>51.25</v>
      </c>
      <c r="L119" s="7">
        <v>3025</v>
      </c>
      <c r="M119" s="8">
        <v>110.8</v>
      </c>
      <c r="N119" s="14">
        <v>0</v>
      </c>
      <c r="O119" s="14">
        <v>0</v>
      </c>
      <c r="P119" s="6">
        <v>72.5</v>
      </c>
      <c r="Q119" s="24">
        <v>3.1714000000000002</v>
      </c>
      <c r="R119" s="6">
        <v>43.469000000000001</v>
      </c>
      <c r="S119" s="17">
        <v>13.70656</v>
      </c>
      <c r="T119" s="18">
        <f t="shared" si="0"/>
        <v>976.63175280000007</v>
      </c>
      <c r="U119" s="19">
        <f t="shared" si="1"/>
        <v>30.972899408299202</v>
      </c>
      <c r="V119" s="6">
        <v>0.50254200000000004</v>
      </c>
      <c r="W119" s="6">
        <v>0.87594300000000003</v>
      </c>
      <c r="X119" s="6">
        <v>0.60469700000000004</v>
      </c>
      <c r="Y119" s="123">
        <v>0.50809689311214301</v>
      </c>
      <c r="Z119" s="123">
        <v>0.52429067933643003</v>
      </c>
    </row>
    <row r="120" spans="1:26" ht="18.75">
      <c r="A120" s="1" t="s">
        <v>26</v>
      </c>
      <c r="B120" s="1" t="s">
        <v>27</v>
      </c>
      <c r="C120" s="6">
        <v>2021</v>
      </c>
      <c r="D120" s="1" t="s">
        <v>160</v>
      </c>
      <c r="E120" s="1" t="s">
        <v>35</v>
      </c>
      <c r="F120" s="6">
        <v>410</v>
      </c>
      <c r="G120" s="6">
        <v>4</v>
      </c>
      <c r="H120" s="1" t="s">
        <v>46</v>
      </c>
      <c r="I120" s="1" t="s">
        <v>42</v>
      </c>
      <c r="J120" s="1" t="s">
        <v>32</v>
      </c>
      <c r="K120" s="6">
        <v>39.75</v>
      </c>
      <c r="L120" s="7">
        <v>3167.1750000000002</v>
      </c>
      <c r="M120" s="8">
        <v>0</v>
      </c>
      <c r="N120" s="9">
        <v>5.35</v>
      </c>
      <c r="O120" s="9">
        <v>0</v>
      </c>
      <c r="P120" s="6">
        <v>67.5</v>
      </c>
      <c r="Q120" s="25"/>
      <c r="R120" s="23"/>
      <c r="S120" s="22" t="s">
        <v>33</v>
      </c>
      <c r="T120" s="18">
        <f t="shared" si="0"/>
        <v>0</v>
      </c>
      <c r="U120" s="19">
        <f t="shared" si="1"/>
        <v>0</v>
      </c>
      <c r="V120" s="6">
        <v>-0.20424999999999999</v>
      </c>
      <c r="W120" s="6">
        <v>0.16569300000000001</v>
      </c>
      <c r="X120" s="6">
        <v>0.32533600000000001</v>
      </c>
      <c r="Y120" s="123">
        <v>0.44400044655318299</v>
      </c>
      <c r="Z120" s="123">
        <v>0.33200133965955098</v>
      </c>
    </row>
    <row r="121" spans="1:26" ht="18.75">
      <c r="A121" s="1" t="s">
        <v>26</v>
      </c>
      <c r="B121" s="1" t="s">
        <v>27</v>
      </c>
      <c r="C121" s="6">
        <v>2021</v>
      </c>
      <c r="D121" s="1" t="s">
        <v>161</v>
      </c>
      <c r="E121" s="1" t="s">
        <v>38</v>
      </c>
      <c r="F121" s="6">
        <v>410</v>
      </c>
      <c r="G121" s="6">
        <v>4</v>
      </c>
      <c r="H121" s="1" t="s">
        <v>46</v>
      </c>
      <c r="I121" s="1" t="s">
        <v>42</v>
      </c>
      <c r="J121" s="1" t="s">
        <v>36</v>
      </c>
      <c r="K121" s="6">
        <v>49</v>
      </c>
      <c r="L121" s="7">
        <v>2879.8</v>
      </c>
      <c r="M121" s="8">
        <v>18.07</v>
      </c>
      <c r="N121" s="14">
        <v>1.68</v>
      </c>
      <c r="O121" s="14">
        <v>10.71</v>
      </c>
      <c r="P121" s="6">
        <v>70.5</v>
      </c>
      <c r="Q121" s="24">
        <v>3.7204999999999999</v>
      </c>
      <c r="R121" s="6">
        <v>42.46</v>
      </c>
      <c r="S121" s="17">
        <v>11.41244</v>
      </c>
      <c r="T121" s="18">
        <f t="shared" si="0"/>
        <v>159.27559362000002</v>
      </c>
      <c r="U121" s="19">
        <f t="shared" si="1"/>
        <v>5.9258484606321007</v>
      </c>
      <c r="V121" s="6">
        <v>3.8921999999999998E-2</v>
      </c>
      <c r="W121" s="6">
        <v>0.46961000000000003</v>
      </c>
      <c r="X121" s="6">
        <v>0.40885899999999997</v>
      </c>
      <c r="Y121" s="123">
        <v>0.46630523120343098</v>
      </c>
      <c r="Z121" s="123">
        <v>0.398915693610295</v>
      </c>
    </row>
    <row r="122" spans="1:26">
      <c r="Q122" s="12"/>
      <c r="S122" s="12"/>
      <c r="T122" s="12"/>
      <c r="U122" s="13"/>
    </row>
    <row r="123" spans="1:26">
      <c r="Q123" s="12"/>
      <c r="S123" s="12"/>
      <c r="T123" s="12"/>
      <c r="U123" s="13"/>
    </row>
    <row r="124" spans="1:26">
      <c r="Q124" s="12"/>
      <c r="S124" s="12"/>
      <c r="T124" s="12"/>
      <c r="U124" s="13"/>
    </row>
    <row r="125" spans="1:26">
      <c r="Q125" s="12"/>
      <c r="S125" s="12"/>
      <c r="T125" s="12"/>
      <c r="U125" s="13"/>
    </row>
    <row r="126" spans="1:26">
      <c r="Q126" s="12"/>
      <c r="S126" s="12"/>
      <c r="T126" s="12"/>
      <c r="U126" s="13"/>
    </row>
    <row r="127" spans="1:26">
      <c r="Q127" s="12"/>
      <c r="S127" s="12"/>
      <c r="T127" s="12"/>
      <c r="U127" s="13"/>
    </row>
    <row r="128" spans="1:26">
      <c r="Q128" s="12"/>
      <c r="S128" s="12"/>
      <c r="T128" s="12"/>
      <c r="U128" s="13"/>
    </row>
    <row r="129" spans="17:21">
      <c r="Q129" s="12"/>
      <c r="S129" s="12"/>
      <c r="T129" s="12"/>
      <c r="U129" s="13"/>
    </row>
    <row r="130" spans="17:21">
      <c r="Q130" s="12"/>
      <c r="S130" s="12"/>
      <c r="T130" s="12"/>
      <c r="U130" s="13"/>
    </row>
    <row r="131" spans="17:21">
      <c r="Q131" s="12"/>
      <c r="S131" s="12"/>
      <c r="T131" s="12"/>
      <c r="U131" s="13"/>
    </row>
    <row r="132" spans="17:21">
      <c r="Q132" s="12"/>
      <c r="S132" s="12"/>
      <c r="T132" s="12"/>
      <c r="U132" s="13"/>
    </row>
    <row r="133" spans="17:21">
      <c r="Q133" s="12"/>
      <c r="S133" s="12"/>
      <c r="T133" s="12"/>
      <c r="U133" s="13"/>
    </row>
    <row r="134" spans="17:21">
      <c r="Q134" s="12"/>
      <c r="S134" s="12"/>
      <c r="T134" s="12"/>
      <c r="U134" s="13"/>
    </row>
    <row r="135" spans="17:21">
      <c r="Q135" s="12"/>
      <c r="S135" s="12"/>
      <c r="T135" s="12"/>
      <c r="U135" s="13"/>
    </row>
    <row r="136" spans="17:21">
      <c r="Q136" s="12"/>
      <c r="S136" s="12"/>
      <c r="T136" s="12"/>
      <c r="U136" s="13"/>
    </row>
    <row r="137" spans="17:21">
      <c r="Q137" s="12"/>
      <c r="S137" s="12"/>
      <c r="T137" s="12"/>
      <c r="U137" s="13"/>
    </row>
    <row r="138" spans="17:21">
      <c r="Q138" s="12"/>
      <c r="S138" s="12"/>
      <c r="T138" s="12"/>
      <c r="U138" s="13"/>
    </row>
    <row r="139" spans="17:21">
      <c r="Q139" s="12"/>
      <c r="S139" s="12"/>
      <c r="T139" s="12"/>
      <c r="U139" s="13"/>
    </row>
    <row r="140" spans="17:21">
      <c r="Q140" s="12"/>
      <c r="S140" s="12"/>
      <c r="T140" s="12"/>
      <c r="U140" s="13"/>
    </row>
    <row r="141" spans="17:21">
      <c r="Q141" s="12"/>
      <c r="S141" s="12"/>
      <c r="T141" s="12"/>
      <c r="U141" s="13"/>
    </row>
    <row r="142" spans="17:21">
      <c r="Q142" s="12"/>
      <c r="S142" s="12"/>
      <c r="T142" s="12"/>
      <c r="U142" s="13"/>
    </row>
    <row r="143" spans="17:21">
      <c r="Q143" s="12"/>
      <c r="S143" s="12"/>
      <c r="T143" s="12"/>
      <c r="U143" s="13"/>
    </row>
    <row r="144" spans="17:21">
      <c r="Q144" s="12"/>
      <c r="S144" s="12"/>
      <c r="T144" s="12"/>
      <c r="U144" s="13"/>
    </row>
    <row r="145" spans="17:21">
      <c r="Q145" s="12"/>
      <c r="S145" s="12"/>
      <c r="T145" s="12"/>
      <c r="U145" s="13"/>
    </row>
    <row r="146" spans="17:21">
      <c r="Q146" s="12"/>
      <c r="S146" s="12"/>
      <c r="T146" s="12"/>
      <c r="U146" s="13"/>
    </row>
    <row r="147" spans="17:21">
      <c r="Q147" s="12"/>
      <c r="S147" s="12"/>
      <c r="T147" s="12"/>
      <c r="U147" s="13"/>
    </row>
    <row r="148" spans="17:21">
      <c r="Q148" s="12"/>
      <c r="S148" s="12"/>
      <c r="T148" s="12"/>
      <c r="U148" s="13"/>
    </row>
    <row r="149" spans="17:21">
      <c r="Q149" s="12"/>
      <c r="S149" s="12"/>
      <c r="T149" s="12"/>
      <c r="U149" s="13"/>
    </row>
    <row r="150" spans="17:21">
      <c r="Q150" s="12"/>
      <c r="S150" s="12"/>
      <c r="T150" s="12"/>
      <c r="U150" s="13"/>
    </row>
    <row r="151" spans="17:21">
      <c r="Q151" s="12"/>
      <c r="S151" s="12"/>
      <c r="T151" s="12"/>
      <c r="U151" s="13"/>
    </row>
    <row r="152" spans="17:21">
      <c r="Q152" s="12"/>
      <c r="S152" s="12"/>
      <c r="T152" s="12"/>
      <c r="U152" s="13"/>
    </row>
    <row r="153" spans="17:21">
      <c r="Q153" s="12"/>
      <c r="S153" s="12"/>
      <c r="T153" s="12"/>
      <c r="U153" s="13"/>
    </row>
    <row r="154" spans="17:21">
      <c r="Q154" s="12"/>
      <c r="S154" s="12"/>
      <c r="T154" s="12"/>
      <c r="U154" s="13"/>
    </row>
    <row r="155" spans="17:21">
      <c r="Q155" s="12"/>
      <c r="S155" s="12"/>
      <c r="T155" s="12"/>
      <c r="U155" s="13"/>
    </row>
    <row r="156" spans="17:21">
      <c r="Q156" s="12"/>
      <c r="S156" s="12"/>
      <c r="T156" s="12"/>
      <c r="U156" s="13"/>
    </row>
    <row r="157" spans="17:21">
      <c r="Q157" s="12"/>
      <c r="S157" s="12"/>
      <c r="T157" s="12"/>
      <c r="U157" s="13"/>
    </row>
    <row r="158" spans="17:21">
      <c r="Q158" s="12"/>
      <c r="S158" s="12"/>
      <c r="T158" s="12"/>
      <c r="U158" s="13"/>
    </row>
    <row r="159" spans="17:21">
      <c r="Q159" s="12"/>
      <c r="S159" s="12"/>
      <c r="T159" s="12"/>
      <c r="U159" s="13"/>
    </row>
    <row r="160" spans="17:21">
      <c r="Q160" s="12"/>
      <c r="S160" s="12"/>
      <c r="T160" s="12"/>
      <c r="U160" s="13"/>
    </row>
    <row r="161" spans="17:21">
      <c r="Q161" s="12"/>
      <c r="S161" s="12"/>
      <c r="T161" s="12"/>
      <c r="U161" s="13"/>
    </row>
    <row r="162" spans="17:21">
      <c r="Q162" s="12"/>
      <c r="S162" s="12"/>
      <c r="T162" s="12"/>
      <c r="U162" s="13"/>
    </row>
    <row r="163" spans="17:21">
      <c r="Q163" s="12"/>
      <c r="S163" s="12"/>
      <c r="T163" s="12"/>
      <c r="U163" s="13"/>
    </row>
    <row r="164" spans="17:21">
      <c r="Q164" s="12"/>
      <c r="S164" s="12"/>
      <c r="T164" s="12"/>
      <c r="U164" s="13"/>
    </row>
    <row r="165" spans="17:21">
      <c r="Q165" s="12"/>
      <c r="S165" s="12"/>
      <c r="T165" s="12"/>
      <c r="U165" s="13"/>
    </row>
    <row r="166" spans="17:21">
      <c r="Q166" s="12"/>
      <c r="S166" s="12"/>
      <c r="T166" s="12"/>
      <c r="U166" s="13"/>
    </row>
    <row r="167" spans="17:21">
      <c r="Q167" s="12"/>
      <c r="S167" s="12"/>
      <c r="T167" s="12"/>
      <c r="U167" s="13"/>
    </row>
    <row r="168" spans="17:21">
      <c r="Q168" s="12"/>
      <c r="S168" s="12"/>
      <c r="T168" s="12"/>
      <c r="U168" s="13"/>
    </row>
    <row r="169" spans="17:21">
      <c r="Q169" s="12"/>
      <c r="S169" s="12"/>
      <c r="T169" s="12"/>
      <c r="U169" s="13"/>
    </row>
    <row r="170" spans="17:21">
      <c r="Q170" s="12"/>
      <c r="S170" s="12"/>
      <c r="T170" s="12"/>
      <c r="U170" s="13"/>
    </row>
    <row r="171" spans="17:21">
      <c r="Q171" s="12"/>
      <c r="S171" s="12"/>
      <c r="T171" s="12"/>
      <c r="U171" s="13"/>
    </row>
    <row r="172" spans="17:21">
      <c r="Q172" s="12"/>
      <c r="S172" s="12"/>
      <c r="T172" s="12"/>
      <c r="U172" s="13"/>
    </row>
    <row r="173" spans="17:21">
      <c r="Q173" s="12"/>
      <c r="S173" s="12"/>
      <c r="T173" s="12"/>
      <c r="U173" s="13"/>
    </row>
    <row r="174" spans="17:21">
      <c r="Q174" s="12"/>
      <c r="S174" s="12"/>
      <c r="T174" s="12"/>
      <c r="U174" s="13"/>
    </row>
    <row r="175" spans="17:21">
      <c r="Q175" s="12"/>
      <c r="S175" s="12"/>
      <c r="T175" s="12"/>
      <c r="U175" s="13"/>
    </row>
    <row r="176" spans="17:21">
      <c r="Q176" s="12"/>
      <c r="S176" s="12"/>
      <c r="T176" s="12"/>
      <c r="U176" s="13"/>
    </row>
    <row r="177" spans="17:21">
      <c r="Q177" s="12"/>
      <c r="S177" s="12"/>
      <c r="T177" s="12"/>
      <c r="U177" s="13"/>
    </row>
    <row r="178" spans="17:21">
      <c r="Q178" s="12"/>
      <c r="S178" s="12"/>
      <c r="T178" s="12"/>
      <c r="U178" s="13"/>
    </row>
    <row r="179" spans="17:21">
      <c r="Q179" s="12"/>
      <c r="S179" s="12"/>
      <c r="T179" s="12"/>
      <c r="U179" s="13"/>
    </row>
    <row r="180" spans="17:21">
      <c r="Q180" s="12"/>
      <c r="S180" s="12"/>
      <c r="T180" s="12"/>
      <c r="U180" s="13"/>
    </row>
    <row r="181" spans="17:21">
      <c r="Q181" s="12"/>
      <c r="S181" s="12"/>
      <c r="T181" s="12"/>
      <c r="U181" s="13"/>
    </row>
    <row r="182" spans="17:21">
      <c r="Q182" s="12"/>
      <c r="S182" s="12"/>
      <c r="T182" s="12"/>
      <c r="U182" s="13"/>
    </row>
    <row r="183" spans="17:21">
      <c r="Q183" s="12"/>
      <c r="S183" s="12"/>
      <c r="T183" s="12"/>
      <c r="U183" s="13"/>
    </row>
    <row r="184" spans="17:21">
      <c r="Q184" s="12"/>
      <c r="S184" s="12"/>
      <c r="T184" s="12"/>
      <c r="U184" s="13"/>
    </row>
    <row r="185" spans="17:21">
      <c r="Q185" s="12"/>
      <c r="S185" s="12"/>
      <c r="T185" s="12"/>
      <c r="U185" s="13"/>
    </row>
    <row r="186" spans="17:21">
      <c r="Q186" s="12"/>
      <c r="S186" s="12"/>
      <c r="T186" s="12"/>
      <c r="U186" s="13"/>
    </row>
    <row r="187" spans="17:21">
      <c r="Q187" s="12"/>
      <c r="S187" s="12"/>
      <c r="T187" s="12"/>
      <c r="U187" s="13"/>
    </row>
    <row r="188" spans="17:21">
      <c r="Q188" s="12"/>
      <c r="S188" s="12"/>
      <c r="T188" s="12"/>
      <c r="U188" s="13"/>
    </row>
    <row r="189" spans="17:21">
      <c r="Q189" s="12"/>
      <c r="S189" s="12"/>
      <c r="T189" s="12"/>
      <c r="U189" s="13"/>
    </row>
    <row r="190" spans="17:21">
      <c r="Q190" s="12"/>
      <c r="S190" s="12"/>
      <c r="T190" s="12"/>
      <c r="U190" s="13"/>
    </row>
    <row r="191" spans="17:21">
      <c r="Q191" s="12"/>
      <c r="S191" s="12"/>
      <c r="T191" s="12"/>
      <c r="U191" s="13"/>
    </row>
    <row r="192" spans="17:21">
      <c r="Q192" s="12"/>
      <c r="S192" s="12"/>
      <c r="T192" s="12"/>
      <c r="U192" s="13"/>
    </row>
    <row r="193" spans="17:21">
      <c r="Q193" s="12"/>
      <c r="S193" s="12"/>
      <c r="T193" s="12"/>
      <c r="U193" s="13"/>
    </row>
    <row r="194" spans="17:21">
      <c r="Q194" s="12"/>
      <c r="S194" s="12"/>
      <c r="T194" s="12"/>
      <c r="U194" s="13"/>
    </row>
    <row r="195" spans="17:21">
      <c r="Q195" s="12"/>
      <c r="S195" s="12"/>
      <c r="T195" s="12"/>
      <c r="U195" s="13"/>
    </row>
    <row r="196" spans="17:21">
      <c r="Q196" s="12"/>
      <c r="S196" s="12"/>
      <c r="T196" s="12"/>
      <c r="U196" s="13"/>
    </row>
    <row r="197" spans="17:21">
      <c r="Q197" s="12"/>
      <c r="S197" s="12"/>
      <c r="T197" s="12"/>
      <c r="U197" s="13"/>
    </row>
    <row r="198" spans="17:21">
      <c r="Q198" s="12"/>
      <c r="S198" s="12"/>
      <c r="T198" s="12"/>
      <c r="U198" s="13"/>
    </row>
    <row r="199" spans="17:21">
      <c r="Q199" s="12"/>
      <c r="S199" s="12"/>
      <c r="T199" s="12"/>
      <c r="U199" s="13"/>
    </row>
    <row r="200" spans="17:21">
      <c r="Q200" s="12"/>
      <c r="S200" s="12"/>
      <c r="T200" s="12"/>
      <c r="U200" s="13"/>
    </row>
    <row r="201" spans="17:21">
      <c r="Q201" s="12"/>
      <c r="S201" s="12"/>
      <c r="T201" s="12"/>
      <c r="U201" s="13"/>
    </row>
    <row r="202" spans="17:21">
      <c r="Q202" s="12"/>
      <c r="S202" s="12"/>
      <c r="T202" s="12"/>
      <c r="U202" s="13"/>
    </row>
    <row r="203" spans="17:21">
      <c r="Q203" s="12"/>
      <c r="S203" s="12"/>
      <c r="T203" s="12"/>
      <c r="U203" s="13"/>
    </row>
    <row r="204" spans="17:21">
      <c r="Q204" s="12"/>
      <c r="S204" s="12"/>
      <c r="T204" s="12"/>
      <c r="U204" s="13"/>
    </row>
    <row r="205" spans="17:21">
      <c r="Q205" s="12"/>
      <c r="S205" s="12"/>
      <c r="T205" s="12"/>
      <c r="U205" s="13"/>
    </row>
    <row r="206" spans="17:21">
      <c r="Q206" s="12"/>
      <c r="S206" s="12"/>
      <c r="T206" s="12"/>
      <c r="U206" s="13"/>
    </row>
    <row r="207" spans="17:21">
      <c r="Q207" s="12"/>
      <c r="S207" s="12"/>
      <c r="T207" s="12"/>
      <c r="U207" s="13"/>
    </row>
    <row r="208" spans="17:21">
      <c r="Q208" s="12"/>
      <c r="S208" s="12"/>
      <c r="T208" s="12"/>
      <c r="U208" s="13"/>
    </row>
    <row r="209" spans="17:21">
      <c r="Q209" s="12"/>
      <c r="S209" s="12"/>
      <c r="T209" s="12"/>
      <c r="U209" s="13"/>
    </row>
    <row r="210" spans="17:21">
      <c r="Q210" s="12"/>
      <c r="S210" s="12"/>
      <c r="T210" s="12"/>
      <c r="U210" s="13"/>
    </row>
    <row r="211" spans="17:21">
      <c r="Q211" s="12"/>
      <c r="S211" s="12"/>
      <c r="T211" s="12"/>
      <c r="U211" s="13"/>
    </row>
    <row r="212" spans="17:21">
      <c r="Q212" s="12"/>
      <c r="S212" s="12"/>
      <c r="T212" s="12"/>
      <c r="U212" s="13"/>
    </row>
    <row r="213" spans="17:21">
      <c r="Q213" s="12"/>
      <c r="S213" s="12"/>
      <c r="T213" s="12"/>
      <c r="U213" s="13"/>
    </row>
    <row r="214" spans="17:21">
      <c r="Q214" s="12"/>
      <c r="S214" s="12"/>
      <c r="T214" s="12"/>
      <c r="U214" s="13"/>
    </row>
    <row r="215" spans="17:21">
      <c r="Q215" s="12"/>
      <c r="S215" s="12"/>
      <c r="T215" s="12"/>
      <c r="U215" s="13"/>
    </row>
    <row r="216" spans="17:21">
      <c r="Q216" s="12"/>
      <c r="S216" s="12"/>
      <c r="T216" s="12"/>
      <c r="U216" s="13"/>
    </row>
    <row r="217" spans="17:21">
      <c r="Q217" s="12"/>
      <c r="S217" s="12"/>
      <c r="T217" s="12"/>
      <c r="U217" s="13"/>
    </row>
    <row r="218" spans="17:21">
      <c r="Q218" s="12"/>
      <c r="S218" s="12"/>
      <c r="T218" s="12"/>
      <c r="U218" s="13"/>
    </row>
    <row r="219" spans="17:21">
      <c r="Q219" s="12"/>
      <c r="S219" s="12"/>
      <c r="T219" s="12"/>
      <c r="U219" s="13"/>
    </row>
    <row r="220" spans="17:21">
      <c r="Q220" s="12"/>
      <c r="S220" s="12"/>
      <c r="T220" s="12"/>
      <c r="U220" s="13"/>
    </row>
    <row r="221" spans="17:21">
      <c r="Q221" s="12"/>
      <c r="S221" s="12"/>
      <c r="T221" s="12"/>
      <c r="U221" s="13"/>
    </row>
    <row r="222" spans="17:21">
      <c r="Q222" s="12"/>
      <c r="S222" s="12"/>
      <c r="T222" s="12"/>
      <c r="U222" s="13"/>
    </row>
    <row r="223" spans="17:21">
      <c r="Q223" s="12"/>
      <c r="S223" s="12"/>
      <c r="T223" s="12"/>
      <c r="U223" s="13"/>
    </row>
    <row r="224" spans="17:21">
      <c r="Q224" s="12"/>
      <c r="S224" s="12"/>
      <c r="T224" s="12"/>
      <c r="U224" s="13"/>
    </row>
    <row r="225" spans="17:21">
      <c r="Q225" s="12"/>
      <c r="S225" s="12"/>
      <c r="T225" s="12"/>
      <c r="U225" s="13"/>
    </row>
    <row r="226" spans="17:21">
      <c r="Q226" s="12"/>
      <c r="S226" s="12"/>
      <c r="T226" s="12"/>
      <c r="U226" s="13"/>
    </row>
    <row r="227" spans="17:21">
      <c r="Q227" s="12"/>
      <c r="S227" s="12"/>
      <c r="T227" s="12"/>
      <c r="U227" s="13"/>
    </row>
    <row r="228" spans="17:21">
      <c r="Q228" s="12"/>
      <c r="S228" s="12"/>
      <c r="T228" s="12"/>
      <c r="U228" s="13"/>
    </row>
    <row r="229" spans="17:21">
      <c r="Q229" s="12"/>
      <c r="S229" s="12"/>
      <c r="T229" s="12"/>
      <c r="U229" s="13"/>
    </row>
    <row r="230" spans="17:21">
      <c r="Q230" s="12"/>
      <c r="S230" s="12"/>
      <c r="T230" s="12"/>
      <c r="U230" s="13"/>
    </row>
    <row r="231" spans="17:21">
      <c r="Q231" s="12"/>
      <c r="S231" s="12"/>
      <c r="T231" s="12"/>
      <c r="U231" s="13"/>
    </row>
    <row r="232" spans="17:21">
      <c r="Q232" s="12"/>
      <c r="S232" s="12"/>
      <c r="T232" s="12"/>
      <c r="U232" s="13"/>
    </row>
    <row r="233" spans="17:21">
      <c r="Q233" s="12"/>
      <c r="S233" s="12"/>
      <c r="T233" s="12"/>
      <c r="U233" s="13"/>
    </row>
    <row r="234" spans="17:21">
      <c r="Q234" s="12"/>
      <c r="S234" s="12"/>
      <c r="T234" s="12"/>
      <c r="U234" s="13"/>
    </row>
    <row r="235" spans="17:21">
      <c r="Q235" s="12"/>
      <c r="S235" s="12"/>
      <c r="T235" s="12"/>
      <c r="U235" s="13"/>
    </row>
    <row r="236" spans="17:21">
      <c r="Q236" s="12"/>
      <c r="S236" s="12"/>
      <c r="T236" s="12"/>
      <c r="U236" s="13"/>
    </row>
    <row r="237" spans="17:21">
      <c r="Q237" s="12"/>
      <c r="S237" s="12"/>
      <c r="T237" s="12"/>
      <c r="U237" s="13"/>
    </row>
    <row r="238" spans="17:21">
      <c r="Q238" s="12"/>
      <c r="S238" s="12"/>
      <c r="T238" s="12"/>
      <c r="U238" s="13"/>
    </row>
    <row r="239" spans="17:21">
      <c r="Q239" s="12"/>
      <c r="S239" s="12"/>
      <c r="T239" s="12"/>
      <c r="U239" s="13"/>
    </row>
    <row r="240" spans="17:21">
      <c r="Q240" s="12"/>
      <c r="S240" s="12"/>
      <c r="T240" s="12"/>
      <c r="U240" s="13"/>
    </row>
    <row r="241" spans="17:21">
      <c r="Q241" s="12"/>
      <c r="S241" s="12"/>
      <c r="T241" s="12"/>
      <c r="U241" s="13"/>
    </row>
    <row r="242" spans="17:21">
      <c r="Q242" s="12"/>
      <c r="S242" s="12"/>
      <c r="T242" s="12"/>
      <c r="U242" s="13"/>
    </row>
    <row r="243" spans="17:21">
      <c r="Q243" s="12"/>
      <c r="S243" s="12"/>
      <c r="T243" s="12"/>
      <c r="U243" s="13"/>
    </row>
    <row r="244" spans="17:21">
      <c r="Q244" s="12"/>
      <c r="S244" s="12"/>
      <c r="T244" s="12"/>
      <c r="U244" s="13"/>
    </row>
    <row r="245" spans="17:21">
      <c r="Q245" s="12"/>
      <c r="S245" s="12"/>
      <c r="T245" s="12"/>
      <c r="U245" s="13"/>
    </row>
    <row r="246" spans="17:21">
      <c r="Q246" s="12"/>
      <c r="S246" s="12"/>
      <c r="T246" s="12"/>
      <c r="U246" s="13"/>
    </row>
    <row r="247" spans="17:21">
      <c r="Q247" s="12"/>
      <c r="S247" s="12"/>
      <c r="T247" s="12"/>
      <c r="U247" s="13"/>
    </row>
    <row r="248" spans="17:21">
      <c r="Q248" s="12"/>
      <c r="S248" s="12"/>
      <c r="T248" s="12"/>
      <c r="U248" s="13"/>
    </row>
    <row r="249" spans="17:21">
      <c r="Q249" s="12"/>
      <c r="S249" s="12"/>
      <c r="T249" s="12"/>
      <c r="U249" s="13"/>
    </row>
    <row r="250" spans="17:21">
      <c r="Q250" s="12"/>
      <c r="S250" s="12"/>
      <c r="T250" s="12"/>
      <c r="U250" s="13"/>
    </row>
    <row r="251" spans="17:21">
      <c r="Q251" s="12"/>
      <c r="S251" s="12"/>
      <c r="T251" s="12"/>
      <c r="U251" s="13"/>
    </row>
    <row r="252" spans="17:21">
      <c r="Q252" s="12"/>
      <c r="S252" s="12"/>
      <c r="T252" s="12"/>
      <c r="U252" s="13"/>
    </row>
    <row r="253" spans="17:21">
      <c r="Q253" s="12"/>
      <c r="S253" s="12"/>
      <c r="T253" s="12"/>
      <c r="U253" s="13"/>
    </row>
    <row r="254" spans="17:21">
      <c r="Q254" s="12"/>
      <c r="S254" s="12"/>
      <c r="T254" s="12"/>
      <c r="U254" s="13"/>
    </row>
    <row r="255" spans="17:21">
      <c r="Q255" s="12"/>
      <c r="S255" s="12"/>
      <c r="T255" s="12"/>
      <c r="U255" s="13"/>
    </row>
    <row r="256" spans="17:21">
      <c r="Q256" s="12"/>
      <c r="S256" s="12"/>
      <c r="T256" s="12"/>
      <c r="U256" s="13"/>
    </row>
    <row r="257" spans="17:21">
      <c r="Q257" s="12"/>
      <c r="S257" s="12"/>
      <c r="T257" s="12"/>
      <c r="U257" s="13"/>
    </row>
    <row r="258" spans="17:21">
      <c r="Q258" s="12"/>
      <c r="S258" s="12"/>
      <c r="T258" s="12"/>
      <c r="U258" s="13"/>
    </row>
    <row r="259" spans="17:21">
      <c r="Q259" s="12"/>
      <c r="S259" s="12"/>
      <c r="T259" s="12"/>
      <c r="U259" s="13"/>
    </row>
    <row r="260" spans="17:21">
      <c r="Q260" s="12"/>
      <c r="S260" s="12"/>
      <c r="T260" s="12"/>
      <c r="U260" s="13"/>
    </row>
    <row r="261" spans="17:21">
      <c r="Q261" s="12"/>
      <c r="S261" s="12"/>
      <c r="T261" s="12"/>
      <c r="U261" s="13"/>
    </row>
    <row r="262" spans="17:21">
      <c r="Q262" s="12"/>
      <c r="S262" s="12"/>
      <c r="T262" s="12"/>
      <c r="U262" s="13"/>
    </row>
    <row r="263" spans="17:21">
      <c r="Q263" s="12"/>
      <c r="S263" s="12"/>
      <c r="T263" s="12"/>
      <c r="U263" s="13"/>
    </row>
    <row r="264" spans="17:21">
      <c r="Q264" s="12"/>
      <c r="S264" s="12"/>
      <c r="T264" s="12"/>
      <c r="U264" s="13"/>
    </row>
    <row r="265" spans="17:21">
      <c r="Q265" s="12"/>
      <c r="S265" s="12"/>
      <c r="T265" s="12"/>
      <c r="U265" s="13"/>
    </row>
    <row r="266" spans="17:21">
      <c r="Q266" s="12"/>
      <c r="S266" s="12"/>
      <c r="T266" s="12"/>
      <c r="U266" s="13"/>
    </row>
    <row r="267" spans="17:21">
      <c r="Q267" s="12"/>
      <c r="S267" s="12"/>
      <c r="T267" s="12"/>
      <c r="U267" s="13"/>
    </row>
    <row r="268" spans="17:21">
      <c r="Q268" s="12"/>
      <c r="S268" s="12"/>
      <c r="T268" s="12"/>
      <c r="U268" s="13"/>
    </row>
    <row r="269" spans="17:21">
      <c r="Q269" s="12"/>
      <c r="S269" s="12"/>
      <c r="T269" s="12"/>
      <c r="U269" s="13"/>
    </row>
    <row r="270" spans="17:21">
      <c r="Q270" s="12"/>
      <c r="S270" s="12"/>
      <c r="T270" s="12"/>
      <c r="U270" s="13"/>
    </row>
    <row r="271" spans="17:21">
      <c r="Q271" s="12"/>
      <c r="S271" s="12"/>
      <c r="T271" s="12"/>
      <c r="U271" s="13"/>
    </row>
    <row r="272" spans="17:21">
      <c r="Q272" s="12"/>
      <c r="S272" s="12"/>
      <c r="T272" s="12"/>
      <c r="U272" s="13"/>
    </row>
    <row r="273" spans="17:21">
      <c r="Q273" s="12"/>
      <c r="S273" s="12"/>
      <c r="T273" s="12"/>
      <c r="U273" s="13"/>
    </row>
    <row r="274" spans="17:21">
      <c r="Q274" s="12"/>
      <c r="S274" s="12"/>
      <c r="T274" s="12"/>
      <c r="U274" s="13"/>
    </row>
    <row r="275" spans="17:21">
      <c r="Q275" s="12"/>
      <c r="S275" s="12"/>
      <c r="T275" s="12"/>
      <c r="U275" s="13"/>
    </row>
    <row r="276" spans="17:21">
      <c r="Q276" s="12"/>
      <c r="S276" s="12"/>
      <c r="T276" s="12"/>
      <c r="U276" s="13"/>
    </row>
    <row r="277" spans="17:21">
      <c r="Q277" s="12"/>
      <c r="S277" s="12"/>
      <c r="T277" s="12"/>
      <c r="U277" s="13"/>
    </row>
    <row r="278" spans="17:21">
      <c r="Q278" s="12"/>
      <c r="S278" s="12"/>
      <c r="T278" s="12"/>
      <c r="U278" s="13"/>
    </row>
    <row r="279" spans="17:21">
      <c r="Q279" s="12"/>
      <c r="S279" s="12"/>
      <c r="T279" s="12"/>
      <c r="U279" s="13"/>
    </row>
    <row r="280" spans="17:21">
      <c r="Q280" s="12"/>
      <c r="S280" s="12"/>
      <c r="T280" s="12"/>
      <c r="U280" s="13"/>
    </row>
    <row r="281" spans="17:21">
      <c r="Q281" s="12"/>
      <c r="S281" s="12"/>
      <c r="T281" s="12"/>
      <c r="U281" s="13"/>
    </row>
    <row r="282" spans="17:21">
      <c r="Q282" s="12"/>
      <c r="S282" s="12"/>
      <c r="T282" s="12"/>
      <c r="U282" s="13"/>
    </row>
    <row r="283" spans="17:21">
      <c r="Q283" s="12"/>
      <c r="S283" s="12"/>
      <c r="T283" s="12"/>
      <c r="U283" s="13"/>
    </row>
    <row r="284" spans="17:21">
      <c r="Q284" s="12"/>
      <c r="S284" s="12"/>
      <c r="T284" s="12"/>
      <c r="U284" s="13"/>
    </row>
    <row r="285" spans="17:21">
      <c r="Q285" s="12"/>
      <c r="S285" s="12"/>
      <c r="T285" s="12"/>
      <c r="U285" s="13"/>
    </row>
    <row r="286" spans="17:21">
      <c r="Q286" s="12"/>
      <c r="S286" s="12"/>
      <c r="T286" s="12"/>
      <c r="U286" s="13"/>
    </row>
    <row r="287" spans="17:21">
      <c r="Q287" s="12"/>
      <c r="S287" s="12"/>
      <c r="T287" s="12"/>
      <c r="U287" s="13"/>
    </row>
    <row r="288" spans="17:21">
      <c r="Q288" s="12"/>
      <c r="S288" s="12"/>
      <c r="T288" s="12"/>
      <c r="U288" s="13"/>
    </row>
    <row r="289" spans="17:21">
      <c r="Q289" s="12"/>
      <c r="S289" s="12"/>
      <c r="T289" s="12"/>
      <c r="U289" s="13"/>
    </row>
    <row r="290" spans="17:21">
      <c r="Q290" s="12"/>
      <c r="S290" s="12"/>
      <c r="T290" s="12"/>
      <c r="U290" s="13"/>
    </row>
    <row r="291" spans="17:21">
      <c r="Q291" s="12"/>
      <c r="S291" s="12"/>
      <c r="T291" s="12"/>
      <c r="U291" s="13"/>
    </row>
    <row r="292" spans="17:21">
      <c r="Q292" s="12"/>
      <c r="S292" s="12"/>
      <c r="T292" s="12"/>
      <c r="U292" s="13"/>
    </row>
    <row r="293" spans="17:21">
      <c r="Q293" s="12"/>
      <c r="S293" s="12"/>
      <c r="T293" s="12"/>
      <c r="U293" s="13"/>
    </row>
    <row r="294" spans="17:21">
      <c r="Q294" s="12"/>
      <c r="S294" s="12"/>
      <c r="T294" s="12"/>
      <c r="U294" s="13"/>
    </row>
    <row r="295" spans="17:21">
      <c r="Q295" s="12"/>
      <c r="S295" s="12"/>
      <c r="T295" s="12"/>
      <c r="U295" s="13"/>
    </row>
    <row r="296" spans="17:21">
      <c r="Q296" s="12"/>
      <c r="S296" s="12"/>
      <c r="T296" s="12"/>
      <c r="U296" s="13"/>
    </row>
    <row r="297" spans="17:21">
      <c r="Q297" s="12"/>
      <c r="S297" s="12"/>
      <c r="T297" s="12"/>
      <c r="U297" s="13"/>
    </row>
    <row r="298" spans="17:21">
      <c r="Q298" s="12"/>
      <c r="S298" s="12"/>
      <c r="T298" s="12"/>
      <c r="U298" s="13"/>
    </row>
    <row r="299" spans="17:21">
      <c r="Q299" s="12"/>
      <c r="S299" s="12"/>
      <c r="T299" s="12"/>
      <c r="U299" s="13"/>
    </row>
    <row r="300" spans="17:21">
      <c r="Q300" s="12"/>
      <c r="S300" s="12"/>
      <c r="T300" s="12"/>
      <c r="U300" s="13"/>
    </row>
    <row r="301" spans="17:21">
      <c r="Q301" s="12"/>
      <c r="S301" s="12"/>
      <c r="T301" s="12"/>
      <c r="U301" s="13"/>
    </row>
    <row r="302" spans="17:21">
      <c r="Q302" s="12"/>
      <c r="S302" s="12"/>
      <c r="T302" s="12"/>
      <c r="U302" s="13"/>
    </row>
    <row r="303" spans="17:21">
      <c r="Q303" s="12"/>
      <c r="S303" s="12"/>
      <c r="T303" s="12"/>
      <c r="U303" s="13"/>
    </row>
    <row r="304" spans="17:21">
      <c r="Q304" s="12"/>
      <c r="S304" s="12"/>
      <c r="T304" s="12"/>
      <c r="U304" s="13"/>
    </row>
    <row r="305" spans="17:21">
      <c r="Q305" s="12"/>
      <c r="S305" s="12"/>
      <c r="T305" s="12"/>
      <c r="U305" s="13"/>
    </row>
    <row r="306" spans="17:21">
      <c r="Q306" s="12"/>
      <c r="S306" s="12"/>
      <c r="T306" s="12"/>
      <c r="U306" s="13"/>
    </row>
    <row r="307" spans="17:21">
      <c r="Q307" s="12"/>
      <c r="S307" s="12"/>
      <c r="T307" s="12"/>
      <c r="U307" s="13"/>
    </row>
    <row r="308" spans="17:21">
      <c r="Q308" s="12"/>
      <c r="S308" s="12"/>
      <c r="T308" s="12"/>
      <c r="U308" s="13"/>
    </row>
    <row r="309" spans="17:21">
      <c r="Q309" s="12"/>
      <c r="S309" s="12"/>
      <c r="T309" s="12"/>
      <c r="U309" s="13"/>
    </row>
    <row r="310" spans="17:21">
      <c r="Q310" s="12"/>
      <c r="S310" s="12"/>
      <c r="T310" s="12"/>
      <c r="U310" s="13"/>
    </row>
    <row r="311" spans="17:21">
      <c r="Q311" s="12"/>
      <c r="S311" s="12"/>
      <c r="T311" s="12"/>
      <c r="U311" s="13"/>
    </row>
    <row r="312" spans="17:21">
      <c r="Q312" s="12"/>
      <c r="S312" s="12"/>
      <c r="T312" s="12"/>
      <c r="U312" s="13"/>
    </row>
    <row r="313" spans="17:21">
      <c r="Q313" s="12"/>
      <c r="S313" s="12"/>
      <c r="T313" s="12"/>
      <c r="U313" s="13"/>
    </row>
    <row r="314" spans="17:21">
      <c r="Q314" s="12"/>
      <c r="S314" s="12"/>
      <c r="T314" s="12"/>
      <c r="U314" s="13"/>
    </row>
    <row r="315" spans="17:21">
      <c r="Q315" s="12"/>
      <c r="S315" s="12"/>
      <c r="T315" s="12"/>
      <c r="U315" s="13"/>
    </row>
    <row r="316" spans="17:21">
      <c r="Q316" s="12"/>
      <c r="S316" s="12"/>
      <c r="T316" s="12"/>
      <c r="U316" s="13"/>
    </row>
    <row r="317" spans="17:21">
      <c r="Q317" s="12"/>
      <c r="S317" s="12"/>
      <c r="T317" s="12"/>
      <c r="U317" s="13"/>
    </row>
    <row r="318" spans="17:21">
      <c r="Q318" s="12"/>
      <c r="S318" s="12"/>
      <c r="T318" s="12"/>
      <c r="U318" s="13"/>
    </row>
    <row r="319" spans="17:21">
      <c r="Q319" s="12"/>
      <c r="S319" s="12"/>
      <c r="T319" s="12"/>
      <c r="U319" s="13"/>
    </row>
    <row r="320" spans="17:21">
      <c r="Q320" s="12"/>
      <c r="S320" s="12"/>
      <c r="T320" s="12"/>
      <c r="U320" s="13"/>
    </row>
    <row r="321" spans="17:21">
      <c r="Q321" s="12"/>
      <c r="S321" s="12"/>
      <c r="T321" s="12"/>
      <c r="U321" s="13"/>
    </row>
    <row r="322" spans="17:21">
      <c r="Q322" s="12"/>
      <c r="S322" s="12"/>
      <c r="T322" s="12"/>
      <c r="U322" s="13"/>
    </row>
    <row r="323" spans="17:21">
      <c r="Q323" s="12"/>
      <c r="S323" s="12"/>
      <c r="T323" s="12"/>
      <c r="U323" s="13"/>
    </row>
    <row r="324" spans="17:21">
      <c r="Q324" s="12"/>
      <c r="S324" s="12"/>
      <c r="T324" s="12"/>
      <c r="U324" s="13"/>
    </row>
    <row r="325" spans="17:21">
      <c r="Q325" s="12"/>
      <c r="S325" s="12"/>
      <c r="T325" s="12"/>
      <c r="U325" s="13"/>
    </row>
    <row r="326" spans="17:21">
      <c r="Q326" s="12"/>
      <c r="S326" s="12"/>
      <c r="T326" s="12"/>
      <c r="U326" s="13"/>
    </row>
    <row r="327" spans="17:21">
      <c r="Q327" s="12"/>
      <c r="S327" s="12"/>
      <c r="T327" s="12"/>
      <c r="U327" s="13"/>
    </row>
    <row r="328" spans="17:21">
      <c r="Q328" s="12"/>
      <c r="S328" s="12"/>
      <c r="T328" s="12"/>
      <c r="U328" s="13"/>
    </row>
    <row r="329" spans="17:21">
      <c r="Q329" s="12"/>
      <c r="S329" s="12"/>
      <c r="T329" s="12"/>
      <c r="U329" s="13"/>
    </row>
    <row r="330" spans="17:21">
      <c r="Q330" s="12"/>
      <c r="S330" s="12"/>
      <c r="T330" s="12"/>
      <c r="U330" s="13"/>
    </row>
    <row r="331" spans="17:21">
      <c r="Q331" s="12"/>
      <c r="S331" s="12"/>
      <c r="T331" s="12"/>
      <c r="U331" s="13"/>
    </row>
    <row r="332" spans="17:21">
      <c r="Q332" s="12"/>
      <c r="S332" s="12"/>
      <c r="T332" s="12"/>
      <c r="U332" s="13"/>
    </row>
    <row r="333" spans="17:21">
      <c r="Q333" s="12"/>
      <c r="S333" s="12"/>
      <c r="T333" s="12"/>
      <c r="U333" s="13"/>
    </row>
    <row r="334" spans="17:21">
      <c r="Q334" s="12"/>
      <c r="S334" s="12"/>
      <c r="T334" s="12"/>
      <c r="U334" s="13"/>
    </row>
    <row r="335" spans="17:21">
      <c r="Q335" s="12"/>
      <c r="S335" s="12"/>
      <c r="T335" s="12"/>
      <c r="U335" s="13"/>
    </row>
    <row r="336" spans="17:21">
      <c r="Q336" s="12"/>
      <c r="S336" s="12"/>
      <c r="T336" s="12"/>
      <c r="U336" s="13"/>
    </row>
    <row r="337" spans="17:21">
      <c r="Q337" s="12"/>
      <c r="S337" s="12"/>
      <c r="T337" s="12"/>
      <c r="U337" s="13"/>
    </row>
    <row r="338" spans="17:21">
      <c r="Q338" s="12"/>
      <c r="S338" s="12"/>
      <c r="T338" s="12"/>
      <c r="U338" s="13"/>
    </row>
    <row r="339" spans="17:21">
      <c r="Q339" s="12"/>
      <c r="S339" s="12"/>
      <c r="T339" s="12"/>
      <c r="U339" s="13"/>
    </row>
    <row r="340" spans="17:21">
      <c r="Q340" s="12"/>
      <c r="S340" s="12"/>
      <c r="T340" s="12"/>
      <c r="U340" s="13"/>
    </row>
    <row r="341" spans="17:21">
      <c r="Q341" s="12"/>
      <c r="S341" s="12"/>
      <c r="T341" s="12"/>
      <c r="U341" s="13"/>
    </row>
    <row r="342" spans="17:21">
      <c r="Q342" s="12"/>
      <c r="S342" s="12"/>
      <c r="T342" s="12"/>
      <c r="U342" s="13"/>
    </row>
    <row r="343" spans="17:21">
      <c r="Q343" s="12"/>
      <c r="S343" s="12"/>
      <c r="T343" s="12"/>
      <c r="U343" s="13"/>
    </row>
    <row r="344" spans="17:21">
      <c r="Q344" s="12"/>
      <c r="S344" s="12"/>
      <c r="T344" s="12"/>
      <c r="U344" s="13"/>
    </row>
    <row r="345" spans="17:21">
      <c r="Q345" s="12"/>
      <c r="S345" s="12"/>
      <c r="T345" s="12"/>
      <c r="U345" s="13"/>
    </row>
    <row r="346" spans="17:21">
      <c r="Q346" s="12"/>
      <c r="S346" s="12"/>
      <c r="T346" s="12"/>
      <c r="U346" s="13"/>
    </row>
    <row r="347" spans="17:21">
      <c r="Q347" s="12"/>
      <c r="S347" s="12"/>
      <c r="T347" s="12"/>
      <c r="U347" s="13"/>
    </row>
    <row r="348" spans="17:21">
      <c r="Q348" s="12"/>
      <c r="S348" s="12"/>
      <c r="T348" s="12"/>
      <c r="U348" s="13"/>
    </row>
    <row r="349" spans="17:21">
      <c r="Q349" s="12"/>
      <c r="S349" s="12"/>
      <c r="T349" s="12"/>
      <c r="U349" s="13"/>
    </row>
    <row r="350" spans="17:21">
      <c r="Q350" s="12"/>
      <c r="S350" s="12"/>
      <c r="T350" s="12"/>
      <c r="U350" s="13"/>
    </row>
    <row r="351" spans="17:21">
      <c r="Q351" s="12"/>
      <c r="S351" s="12"/>
      <c r="T351" s="12"/>
      <c r="U351" s="13"/>
    </row>
    <row r="352" spans="17:21">
      <c r="Q352" s="12"/>
      <c r="S352" s="12"/>
      <c r="T352" s="12"/>
      <c r="U352" s="13"/>
    </row>
    <row r="353" spans="17:21">
      <c r="Q353" s="12"/>
      <c r="S353" s="12"/>
      <c r="T353" s="12"/>
      <c r="U353" s="13"/>
    </row>
    <row r="354" spans="17:21">
      <c r="Q354" s="12"/>
      <c r="S354" s="12"/>
      <c r="T354" s="12"/>
      <c r="U354" s="13"/>
    </row>
    <row r="355" spans="17:21">
      <c r="Q355" s="12"/>
      <c r="S355" s="12"/>
      <c r="T355" s="12"/>
      <c r="U355" s="13"/>
    </row>
    <row r="356" spans="17:21">
      <c r="Q356" s="12"/>
      <c r="S356" s="12"/>
      <c r="T356" s="12"/>
      <c r="U356" s="13"/>
    </row>
    <row r="357" spans="17:21">
      <c r="Q357" s="12"/>
      <c r="S357" s="12"/>
      <c r="T357" s="12"/>
      <c r="U357" s="13"/>
    </row>
    <row r="358" spans="17:21">
      <c r="Q358" s="12"/>
      <c r="S358" s="12"/>
      <c r="T358" s="12"/>
      <c r="U358" s="13"/>
    </row>
    <row r="359" spans="17:21">
      <c r="Q359" s="12"/>
      <c r="S359" s="12"/>
      <c r="T359" s="12"/>
      <c r="U359" s="13"/>
    </row>
    <row r="360" spans="17:21">
      <c r="Q360" s="12"/>
      <c r="S360" s="12"/>
      <c r="T360" s="12"/>
      <c r="U360" s="13"/>
    </row>
    <row r="361" spans="17:21">
      <c r="Q361" s="12"/>
      <c r="S361" s="12"/>
      <c r="T361" s="12"/>
      <c r="U361" s="13"/>
    </row>
    <row r="362" spans="17:21">
      <c r="Q362" s="12"/>
      <c r="S362" s="12"/>
      <c r="T362" s="12"/>
      <c r="U362" s="13"/>
    </row>
    <row r="363" spans="17:21">
      <c r="Q363" s="12"/>
      <c r="S363" s="12"/>
      <c r="T363" s="12"/>
      <c r="U363" s="13"/>
    </row>
    <row r="364" spans="17:21">
      <c r="Q364" s="12"/>
      <c r="S364" s="12"/>
      <c r="T364" s="12"/>
      <c r="U364" s="13"/>
    </row>
    <row r="365" spans="17:21">
      <c r="Q365" s="12"/>
      <c r="S365" s="12"/>
      <c r="T365" s="12"/>
      <c r="U365" s="13"/>
    </row>
    <row r="366" spans="17:21">
      <c r="Q366" s="12"/>
      <c r="S366" s="12"/>
      <c r="T366" s="12"/>
      <c r="U366" s="13"/>
    </row>
    <row r="367" spans="17:21">
      <c r="Q367" s="12"/>
      <c r="S367" s="12"/>
      <c r="T367" s="12"/>
      <c r="U367" s="13"/>
    </row>
    <row r="368" spans="17:21">
      <c r="Q368" s="12"/>
      <c r="S368" s="12"/>
      <c r="T368" s="12"/>
      <c r="U368" s="13"/>
    </row>
    <row r="369" spans="17:21">
      <c r="Q369" s="12"/>
      <c r="S369" s="12"/>
      <c r="T369" s="12"/>
      <c r="U369" s="13"/>
    </row>
    <row r="370" spans="17:21">
      <c r="Q370" s="12"/>
      <c r="S370" s="12"/>
      <c r="T370" s="12"/>
      <c r="U370" s="13"/>
    </row>
    <row r="371" spans="17:21">
      <c r="Q371" s="12"/>
      <c r="S371" s="12"/>
      <c r="T371" s="12"/>
      <c r="U371" s="13"/>
    </row>
    <row r="372" spans="17:21">
      <c r="Q372" s="12"/>
      <c r="S372" s="12"/>
      <c r="T372" s="12"/>
      <c r="U372" s="13"/>
    </row>
    <row r="373" spans="17:21">
      <c r="Q373" s="12"/>
      <c r="S373" s="12"/>
      <c r="T373" s="12"/>
      <c r="U373" s="13"/>
    </row>
    <row r="374" spans="17:21">
      <c r="Q374" s="12"/>
      <c r="S374" s="12"/>
      <c r="T374" s="12"/>
      <c r="U374" s="13"/>
    </row>
    <row r="375" spans="17:21">
      <c r="Q375" s="12"/>
      <c r="S375" s="12"/>
      <c r="T375" s="12"/>
      <c r="U375" s="13"/>
    </row>
    <row r="376" spans="17:21">
      <c r="Q376" s="12"/>
      <c r="S376" s="12"/>
      <c r="T376" s="12"/>
      <c r="U376" s="13"/>
    </row>
    <row r="377" spans="17:21">
      <c r="Q377" s="12"/>
      <c r="S377" s="12"/>
      <c r="T377" s="12"/>
      <c r="U377" s="13"/>
    </row>
    <row r="378" spans="17:21">
      <c r="Q378" s="12"/>
      <c r="S378" s="12"/>
      <c r="T378" s="12"/>
      <c r="U378" s="13"/>
    </row>
    <row r="379" spans="17:21">
      <c r="Q379" s="12"/>
      <c r="S379" s="12"/>
      <c r="T379" s="12"/>
      <c r="U379" s="13"/>
    </row>
    <row r="380" spans="17:21">
      <c r="Q380" s="12"/>
      <c r="S380" s="12"/>
      <c r="T380" s="12"/>
      <c r="U380" s="13"/>
    </row>
    <row r="381" spans="17:21">
      <c r="Q381" s="12"/>
      <c r="S381" s="12"/>
      <c r="T381" s="12"/>
      <c r="U381" s="13"/>
    </row>
    <row r="382" spans="17:21">
      <c r="Q382" s="12"/>
      <c r="S382" s="12"/>
      <c r="T382" s="12"/>
      <c r="U382" s="13"/>
    </row>
    <row r="383" spans="17:21">
      <c r="Q383" s="12"/>
      <c r="S383" s="12"/>
      <c r="T383" s="12"/>
      <c r="U383" s="13"/>
    </row>
    <row r="384" spans="17:21">
      <c r="Q384" s="12"/>
      <c r="S384" s="12"/>
      <c r="T384" s="12"/>
      <c r="U384" s="13"/>
    </row>
    <row r="385" spans="17:21">
      <c r="Q385" s="12"/>
      <c r="S385" s="12"/>
      <c r="T385" s="12"/>
      <c r="U385" s="13"/>
    </row>
    <row r="386" spans="17:21">
      <c r="Q386" s="12"/>
      <c r="S386" s="12"/>
      <c r="T386" s="12"/>
      <c r="U386" s="13"/>
    </row>
    <row r="387" spans="17:21">
      <c r="Q387" s="12"/>
      <c r="S387" s="12"/>
      <c r="T387" s="12"/>
      <c r="U387" s="13"/>
    </row>
    <row r="388" spans="17:21">
      <c r="Q388" s="12"/>
      <c r="S388" s="12"/>
      <c r="T388" s="12"/>
      <c r="U388" s="13"/>
    </row>
    <row r="389" spans="17:21">
      <c r="Q389" s="12"/>
      <c r="S389" s="12"/>
      <c r="T389" s="12"/>
      <c r="U389" s="13"/>
    </row>
    <row r="390" spans="17:21">
      <c r="Q390" s="12"/>
      <c r="S390" s="12"/>
      <c r="T390" s="12"/>
      <c r="U390" s="13"/>
    </row>
    <row r="391" spans="17:21">
      <c r="Q391" s="12"/>
      <c r="S391" s="12"/>
      <c r="T391" s="12"/>
      <c r="U391" s="13"/>
    </row>
    <row r="392" spans="17:21">
      <c r="Q392" s="12"/>
      <c r="S392" s="12"/>
      <c r="T392" s="12"/>
      <c r="U392" s="13"/>
    </row>
    <row r="393" spans="17:21">
      <c r="Q393" s="12"/>
      <c r="S393" s="12"/>
      <c r="T393" s="12"/>
      <c r="U393" s="13"/>
    </row>
    <row r="394" spans="17:21">
      <c r="Q394" s="12"/>
      <c r="S394" s="12"/>
      <c r="T394" s="12"/>
      <c r="U394" s="13"/>
    </row>
    <row r="395" spans="17:21">
      <c r="Q395" s="12"/>
      <c r="S395" s="12"/>
      <c r="T395" s="12"/>
      <c r="U395" s="13"/>
    </row>
    <row r="396" spans="17:21">
      <c r="Q396" s="12"/>
      <c r="S396" s="12"/>
      <c r="T396" s="12"/>
      <c r="U396" s="13"/>
    </row>
    <row r="397" spans="17:21">
      <c r="Q397" s="12"/>
      <c r="S397" s="12"/>
      <c r="T397" s="12"/>
      <c r="U397" s="13"/>
    </row>
    <row r="398" spans="17:21">
      <c r="Q398" s="12"/>
      <c r="S398" s="12"/>
      <c r="T398" s="12"/>
      <c r="U398" s="13"/>
    </row>
    <row r="399" spans="17:21">
      <c r="Q399" s="12"/>
      <c r="S399" s="12"/>
      <c r="T399" s="12"/>
      <c r="U399" s="13"/>
    </row>
    <row r="400" spans="17:21">
      <c r="Q400" s="12"/>
      <c r="S400" s="12"/>
      <c r="T400" s="12"/>
      <c r="U400" s="13"/>
    </row>
    <row r="401" spans="17:21">
      <c r="Q401" s="12"/>
      <c r="S401" s="12"/>
      <c r="T401" s="12"/>
      <c r="U401" s="13"/>
    </row>
    <row r="402" spans="17:21">
      <c r="Q402" s="12"/>
      <c r="S402" s="12"/>
      <c r="T402" s="12"/>
      <c r="U402" s="13"/>
    </row>
    <row r="403" spans="17:21">
      <c r="Q403" s="12"/>
      <c r="S403" s="12"/>
      <c r="T403" s="12"/>
      <c r="U403" s="13"/>
    </row>
    <row r="404" spans="17:21">
      <c r="Q404" s="12"/>
      <c r="S404" s="12"/>
      <c r="T404" s="12"/>
      <c r="U404" s="13"/>
    </row>
    <row r="405" spans="17:21">
      <c r="Q405" s="12"/>
      <c r="S405" s="12"/>
      <c r="T405" s="12"/>
      <c r="U405" s="13"/>
    </row>
    <row r="406" spans="17:21">
      <c r="Q406" s="12"/>
      <c r="S406" s="12"/>
      <c r="T406" s="12"/>
      <c r="U406" s="13"/>
    </row>
    <row r="407" spans="17:21">
      <c r="Q407" s="12"/>
      <c r="S407" s="12"/>
      <c r="T407" s="12"/>
      <c r="U407" s="13"/>
    </row>
    <row r="408" spans="17:21">
      <c r="Q408" s="12"/>
      <c r="S408" s="12"/>
      <c r="T408" s="12"/>
      <c r="U408" s="13"/>
    </row>
    <row r="409" spans="17:21">
      <c r="Q409" s="12"/>
      <c r="S409" s="12"/>
      <c r="T409" s="12"/>
      <c r="U409" s="13"/>
    </row>
    <row r="410" spans="17:21">
      <c r="Q410" s="12"/>
      <c r="S410" s="12"/>
      <c r="T410" s="12"/>
      <c r="U410" s="13"/>
    </row>
    <row r="411" spans="17:21">
      <c r="Q411" s="12"/>
      <c r="S411" s="12"/>
      <c r="T411" s="12"/>
      <c r="U411" s="13"/>
    </row>
    <row r="412" spans="17:21">
      <c r="Q412" s="12"/>
      <c r="S412" s="12"/>
      <c r="T412" s="12"/>
      <c r="U412" s="13"/>
    </row>
    <row r="413" spans="17:21">
      <c r="Q413" s="12"/>
      <c r="S413" s="12"/>
      <c r="T413" s="12"/>
      <c r="U413" s="13"/>
    </row>
    <row r="414" spans="17:21">
      <c r="Q414" s="12"/>
      <c r="S414" s="12"/>
      <c r="T414" s="12"/>
      <c r="U414" s="13"/>
    </row>
    <row r="415" spans="17:21">
      <c r="Q415" s="12"/>
      <c r="S415" s="12"/>
      <c r="T415" s="12"/>
      <c r="U415" s="13"/>
    </row>
    <row r="416" spans="17:21">
      <c r="Q416" s="12"/>
      <c r="S416" s="12"/>
      <c r="T416" s="12"/>
      <c r="U416" s="13"/>
    </row>
    <row r="417" spans="17:21">
      <c r="Q417" s="12"/>
      <c r="S417" s="12"/>
      <c r="T417" s="12"/>
      <c r="U417" s="13"/>
    </row>
    <row r="418" spans="17:21">
      <c r="Q418" s="12"/>
      <c r="S418" s="12"/>
      <c r="T418" s="12"/>
      <c r="U418" s="13"/>
    </row>
    <row r="419" spans="17:21">
      <c r="Q419" s="12"/>
      <c r="S419" s="12"/>
      <c r="T419" s="12"/>
      <c r="U419" s="13"/>
    </row>
    <row r="420" spans="17:21">
      <c r="Q420" s="12"/>
      <c r="S420" s="12"/>
      <c r="T420" s="12"/>
      <c r="U420" s="13"/>
    </row>
    <row r="421" spans="17:21">
      <c r="Q421" s="12"/>
      <c r="S421" s="12"/>
      <c r="T421" s="12"/>
      <c r="U421" s="13"/>
    </row>
    <row r="422" spans="17:21">
      <c r="Q422" s="12"/>
      <c r="S422" s="12"/>
      <c r="T422" s="12"/>
      <c r="U422" s="13"/>
    </row>
    <row r="423" spans="17:21">
      <c r="Q423" s="12"/>
      <c r="S423" s="12"/>
      <c r="T423" s="12"/>
      <c r="U423" s="13"/>
    </row>
    <row r="424" spans="17:21">
      <c r="Q424" s="12"/>
      <c r="S424" s="12"/>
      <c r="T424" s="12"/>
      <c r="U424" s="13"/>
    </row>
    <row r="425" spans="17:21">
      <c r="Q425" s="12"/>
      <c r="S425" s="12"/>
      <c r="T425" s="12"/>
      <c r="U425" s="13"/>
    </row>
    <row r="426" spans="17:21">
      <c r="Q426" s="12"/>
      <c r="S426" s="12"/>
      <c r="T426" s="12"/>
      <c r="U426" s="13"/>
    </row>
    <row r="427" spans="17:21">
      <c r="Q427" s="12"/>
      <c r="S427" s="12"/>
      <c r="T427" s="12"/>
      <c r="U427" s="13"/>
    </row>
    <row r="428" spans="17:21">
      <c r="Q428" s="12"/>
      <c r="S428" s="12"/>
      <c r="T428" s="12"/>
      <c r="U428" s="13"/>
    </row>
    <row r="429" spans="17:21">
      <c r="Q429" s="12"/>
      <c r="S429" s="12"/>
      <c r="T429" s="12"/>
      <c r="U429" s="13"/>
    </row>
    <row r="430" spans="17:21">
      <c r="Q430" s="12"/>
      <c r="S430" s="12"/>
      <c r="T430" s="12"/>
      <c r="U430" s="13"/>
    </row>
    <row r="431" spans="17:21">
      <c r="Q431" s="12"/>
      <c r="S431" s="12"/>
      <c r="T431" s="12"/>
      <c r="U431" s="13"/>
    </row>
    <row r="432" spans="17:21">
      <c r="Q432" s="12"/>
      <c r="S432" s="12"/>
      <c r="T432" s="12"/>
      <c r="U432" s="13"/>
    </row>
    <row r="433" spans="17:21">
      <c r="Q433" s="12"/>
      <c r="S433" s="12"/>
      <c r="T433" s="12"/>
      <c r="U433" s="13"/>
    </row>
    <row r="434" spans="17:21">
      <c r="Q434" s="12"/>
      <c r="S434" s="12"/>
      <c r="T434" s="12"/>
      <c r="U434" s="13"/>
    </row>
    <row r="435" spans="17:21">
      <c r="Q435" s="12"/>
      <c r="S435" s="12"/>
      <c r="T435" s="12"/>
      <c r="U435" s="13"/>
    </row>
    <row r="436" spans="17:21">
      <c r="Q436" s="12"/>
      <c r="S436" s="12"/>
      <c r="T436" s="12"/>
      <c r="U436" s="13"/>
    </row>
    <row r="437" spans="17:21">
      <c r="Q437" s="12"/>
      <c r="S437" s="12"/>
      <c r="T437" s="12"/>
      <c r="U437" s="13"/>
    </row>
    <row r="438" spans="17:21">
      <c r="Q438" s="12"/>
      <c r="S438" s="12"/>
      <c r="T438" s="12"/>
      <c r="U438" s="13"/>
    </row>
    <row r="439" spans="17:21">
      <c r="Q439" s="12"/>
      <c r="S439" s="12"/>
      <c r="T439" s="12"/>
      <c r="U439" s="13"/>
    </row>
    <row r="440" spans="17:21">
      <c r="Q440" s="12"/>
      <c r="S440" s="12"/>
      <c r="T440" s="12"/>
      <c r="U440" s="13"/>
    </row>
    <row r="441" spans="17:21">
      <c r="Q441" s="12"/>
      <c r="S441" s="12"/>
      <c r="T441" s="12"/>
      <c r="U441" s="13"/>
    </row>
    <row r="442" spans="17:21">
      <c r="Q442" s="12"/>
      <c r="S442" s="12"/>
      <c r="T442" s="12"/>
      <c r="U442" s="13"/>
    </row>
    <row r="443" spans="17:21">
      <c r="Q443" s="12"/>
      <c r="S443" s="12"/>
      <c r="T443" s="12"/>
      <c r="U443" s="13"/>
    </row>
    <row r="444" spans="17:21">
      <c r="Q444" s="12"/>
      <c r="S444" s="12"/>
      <c r="T444" s="12"/>
      <c r="U444" s="13"/>
    </row>
    <row r="445" spans="17:21">
      <c r="Q445" s="12"/>
      <c r="S445" s="12"/>
      <c r="T445" s="12"/>
      <c r="U445" s="13"/>
    </row>
    <row r="446" spans="17:21">
      <c r="Q446" s="12"/>
      <c r="S446" s="12"/>
      <c r="T446" s="12"/>
      <c r="U446" s="13"/>
    </row>
    <row r="447" spans="17:21">
      <c r="Q447" s="12"/>
      <c r="S447" s="12"/>
      <c r="T447" s="12"/>
      <c r="U447" s="13"/>
    </row>
    <row r="448" spans="17:21">
      <c r="Q448" s="12"/>
      <c r="S448" s="12"/>
      <c r="T448" s="12"/>
      <c r="U448" s="13"/>
    </row>
    <row r="449" spans="17:21">
      <c r="Q449" s="12"/>
      <c r="S449" s="12"/>
      <c r="T449" s="12"/>
      <c r="U449" s="13"/>
    </row>
    <row r="450" spans="17:21">
      <c r="Q450" s="12"/>
      <c r="S450" s="12"/>
      <c r="T450" s="12"/>
      <c r="U450" s="13"/>
    </row>
    <row r="451" spans="17:21">
      <c r="Q451" s="12"/>
      <c r="S451" s="12"/>
      <c r="T451" s="12"/>
      <c r="U451" s="13"/>
    </row>
    <row r="452" spans="17:21">
      <c r="Q452" s="12"/>
      <c r="S452" s="12"/>
      <c r="T452" s="12"/>
      <c r="U452" s="13"/>
    </row>
    <row r="453" spans="17:21">
      <c r="Q453" s="12"/>
      <c r="S453" s="12"/>
      <c r="T453" s="12"/>
      <c r="U453" s="13"/>
    </row>
    <row r="454" spans="17:21">
      <c r="Q454" s="12"/>
      <c r="S454" s="12"/>
      <c r="T454" s="12"/>
      <c r="U454" s="13"/>
    </row>
    <row r="455" spans="17:21">
      <c r="Q455" s="12"/>
      <c r="S455" s="12"/>
      <c r="T455" s="12"/>
      <c r="U455" s="13"/>
    </row>
    <row r="456" spans="17:21">
      <c r="Q456" s="12"/>
      <c r="S456" s="12"/>
      <c r="T456" s="12"/>
      <c r="U456" s="13"/>
    </row>
    <row r="457" spans="17:21">
      <c r="Q457" s="12"/>
      <c r="S457" s="12"/>
      <c r="T457" s="12"/>
      <c r="U457" s="13"/>
    </row>
    <row r="458" spans="17:21">
      <c r="Q458" s="12"/>
      <c r="S458" s="12"/>
      <c r="T458" s="12"/>
      <c r="U458" s="13"/>
    </row>
    <row r="459" spans="17:21">
      <c r="Q459" s="12"/>
      <c r="S459" s="12"/>
      <c r="T459" s="12"/>
      <c r="U459" s="13"/>
    </row>
    <row r="460" spans="17:21">
      <c r="Q460" s="12"/>
      <c r="S460" s="12"/>
      <c r="T460" s="12"/>
      <c r="U460" s="13"/>
    </row>
    <row r="461" spans="17:21">
      <c r="Q461" s="12"/>
      <c r="S461" s="12"/>
      <c r="T461" s="12"/>
      <c r="U461" s="13"/>
    </row>
    <row r="462" spans="17:21">
      <c r="Q462" s="12"/>
      <c r="S462" s="12"/>
      <c r="T462" s="12"/>
      <c r="U462" s="13"/>
    </row>
    <row r="463" spans="17:21">
      <c r="Q463" s="12"/>
      <c r="S463" s="12"/>
      <c r="T463" s="12"/>
      <c r="U463" s="13"/>
    </row>
    <row r="464" spans="17:21">
      <c r="Q464" s="12"/>
      <c r="S464" s="12"/>
      <c r="T464" s="12"/>
      <c r="U464" s="13"/>
    </row>
    <row r="465" spans="17:21">
      <c r="Q465" s="12"/>
      <c r="S465" s="12"/>
      <c r="T465" s="12"/>
      <c r="U465" s="13"/>
    </row>
    <row r="466" spans="17:21">
      <c r="Q466" s="12"/>
      <c r="S466" s="12"/>
      <c r="T466" s="12"/>
      <c r="U466" s="13"/>
    </row>
    <row r="467" spans="17:21">
      <c r="Q467" s="12"/>
      <c r="S467" s="12"/>
      <c r="T467" s="12"/>
      <c r="U467" s="13"/>
    </row>
    <row r="468" spans="17:21">
      <c r="Q468" s="12"/>
      <c r="S468" s="12"/>
      <c r="T468" s="12"/>
      <c r="U468" s="13"/>
    </row>
    <row r="469" spans="17:21">
      <c r="Q469" s="12"/>
      <c r="S469" s="12"/>
      <c r="T469" s="12"/>
      <c r="U469" s="13"/>
    </row>
    <row r="470" spans="17:21">
      <c r="Q470" s="12"/>
      <c r="S470" s="12"/>
      <c r="T470" s="12"/>
      <c r="U470" s="13"/>
    </row>
    <row r="471" spans="17:21">
      <c r="Q471" s="12"/>
      <c r="S471" s="12"/>
      <c r="T471" s="12"/>
      <c r="U471" s="13"/>
    </row>
    <row r="472" spans="17:21">
      <c r="Q472" s="12"/>
      <c r="S472" s="12"/>
      <c r="T472" s="12"/>
      <c r="U472" s="13"/>
    </row>
    <row r="473" spans="17:21">
      <c r="Q473" s="12"/>
      <c r="S473" s="12"/>
      <c r="T473" s="12"/>
      <c r="U473" s="13"/>
    </row>
    <row r="474" spans="17:21">
      <c r="Q474" s="12"/>
      <c r="S474" s="12"/>
      <c r="T474" s="12"/>
      <c r="U474" s="13"/>
    </row>
    <row r="475" spans="17:21">
      <c r="Q475" s="12"/>
      <c r="S475" s="12"/>
      <c r="T475" s="12"/>
      <c r="U475" s="13"/>
    </row>
    <row r="476" spans="17:21">
      <c r="Q476" s="12"/>
      <c r="S476" s="12"/>
      <c r="T476" s="12"/>
      <c r="U476" s="13"/>
    </row>
    <row r="477" spans="17:21">
      <c r="Q477" s="12"/>
      <c r="S477" s="12"/>
      <c r="T477" s="12"/>
      <c r="U477" s="13"/>
    </row>
    <row r="478" spans="17:21">
      <c r="Q478" s="12"/>
      <c r="S478" s="12"/>
      <c r="T478" s="12"/>
      <c r="U478" s="13"/>
    </row>
    <row r="479" spans="17:21">
      <c r="Q479" s="12"/>
      <c r="S479" s="12"/>
      <c r="T479" s="12"/>
      <c r="U479" s="13"/>
    </row>
    <row r="480" spans="17:21">
      <c r="Q480" s="12"/>
      <c r="S480" s="12"/>
      <c r="T480" s="12"/>
      <c r="U480" s="13"/>
    </row>
    <row r="481" spans="17:21">
      <c r="Q481" s="12"/>
      <c r="S481" s="12"/>
      <c r="T481" s="12"/>
      <c r="U481" s="13"/>
    </row>
    <row r="482" spans="17:21">
      <c r="Q482" s="12"/>
      <c r="S482" s="12"/>
      <c r="T482" s="12"/>
      <c r="U482" s="13"/>
    </row>
    <row r="483" spans="17:21">
      <c r="Q483" s="12"/>
      <c r="S483" s="12"/>
      <c r="T483" s="12"/>
      <c r="U483" s="13"/>
    </row>
    <row r="484" spans="17:21">
      <c r="Q484" s="12"/>
      <c r="S484" s="12"/>
      <c r="T484" s="12"/>
      <c r="U484" s="13"/>
    </row>
    <row r="485" spans="17:21">
      <c r="Q485" s="12"/>
      <c r="S485" s="12"/>
      <c r="T485" s="12"/>
      <c r="U485" s="13"/>
    </row>
    <row r="486" spans="17:21">
      <c r="Q486" s="12"/>
      <c r="S486" s="12"/>
      <c r="T486" s="12"/>
      <c r="U486" s="13"/>
    </row>
    <row r="487" spans="17:21">
      <c r="Q487" s="12"/>
      <c r="S487" s="12"/>
      <c r="T487" s="12"/>
      <c r="U487" s="13"/>
    </row>
    <row r="488" spans="17:21">
      <c r="Q488" s="12"/>
      <c r="S488" s="12"/>
      <c r="T488" s="12"/>
      <c r="U488" s="13"/>
    </row>
    <row r="489" spans="17:21">
      <c r="Q489" s="12"/>
      <c r="S489" s="12"/>
      <c r="T489" s="12"/>
      <c r="U489" s="13"/>
    </row>
    <row r="490" spans="17:21">
      <c r="Q490" s="12"/>
      <c r="S490" s="12"/>
      <c r="T490" s="12"/>
      <c r="U490" s="13"/>
    </row>
    <row r="491" spans="17:21">
      <c r="Q491" s="12"/>
      <c r="S491" s="12"/>
      <c r="T491" s="12"/>
      <c r="U491" s="13"/>
    </row>
    <row r="492" spans="17:21">
      <c r="Q492" s="12"/>
      <c r="S492" s="12"/>
      <c r="T492" s="12"/>
      <c r="U492" s="13"/>
    </row>
    <row r="493" spans="17:21">
      <c r="Q493" s="12"/>
      <c r="S493" s="12"/>
      <c r="T493" s="12"/>
      <c r="U493" s="13"/>
    </row>
    <row r="494" spans="17:21">
      <c r="Q494" s="12"/>
      <c r="S494" s="12"/>
      <c r="T494" s="12"/>
      <c r="U494" s="13"/>
    </row>
    <row r="495" spans="17:21">
      <c r="Q495" s="12"/>
      <c r="S495" s="12"/>
      <c r="T495" s="12"/>
      <c r="U495" s="13"/>
    </row>
    <row r="496" spans="17:21">
      <c r="Q496" s="12"/>
      <c r="S496" s="12"/>
      <c r="T496" s="12"/>
      <c r="U496" s="13"/>
    </row>
    <row r="497" spans="17:21">
      <c r="Q497" s="12"/>
      <c r="S497" s="12"/>
      <c r="T497" s="12"/>
      <c r="U497" s="13"/>
    </row>
    <row r="498" spans="17:21">
      <c r="Q498" s="12"/>
      <c r="S498" s="12"/>
      <c r="T498" s="12"/>
      <c r="U498" s="13"/>
    </row>
    <row r="499" spans="17:21">
      <c r="Q499" s="12"/>
      <c r="S499" s="12"/>
      <c r="T499" s="12"/>
      <c r="U499" s="13"/>
    </row>
    <row r="500" spans="17:21">
      <c r="Q500" s="12"/>
      <c r="S500" s="12"/>
      <c r="T500" s="12"/>
      <c r="U500" s="13"/>
    </row>
    <row r="501" spans="17:21">
      <c r="Q501" s="12"/>
      <c r="S501" s="12"/>
      <c r="T501" s="12"/>
      <c r="U501" s="13"/>
    </row>
    <row r="502" spans="17:21">
      <c r="Q502" s="12"/>
      <c r="S502" s="12"/>
      <c r="T502" s="12"/>
      <c r="U502" s="13"/>
    </row>
    <row r="503" spans="17:21">
      <c r="Q503" s="12"/>
      <c r="S503" s="12"/>
      <c r="T503" s="12"/>
      <c r="U503" s="13"/>
    </row>
    <row r="504" spans="17:21">
      <c r="Q504" s="12"/>
      <c r="S504" s="12"/>
      <c r="T504" s="12"/>
      <c r="U504" s="13"/>
    </row>
    <row r="505" spans="17:21">
      <c r="Q505" s="12"/>
      <c r="S505" s="12"/>
      <c r="T505" s="12"/>
      <c r="U505" s="13"/>
    </row>
    <row r="506" spans="17:21">
      <c r="Q506" s="12"/>
      <c r="S506" s="12"/>
      <c r="T506" s="12"/>
      <c r="U506" s="13"/>
    </row>
    <row r="507" spans="17:21">
      <c r="Q507" s="12"/>
      <c r="S507" s="12"/>
      <c r="T507" s="12"/>
      <c r="U507" s="13"/>
    </row>
    <row r="508" spans="17:21">
      <c r="Q508" s="12"/>
      <c r="S508" s="12"/>
      <c r="T508" s="12"/>
      <c r="U508" s="13"/>
    </row>
    <row r="509" spans="17:21">
      <c r="Q509" s="12"/>
      <c r="S509" s="12"/>
      <c r="T509" s="12"/>
      <c r="U509" s="13"/>
    </row>
    <row r="510" spans="17:21">
      <c r="Q510" s="12"/>
      <c r="S510" s="12"/>
      <c r="T510" s="12"/>
      <c r="U510" s="13"/>
    </row>
    <row r="511" spans="17:21">
      <c r="Q511" s="12"/>
      <c r="S511" s="12"/>
      <c r="T511" s="12"/>
      <c r="U511" s="13"/>
    </row>
    <row r="512" spans="17:21">
      <c r="Q512" s="12"/>
      <c r="S512" s="12"/>
      <c r="T512" s="12"/>
      <c r="U512" s="13"/>
    </row>
    <row r="513" spans="17:21">
      <c r="Q513" s="12"/>
      <c r="S513" s="12"/>
      <c r="T513" s="12"/>
      <c r="U513" s="13"/>
    </row>
    <row r="514" spans="17:21">
      <c r="Q514" s="12"/>
      <c r="S514" s="12"/>
      <c r="T514" s="12"/>
      <c r="U514" s="13"/>
    </row>
    <row r="515" spans="17:21">
      <c r="Q515" s="12"/>
      <c r="S515" s="12"/>
      <c r="T515" s="12"/>
      <c r="U515" s="13"/>
    </row>
    <row r="516" spans="17:21">
      <c r="Q516" s="12"/>
      <c r="S516" s="12"/>
      <c r="T516" s="12"/>
      <c r="U516" s="13"/>
    </row>
    <row r="517" spans="17:21">
      <c r="Q517" s="12"/>
      <c r="S517" s="12"/>
      <c r="T517" s="12"/>
      <c r="U517" s="13"/>
    </row>
    <row r="518" spans="17:21">
      <c r="Q518" s="12"/>
      <c r="S518" s="12"/>
      <c r="T518" s="12"/>
      <c r="U518" s="13"/>
    </row>
    <row r="519" spans="17:21">
      <c r="Q519" s="12"/>
      <c r="S519" s="12"/>
      <c r="T519" s="12"/>
      <c r="U519" s="13"/>
    </row>
    <row r="520" spans="17:21">
      <c r="Q520" s="12"/>
      <c r="S520" s="12"/>
      <c r="T520" s="12"/>
      <c r="U520" s="13"/>
    </row>
    <row r="521" spans="17:21">
      <c r="Q521" s="12"/>
      <c r="S521" s="12"/>
      <c r="T521" s="12"/>
      <c r="U521" s="13"/>
    </row>
    <row r="522" spans="17:21">
      <c r="Q522" s="12"/>
      <c r="S522" s="12"/>
      <c r="T522" s="12"/>
      <c r="U522" s="13"/>
    </row>
    <row r="523" spans="17:21">
      <c r="Q523" s="12"/>
      <c r="S523" s="12"/>
      <c r="T523" s="12"/>
      <c r="U523" s="13"/>
    </row>
    <row r="524" spans="17:21">
      <c r="Q524" s="12"/>
      <c r="S524" s="12"/>
      <c r="T524" s="12"/>
      <c r="U524" s="13"/>
    </row>
    <row r="525" spans="17:21">
      <c r="Q525" s="12"/>
      <c r="S525" s="12"/>
      <c r="T525" s="12"/>
      <c r="U525" s="13"/>
    </row>
    <row r="526" spans="17:21">
      <c r="Q526" s="12"/>
      <c r="S526" s="12"/>
      <c r="T526" s="12"/>
      <c r="U526" s="13"/>
    </row>
    <row r="527" spans="17:21">
      <c r="Q527" s="12"/>
      <c r="S527" s="12"/>
      <c r="T527" s="12"/>
      <c r="U527" s="13"/>
    </row>
    <row r="528" spans="17:21">
      <c r="Q528" s="12"/>
      <c r="S528" s="12"/>
      <c r="T528" s="12"/>
      <c r="U528" s="13"/>
    </row>
    <row r="529" spans="17:21">
      <c r="Q529" s="12"/>
      <c r="S529" s="12"/>
      <c r="T529" s="12"/>
      <c r="U529" s="13"/>
    </row>
    <row r="530" spans="17:21">
      <c r="Q530" s="12"/>
      <c r="S530" s="12"/>
      <c r="T530" s="12"/>
      <c r="U530" s="13"/>
    </row>
    <row r="531" spans="17:21">
      <c r="Q531" s="12"/>
      <c r="S531" s="12"/>
      <c r="T531" s="12"/>
      <c r="U531" s="13"/>
    </row>
    <row r="532" spans="17:21">
      <c r="Q532" s="12"/>
      <c r="S532" s="12"/>
      <c r="T532" s="12"/>
      <c r="U532" s="13"/>
    </row>
    <row r="533" spans="17:21">
      <c r="Q533" s="12"/>
      <c r="S533" s="12"/>
      <c r="T533" s="12"/>
      <c r="U533" s="13"/>
    </row>
    <row r="534" spans="17:21">
      <c r="Q534" s="12"/>
      <c r="S534" s="12"/>
      <c r="T534" s="12"/>
      <c r="U534" s="13"/>
    </row>
    <row r="535" spans="17:21">
      <c r="Q535" s="12"/>
      <c r="S535" s="12"/>
      <c r="T535" s="12"/>
      <c r="U535" s="13"/>
    </row>
    <row r="536" spans="17:21">
      <c r="Q536" s="12"/>
      <c r="S536" s="12"/>
      <c r="T536" s="12"/>
      <c r="U536" s="13"/>
    </row>
    <row r="537" spans="17:21">
      <c r="Q537" s="12"/>
      <c r="S537" s="12"/>
      <c r="T537" s="12"/>
      <c r="U537" s="13"/>
    </row>
    <row r="538" spans="17:21">
      <c r="Q538" s="12"/>
      <c r="S538" s="12"/>
      <c r="T538" s="12"/>
      <c r="U538" s="13"/>
    </row>
    <row r="539" spans="17:21">
      <c r="Q539" s="12"/>
      <c r="S539" s="12"/>
      <c r="T539" s="12"/>
      <c r="U539" s="13"/>
    </row>
    <row r="540" spans="17:21">
      <c r="Q540" s="12"/>
      <c r="S540" s="12"/>
      <c r="T540" s="12"/>
      <c r="U540" s="13"/>
    </row>
    <row r="541" spans="17:21">
      <c r="Q541" s="12"/>
      <c r="S541" s="12"/>
      <c r="T541" s="12"/>
      <c r="U541" s="13"/>
    </row>
    <row r="542" spans="17:21">
      <c r="Q542" s="12"/>
      <c r="S542" s="12"/>
      <c r="T542" s="12"/>
      <c r="U542" s="13"/>
    </row>
    <row r="543" spans="17:21">
      <c r="Q543" s="12"/>
      <c r="S543" s="12"/>
      <c r="T543" s="12"/>
      <c r="U543" s="13"/>
    </row>
    <row r="544" spans="17:21">
      <c r="Q544" s="12"/>
      <c r="S544" s="12"/>
      <c r="T544" s="12"/>
      <c r="U544" s="13"/>
    </row>
    <row r="545" spans="17:21">
      <c r="Q545" s="12"/>
      <c r="S545" s="12"/>
      <c r="T545" s="12"/>
      <c r="U545" s="13"/>
    </row>
    <row r="546" spans="17:21">
      <c r="Q546" s="12"/>
      <c r="S546" s="12"/>
      <c r="T546" s="12"/>
      <c r="U546" s="13"/>
    </row>
    <row r="547" spans="17:21">
      <c r="Q547" s="12"/>
      <c r="S547" s="12"/>
      <c r="T547" s="12"/>
      <c r="U547" s="13"/>
    </row>
    <row r="548" spans="17:21">
      <c r="Q548" s="12"/>
      <c r="S548" s="12"/>
      <c r="T548" s="12"/>
      <c r="U548" s="13"/>
    </row>
    <row r="549" spans="17:21">
      <c r="Q549" s="12"/>
      <c r="S549" s="12"/>
      <c r="T549" s="12"/>
      <c r="U549" s="13"/>
    </row>
    <row r="550" spans="17:21">
      <c r="Q550" s="12"/>
      <c r="S550" s="12"/>
      <c r="T550" s="12"/>
      <c r="U550" s="13"/>
    </row>
    <row r="551" spans="17:21">
      <c r="Q551" s="12"/>
      <c r="S551" s="12"/>
      <c r="T551" s="12"/>
      <c r="U551" s="13"/>
    </row>
    <row r="552" spans="17:21">
      <c r="Q552" s="12"/>
      <c r="S552" s="12"/>
      <c r="T552" s="12"/>
      <c r="U552" s="13"/>
    </row>
    <row r="553" spans="17:21">
      <c r="Q553" s="12"/>
      <c r="S553" s="12"/>
      <c r="T553" s="12"/>
      <c r="U553" s="13"/>
    </row>
    <row r="554" spans="17:21">
      <c r="Q554" s="12"/>
      <c r="S554" s="12"/>
      <c r="T554" s="12"/>
      <c r="U554" s="13"/>
    </row>
    <row r="555" spans="17:21">
      <c r="Q555" s="12"/>
      <c r="S555" s="12"/>
      <c r="T555" s="12"/>
      <c r="U555" s="13"/>
    </row>
    <row r="556" spans="17:21">
      <c r="Q556" s="12"/>
      <c r="S556" s="12"/>
      <c r="T556" s="12"/>
      <c r="U556" s="13"/>
    </row>
    <row r="557" spans="17:21">
      <c r="Q557" s="12"/>
      <c r="S557" s="12"/>
      <c r="T557" s="12"/>
      <c r="U557" s="13"/>
    </row>
    <row r="558" spans="17:21">
      <c r="Q558" s="12"/>
      <c r="S558" s="12"/>
      <c r="T558" s="12"/>
      <c r="U558" s="13"/>
    </row>
    <row r="559" spans="17:21">
      <c r="Q559" s="12"/>
      <c r="S559" s="12"/>
      <c r="T559" s="12"/>
      <c r="U559" s="13"/>
    </row>
    <row r="560" spans="17:21">
      <c r="Q560" s="12"/>
      <c r="S560" s="12"/>
      <c r="T560" s="12"/>
      <c r="U560" s="13"/>
    </row>
    <row r="561" spans="17:21">
      <c r="Q561" s="12"/>
      <c r="S561" s="12"/>
      <c r="T561" s="12"/>
      <c r="U561" s="13"/>
    </row>
    <row r="562" spans="17:21">
      <c r="Q562" s="12"/>
      <c r="S562" s="12"/>
      <c r="T562" s="12"/>
      <c r="U562" s="13"/>
    </row>
    <row r="563" spans="17:21">
      <c r="Q563" s="12"/>
      <c r="S563" s="12"/>
      <c r="T563" s="12"/>
      <c r="U563" s="13"/>
    </row>
    <row r="564" spans="17:21">
      <c r="Q564" s="12"/>
      <c r="S564" s="12"/>
      <c r="T564" s="12"/>
      <c r="U564" s="13"/>
    </row>
    <row r="565" spans="17:21">
      <c r="Q565" s="12"/>
      <c r="S565" s="12"/>
      <c r="T565" s="12"/>
      <c r="U565" s="13"/>
    </row>
    <row r="566" spans="17:21">
      <c r="Q566" s="12"/>
      <c r="S566" s="12"/>
      <c r="T566" s="12"/>
      <c r="U566" s="13"/>
    </row>
    <row r="567" spans="17:21">
      <c r="Q567" s="12"/>
      <c r="S567" s="12"/>
      <c r="T567" s="12"/>
      <c r="U567" s="13"/>
    </row>
    <row r="568" spans="17:21">
      <c r="Q568" s="12"/>
      <c r="S568" s="12"/>
      <c r="T568" s="12"/>
      <c r="U568" s="13"/>
    </row>
    <row r="569" spans="17:21">
      <c r="Q569" s="12"/>
      <c r="S569" s="12"/>
      <c r="T569" s="12"/>
      <c r="U569" s="13"/>
    </row>
    <row r="570" spans="17:21">
      <c r="Q570" s="12"/>
      <c r="S570" s="12"/>
      <c r="T570" s="12"/>
      <c r="U570" s="13"/>
    </row>
    <row r="571" spans="17:21">
      <c r="Q571" s="12"/>
      <c r="S571" s="12"/>
      <c r="T571" s="12"/>
      <c r="U571" s="13"/>
    </row>
    <row r="572" spans="17:21">
      <c r="Q572" s="12"/>
      <c r="S572" s="12"/>
      <c r="T572" s="12"/>
      <c r="U572" s="13"/>
    </row>
    <row r="573" spans="17:21">
      <c r="Q573" s="12"/>
      <c r="S573" s="12"/>
      <c r="T573" s="12"/>
      <c r="U573" s="13"/>
    </row>
    <row r="574" spans="17:21">
      <c r="Q574" s="12"/>
      <c r="S574" s="12"/>
      <c r="T574" s="12"/>
      <c r="U574" s="13"/>
    </row>
    <row r="575" spans="17:21">
      <c r="Q575" s="12"/>
      <c r="S575" s="12"/>
      <c r="T575" s="12"/>
      <c r="U575" s="13"/>
    </row>
    <row r="576" spans="17:21">
      <c r="Q576" s="12"/>
      <c r="S576" s="12"/>
      <c r="T576" s="12"/>
      <c r="U576" s="13"/>
    </row>
    <row r="577" spans="17:21">
      <c r="Q577" s="12"/>
      <c r="S577" s="12"/>
      <c r="T577" s="12"/>
      <c r="U577" s="13"/>
    </row>
    <row r="578" spans="17:21">
      <c r="Q578" s="12"/>
      <c r="S578" s="12"/>
      <c r="T578" s="12"/>
      <c r="U578" s="13"/>
    </row>
    <row r="579" spans="17:21">
      <c r="Q579" s="12"/>
      <c r="S579" s="12"/>
      <c r="T579" s="12"/>
      <c r="U579" s="13"/>
    </row>
    <row r="580" spans="17:21">
      <c r="Q580" s="12"/>
      <c r="S580" s="12"/>
      <c r="T580" s="12"/>
      <c r="U580" s="13"/>
    </row>
    <row r="581" spans="17:21">
      <c r="Q581" s="12"/>
      <c r="S581" s="12"/>
      <c r="T581" s="12"/>
      <c r="U581" s="13"/>
    </row>
    <row r="582" spans="17:21">
      <c r="Q582" s="12"/>
      <c r="S582" s="12"/>
      <c r="T582" s="12"/>
      <c r="U582" s="13"/>
    </row>
    <row r="583" spans="17:21">
      <c r="Q583" s="12"/>
      <c r="S583" s="12"/>
      <c r="T583" s="12"/>
      <c r="U583" s="13"/>
    </row>
    <row r="584" spans="17:21">
      <c r="Q584" s="12"/>
      <c r="S584" s="12"/>
      <c r="T584" s="12"/>
      <c r="U584" s="13"/>
    </row>
    <row r="585" spans="17:21">
      <c r="Q585" s="12"/>
      <c r="S585" s="12"/>
      <c r="T585" s="12"/>
      <c r="U585" s="13"/>
    </row>
    <row r="586" spans="17:21">
      <c r="Q586" s="12"/>
      <c r="S586" s="12"/>
      <c r="T586" s="12"/>
      <c r="U586" s="13"/>
    </row>
    <row r="587" spans="17:21">
      <c r="Q587" s="12"/>
      <c r="S587" s="12"/>
      <c r="T587" s="12"/>
      <c r="U587" s="13"/>
    </row>
    <row r="588" spans="17:21">
      <c r="Q588" s="12"/>
      <c r="S588" s="12"/>
      <c r="T588" s="12"/>
      <c r="U588" s="13"/>
    </row>
    <row r="589" spans="17:21">
      <c r="Q589" s="12"/>
      <c r="S589" s="12"/>
      <c r="T589" s="12"/>
      <c r="U589" s="13"/>
    </row>
    <row r="590" spans="17:21">
      <c r="Q590" s="12"/>
      <c r="S590" s="12"/>
      <c r="T590" s="12"/>
      <c r="U590" s="13"/>
    </row>
    <row r="591" spans="17:21">
      <c r="Q591" s="12"/>
      <c r="S591" s="12"/>
      <c r="T591" s="12"/>
      <c r="U591" s="13"/>
    </row>
    <row r="592" spans="17:21">
      <c r="Q592" s="12"/>
      <c r="S592" s="12"/>
      <c r="T592" s="12"/>
      <c r="U592" s="13"/>
    </row>
    <row r="593" spans="17:21">
      <c r="Q593" s="12"/>
      <c r="S593" s="12"/>
      <c r="T593" s="12"/>
      <c r="U593" s="13"/>
    </row>
    <row r="594" spans="17:21">
      <c r="Q594" s="12"/>
      <c r="S594" s="12"/>
      <c r="T594" s="12"/>
      <c r="U594" s="13"/>
    </row>
    <row r="595" spans="17:21">
      <c r="Q595" s="12"/>
      <c r="S595" s="12"/>
      <c r="T595" s="12"/>
      <c r="U595" s="13"/>
    </row>
    <row r="596" spans="17:21">
      <c r="Q596" s="12"/>
      <c r="S596" s="12"/>
      <c r="T596" s="12"/>
      <c r="U596" s="13"/>
    </row>
    <row r="597" spans="17:21">
      <c r="Q597" s="12"/>
      <c r="S597" s="12"/>
      <c r="T597" s="12"/>
      <c r="U597" s="13"/>
    </row>
    <row r="598" spans="17:21">
      <c r="Q598" s="12"/>
      <c r="S598" s="12"/>
      <c r="T598" s="12"/>
      <c r="U598" s="13"/>
    </row>
    <row r="599" spans="17:21">
      <c r="Q599" s="12"/>
      <c r="S599" s="12"/>
      <c r="T599" s="12"/>
      <c r="U599" s="13"/>
    </row>
    <row r="600" spans="17:21">
      <c r="Q600" s="12"/>
      <c r="S600" s="12"/>
      <c r="T600" s="12"/>
      <c r="U600" s="13"/>
    </row>
    <row r="601" spans="17:21">
      <c r="Q601" s="12"/>
      <c r="S601" s="12"/>
      <c r="T601" s="12"/>
      <c r="U601" s="13"/>
    </row>
    <row r="602" spans="17:21">
      <c r="Q602" s="12"/>
      <c r="S602" s="12"/>
      <c r="T602" s="12"/>
      <c r="U602" s="13"/>
    </row>
    <row r="603" spans="17:21">
      <c r="Q603" s="12"/>
      <c r="S603" s="12"/>
      <c r="T603" s="12"/>
      <c r="U603" s="13"/>
    </row>
    <row r="604" spans="17:21">
      <c r="Q604" s="12"/>
      <c r="S604" s="12"/>
      <c r="T604" s="12"/>
      <c r="U604" s="13"/>
    </row>
    <row r="605" spans="17:21">
      <c r="Q605" s="12"/>
      <c r="S605" s="12"/>
      <c r="T605" s="12"/>
      <c r="U605" s="13"/>
    </row>
    <row r="606" spans="17:21">
      <c r="Q606" s="12"/>
      <c r="S606" s="12"/>
      <c r="T606" s="12"/>
      <c r="U606" s="13"/>
    </row>
    <row r="607" spans="17:21">
      <c r="Q607" s="12"/>
      <c r="S607" s="12"/>
      <c r="T607" s="12"/>
      <c r="U607" s="13"/>
    </row>
    <row r="608" spans="17:21">
      <c r="Q608" s="12"/>
      <c r="S608" s="12"/>
      <c r="T608" s="12"/>
      <c r="U608" s="13"/>
    </row>
    <row r="609" spans="17:21">
      <c r="Q609" s="12"/>
      <c r="S609" s="12"/>
      <c r="T609" s="12"/>
      <c r="U609" s="13"/>
    </row>
    <row r="610" spans="17:21">
      <c r="Q610" s="12"/>
      <c r="S610" s="12"/>
      <c r="T610" s="12"/>
      <c r="U610" s="13"/>
    </row>
    <row r="611" spans="17:21">
      <c r="Q611" s="12"/>
      <c r="S611" s="12"/>
      <c r="T611" s="12"/>
      <c r="U611" s="13"/>
    </row>
    <row r="612" spans="17:21">
      <c r="Q612" s="12"/>
      <c r="S612" s="12"/>
      <c r="T612" s="12"/>
      <c r="U612" s="13"/>
    </row>
    <row r="613" spans="17:21">
      <c r="Q613" s="12"/>
      <c r="S613" s="12"/>
      <c r="T613" s="12"/>
      <c r="U613" s="13"/>
    </row>
    <row r="614" spans="17:21">
      <c r="Q614" s="12"/>
      <c r="S614" s="12"/>
      <c r="T614" s="12"/>
      <c r="U614" s="13"/>
    </row>
    <row r="615" spans="17:21">
      <c r="Q615" s="12"/>
      <c r="S615" s="12"/>
      <c r="T615" s="12"/>
      <c r="U615" s="13"/>
    </row>
    <row r="616" spans="17:21">
      <c r="Q616" s="12"/>
      <c r="S616" s="12"/>
      <c r="T616" s="12"/>
      <c r="U616" s="13"/>
    </row>
    <row r="617" spans="17:21">
      <c r="Q617" s="12"/>
      <c r="S617" s="12"/>
      <c r="T617" s="12"/>
      <c r="U617" s="13"/>
    </row>
    <row r="618" spans="17:21">
      <c r="Q618" s="12"/>
      <c r="S618" s="12"/>
      <c r="T618" s="12"/>
      <c r="U618" s="13"/>
    </row>
    <row r="619" spans="17:21">
      <c r="Q619" s="12"/>
      <c r="S619" s="12"/>
      <c r="T619" s="12"/>
      <c r="U619" s="13"/>
    </row>
    <row r="620" spans="17:21">
      <c r="Q620" s="12"/>
      <c r="S620" s="12"/>
      <c r="T620" s="12"/>
      <c r="U620" s="13"/>
    </row>
    <row r="621" spans="17:21">
      <c r="Q621" s="12"/>
      <c r="S621" s="12"/>
      <c r="T621" s="12"/>
      <c r="U621" s="13"/>
    </row>
    <row r="622" spans="17:21">
      <c r="Q622" s="12"/>
      <c r="S622" s="12"/>
      <c r="T622" s="12"/>
      <c r="U622" s="13"/>
    </row>
    <row r="623" spans="17:21">
      <c r="Q623" s="12"/>
      <c r="S623" s="12"/>
      <c r="T623" s="12"/>
      <c r="U623" s="13"/>
    </row>
    <row r="624" spans="17:21">
      <c r="Q624" s="12"/>
      <c r="S624" s="12"/>
      <c r="T624" s="12"/>
      <c r="U624" s="13"/>
    </row>
    <row r="625" spans="17:21">
      <c r="Q625" s="12"/>
      <c r="S625" s="12"/>
      <c r="T625" s="12"/>
      <c r="U625" s="13"/>
    </row>
    <row r="626" spans="17:21">
      <c r="Q626" s="12"/>
      <c r="S626" s="12"/>
      <c r="T626" s="12"/>
      <c r="U626" s="13"/>
    </row>
    <row r="627" spans="17:21">
      <c r="Q627" s="12"/>
      <c r="S627" s="12"/>
      <c r="T627" s="12"/>
      <c r="U627" s="13"/>
    </row>
    <row r="628" spans="17:21">
      <c r="Q628" s="12"/>
      <c r="S628" s="12"/>
      <c r="T628" s="12"/>
      <c r="U628" s="13"/>
    </row>
    <row r="629" spans="17:21">
      <c r="Q629" s="12"/>
      <c r="S629" s="12"/>
      <c r="T629" s="12"/>
      <c r="U629" s="13"/>
    </row>
    <row r="630" spans="17:21">
      <c r="Q630" s="12"/>
      <c r="S630" s="12"/>
      <c r="T630" s="12"/>
      <c r="U630" s="13"/>
    </row>
    <row r="631" spans="17:21">
      <c r="Q631" s="12"/>
      <c r="S631" s="12"/>
      <c r="T631" s="12"/>
      <c r="U631" s="13"/>
    </row>
    <row r="632" spans="17:21">
      <c r="Q632" s="12"/>
      <c r="S632" s="12"/>
      <c r="T632" s="12"/>
      <c r="U632" s="13"/>
    </row>
    <row r="633" spans="17:21">
      <c r="Q633" s="12"/>
      <c r="S633" s="12"/>
      <c r="T633" s="12"/>
      <c r="U633" s="13"/>
    </row>
    <row r="634" spans="17:21">
      <c r="Q634" s="12"/>
      <c r="S634" s="12"/>
      <c r="T634" s="12"/>
      <c r="U634" s="13"/>
    </row>
    <row r="635" spans="17:21">
      <c r="Q635" s="12"/>
      <c r="S635" s="12"/>
      <c r="T635" s="12"/>
      <c r="U635" s="13"/>
    </row>
    <row r="636" spans="17:21">
      <c r="Q636" s="12"/>
      <c r="S636" s="12"/>
      <c r="T636" s="12"/>
      <c r="U636" s="13"/>
    </row>
    <row r="637" spans="17:21">
      <c r="Q637" s="12"/>
      <c r="S637" s="12"/>
      <c r="T637" s="12"/>
      <c r="U637" s="13"/>
    </row>
    <row r="638" spans="17:21">
      <c r="Q638" s="12"/>
      <c r="S638" s="12"/>
      <c r="T638" s="12"/>
      <c r="U638" s="13"/>
    </row>
    <row r="639" spans="17:21">
      <c r="Q639" s="12"/>
      <c r="S639" s="12"/>
      <c r="T639" s="12"/>
      <c r="U639" s="13"/>
    </row>
    <row r="640" spans="17:21">
      <c r="Q640" s="12"/>
      <c r="S640" s="12"/>
      <c r="T640" s="12"/>
      <c r="U640" s="13"/>
    </row>
    <row r="641" spans="17:21">
      <c r="Q641" s="12"/>
      <c r="S641" s="12"/>
      <c r="T641" s="12"/>
      <c r="U641" s="13"/>
    </row>
    <row r="642" spans="17:21">
      <c r="Q642" s="12"/>
      <c r="S642" s="12"/>
      <c r="T642" s="12"/>
      <c r="U642" s="13"/>
    </row>
    <row r="643" spans="17:21">
      <c r="Q643" s="12"/>
      <c r="S643" s="12"/>
      <c r="T643" s="12"/>
      <c r="U643" s="13"/>
    </row>
    <row r="644" spans="17:21">
      <c r="Q644" s="12"/>
      <c r="S644" s="12"/>
      <c r="T644" s="12"/>
      <c r="U644" s="13"/>
    </row>
    <row r="645" spans="17:21">
      <c r="Q645" s="12"/>
      <c r="S645" s="12"/>
      <c r="T645" s="12"/>
      <c r="U645" s="13"/>
    </row>
    <row r="646" spans="17:21">
      <c r="Q646" s="12"/>
      <c r="S646" s="12"/>
      <c r="T646" s="12"/>
      <c r="U646" s="13"/>
    </row>
    <row r="647" spans="17:21">
      <c r="Q647" s="12"/>
      <c r="S647" s="12"/>
      <c r="T647" s="12"/>
      <c r="U647" s="13"/>
    </row>
    <row r="648" spans="17:21">
      <c r="Q648" s="12"/>
      <c r="S648" s="12"/>
      <c r="T648" s="12"/>
      <c r="U648" s="13"/>
    </row>
    <row r="649" spans="17:21">
      <c r="Q649" s="12"/>
      <c r="S649" s="12"/>
      <c r="T649" s="12"/>
      <c r="U649" s="13"/>
    </row>
    <row r="650" spans="17:21">
      <c r="Q650" s="12"/>
      <c r="S650" s="12"/>
      <c r="T650" s="12"/>
      <c r="U650" s="13"/>
    </row>
    <row r="651" spans="17:21">
      <c r="Q651" s="12"/>
      <c r="S651" s="12"/>
      <c r="T651" s="12"/>
      <c r="U651" s="13"/>
    </row>
    <row r="652" spans="17:21">
      <c r="Q652" s="12"/>
      <c r="S652" s="12"/>
      <c r="T652" s="12"/>
      <c r="U652" s="13"/>
    </row>
    <row r="653" spans="17:21">
      <c r="Q653" s="12"/>
      <c r="S653" s="12"/>
      <c r="T653" s="12"/>
      <c r="U653" s="13"/>
    </row>
    <row r="654" spans="17:21">
      <c r="Q654" s="12"/>
      <c r="S654" s="12"/>
      <c r="T654" s="12"/>
      <c r="U654" s="13"/>
    </row>
    <row r="655" spans="17:21">
      <c r="Q655" s="12"/>
      <c r="S655" s="12"/>
      <c r="T655" s="12"/>
      <c r="U655" s="13"/>
    </row>
    <row r="656" spans="17:21">
      <c r="Q656" s="12"/>
      <c r="S656" s="12"/>
      <c r="T656" s="12"/>
      <c r="U656" s="13"/>
    </row>
    <row r="657" spans="17:21">
      <c r="Q657" s="12"/>
      <c r="S657" s="12"/>
      <c r="T657" s="12"/>
      <c r="U657" s="13"/>
    </row>
    <row r="658" spans="17:21">
      <c r="Q658" s="12"/>
      <c r="S658" s="12"/>
      <c r="T658" s="12"/>
      <c r="U658" s="13"/>
    </row>
    <row r="659" spans="17:21">
      <c r="Q659" s="12"/>
      <c r="S659" s="12"/>
      <c r="T659" s="12"/>
      <c r="U659" s="13"/>
    </row>
    <row r="660" spans="17:21">
      <c r="Q660" s="12"/>
      <c r="S660" s="12"/>
      <c r="T660" s="12"/>
      <c r="U660" s="13"/>
    </row>
    <row r="661" spans="17:21">
      <c r="Q661" s="12"/>
      <c r="S661" s="12"/>
      <c r="T661" s="12"/>
      <c r="U661" s="13"/>
    </row>
    <row r="662" spans="17:21">
      <c r="Q662" s="12"/>
      <c r="S662" s="12"/>
      <c r="T662" s="12"/>
      <c r="U662" s="13"/>
    </row>
    <row r="663" spans="17:21">
      <c r="Q663" s="12"/>
      <c r="S663" s="12"/>
      <c r="T663" s="12"/>
      <c r="U663" s="13"/>
    </row>
    <row r="664" spans="17:21">
      <c r="Q664" s="12"/>
      <c r="S664" s="12"/>
      <c r="T664" s="12"/>
      <c r="U664" s="13"/>
    </row>
    <row r="665" spans="17:21">
      <c r="Q665" s="12"/>
      <c r="S665" s="12"/>
      <c r="T665" s="12"/>
      <c r="U665" s="13"/>
    </row>
    <row r="666" spans="17:21">
      <c r="Q666" s="12"/>
      <c r="S666" s="12"/>
      <c r="T666" s="12"/>
      <c r="U666" s="13"/>
    </row>
    <row r="667" spans="17:21">
      <c r="Q667" s="12"/>
      <c r="S667" s="12"/>
      <c r="T667" s="12"/>
      <c r="U667" s="13"/>
    </row>
    <row r="668" spans="17:21">
      <c r="Q668" s="12"/>
      <c r="S668" s="12"/>
      <c r="T668" s="12"/>
      <c r="U668" s="13"/>
    </row>
    <row r="669" spans="17:21">
      <c r="Q669" s="12"/>
      <c r="S669" s="12"/>
      <c r="T669" s="12"/>
      <c r="U669" s="13"/>
    </row>
    <row r="670" spans="17:21">
      <c r="Q670" s="12"/>
      <c r="S670" s="12"/>
      <c r="T670" s="12"/>
      <c r="U670" s="13"/>
    </row>
    <row r="671" spans="17:21">
      <c r="Q671" s="12"/>
      <c r="S671" s="12"/>
      <c r="T671" s="12"/>
      <c r="U671" s="13"/>
    </row>
    <row r="672" spans="17:21">
      <c r="Q672" s="12"/>
      <c r="S672" s="12"/>
      <c r="T672" s="12"/>
      <c r="U672" s="13"/>
    </row>
    <row r="673" spans="17:21">
      <c r="Q673" s="12"/>
      <c r="S673" s="12"/>
      <c r="T673" s="12"/>
      <c r="U673" s="13"/>
    </row>
    <row r="674" spans="17:21">
      <c r="Q674" s="12"/>
      <c r="S674" s="12"/>
      <c r="T674" s="12"/>
      <c r="U674" s="13"/>
    </row>
    <row r="675" spans="17:21">
      <c r="Q675" s="12"/>
      <c r="S675" s="12"/>
      <c r="T675" s="12"/>
      <c r="U675" s="13"/>
    </row>
    <row r="676" spans="17:21">
      <c r="Q676" s="12"/>
      <c r="S676" s="12"/>
      <c r="T676" s="12"/>
      <c r="U676" s="13"/>
    </row>
    <row r="677" spans="17:21">
      <c r="Q677" s="12"/>
      <c r="S677" s="12"/>
      <c r="T677" s="12"/>
      <c r="U677" s="13"/>
    </row>
    <row r="678" spans="17:21">
      <c r="Q678" s="12"/>
      <c r="S678" s="12"/>
      <c r="T678" s="12"/>
      <c r="U678" s="13"/>
    </row>
    <row r="679" spans="17:21">
      <c r="Q679" s="12"/>
      <c r="S679" s="12"/>
      <c r="T679" s="12"/>
      <c r="U679" s="13"/>
    </row>
    <row r="680" spans="17:21">
      <c r="Q680" s="12"/>
      <c r="S680" s="12"/>
      <c r="T680" s="12"/>
      <c r="U680" s="13"/>
    </row>
    <row r="681" spans="17:21">
      <c r="Q681" s="12"/>
      <c r="S681" s="12"/>
      <c r="T681" s="12"/>
      <c r="U681" s="13"/>
    </row>
    <row r="682" spans="17:21">
      <c r="Q682" s="12"/>
      <c r="S682" s="12"/>
      <c r="T682" s="12"/>
      <c r="U682" s="13"/>
    </row>
    <row r="683" spans="17:21">
      <c r="Q683" s="12"/>
      <c r="S683" s="12"/>
      <c r="T683" s="12"/>
      <c r="U683" s="13"/>
    </row>
    <row r="684" spans="17:21">
      <c r="Q684" s="12"/>
      <c r="S684" s="12"/>
      <c r="T684" s="12"/>
      <c r="U684" s="13"/>
    </row>
    <row r="685" spans="17:21">
      <c r="Q685" s="12"/>
      <c r="S685" s="12"/>
      <c r="T685" s="12"/>
      <c r="U685" s="13"/>
    </row>
    <row r="686" spans="17:21">
      <c r="Q686" s="12"/>
      <c r="S686" s="12"/>
      <c r="T686" s="12"/>
      <c r="U686" s="13"/>
    </row>
    <row r="687" spans="17:21">
      <c r="Q687" s="12"/>
      <c r="S687" s="12"/>
      <c r="T687" s="12"/>
      <c r="U687" s="13"/>
    </row>
    <row r="688" spans="17:21">
      <c r="Q688" s="12"/>
      <c r="S688" s="12"/>
      <c r="T688" s="12"/>
      <c r="U688" s="13"/>
    </row>
    <row r="689" spans="17:21">
      <c r="Q689" s="12"/>
      <c r="S689" s="12"/>
      <c r="T689" s="12"/>
      <c r="U689" s="13"/>
    </row>
    <row r="690" spans="17:21">
      <c r="Q690" s="12"/>
      <c r="S690" s="12"/>
      <c r="T690" s="12"/>
      <c r="U690" s="13"/>
    </row>
    <row r="691" spans="17:21">
      <c r="Q691" s="12"/>
      <c r="S691" s="12"/>
      <c r="T691" s="12"/>
      <c r="U691" s="13"/>
    </row>
    <row r="692" spans="17:21">
      <c r="Q692" s="12"/>
      <c r="S692" s="12"/>
      <c r="T692" s="12"/>
      <c r="U692" s="13"/>
    </row>
    <row r="693" spans="17:21">
      <c r="Q693" s="12"/>
      <c r="S693" s="12"/>
      <c r="T693" s="12"/>
      <c r="U693" s="13"/>
    </row>
    <row r="694" spans="17:21">
      <c r="Q694" s="12"/>
      <c r="S694" s="12"/>
      <c r="T694" s="12"/>
      <c r="U694" s="13"/>
    </row>
    <row r="695" spans="17:21">
      <c r="Q695" s="12"/>
      <c r="S695" s="12"/>
      <c r="T695" s="12"/>
      <c r="U695" s="13"/>
    </row>
    <row r="696" spans="17:21">
      <c r="Q696" s="12"/>
      <c r="S696" s="12"/>
      <c r="T696" s="12"/>
      <c r="U696" s="13"/>
    </row>
    <row r="697" spans="17:21">
      <c r="Q697" s="12"/>
      <c r="S697" s="12"/>
      <c r="T697" s="12"/>
      <c r="U697" s="13"/>
    </row>
    <row r="698" spans="17:21">
      <c r="Q698" s="12"/>
      <c r="S698" s="12"/>
      <c r="T698" s="12"/>
      <c r="U698" s="13"/>
    </row>
    <row r="699" spans="17:21">
      <c r="Q699" s="12"/>
      <c r="S699" s="12"/>
      <c r="T699" s="12"/>
      <c r="U699" s="13"/>
    </row>
    <row r="700" spans="17:21">
      <c r="Q700" s="12"/>
      <c r="S700" s="12"/>
      <c r="T700" s="12"/>
      <c r="U700" s="13"/>
    </row>
    <row r="701" spans="17:21">
      <c r="Q701" s="12"/>
      <c r="S701" s="12"/>
      <c r="T701" s="12"/>
      <c r="U701" s="13"/>
    </row>
    <row r="702" spans="17:21">
      <c r="Q702" s="12"/>
      <c r="S702" s="12"/>
      <c r="T702" s="12"/>
      <c r="U702" s="13"/>
    </row>
    <row r="703" spans="17:21">
      <c r="Q703" s="12"/>
      <c r="S703" s="12"/>
      <c r="T703" s="12"/>
      <c r="U703" s="13"/>
    </row>
    <row r="704" spans="17:21">
      <c r="Q704" s="12"/>
      <c r="S704" s="12"/>
      <c r="T704" s="12"/>
      <c r="U704" s="13"/>
    </row>
    <row r="705" spans="17:21">
      <c r="Q705" s="12"/>
      <c r="S705" s="12"/>
      <c r="T705" s="12"/>
      <c r="U705" s="13"/>
    </row>
    <row r="706" spans="17:21">
      <c r="Q706" s="12"/>
      <c r="S706" s="12"/>
      <c r="T706" s="12"/>
      <c r="U706" s="13"/>
    </row>
    <row r="707" spans="17:21">
      <c r="Q707" s="12"/>
      <c r="S707" s="12"/>
      <c r="T707" s="12"/>
      <c r="U707" s="13"/>
    </row>
    <row r="708" spans="17:21">
      <c r="Q708" s="12"/>
      <c r="S708" s="12"/>
      <c r="T708" s="12"/>
      <c r="U708" s="13"/>
    </row>
    <row r="709" spans="17:21">
      <c r="Q709" s="12"/>
      <c r="S709" s="12"/>
      <c r="T709" s="12"/>
      <c r="U709" s="13"/>
    </row>
    <row r="710" spans="17:21">
      <c r="Q710" s="12"/>
      <c r="S710" s="12"/>
      <c r="T710" s="12"/>
      <c r="U710" s="13"/>
    </row>
    <row r="711" spans="17:21">
      <c r="Q711" s="12"/>
      <c r="S711" s="12"/>
      <c r="T711" s="12"/>
      <c r="U711" s="13"/>
    </row>
    <row r="712" spans="17:21">
      <c r="Q712" s="12"/>
      <c r="S712" s="12"/>
      <c r="T712" s="12"/>
      <c r="U712" s="13"/>
    </row>
    <row r="713" spans="17:21">
      <c r="Q713" s="12"/>
      <c r="S713" s="12"/>
      <c r="T713" s="12"/>
      <c r="U713" s="13"/>
    </row>
    <row r="714" spans="17:21">
      <c r="Q714" s="12"/>
      <c r="S714" s="12"/>
      <c r="T714" s="12"/>
      <c r="U714" s="13"/>
    </row>
    <row r="715" spans="17:21">
      <c r="Q715" s="12"/>
      <c r="S715" s="12"/>
      <c r="T715" s="12"/>
      <c r="U715" s="13"/>
    </row>
    <row r="716" spans="17:21">
      <c r="Q716" s="12"/>
      <c r="S716" s="12"/>
      <c r="T716" s="12"/>
      <c r="U716" s="13"/>
    </row>
    <row r="717" spans="17:21">
      <c r="Q717" s="12"/>
      <c r="S717" s="12"/>
      <c r="T717" s="12"/>
      <c r="U717" s="13"/>
    </row>
    <row r="718" spans="17:21">
      <c r="Q718" s="12"/>
      <c r="S718" s="12"/>
      <c r="T718" s="12"/>
      <c r="U718" s="13"/>
    </row>
    <row r="719" spans="17:21">
      <c r="Q719" s="12"/>
      <c r="S719" s="12"/>
      <c r="T719" s="12"/>
      <c r="U719" s="13"/>
    </row>
    <row r="720" spans="17:21">
      <c r="Q720" s="12"/>
      <c r="S720" s="12"/>
      <c r="T720" s="12"/>
      <c r="U720" s="13"/>
    </row>
    <row r="721" spans="17:21">
      <c r="Q721" s="12"/>
      <c r="S721" s="12"/>
      <c r="T721" s="12"/>
      <c r="U721" s="13"/>
    </row>
    <row r="722" spans="17:21">
      <c r="Q722" s="12"/>
      <c r="S722" s="12"/>
      <c r="T722" s="12"/>
      <c r="U722" s="13"/>
    </row>
    <row r="723" spans="17:21">
      <c r="Q723" s="12"/>
      <c r="S723" s="12"/>
      <c r="T723" s="12"/>
      <c r="U723" s="13"/>
    </row>
    <row r="724" spans="17:21">
      <c r="Q724" s="12"/>
      <c r="S724" s="12"/>
      <c r="T724" s="12"/>
      <c r="U724" s="13"/>
    </row>
    <row r="725" spans="17:21">
      <c r="Q725" s="12"/>
      <c r="S725" s="12"/>
      <c r="T725" s="12"/>
      <c r="U725" s="13"/>
    </row>
    <row r="726" spans="17:21">
      <c r="Q726" s="12"/>
      <c r="S726" s="12"/>
      <c r="T726" s="12"/>
      <c r="U726" s="13"/>
    </row>
    <row r="727" spans="17:21">
      <c r="Q727" s="12"/>
      <c r="S727" s="12"/>
      <c r="T727" s="12"/>
      <c r="U727" s="13"/>
    </row>
    <row r="728" spans="17:21">
      <c r="Q728" s="12"/>
      <c r="S728" s="12"/>
      <c r="T728" s="12"/>
      <c r="U728" s="13"/>
    </row>
    <row r="729" spans="17:21">
      <c r="Q729" s="12"/>
      <c r="S729" s="12"/>
      <c r="T729" s="12"/>
      <c r="U729" s="13"/>
    </row>
    <row r="730" spans="17:21">
      <c r="Q730" s="12"/>
      <c r="S730" s="12"/>
      <c r="T730" s="12"/>
      <c r="U730" s="13"/>
    </row>
    <row r="731" spans="17:21">
      <c r="Q731" s="12"/>
      <c r="S731" s="12"/>
      <c r="T731" s="12"/>
      <c r="U731" s="13"/>
    </row>
    <row r="732" spans="17:21">
      <c r="Q732" s="12"/>
      <c r="S732" s="12"/>
      <c r="T732" s="12"/>
      <c r="U732" s="13"/>
    </row>
    <row r="733" spans="17:21">
      <c r="Q733" s="12"/>
      <c r="S733" s="12"/>
      <c r="T733" s="12"/>
      <c r="U733" s="13"/>
    </row>
    <row r="734" spans="17:21">
      <c r="Q734" s="12"/>
      <c r="S734" s="12"/>
      <c r="T734" s="12"/>
      <c r="U734" s="13"/>
    </row>
    <row r="735" spans="17:21">
      <c r="Q735" s="12"/>
      <c r="S735" s="12"/>
      <c r="T735" s="12"/>
      <c r="U735" s="13"/>
    </row>
    <row r="736" spans="17:21">
      <c r="Q736" s="12"/>
      <c r="S736" s="12"/>
      <c r="T736" s="12"/>
      <c r="U736" s="13"/>
    </row>
    <row r="737" spans="17:21">
      <c r="Q737" s="12"/>
      <c r="S737" s="12"/>
      <c r="T737" s="12"/>
      <c r="U737" s="13"/>
    </row>
    <row r="738" spans="17:21">
      <c r="Q738" s="12"/>
      <c r="S738" s="12"/>
      <c r="T738" s="12"/>
      <c r="U738" s="13"/>
    </row>
    <row r="739" spans="17:21">
      <c r="Q739" s="12"/>
      <c r="S739" s="12"/>
      <c r="T739" s="12"/>
      <c r="U739" s="13"/>
    </row>
    <row r="740" spans="17:21">
      <c r="Q740" s="12"/>
      <c r="S740" s="12"/>
      <c r="T740" s="12"/>
      <c r="U740" s="13"/>
    </row>
    <row r="741" spans="17:21">
      <c r="Q741" s="12"/>
      <c r="S741" s="12"/>
      <c r="T741" s="12"/>
      <c r="U741" s="13"/>
    </row>
    <row r="742" spans="17:21">
      <c r="Q742" s="12"/>
      <c r="S742" s="12"/>
      <c r="T742" s="12"/>
      <c r="U742" s="13"/>
    </row>
    <row r="743" spans="17:21">
      <c r="Q743" s="12"/>
      <c r="S743" s="12"/>
      <c r="T743" s="12"/>
      <c r="U743" s="13"/>
    </row>
    <row r="744" spans="17:21">
      <c r="Q744" s="12"/>
      <c r="S744" s="12"/>
      <c r="T744" s="12"/>
      <c r="U744" s="13"/>
    </row>
    <row r="745" spans="17:21">
      <c r="Q745" s="12"/>
      <c r="S745" s="12"/>
      <c r="T745" s="12"/>
      <c r="U745" s="13"/>
    </row>
    <row r="746" spans="17:21">
      <c r="Q746" s="12"/>
      <c r="S746" s="12"/>
      <c r="T746" s="12"/>
      <c r="U746" s="13"/>
    </row>
    <row r="747" spans="17:21">
      <c r="Q747" s="12"/>
      <c r="S747" s="12"/>
      <c r="T747" s="12"/>
      <c r="U747" s="13"/>
    </row>
    <row r="748" spans="17:21">
      <c r="Q748" s="12"/>
      <c r="S748" s="12"/>
      <c r="T748" s="12"/>
      <c r="U748" s="13"/>
    </row>
    <row r="749" spans="17:21">
      <c r="Q749" s="12"/>
      <c r="S749" s="12"/>
      <c r="T749" s="12"/>
      <c r="U749" s="13"/>
    </row>
    <row r="750" spans="17:21">
      <c r="Q750" s="12"/>
      <c r="S750" s="12"/>
      <c r="T750" s="12"/>
      <c r="U750" s="13"/>
    </row>
    <row r="751" spans="17:21">
      <c r="Q751" s="12"/>
      <c r="S751" s="12"/>
      <c r="T751" s="12"/>
      <c r="U751" s="13"/>
    </row>
    <row r="752" spans="17:21">
      <c r="Q752" s="12"/>
      <c r="S752" s="12"/>
      <c r="T752" s="12"/>
      <c r="U752" s="13"/>
    </row>
    <row r="753" spans="17:21">
      <c r="Q753" s="12"/>
      <c r="S753" s="12"/>
      <c r="T753" s="12"/>
      <c r="U753" s="13"/>
    </row>
    <row r="754" spans="17:21">
      <c r="Q754" s="12"/>
      <c r="S754" s="12"/>
      <c r="T754" s="12"/>
      <c r="U754" s="13"/>
    </row>
    <row r="755" spans="17:21">
      <c r="Q755" s="12"/>
      <c r="S755" s="12"/>
      <c r="T755" s="12"/>
      <c r="U755" s="13"/>
    </row>
    <row r="756" spans="17:21">
      <c r="Q756" s="12"/>
      <c r="S756" s="12"/>
      <c r="T756" s="12"/>
      <c r="U756" s="13"/>
    </row>
    <row r="757" spans="17:21">
      <c r="Q757" s="12"/>
      <c r="S757" s="12"/>
      <c r="T757" s="12"/>
      <c r="U757" s="13"/>
    </row>
    <row r="758" spans="17:21">
      <c r="Q758" s="12"/>
      <c r="S758" s="12"/>
      <c r="T758" s="12"/>
      <c r="U758" s="13"/>
    </row>
    <row r="759" spans="17:21">
      <c r="Q759" s="12"/>
      <c r="S759" s="12"/>
      <c r="T759" s="12"/>
      <c r="U759" s="13"/>
    </row>
    <row r="760" spans="17:21">
      <c r="Q760" s="12"/>
      <c r="S760" s="12"/>
      <c r="T760" s="12"/>
      <c r="U760" s="13"/>
    </row>
    <row r="761" spans="17:21">
      <c r="Q761" s="12"/>
      <c r="S761" s="12"/>
      <c r="T761" s="12"/>
      <c r="U761" s="13"/>
    </row>
    <row r="762" spans="17:21">
      <c r="Q762" s="12"/>
      <c r="S762" s="12"/>
      <c r="T762" s="12"/>
      <c r="U762" s="13"/>
    </row>
    <row r="763" spans="17:21">
      <c r="Q763" s="12"/>
      <c r="S763" s="12"/>
      <c r="T763" s="12"/>
      <c r="U763" s="13"/>
    </row>
    <row r="764" spans="17:21">
      <c r="Q764" s="12"/>
      <c r="S764" s="12"/>
      <c r="T764" s="12"/>
      <c r="U764" s="13"/>
    </row>
    <row r="765" spans="17:21">
      <c r="Q765" s="12"/>
      <c r="S765" s="12"/>
      <c r="T765" s="12"/>
      <c r="U765" s="13"/>
    </row>
    <row r="766" spans="17:21">
      <c r="Q766" s="12"/>
      <c r="S766" s="12"/>
      <c r="T766" s="12"/>
      <c r="U766" s="13"/>
    </row>
    <row r="767" spans="17:21">
      <c r="Q767" s="12"/>
      <c r="S767" s="12"/>
      <c r="T767" s="12"/>
      <c r="U767" s="13"/>
    </row>
    <row r="768" spans="17:21">
      <c r="Q768" s="12"/>
      <c r="S768" s="12"/>
      <c r="T768" s="12"/>
      <c r="U768" s="13"/>
    </row>
    <row r="769" spans="17:21">
      <c r="Q769" s="12"/>
      <c r="S769" s="12"/>
      <c r="T769" s="12"/>
      <c r="U769" s="13"/>
    </row>
    <row r="770" spans="17:21">
      <c r="Q770" s="12"/>
      <c r="S770" s="12"/>
      <c r="T770" s="12"/>
      <c r="U770" s="13"/>
    </row>
    <row r="771" spans="17:21">
      <c r="Q771" s="12"/>
      <c r="S771" s="12"/>
      <c r="T771" s="12"/>
      <c r="U771" s="13"/>
    </row>
    <row r="772" spans="17:21">
      <c r="Q772" s="12"/>
      <c r="S772" s="12"/>
      <c r="T772" s="12"/>
      <c r="U772" s="13"/>
    </row>
    <row r="773" spans="17:21">
      <c r="Q773" s="12"/>
      <c r="S773" s="12"/>
      <c r="T773" s="12"/>
      <c r="U773" s="13"/>
    </row>
    <row r="774" spans="17:21">
      <c r="Q774" s="12"/>
      <c r="S774" s="12"/>
      <c r="T774" s="12"/>
      <c r="U774" s="13"/>
    </row>
    <row r="775" spans="17:21">
      <c r="Q775" s="12"/>
      <c r="S775" s="12"/>
      <c r="T775" s="12"/>
      <c r="U775" s="13"/>
    </row>
    <row r="776" spans="17:21">
      <c r="Q776" s="12"/>
      <c r="S776" s="12"/>
      <c r="T776" s="12"/>
      <c r="U776" s="13"/>
    </row>
    <row r="777" spans="17:21">
      <c r="Q777" s="12"/>
      <c r="S777" s="12"/>
      <c r="T777" s="12"/>
      <c r="U777" s="13"/>
    </row>
    <row r="778" spans="17:21">
      <c r="Q778" s="12"/>
      <c r="S778" s="12"/>
      <c r="T778" s="12"/>
      <c r="U778" s="13"/>
    </row>
    <row r="779" spans="17:21">
      <c r="Q779" s="12"/>
      <c r="S779" s="12"/>
      <c r="T779" s="12"/>
      <c r="U779" s="13"/>
    </row>
    <row r="780" spans="17:21">
      <c r="Q780" s="12"/>
      <c r="S780" s="12"/>
      <c r="T780" s="12"/>
      <c r="U780" s="13"/>
    </row>
    <row r="781" spans="17:21">
      <c r="Q781" s="12"/>
      <c r="S781" s="12"/>
      <c r="T781" s="12"/>
      <c r="U781" s="13"/>
    </row>
    <row r="782" spans="17:21">
      <c r="Q782" s="12"/>
      <c r="S782" s="12"/>
      <c r="T782" s="12"/>
      <c r="U782" s="13"/>
    </row>
    <row r="783" spans="17:21">
      <c r="Q783" s="12"/>
      <c r="S783" s="12"/>
      <c r="T783" s="12"/>
      <c r="U783" s="13"/>
    </row>
    <row r="784" spans="17:21">
      <c r="Q784" s="12"/>
      <c r="S784" s="12"/>
      <c r="T784" s="12"/>
      <c r="U784" s="13"/>
    </row>
    <row r="785" spans="17:21">
      <c r="Q785" s="12"/>
      <c r="S785" s="12"/>
      <c r="T785" s="12"/>
      <c r="U785" s="13"/>
    </row>
    <row r="786" spans="17:21">
      <c r="Q786" s="12"/>
      <c r="S786" s="12"/>
      <c r="T786" s="12"/>
      <c r="U786" s="13"/>
    </row>
    <row r="787" spans="17:21">
      <c r="Q787" s="12"/>
      <c r="S787" s="12"/>
      <c r="T787" s="12"/>
      <c r="U787" s="13"/>
    </row>
    <row r="788" spans="17:21">
      <c r="Q788" s="12"/>
      <c r="S788" s="12"/>
      <c r="T788" s="12"/>
      <c r="U788" s="13"/>
    </row>
    <row r="789" spans="17:21">
      <c r="Q789" s="12"/>
      <c r="S789" s="12"/>
      <c r="T789" s="12"/>
      <c r="U789" s="13"/>
    </row>
    <row r="790" spans="17:21">
      <c r="Q790" s="12"/>
      <c r="S790" s="12"/>
      <c r="T790" s="12"/>
      <c r="U790" s="13"/>
    </row>
    <row r="791" spans="17:21">
      <c r="Q791" s="12"/>
      <c r="S791" s="12"/>
      <c r="T791" s="12"/>
      <c r="U791" s="13"/>
    </row>
    <row r="792" spans="17:21">
      <c r="Q792" s="12"/>
      <c r="S792" s="12"/>
      <c r="T792" s="12"/>
      <c r="U792" s="13"/>
    </row>
    <row r="793" spans="17:21">
      <c r="Q793" s="12"/>
      <c r="S793" s="12"/>
      <c r="T793" s="12"/>
      <c r="U793" s="13"/>
    </row>
    <row r="794" spans="17:21">
      <c r="Q794" s="12"/>
      <c r="S794" s="12"/>
      <c r="T794" s="12"/>
      <c r="U794" s="13"/>
    </row>
    <row r="795" spans="17:21">
      <c r="Q795" s="12"/>
      <c r="S795" s="12"/>
      <c r="T795" s="12"/>
      <c r="U795" s="13"/>
    </row>
    <row r="796" spans="17:21">
      <c r="Q796" s="12"/>
      <c r="S796" s="12"/>
      <c r="T796" s="12"/>
      <c r="U796" s="13"/>
    </row>
    <row r="797" spans="17:21">
      <c r="Q797" s="12"/>
      <c r="S797" s="12"/>
      <c r="T797" s="12"/>
      <c r="U797" s="13"/>
    </row>
    <row r="798" spans="17:21">
      <c r="Q798" s="12"/>
      <c r="S798" s="12"/>
      <c r="T798" s="12"/>
      <c r="U798" s="13"/>
    </row>
    <row r="799" spans="17:21">
      <c r="Q799" s="12"/>
      <c r="S799" s="12"/>
      <c r="T799" s="12"/>
      <c r="U799" s="13"/>
    </row>
    <row r="800" spans="17:21">
      <c r="Q800" s="12"/>
      <c r="S800" s="12"/>
      <c r="T800" s="12"/>
      <c r="U800" s="13"/>
    </row>
    <row r="801" spans="17:21">
      <c r="Q801" s="12"/>
      <c r="S801" s="12"/>
      <c r="T801" s="12"/>
      <c r="U801" s="13"/>
    </row>
    <row r="802" spans="17:21">
      <c r="Q802" s="12"/>
      <c r="S802" s="12"/>
      <c r="T802" s="12"/>
      <c r="U802" s="13"/>
    </row>
    <row r="803" spans="17:21">
      <c r="Q803" s="12"/>
      <c r="S803" s="12"/>
      <c r="T803" s="12"/>
      <c r="U803" s="13"/>
    </row>
    <row r="804" spans="17:21">
      <c r="Q804" s="12"/>
      <c r="S804" s="12"/>
      <c r="T804" s="12"/>
      <c r="U804" s="13"/>
    </row>
    <row r="805" spans="17:21">
      <c r="Q805" s="12"/>
      <c r="S805" s="12"/>
      <c r="T805" s="12"/>
      <c r="U805" s="13"/>
    </row>
    <row r="806" spans="17:21">
      <c r="Q806" s="12"/>
      <c r="S806" s="12"/>
      <c r="T806" s="12"/>
      <c r="U806" s="13"/>
    </row>
    <row r="807" spans="17:21">
      <c r="Q807" s="12"/>
      <c r="S807" s="12"/>
      <c r="T807" s="12"/>
      <c r="U807" s="13"/>
    </row>
    <row r="808" spans="17:21">
      <c r="Q808" s="12"/>
      <c r="S808" s="12"/>
      <c r="T808" s="12"/>
      <c r="U808" s="13"/>
    </row>
    <row r="809" spans="17:21">
      <c r="Q809" s="12"/>
      <c r="S809" s="12"/>
      <c r="T809" s="12"/>
      <c r="U809" s="13"/>
    </row>
    <row r="810" spans="17:21">
      <c r="Q810" s="12"/>
      <c r="S810" s="12"/>
      <c r="T810" s="12"/>
      <c r="U810" s="13"/>
    </row>
    <row r="811" spans="17:21">
      <c r="Q811" s="12"/>
      <c r="S811" s="12"/>
      <c r="T811" s="12"/>
      <c r="U811" s="13"/>
    </row>
    <row r="812" spans="17:21">
      <c r="Q812" s="12"/>
      <c r="S812" s="12"/>
      <c r="T812" s="12"/>
      <c r="U812" s="13"/>
    </row>
    <row r="813" spans="17:21">
      <c r="Q813" s="12"/>
      <c r="S813" s="12"/>
      <c r="T813" s="12"/>
      <c r="U813" s="13"/>
    </row>
    <row r="814" spans="17:21">
      <c r="Q814" s="12"/>
      <c r="S814" s="12"/>
      <c r="T814" s="12"/>
      <c r="U814" s="13"/>
    </row>
    <row r="815" spans="17:21">
      <c r="Q815" s="12"/>
      <c r="S815" s="12"/>
      <c r="T815" s="12"/>
      <c r="U815" s="13"/>
    </row>
    <row r="816" spans="17:21">
      <c r="Q816" s="12"/>
      <c r="S816" s="12"/>
      <c r="T816" s="12"/>
      <c r="U816" s="13"/>
    </row>
    <row r="817" spans="17:21">
      <c r="Q817" s="12"/>
      <c r="S817" s="12"/>
      <c r="T817" s="12"/>
      <c r="U817" s="13"/>
    </row>
    <row r="818" spans="17:21">
      <c r="Q818" s="12"/>
      <c r="S818" s="12"/>
      <c r="T818" s="12"/>
      <c r="U818" s="13"/>
    </row>
    <row r="819" spans="17:21">
      <c r="Q819" s="12"/>
      <c r="S819" s="12"/>
      <c r="T819" s="12"/>
      <c r="U819" s="13"/>
    </row>
    <row r="820" spans="17:21">
      <c r="Q820" s="12"/>
      <c r="S820" s="12"/>
      <c r="T820" s="12"/>
      <c r="U820" s="13"/>
    </row>
    <row r="821" spans="17:21">
      <c r="Q821" s="12"/>
      <c r="S821" s="12"/>
      <c r="T821" s="12"/>
      <c r="U821" s="13"/>
    </row>
    <row r="822" spans="17:21">
      <c r="Q822" s="12"/>
      <c r="S822" s="12"/>
      <c r="T822" s="12"/>
      <c r="U822" s="13"/>
    </row>
    <row r="823" spans="17:21">
      <c r="Q823" s="12"/>
      <c r="S823" s="12"/>
      <c r="T823" s="12"/>
      <c r="U823" s="13"/>
    </row>
    <row r="824" spans="17:21">
      <c r="Q824" s="12"/>
      <c r="S824" s="12"/>
      <c r="T824" s="12"/>
      <c r="U824" s="13"/>
    </row>
    <row r="825" spans="17:21">
      <c r="Q825" s="12"/>
      <c r="S825" s="12"/>
      <c r="T825" s="12"/>
      <c r="U825" s="13"/>
    </row>
    <row r="826" spans="17:21">
      <c r="Q826" s="12"/>
      <c r="S826" s="12"/>
      <c r="T826" s="12"/>
      <c r="U826" s="13"/>
    </row>
    <row r="827" spans="17:21">
      <c r="Q827" s="12"/>
      <c r="S827" s="12"/>
      <c r="T827" s="12"/>
      <c r="U827" s="13"/>
    </row>
    <row r="828" spans="17:21">
      <c r="Q828" s="12"/>
      <c r="S828" s="12"/>
      <c r="T828" s="12"/>
      <c r="U828" s="13"/>
    </row>
    <row r="829" spans="17:21">
      <c r="Q829" s="12"/>
      <c r="S829" s="12"/>
      <c r="T829" s="12"/>
      <c r="U829" s="13"/>
    </row>
    <row r="830" spans="17:21">
      <c r="Q830" s="12"/>
      <c r="S830" s="12"/>
      <c r="T830" s="12"/>
      <c r="U830" s="13"/>
    </row>
    <row r="831" spans="17:21">
      <c r="Q831" s="12"/>
      <c r="S831" s="12"/>
      <c r="T831" s="12"/>
      <c r="U831" s="13"/>
    </row>
    <row r="832" spans="17:21">
      <c r="Q832" s="12"/>
      <c r="S832" s="12"/>
      <c r="T832" s="12"/>
      <c r="U832" s="13"/>
    </row>
    <row r="833" spans="17:21">
      <c r="Q833" s="12"/>
      <c r="S833" s="12"/>
      <c r="T833" s="12"/>
      <c r="U833" s="13"/>
    </row>
    <row r="834" spans="17:21">
      <c r="Q834" s="12"/>
      <c r="S834" s="12"/>
      <c r="T834" s="12"/>
      <c r="U834" s="13"/>
    </row>
    <row r="835" spans="17:21">
      <c r="Q835" s="12"/>
      <c r="S835" s="12"/>
      <c r="T835" s="12"/>
      <c r="U835" s="13"/>
    </row>
    <row r="836" spans="17:21">
      <c r="Q836" s="12"/>
      <c r="S836" s="12"/>
      <c r="T836" s="12"/>
      <c r="U836" s="13"/>
    </row>
    <row r="837" spans="17:21">
      <c r="Q837" s="12"/>
      <c r="S837" s="12"/>
      <c r="T837" s="12"/>
      <c r="U837" s="13"/>
    </row>
    <row r="838" spans="17:21">
      <c r="Q838" s="12"/>
      <c r="S838" s="12"/>
      <c r="T838" s="12"/>
      <c r="U838" s="13"/>
    </row>
    <row r="839" spans="17:21">
      <c r="Q839" s="12"/>
      <c r="S839" s="12"/>
      <c r="T839" s="12"/>
      <c r="U839" s="13"/>
    </row>
    <row r="840" spans="17:21">
      <c r="Q840" s="12"/>
      <c r="S840" s="12"/>
      <c r="T840" s="12"/>
      <c r="U840" s="13"/>
    </row>
    <row r="841" spans="17:21">
      <c r="Q841" s="12"/>
      <c r="S841" s="12"/>
      <c r="T841" s="12"/>
      <c r="U841" s="13"/>
    </row>
    <row r="842" spans="17:21">
      <c r="Q842" s="12"/>
      <c r="S842" s="12"/>
      <c r="T842" s="12"/>
      <c r="U842" s="13"/>
    </row>
    <row r="843" spans="17:21">
      <c r="Q843" s="12"/>
      <c r="S843" s="12"/>
      <c r="T843" s="12"/>
      <c r="U843" s="13"/>
    </row>
    <row r="844" spans="17:21">
      <c r="Q844" s="12"/>
      <c r="S844" s="12"/>
      <c r="T844" s="12"/>
      <c r="U844" s="13"/>
    </row>
    <row r="845" spans="17:21">
      <c r="Q845" s="12"/>
      <c r="S845" s="12"/>
      <c r="T845" s="12"/>
      <c r="U845" s="13"/>
    </row>
    <row r="846" spans="17:21">
      <c r="Q846" s="12"/>
      <c r="S846" s="12"/>
      <c r="T846" s="12"/>
      <c r="U846" s="13"/>
    </row>
    <row r="847" spans="17:21">
      <c r="Q847" s="12"/>
      <c r="S847" s="12"/>
      <c r="T847" s="12"/>
      <c r="U847" s="13"/>
    </row>
    <row r="848" spans="17:21">
      <c r="Q848" s="12"/>
      <c r="S848" s="12"/>
      <c r="T848" s="12"/>
      <c r="U848" s="13"/>
    </row>
    <row r="849" spans="17:21">
      <c r="Q849" s="12"/>
      <c r="S849" s="12"/>
      <c r="T849" s="12"/>
      <c r="U849" s="13"/>
    </row>
    <row r="850" spans="17:21">
      <c r="Q850" s="12"/>
      <c r="S850" s="12"/>
      <c r="T850" s="12"/>
      <c r="U850" s="13"/>
    </row>
    <row r="851" spans="17:21">
      <c r="Q851" s="12"/>
      <c r="S851" s="12"/>
      <c r="T851" s="12"/>
      <c r="U851" s="13"/>
    </row>
    <row r="852" spans="17:21">
      <c r="Q852" s="12"/>
      <c r="S852" s="12"/>
      <c r="T852" s="12"/>
      <c r="U852" s="13"/>
    </row>
    <row r="853" spans="17:21">
      <c r="Q853" s="12"/>
      <c r="S853" s="12"/>
      <c r="T853" s="12"/>
      <c r="U853" s="13"/>
    </row>
    <row r="854" spans="17:21">
      <c r="Q854" s="12"/>
      <c r="S854" s="12"/>
      <c r="T854" s="12"/>
      <c r="U854" s="13"/>
    </row>
    <row r="855" spans="17:21">
      <c r="Q855" s="12"/>
      <c r="S855" s="12"/>
      <c r="T855" s="12"/>
      <c r="U855" s="13"/>
    </row>
    <row r="856" spans="17:21">
      <c r="Q856" s="12"/>
      <c r="S856" s="12"/>
      <c r="T856" s="12"/>
      <c r="U856" s="13"/>
    </row>
    <row r="857" spans="17:21">
      <c r="Q857" s="12"/>
      <c r="S857" s="12"/>
      <c r="T857" s="12"/>
      <c r="U857" s="13"/>
    </row>
    <row r="858" spans="17:21">
      <c r="Q858" s="12"/>
      <c r="S858" s="12"/>
      <c r="T858" s="12"/>
      <c r="U858" s="13"/>
    </row>
    <row r="859" spans="17:21">
      <c r="Q859" s="12"/>
      <c r="S859" s="12"/>
      <c r="T859" s="12"/>
      <c r="U859" s="13"/>
    </row>
    <row r="860" spans="17:21">
      <c r="Q860" s="12"/>
      <c r="S860" s="12"/>
      <c r="T860" s="12"/>
      <c r="U860" s="13"/>
    </row>
    <row r="861" spans="17:21">
      <c r="Q861" s="12"/>
      <c r="S861" s="12"/>
      <c r="T861" s="12"/>
      <c r="U861" s="13"/>
    </row>
    <row r="862" spans="17:21">
      <c r="Q862" s="12"/>
      <c r="S862" s="12"/>
      <c r="T862" s="12"/>
      <c r="U862" s="13"/>
    </row>
    <row r="863" spans="17:21">
      <c r="Q863" s="12"/>
      <c r="S863" s="12"/>
      <c r="T863" s="12"/>
      <c r="U863" s="13"/>
    </row>
    <row r="864" spans="17:21">
      <c r="Q864" s="12"/>
      <c r="S864" s="12"/>
      <c r="T864" s="12"/>
      <c r="U864" s="13"/>
    </row>
    <row r="865" spans="17:21">
      <c r="Q865" s="12"/>
      <c r="S865" s="12"/>
      <c r="T865" s="12"/>
      <c r="U865" s="13"/>
    </row>
    <row r="866" spans="17:21">
      <c r="Q866" s="12"/>
      <c r="S866" s="12"/>
      <c r="T866" s="12"/>
      <c r="U866" s="13"/>
    </row>
    <row r="867" spans="17:21">
      <c r="Q867" s="12"/>
      <c r="S867" s="12"/>
      <c r="T867" s="12"/>
      <c r="U867" s="13"/>
    </row>
    <row r="868" spans="17:21">
      <c r="Q868" s="12"/>
      <c r="S868" s="12"/>
      <c r="T868" s="12"/>
      <c r="U868" s="13"/>
    </row>
    <row r="869" spans="17:21">
      <c r="Q869" s="12"/>
      <c r="S869" s="12"/>
      <c r="T869" s="12"/>
      <c r="U869" s="13"/>
    </row>
    <row r="870" spans="17:21">
      <c r="Q870" s="12"/>
      <c r="S870" s="12"/>
      <c r="T870" s="12"/>
      <c r="U870" s="13"/>
    </row>
    <row r="871" spans="17:21">
      <c r="Q871" s="12"/>
      <c r="S871" s="12"/>
      <c r="T871" s="12"/>
      <c r="U871" s="13"/>
    </row>
    <row r="872" spans="17:21">
      <c r="Q872" s="12"/>
      <c r="S872" s="12"/>
      <c r="T872" s="12"/>
      <c r="U872" s="13"/>
    </row>
    <row r="873" spans="17:21">
      <c r="Q873" s="12"/>
      <c r="S873" s="12"/>
      <c r="T873" s="12"/>
      <c r="U873" s="13"/>
    </row>
    <row r="874" spans="17:21">
      <c r="Q874" s="12"/>
      <c r="S874" s="12"/>
      <c r="T874" s="12"/>
      <c r="U874" s="13"/>
    </row>
    <row r="875" spans="17:21">
      <c r="Q875" s="12"/>
      <c r="S875" s="12"/>
      <c r="T875" s="12"/>
      <c r="U875" s="13"/>
    </row>
    <row r="876" spans="17:21">
      <c r="Q876" s="12"/>
      <c r="S876" s="12"/>
      <c r="T876" s="12"/>
      <c r="U876" s="13"/>
    </row>
    <row r="877" spans="17:21">
      <c r="Q877" s="12"/>
      <c r="S877" s="12"/>
      <c r="T877" s="12"/>
      <c r="U877" s="13"/>
    </row>
    <row r="878" spans="17:21">
      <c r="Q878" s="12"/>
      <c r="S878" s="12"/>
      <c r="T878" s="12"/>
      <c r="U878" s="13"/>
    </row>
    <row r="879" spans="17:21">
      <c r="Q879" s="12"/>
      <c r="S879" s="12"/>
      <c r="T879" s="12"/>
      <c r="U879" s="13"/>
    </row>
    <row r="880" spans="17:21">
      <c r="Q880" s="12"/>
      <c r="S880" s="12"/>
      <c r="T880" s="12"/>
      <c r="U880" s="13"/>
    </row>
    <row r="881" spans="17:21">
      <c r="Q881" s="12"/>
      <c r="S881" s="12"/>
      <c r="T881" s="12"/>
      <c r="U881" s="13"/>
    </row>
    <row r="882" spans="17:21">
      <c r="Q882" s="12"/>
      <c r="S882" s="12"/>
      <c r="T882" s="12"/>
      <c r="U882" s="13"/>
    </row>
    <row r="883" spans="17:21">
      <c r="Q883" s="12"/>
      <c r="S883" s="12"/>
      <c r="T883" s="12"/>
      <c r="U883" s="13"/>
    </row>
    <row r="884" spans="17:21">
      <c r="Q884" s="12"/>
      <c r="S884" s="12"/>
      <c r="T884" s="12"/>
      <c r="U884" s="13"/>
    </row>
    <row r="885" spans="17:21">
      <c r="Q885" s="12"/>
      <c r="S885" s="12"/>
      <c r="T885" s="12"/>
      <c r="U885" s="13"/>
    </row>
    <row r="886" spans="17:21">
      <c r="Q886" s="12"/>
      <c r="S886" s="12"/>
      <c r="T886" s="12"/>
      <c r="U886" s="13"/>
    </row>
    <row r="887" spans="17:21">
      <c r="Q887" s="12"/>
      <c r="S887" s="12"/>
      <c r="T887" s="12"/>
      <c r="U887" s="13"/>
    </row>
    <row r="888" spans="17:21">
      <c r="Q888" s="12"/>
      <c r="S888" s="12"/>
      <c r="T888" s="12"/>
      <c r="U888" s="13"/>
    </row>
    <row r="889" spans="17:21">
      <c r="Q889" s="12"/>
      <c r="S889" s="12"/>
      <c r="T889" s="12"/>
      <c r="U889" s="13"/>
    </row>
    <row r="890" spans="17:21">
      <c r="Q890" s="12"/>
      <c r="S890" s="12"/>
      <c r="T890" s="12"/>
      <c r="U890" s="13"/>
    </row>
    <row r="891" spans="17:21">
      <c r="Q891" s="12"/>
      <c r="S891" s="12"/>
      <c r="T891" s="12"/>
      <c r="U891" s="13"/>
    </row>
    <row r="892" spans="17:21">
      <c r="Q892" s="12"/>
      <c r="S892" s="12"/>
      <c r="T892" s="12"/>
      <c r="U892" s="13"/>
    </row>
    <row r="893" spans="17:21">
      <c r="Q893" s="12"/>
      <c r="S893" s="12"/>
      <c r="T893" s="12"/>
      <c r="U893" s="13"/>
    </row>
    <row r="894" spans="17:21">
      <c r="Q894" s="12"/>
      <c r="S894" s="12"/>
      <c r="T894" s="12"/>
      <c r="U894" s="13"/>
    </row>
    <row r="895" spans="17:21">
      <c r="Q895" s="12"/>
      <c r="S895" s="12"/>
      <c r="T895" s="12"/>
      <c r="U895" s="13"/>
    </row>
    <row r="896" spans="17:21">
      <c r="Q896" s="12"/>
      <c r="S896" s="12"/>
      <c r="T896" s="12"/>
      <c r="U896" s="13"/>
    </row>
    <row r="897" spans="17:21">
      <c r="Q897" s="12"/>
      <c r="S897" s="12"/>
      <c r="T897" s="12"/>
      <c r="U897" s="13"/>
    </row>
    <row r="898" spans="17:21">
      <c r="Q898" s="12"/>
      <c r="S898" s="12"/>
      <c r="T898" s="12"/>
      <c r="U898" s="13"/>
    </row>
    <row r="899" spans="17:21">
      <c r="Q899" s="12"/>
      <c r="S899" s="12"/>
      <c r="T899" s="12"/>
      <c r="U899" s="13"/>
    </row>
    <row r="900" spans="17:21">
      <c r="Q900" s="12"/>
      <c r="S900" s="12"/>
      <c r="T900" s="12"/>
      <c r="U900" s="13"/>
    </row>
    <row r="901" spans="17:21">
      <c r="Q901" s="12"/>
      <c r="S901" s="12"/>
      <c r="T901" s="12"/>
      <c r="U901" s="13"/>
    </row>
    <row r="902" spans="17:21">
      <c r="Q902" s="12"/>
      <c r="S902" s="12"/>
      <c r="T902" s="12"/>
      <c r="U902" s="13"/>
    </row>
    <row r="903" spans="17:21">
      <c r="Q903" s="12"/>
      <c r="S903" s="12"/>
      <c r="T903" s="12"/>
      <c r="U903" s="13"/>
    </row>
    <row r="904" spans="17:21">
      <c r="Q904" s="12"/>
      <c r="S904" s="12"/>
      <c r="T904" s="12"/>
      <c r="U904" s="13"/>
    </row>
    <row r="905" spans="17:21">
      <c r="Q905" s="12"/>
      <c r="S905" s="12"/>
      <c r="T905" s="12"/>
      <c r="U905" s="13"/>
    </row>
    <row r="906" spans="17:21">
      <c r="Q906" s="12"/>
      <c r="S906" s="12"/>
      <c r="T906" s="12"/>
      <c r="U906" s="13"/>
    </row>
    <row r="907" spans="17:21">
      <c r="Q907" s="12"/>
      <c r="S907" s="12"/>
      <c r="T907" s="12"/>
      <c r="U907" s="13"/>
    </row>
    <row r="908" spans="17:21">
      <c r="Q908" s="12"/>
      <c r="S908" s="12"/>
      <c r="T908" s="12"/>
      <c r="U908" s="13"/>
    </row>
    <row r="909" spans="17:21">
      <c r="Q909" s="12"/>
      <c r="S909" s="12"/>
      <c r="T909" s="12"/>
      <c r="U909" s="13"/>
    </row>
    <row r="910" spans="17:21">
      <c r="Q910" s="12"/>
      <c r="S910" s="12"/>
      <c r="T910" s="12"/>
      <c r="U910" s="13"/>
    </row>
    <row r="911" spans="17:21">
      <c r="Q911" s="12"/>
      <c r="S911" s="12"/>
      <c r="T911" s="12"/>
      <c r="U911" s="13"/>
    </row>
    <row r="912" spans="17:21">
      <c r="Q912" s="12"/>
      <c r="S912" s="12"/>
      <c r="T912" s="12"/>
      <c r="U912" s="13"/>
    </row>
    <row r="913" spans="17:21">
      <c r="Q913" s="12"/>
      <c r="S913" s="12"/>
      <c r="T913" s="12"/>
      <c r="U913" s="13"/>
    </row>
    <row r="914" spans="17:21">
      <c r="Q914" s="12"/>
      <c r="S914" s="12"/>
      <c r="T914" s="12"/>
      <c r="U914" s="13"/>
    </row>
    <row r="915" spans="17:21">
      <c r="Q915" s="12"/>
      <c r="S915" s="12"/>
      <c r="T915" s="12"/>
      <c r="U915" s="13"/>
    </row>
    <row r="916" spans="17:21">
      <c r="Q916" s="12"/>
      <c r="S916" s="12"/>
      <c r="T916" s="12"/>
      <c r="U916" s="13"/>
    </row>
    <row r="917" spans="17:21">
      <c r="Q917" s="12"/>
      <c r="S917" s="12"/>
      <c r="T917" s="12"/>
      <c r="U917" s="13"/>
    </row>
    <row r="918" spans="17:21">
      <c r="Q918" s="12"/>
      <c r="S918" s="12"/>
      <c r="T918" s="12"/>
      <c r="U918" s="13"/>
    </row>
    <row r="919" spans="17:21">
      <c r="Q919" s="12"/>
      <c r="S919" s="12"/>
      <c r="T919" s="12"/>
      <c r="U919" s="13"/>
    </row>
    <row r="920" spans="17:21">
      <c r="Q920" s="12"/>
      <c r="S920" s="12"/>
      <c r="T920" s="12"/>
      <c r="U920" s="13"/>
    </row>
    <row r="921" spans="17:21">
      <c r="Q921" s="12"/>
      <c r="S921" s="12"/>
      <c r="T921" s="12"/>
      <c r="U921" s="13"/>
    </row>
    <row r="922" spans="17:21">
      <c r="Q922" s="12"/>
      <c r="S922" s="12"/>
      <c r="T922" s="12"/>
      <c r="U922" s="13"/>
    </row>
    <row r="923" spans="17:21">
      <c r="Q923" s="12"/>
      <c r="S923" s="12"/>
      <c r="T923" s="12"/>
      <c r="U923" s="13"/>
    </row>
    <row r="924" spans="17:21">
      <c r="Q924" s="12"/>
      <c r="S924" s="12"/>
      <c r="T924" s="12"/>
      <c r="U924" s="13"/>
    </row>
    <row r="925" spans="17:21">
      <c r="Q925" s="12"/>
      <c r="S925" s="12"/>
      <c r="T925" s="12"/>
      <c r="U925" s="13"/>
    </row>
    <row r="926" spans="17:21">
      <c r="Q926" s="12"/>
      <c r="S926" s="12"/>
      <c r="T926" s="12"/>
      <c r="U926" s="13"/>
    </row>
    <row r="927" spans="17:21">
      <c r="Q927" s="12"/>
      <c r="S927" s="12"/>
      <c r="T927" s="12"/>
      <c r="U927" s="13"/>
    </row>
    <row r="928" spans="17:21">
      <c r="Q928" s="12"/>
      <c r="S928" s="12"/>
      <c r="T928" s="12"/>
      <c r="U928" s="13"/>
    </row>
    <row r="929" spans="17:21">
      <c r="Q929" s="12"/>
      <c r="S929" s="12"/>
      <c r="T929" s="12"/>
      <c r="U929" s="13"/>
    </row>
    <row r="930" spans="17:21">
      <c r="Q930" s="12"/>
      <c r="S930" s="12"/>
      <c r="T930" s="12"/>
      <c r="U930" s="13"/>
    </row>
    <row r="931" spans="17:21">
      <c r="Q931" s="12"/>
      <c r="S931" s="12"/>
      <c r="T931" s="12"/>
      <c r="U931" s="13"/>
    </row>
    <row r="932" spans="17:21">
      <c r="Q932" s="12"/>
      <c r="S932" s="12"/>
      <c r="T932" s="12"/>
      <c r="U932" s="13"/>
    </row>
    <row r="933" spans="17:21">
      <c r="Q933" s="12"/>
      <c r="S933" s="12"/>
      <c r="T933" s="12"/>
      <c r="U933" s="13"/>
    </row>
    <row r="934" spans="17:21">
      <c r="Q934" s="12"/>
      <c r="S934" s="12"/>
      <c r="T934" s="12"/>
      <c r="U934" s="13"/>
    </row>
    <row r="935" spans="17:21">
      <c r="Q935" s="12"/>
      <c r="S935" s="12"/>
      <c r="T935" s="12"/>
      <c r="U935" s="13"/>
    </row>
    <row r="936" spans="17:21">
      <c r="Q936" s="12"/>
      <c r="S936" s="12"/>
      <c r="T936" s="12"/>
      <c r="U936" s="13"/>
    </row>
    <row r="937" spans="17:21">
      <c r="Q937" s="12"/>
      <c r="S937" s="12"/>
      <c r="T937" s="12"/>
      <c r="U937" s="13"/>
    </row>
    <row r="938" spans="17:21">
      <c r="Q938" s="12"/>
      <c r="S938" s="12"/>
      <c r="T938" s="12"/>
      <c r="U938" s="13"/>
    </row>
    <row r="939" spans="17:21">
      <c r="Q939" s="12"/>
      <c r="S939" s="12"/>
      <c r="T939" s="12"/>
      <c r="U939" s="13"/>
    </row>
    <row r="940" spans="17:21">
      <c r="Q940" s="12"/>
      <c r="S940" s="12"/>
      <c r="T940" s="12"/>
      <c r="U940" s="13"/>
    </row>
    <row r="941" spans="17:21">
      <c r="Q941" s="12"/>
      <c r="S941" s="12"/>
      <c r="T941" s="12"/>
      <c r="U941" s="13"/>
    </row>
    <row r="942" spans="17:21">
      <c r="Q942" s="12"/>
      <c r="S942" s="12"/>
      <c r="T942" s="12"/>
      <c r="U942" s="13"/>
    </row>
    <row r="943" spans="17:21">
      <c r="Q943" s="12"/>
      <c r="S943" s="12"/>
      <c r="T943" s="12"/>
      <c r="U943" s="13"/>
    </row>
    <row r="944" spans="17:21">
      <c r="Q944" s="12"/>
      <c r="S944" s="12"/>
      <c r="T944" s="12"/>
      <c r="U944" s="13"/>
    </row>
    <row r="945" spans="17:21">
      <c r="Q945" s="12"/>
      <c r="S945" s="12"/>
      <c r="T945" s="12"/>
      <c r="U945" s="13"/>
    </row>
    <row r="946" spans="17:21">
      <c r="Q946" s="12"/>
      <c r="S946" s="12"/>
      <c r="T946" s="12"/>
      <c r="U946" s="13"/>
    </row>
    <row r="947" spans="17:21">
      <c r="Q947" s="12"/>
      <c r="S947" s="12"/>
      <c r="T947" s="12"/>
      <c r="U947" s="13"/>
    </row>
    <row r="948" spans="17:21">
      <c r="Q948" s="12"/>
      <c r="S948" s="12"/>
      <c r="T948" s="12"/>
      <c r="U948" s="13"/>
    </row>
    <row r="949" spans="17:21">
      <c r="Q949" s="12"/>
      <c r="S949" s="12"/>
      <c r="T949" s="12"/>
      <c r="U949" s="13"/>
    </row>
    <row r="950" spans="17:21">
      <c r="Q950" s="12"/>
      <c r="S950" s="12"/>
      <c r="T950" s="12"/>
      <c r="U950" s="13"/>
    </row>
    <row r="951" spans="17:21">
      <c r="Q951" s="12"/>
      <c r="S951" s="12"/>
      <c r="T951" s="12"/>
      <c r="U951" s="13"/>
    </row>
    <row r="952" spans="17:21">
      <c r="Q952" s="12"/>
      <c r="S952" s="12"/>
      <c r="T952" s="12"/>
      <c r="U952" s="13"/>
    </row>
    <row r="953" spans="17:21">
      <c r="Q953" s="12"/>
      <c r="S953" s="12"/>
      <c r="T953" s="12"/>
      <c r="U953" s="13"/>
    </row>
    <row r="954" spans="17:21">
      <c r="Q954" s="12"/>
      <c r="S954" s="12"/>
      <c r="T954" s="12"/>
      <c r="U954" s="13"/>
    </row>
    <row r="955" spans="17:21">
      <c r="Q955" s="12"/>
      <c r="S955" s="12"/>
      <c r="T955" s="12"/>
      <c r="U955" s="13"/>
    </row>
    <row r="956" spans="17:21">
      <c r="Q956" s="12"/>
      <c r="S956" s="12"/>
      <c r="T956" s="12"/>
      <c r="U956" s="13"/>
    </row>
    <row r="957" spans="17:21">
      <c r="Q957" s="12"/>
      <c r="S957" s="12"/>
      <c r="T957" s="12"/>
      <c r="U957" s="13"/>
    </row>
    <row r="958" spans="17:21">
      <c r="Q958" s="12"/>
      <c r="S958" s="12"/>
      <c r="T958" s="12"/>
      <c r="U958" s="13"/>
    </row>
    <row r="959" spans="17:21">
      <c r="Q959" s="12"/>
      <c r="S959" s="12"/>
      <c r="T959" s="12"/>
      <c r="U959" s="13"/>
    </row>
    <row r="960" spans="17:21">
      <c r="Q960" s="12"/>
      <c r="S960" s="12"/>
      <c r="T960" s="12"/>
      <c r="U960" s="13"/>
    </row>
    <row r="961" spans="17:21">
      <c r="Q961" s="12"/>
      <c r="S961" s="12"/>
      <c r="T961" s="12"/>
      <c r="U961" s="13"/>
    </row>
    <row r="962" spans="17:21">
      <c r="Q962" s="12"/>
      <c r="S962" s="12"/>
      <c r="T962" s="12"/>
      <c r="U962" s="13"/>
    </row>
    <row r="963" spans="17:21">
      <c r="Q963" s="12"/>
      <c r="S963" s="12"/>
      <c r="T963" s="12"/>
      <c r="U963" s="13"/>
    </row>
    <row r="964" spans="17:21">
      <c r="Q964" s="12"/>
      <c r="S964" s="12"/>
      <c r="T964" s="12"/>
      <c r="U964" s="13"/>
    </row>
    <row r="965" spans="17:21">
      <c r="Q965" s="12"/>
      <c r="S965" s="12"/>
      <c r="T965" s="12"/>
      <c r="U965" s="13"/>
    </row>
    <row r="966" spans="17:21">
      <c r="Q966" s="12"/>
      <c r="S966" s="12"/>
      <c r="T966" s="12"/>
      <c r="U966" s="13"/>
    </row>
    <row r="967" spans="17:21">
      <c r="Q967" s="12"/>
      <c r="S967" s="12"/>
      <c r="T967" s="12"/>
      <c r="U967" s="13"/>
    </row>
    <row r="968" spans="17:21">
      <c r="Q968" s="12"/>
      <c r="S968" s="12"/>
      <c r="T968" s="12"/>
      <c r="U968" s="13"/>
    </row>
    <row r="969" spans="17:21">
      <c r="Q969" s="12"/>
      <c r="S969" s="12"/>
      <c r="T969" s="12"/>
      <c r="U969" s="13"/>
    </row>
    <row r="970" spans="17:21">
      <c r="Q970" s="12"/>
      <c r="S970" s="12"/>
      <c r="T970" s="12"/>
      <c r="U970" s="13"/>
    </row>
    <row r="971" spans="17:21">
      <c r="Q971" s="12"/>
      <c r="S971" s="12"/>
      <c r="T971" s="12"/>
      <c r="U971" s="13"/>
    </row>
    <row r="972" spans="17:21">
      <c r="Q972" s="12"/>
      <c r="S972" s="12"/>
      <c r="T972" s="12"/>
      <c r="U972" s="13"/>
    </row>
    <row r="973" spans="17:21">
      <c r="Q973" s="12"/>
      <c r="S973" s="12"/>
      <c r="T973" s="12"/>
      <c r="U973" s="13"/>
    </row>
    <row r="974" spans="17:21">
      <c r="Q974" s="12"/>
      <c r="S974" s="12"/>
      <c r="T974" s="12"/>
      <c r="U974" s="13"/>
    </row>
    <row r="975" spans="17:21">
      <c r="Q975" s="12"/>
      <c r="S975" s="12"/>
      <c r="T975" s="12"/>
      <c r="U975" s="13"/>
    </row>
    <row r="976" spans="17:21">
      <c r="Q976" s="12"/>
      <c r="S976" s="12"/>
      <c r="T976" s="12"/>
      <c r="U976" s="13"/>
    </row>
    <row r="977" spans="17:21">
      <c r="Q977" s="12"/>
      <c r="S977" s="12"/>
      <c r="T977" s="12"/>
      <c r="U977" s="13"/>
    </row>
    <row r="978" spans="17:21">
      <c r="Q978" s="12"/>
      <c r="S978" s="12"/>
      <c r="T978" s="12"/>
      <c r="U978" s="13"/>
    </row>
    <row r="979" spans="17:21">
      <c r="Q979" s="12"/>
      <c r="S979" s="12"/>
      <c r="T979" s="12"/>
      <c r="U979" s="13"/>
    </row>
    <row r="980" spans="17:21">
      <c r="Q980" s="12"/>
      <c r="S980" s="12"/>
      <c r="T980" s="12"/>
      <c r="U980" s="13"/>
    </row>
    <row r="981" spans="17:21">
      <c r="Q981" s="12"/>
      <c r="S981" s="12"/>
      <c r="T981" s="12"/>
      <c r="U981" s="13"/>
    </row>
    <row r="982" spans="17:21">
      <c r="Q982" s="12"/>
      <c r="S982" s="12"/>
      <c r="T982" s="12"/>
      <c r="U982" s="13"/>
    </row>
    <row r="983" spans="17:21">
      <c r="Q983" s="12"/>
      <c r="S983" s="12"/>
      <c r="T983" s="12"/>
      <c r="U983" s="13"/>
    </row>
    <row r="984" spans="17:21">
      <c r="Q984" s="12"/>
      <c r="S984" s="12"/>
      <c r="T984" s="12"/>
      <c r="U984" s="13"/>
    </row>
    <row r="985" spans="17:21">
      <c r="Q985" s="12"/>
      <c r="S985" s="12"/>
      <c r="T985" s="12"/>
      <c r="U985" s="13"/>
    </row>
    <row r="986" spans="17:21">
      <c r="Q986" s="12"/>
      <c r="S986" s="12"/>
      <c r="T986" s="12"/>
      <c r="U986" s="13"/>
    </row>
    <row r="987" spans="17:21">
      <c r="Q987" s="12"/>
      <c r="S987" s="12"/>
      <c r="T987" s="12"/>
      <c r="U987" s="13"/>
    </row>
    <row r="988" spans="17:21">
      <c r="Q988" s="12"/>
      <c r="S988" s="12"/>
      <c r="T988" s="12"/>
      <c r="U988" s="13"/>
    </row>
    <row r="989" spans="17:21">
      <c r="Q989" s="12"/>
      <c r="S989" s="12"/>
      <c r="T989" s="12"/>
      <c r="U989" s="13"/>
    </row>
    <row r="990" spans="17:21">
      <c r="Q990" s="12"/>
      <c r="S990" s="12"/>
      <c r="T990" s="12"/>
      <c r="U990" s="13"/>
    </row>
    <row r="991" spans="17:21">
      <c r="Q991" s="12"/>
      <c r="S991" s="12"/>
      <c r="T991" s="12"/>
      <c r="U991" s="13"/>
    </row>
    <row r="992" spans="17:21">
      <c r="Q992" s="12"/>
      <c r="S992" s="12"/>
      <c r="T992" s="12"/>
      <c r="U992" s="13"/>
    </row>
    <row r="993" spans="17:21">
      <c r="Q993" s="12"/>
      <c r="S993" s="12"/>
      <c r="T993" s="12"/>
      <c r="U993" s="13"/>
    </row>
    <row r="994" spans="17:21">
      <c r="Q994" s="12"/>
      <c r="S994" s="12"/>
      <c r="T994" s="12"/>
      <c r="U994" s="13"/>
    </row>
    <row r="995" spans="17:21">
      <c r="Q995" s="12"/>
      <c r="S995" s="12"/>
      <c r="T995" s="12"/>
      <c r="U995" s="13"/>
    </row>
    <row r="996" spans="17:21">
      <c r="Q996" s="12"/>
      <c r="S996" s="12"/>
      <c r="T996" s="12"/>
      <c r="U996" s="13"/>
    </row>
    <row r="997" spans="17:21">
      <c r="Q997" s="12"/>
      <c r="S997" s="12"/>
      <c r="T997" s="12"/>
      <c r="U997" s="13"/>
    </row>
    <row r="998" spans="17:21">
      <c r="Q998" s="12"/>
      <c r="S998" s="12"/>
      <c r="T998" s="12"/>
      <c r="U998" s="13"/>
    </row>
    <row r="999" spans="17:21">
      <c r="Q999" s="12"/>
      <c r="S999" s="12"/>
      <c r="T999" s="12"/>
      <c r="U999" s="13"/>
    </row>
    <row r="1000" spans="17:21">
      <c r="Q1000" s="12"/>
      <c r="S1000" s="12"/>
      <c r="T1000" s="12"/>
      <c r="U100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46"/>
  <sheetViews>
    <sheetView workbookViewId="0"/>
  </sheetViews>
  <sheetFormatPr defaultColWidth="14.42578125" defaultRowHeight="15" customHeight="1"/>
  <cols>
    <col min="1" max="1" width="27" customWidth="1"/>
  </cols>
  <sheetData>
    <row r="1" spans="1:16">
      <c r="A1" s="105" t="s">
        <v>162</v>
      </c>
      <c r="B1" s="106"/>
      <c r="C1" s="106"/>
      <c r="D1" s="106"/>
      <c r="E1" s="106"/>
      <c r="F1" s="106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>
      <c r="A2" s="105" t="s">
        <v>163</v>
      </c>
      <c r="B2" s="106"/>
      <c r="C2" s="106"/>
      <c r="D2" s="106"/>
      <c r="E2" s="106"/>
      <c r="F2" s="106"/>
      <c r="G2" s="106"/>
      <c r="H2" s="106"/>
      <c r="I2" s="106"/>
      <c r="J2" s="23"/>
      <c r="K2" s="23"/>
      <c r="L2" s="23"/>
      <c r="M2" s="23"/>
      <c r="N2" s="23"/>
      <c r="O2" s="23"/>
      <c r="P2" s="23"/>
    </row>
    <row r="3" spans="1:16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>
      <c r="A5" s="26" t="s">
        <v>164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6" t="s">
        <v>165</v>
      </c>
      <c r="O5" s="23"/>
      <c r="P5" s="23"/>
    </row>
    <row r="6" spans="1:16">
      <c r="A6" s="1" t="s">
        <v>166</v>
      </c>
      <c r="B6" s="1" t="s">
        <v>167</v>
      </c>
      <c r="C6" s="1" t="s">
        <v>168</v>
      </c>
      <c r="D6" s="1"/>
      <c r="E6" s="23"/>
      <c r="F6" s="23"/>
      <c r="G6" s="23"/>
      <c r="H6" s="23"/>
      <c r="I6" s="23"/>
      <c r="J6" s="23"/>
      <c r="K6" s="23"/>
      <c r="L6" s="23"/>
      <c r="M6" s="23"/>
      <c r="N6" s="1" t="s">
        <v>166</v>
      </c>
      <c r="O6" s="1" t="s">
        <v>167</v>
      </c>
      <c r="P6" s="1" t="s">
        <v>168</v>
      </c>
    </row>
    <row r="7" spans="1:16">
      <c r="A7" s="1" t="s">
        <v>2</v>
      </c>
      <c r="B7" s="1" t="s">
        <v>169</v>
      </c>
      <c r="C7" s="1" t="s">
        <v>170</v>
      </c>
      <c r="D7" s="1"/>
      <c r="E7" s="23"/>
      <c r="F7" s="23"/>
      <c r="G7" s="23"/>
      <c r="H7" s="23"/>
      <c r="I7" s="23"/>
      <c r="J7" s="23"/>
      <c r="K7" s="23"/>
      <c r="L7" s="23"/>
      <c r="M7" s="23"/>
      <c r="N7" s="1" t="s">
        <v>2</v>
      </c>
      <c r="O7" s="1" t="s">
        <v>169</v>
      </c>
      <c r="P7" s="1" t="s">
        <v>170</v>
      </c>
    </row>
    <row r="8" spans="1:16">
      <c r="A8" s="1" t="s">
        <v>3</v>
      </c>
      <c r="B8" s="1" t="s">
        <v>33</v>
      </c>
      <c r="C8" s="1" t="s">
        <v>171</v>
      </c>
      <c r="D8" s="1"/>
      <c r="E8" s="1"/>
      <c r="F8" s="1"/>
      <c r="G8" s="23"/>
      <c r="H8" s="23"/>
      <c r="I8" s="23"/>
      <c r="J8" s="23"/>
      <c r="K8" s="23"/>
      <c r="L8" s="23"/>
      <c r="M8" s="23"/>
      <c r="N8" s="1" t="s">
        <v>3</v>
      </c>
      <c r="O8" s="1" t="s">
        <v>33</v>
      </c>
      <c r="P8" s="1" t="s">
        <v>171</v>
      </c>
    </row>
    <row r="9" spans="1:16">
      <c r="A9" s="1" t="s">
        <v>4</v>
      </c>
      <c r="B9" s="1" t="s">
        <v>33</v>
      </c>
      <c r="C9" s="1" t="s">
        <v>172</v>
      </c>
      <c r="D9" s="1"/>
      <c r="E9" s="1"/>
      <c r="F9" s="23"/>
      <c r="G9" s="23"/>
      <c r="H9" s="23"/>
      <c r="I9" s="23"/>
      <c r="J9" s="23"/>
      <c r="K9" s="23"/>
      <c r="L9" s="23"/>
      <c r="M9" s="23"/>
      <c r="N9" s="1" t="s">
        <v>173</v>
      </c>
      <c r="O9" s="1" t="s">
        <v>33</v>
      </c>
      <c r="P9" s="1" t="s">
        <v>174</v>
      </c>
    </row>
    <row r="10" spans="1:16">
      <c r="A10" s="1" t="s">
        <v>5</v>
      </c>
      <c r="B10" s="1" t="s">
        <v>33</v>
      </c>
      <c r="C10" s="1" t="s">
        <v>175</v>
      </c>
      <c r="D10" s="1"/>
      <c r="E10" s="1"/>
      <c r="F10" s="23"/>
      <c r="G10" s="23"/>
      <c r="H10" s="23"/>
      <c r="I10" s="23"/>
      <c r="J10" s="23"/>
      <c r="K10" s="23"/>
      <c r="L10" s="23"/>
      <c r="M10" s="23"/>
      <c r="N10" s="1" t="s">
        <v>176</v>
      </c>
      <c r="O10" s="1" t="s">
        <v>177</v>
      </c>
      <c r="P10" s="1" t="s">
        <v>178</v>
      </c>
    </row>
    <row r="11" spans="1:16">
      <c r="A11" s="1" t="s">
        <v>6</v>
      </c>
      <c r="B11" s="1" t="s">
        <v>33</v>
      </c>
      <c r="C11" s="1" t="s">
        <v>179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16">
      <c r="A12" s="1" t="s">
        <v>7</v>
      </c>
      <c r="B12" s="1" t="s">
        <v>33</v>
      </c>
      <c r="C12" s="1" t="s">
        <v>180</v>
      </c>
      <c r="D12" s="1"/>
      <c r="E12" s="1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>
      <c r="A13" s="1" t="s">
        <v>8</v>
      </c>
      <c r="B13" s="1" t="s">
        <v>33</v>
      </c>
      <c r="C13" s="1" t="s">
        <v>181</v>
      </c>
      <c r="D13" s="1"/>
      <c r="E13" s="1"/>
      <c r="F13" s="1"/>
      <c r="G13" s="1"/>
      <c r="H13" s="1"/>
      <c r="I13" s="1"/>
      <c r="J13" s="1"/>
      <c r="K13" s="1"/>
      <c r="L13" s="23"/>
      <c r="M13" s="23"/>
      <c r="N13" s="23"/>
      <c r="O13" s="23"/>
      <c r="P13" s="23"/>
    </row>
    <row r="14" spans="1:16">
      <c r="A14" s="1" t="s">
        <v>9</v>
      </c>
      <c r="B14" s="1" t="s">
        <v>33</v>
      </c>
      <c r="C14" s="1" t="s">
        <v>182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3"/>
      <c r="O14" s="23"/>
      <c r="P14" s="23"/>
    </row>
    <row r="15" spans="1:16">
      <c r="A15" s="1" t="s">
        <v>183</v>
      </c>
      <c r="B15" s="1" t="s">
        <v>33</v>
      </c>
      <c r="C15" s="1" t="s">
        <v>184</v>
      </c>
      <c r="D15" s="1"/>
      <c r="E15" s="1"/>
      <c r="F15" s="1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>
      <c r="A16" s="1" t="s">
        <v>10</v>
      </c>
      <c r="B16" s="1" t="s">
        <v>185</v>
      </c>
      <c r="C16" s="1" t="s">
        <v>186</v>
      </c>
      <c r="D16" s="1"/>
      <c r="E16" s="1"/>
      <c r="F16" s="1"/>
      <c r="G16" s="1"/>
      <c r="H16" s="1"/>
      <c r="I16" s="1"/>
      <c r="J16" s="23"/>
      <c r="K16" s="23"/>
      <c r="L16" s="23"/>
      <c r="M16" s="23"/>
      <c r="N16" s="23"/>
      <c r="O16" s="23"/>
      <c r="P16" s="23"/>
    </row>
    <row r="17" spans="1:19">
      <c r="A17" s="1" t="s">
        <v>187</v>
      </c>
      <c r="B17" s="1" t="s">
        <v>33</v>
      </c>
      <c r="C17" s="1" t="s">
        <v>188</v>
      </c>
      <c r="D17" s="1"/>
      <c r="E17" s="1"/>
      <c r="F17" s="1"/>
      <c r="G17" s="1"/>
      <c r="H17" s="1"/>
      <c r="I17" s="1"/>
      <c r="J17" s="1"/>
      <c r="K17" s="23"/>
      <c r="L17" s="23"/>
      <c r="M17" s="23"/>
      <c r="N17" s="26" t="s">
        <v>189</v>
      </c>
      <c r="O17" s="23"/>
      <c r="P17" s="23"/>
      <c r="Q17" s="23"/>
    </row>
    <row r="18" spans="1:19">
      <c r="A18" s="1" t="s">
        <v>190</v>
      </c>
      <c r="B18" s="1" t="s">
        <v>33</v>
      </c>
      <c r="C18" s="1" t="s">
        <v>191</v>
      </c>
      <c r="D18" s="1"/>
      <c r="E18" s="1"/>
      <c r="F18" s="1"/>
      <c r="G18" s="1"/>
      <c r="H18" s="1"/>
      <c r="I18" s="1"/>
      <c r="J18" s="1"/>
      <c r="K18" s="1"/>
      <c r="L18" s="23"/>
      <c r="M18" s="23"/>
      <c r="N18" s="1" t="s">
        <v>166</v>
      </c>
      <c r="O18" s="1" t="s">
        <v>167</v>
      </c>
      <c r="P18" s="105" t="s">
        <v>168</v>
      </c>
      <c r="Q18" s="106"/>
    </row>
    <row r="19" spans="1:19">
      <c r="A19" s="1" t="s">
        <v>192</v>
      </c>
      <c r="B19" s="1" t="s">
        <v>33</v>
      </c>
      <c r="C19" s="1" t="s">
        <v>193</v>
      </c>
      <c r="D19" s="1"/>
      <c r="E19" s="1"/>
      <c r="F19" s="1"/>
      <c r="G19" s="1"/>
      <c r="H19" s="1"/>
      <c r="I19" s="1"/>
      <c r="J19" s="23"/>
      <c r="K19" s="23"/>
      <c r="L19" s="23"/>
      <c r="M19" s="23"/>
      <c r="N19" s="5" t="s">
        <v>194</v>
      </c>
      <c r="O19" s="1" t="s">
        <v>33</v>
      </c>
      <c r="P19" s="105" t="s">
        <v>171</v>
      </c>
      <c r="Q19" s="106"/>
      <c r="R19" s="106"/>
      <c r="S19" s="106"/>
    </row>
    <row r="20" spans="1:19">
      <c r="A20" s="1" t="s">
        <v>195</v>
      </c>
      <c r="B20" s="1" t="s">
        <v>33</v>
      </c>
      <c r="C20" s="1" t="s">
        <v>196</v>
      </c>
      <c r="D20" s="1"/>
      <c r="E20" s="1"/>
      <c r="F20" s="1"/>
      <c r="G20" s="1"/>
      <c r="H20" s="1"/>
      <c r="I20" s="1"/>
      <c r="J20" s="1"/>
      <c r="K20" s="23"/>
      <c r="L20" s="23"/>
      <c r="M20" s="23"/>
      <c r="N20" s="5" t="s">
        <v>197</v>
      </c>
      <c r="O20" s="1" t="s">
        <v>33</v>
      </c>
      <c r="P20" s="1" t="s">
        <v>198</v>
      </c>
    </row>
    <row r="21" spans="1:19">
      <c r="A21" s="1" t="s">
        <v>199</v>
      </c>
      <c r="B21" s="1" t="s">
        <v>33</v>
      </c>
      <c r="C21" s="1" t="s">
        <v>200</v>
      </c>
      <c r="D21" s="1"/>
      <c r="E21" s="1"/>
      <c r="F21" s="1"/>
      <c r="G21" s="1"/>
      <c r="H21" s="1"/>
      <c r="I21" s="1"/>
      <c r="J21" s="23"/>
      <c r="K21" s="23"/>
      <c r="L21" s="23"/>
      <c r="M21" s="23"/>
      <c r="N21" s="5" t="s">
        <v>201</v>
      </c>
      <c r="O21" s="1" t="s">
        <v>33</v>
      </c>
      <c r="P21" s="1" t="s">
        <v>202</v>
      </c>
    </row>
    <row r="22" spans="1:19">
      <c r="A22" s="1" t="s">
        <v>15</v>
      </c>
      <c r="B22" s="1" t="s">
        <v>203</v>
      </c>
      <c r="C22" s="1" t="s">
        <v>204</v>
      </c>
      <c r="D22" s="1"/>
      <c r="E22" s="1"/>
      <c r="F22" s="1"/>
      <c r="G22" s="1"/>
      <c r="H22" s="1"/>
      <c r="I22" s="1"/>
      <c r="J22" s="1"/>
      <c r="K22" s="1"/>
      <c r="L22" s="1"/>
      <c r="M22" s="23"/>
      <c r="N22" s="5" t="s">
        <v>205</v>
      </c>
      <c r="O22" s="5" t="s">
        <v>206</v>
      </c>
      <c r="P22" s="5" t="s">
        <v>207</v>
      </c>
    </row>
    <row r="23" spans="1:19">
      <c r="A23" s="1" t="s">
        <v>208</v>
      </c>
      <c r="B23" s="1" t="s">
        <v>203</v>
      </c>
      <c r="C23" s="1" t="s">
        <v>209</v>
      </c>
      <c r="D23" s="1"/>
      <c r="E23" s="1"/>
      <c r="F23" s="1"/>
      <c r="G23" s="1"/>
      <c r="H23" s="1"/>
      <c r="I23" s="1"/>
      <c r="J23" s="1"/>
      <c r="K23" s="1"/>
      <c r="L23" s="1"/>
      <c r="M23" s="23"/>
      <c r="N23" s="5" t="s">
        <v>210</v>
      </c>
      <c r="O23" s="1" t="s">
        <v>211</v>
      </c>
      <c r="P23" s="1" t="s">
        <v>212</v>
      </c>
    </row>
    <row r="24" spans="1:19">
      <c r="A24" s="1" t="s">
        <v>213</v>
      </c>
      <c r="B24" s="1" t="s">
        <v>33</v>
      </c>
      <c r="C24" s="1" t="s">
        <v>214</v>
      </c>
      <c r="D24" s="1"/>
      <c r="E24" s="1"/>
      <c r="F24" s="1"/>
      <c r="G24" s="1"/>
      <c r="H24" s="1"/>
      <c r="I24" s="23"/>
      <c r="J24" s="23"/>
      <c r="K24" s="23"/>
      <c r="L24" s="23"/>
      <c r="M24" s="23"/>
      <c r="N24" s="5" t="s">
        <v>215</v>
      </c>
      <c r="O24" s="1" t="s">
        <v>211</v>
      </c>
      <c r="P24" s="1" t="s">
        <v>216</v>
      </c>
    </row>
    <row r="25" spans="1:19">
      <c r="A25" s="1" t="s">
        <v>217</v>
      </c>
      <c r="B25" s="1" t="s">
        <v>33</v>
      </c>
      <c r="C25" s="1" t="s">
        <v>218</v>
      </c>
      <c r="D25" s="1"/>
      <c r="E25" s="1"/>
      <c r="F25" s="1"/>
      <c r="G25" s="1"/>
      <c r="H25" s="1"/>
      <c r="I25" s="23"/>
      <c r="J25" s="23"/>
      <c r="K25" s="23"/>
      <c r="L25" s="23"/>
      <c r="M25" s="23"/>
      <c r="N25" s="5" t="s">
        <v>219</v>
      </c>
      <c r="O25" s="1" t="s">
        <v>220</v>
      </c>
      <c r="P25" s="1" t="s">
        <v>221</v>
      </c>
    </row>
    <row r="26" spans="1:19">
      <c r="A26" s="1" t="s">
        <v>222</v>
      </c>
      <c r="B26" s="1" t="s">
        <v>33</v>
      </c>
      <c r="C26" s="1" t="s">
        <v>223</v>
      </c>
      <c r="D26" s="1"/>
      <c r="E26" s="1"/>
      <c r="F26" s="1"/>
      <c r="G26" s="1"/>
      <c r="H26" s="1"/>
      <c r="I26" s="23"/>
      <c r="J26" s="23"/>
      <c r="K26" s="23"/>
      <c r="L26" s="23"/>
      <c r="M26" s="23"/>
      <c r="N26" s="1" t="s">
        <v>224</v>
      </c>
      <c r="O26" s="1" t="s">
        <v>225</v>
      </c>
      <c r="P26" s="1" t="s">
        <v>226</v>
      </c>
    </row>
    <row r="27" spans="1:19">
      <c r="A27" s="1" t="s">
        <v>227</v>
      </c>
      <c r="B27" s="1" t="s">
        <v>228</v>
      </c>
      <c r="C27" s="1" t="s">
        <v>229</v>
      </c>
      <c r="D27" s="1"/>
      <c r="E27" s="1"/>
      <c r="F27" s="1"/>
      <c r="G27" s="1"/>
      <c r="H27" s="1"/>
      <c r="I27" s="1"/>
      <c r="J27" s="1"/>
      <c r="K27" s="1"/>
      <c r="L27" s="23"/>
      <c r="M27" s="23"/>
      <c r="N27" s="23"/>
      <c r="O27" s="23"/>
      <c r="P27" s="23"/>
    </row>
    <row r="28" spans="1:19">
      <c r="A28" s="1" t="s">
        <v>230</v>
      </c>
      <c r="B28" s="1" t="s">
        <v>33</v>
      </c>
      <c r="C28" s="1" t="s">
        <v>231</v>
      </c>
      <c r="D28" s="1"/>
      <c r="E28" s="1"/>
      <c r="F28" s="1"/>
      <c r="G28" s="1"/>
      <c r="H28" s="1"/>
      <c r="I28" s="23"/>
      <c r="J28" s="23"/>
      <c r="K28" s="23"/>
      <c r="L28" s="23"/>
      <c r="M28" s="23"/>
      <c r="N28" s="23"/>
      <c r="O28" s="23"/>
      <c r="P28" s="23"/>
    </row>
    <row r="29" spans="1:19">
      <c r="A29" s="1" t="s">
        <v>232</v>
      </c>
      <c r="B29" s="1" t="s">
        <v>233</v>
      </c>
      <c r="C29" s="1" t="s">
        <v>234</v>
      </c>
      <c r="D29" s="1"/>
      <c r="E29" s="1"/>
      <c r="F29" s="1"/>
      <c r="G29" s="1"/>
      <c r="H29" s="23"/>
      <c r="I29" s="23"/>
      <c r="J29" s="23"/>
      <c r="K29" s="23"/>
      <c r="L29" s="23"/>
      <c r="M29" s="23"/>
      <c r="N29" s="23"/>
      <c r="O29" s="23"/>
      <c r="P29" s="23"/>
    </row>
    <row r="30" spans="1:19">
      <c r="A30" s="1" t="s">
        <v>235</v>
      </c>
      <c r="B30" s="1" t="s">
        <v>236</v>
      </c>
      <c r="C30" s="1" t="s">
        <v>237</v>
      </c>
      <c r="D30" s="1"/>
      <c r="E30" s="1"/>
      <c r="F30" s="1"/>
      <c r="G30" s="1"/>
      <c r="H30" s="23"/>
      <c r="I30" s="23"/>
      <c r="J30" s="23"/>
      <c r="K30" s="23"/>
      <c r="L30" s="23"/>
      <c r="M30" s="23"/>
      <c r="N30" s="23"/>
      <c r="O30" s="23"/>
      <c r="P30" s="23"/>
    </row>
    <row r="31" spans="1:19">
      <c r="A31" s="1" t="s">
        <v>238</v>
      </c>
      <c r="B31" s="1" t="s">
        <v>239</v>
      </c>
      <c r="C31" s="1" t="s">
        <v>240</v>
      </c>
      <c r="D31" s="1"/>
      <c r="E31" s="1"/>
      <c r="F31" s="1"/>
      <c r="G31" s="1"/>
      <c r="H31" s="1"/>
      <c r="I31" s="1"/>
      <c r="J31" s="23"/>
      <c r="K31" s="23"/>
      <c r="L31" s="23"/>
      <c r="M31" s="23"/>
      <c r="N31" s="23"/>
      <c r="O31" s="23"/>
      <c r="P31" s="23"/>
    </row>
    <row r="32" spans="1:19">
      <c r="A32" s="1" t="s">
        <v>241</v>
      </c>
      <c r="B32" s="1" t="s">
        <v>242</v>
      </c>
      <c r="C32" s="1" t="s">
        <v>243</v>
      </c>
      <c r="D32" s="1"/>
      <c r="E32" s="1"/>
      <c r="F32" s="1"/>
      <c r="G32" s="1"/>
      <c r="H32" s="1"/>
      <c r="I32" s="23"/>
      <c r="J32" s="23"/>
      <c r="K32" s="23"/>
      <c r="L32" s="23"/>
      <c r="M32" s="23"/>
      <c r="N32" s="23"/>
      <c r="O32" s="23"/>
      <c r="P32" s="23"/>
    </row>
    <row r="33" spans="1:16">
      <c r="A33" s="1" t="s">
        <v>244</v>
      </c>
      <c r="B33" s="1" t="s">
        <v>239</v>
      </c>
      <c r="C33" s="1" t="s">
        <v>245</v>
      </c>
      <c r="D33" s="1"/>
      <c r="E33" s="1"/>
      <c r="F33" s="1"/>
      <c r="G33" s="1"/>
      <c r="H33" s="1"/>
      <c r="I33" s="23"/>
      <c r="J33" s="23"/>
      <c r="K33" s="23"/>
      <c r="L33" s="23"/>
      <c r="M33" s="23"/>
      <c r="N33" s="23"/>
      <c r="O33" s="23"/>
      <c r="P33" s="23"/>
    </row>
    <row r="34" spans="1:16">
      <c r="A34" s="1" t="s">
        <v>246</v>
      </c>
      <c r="B34" s="1" t="s">
        <v>242</v>
      </c>
      <c r="C34" s="1" t="s">
        <v>245</v>
      </c>
      <c r="D34" s="1"/>
      <c r="E34" s="1"/>
      <c r="F34" s="1"/>
      <c r="G34" s="1"/>
      <c r="H34" s="1"/>
      <c r="I34" s="23"/>
      <c r="J34" s="23"/>
      <c r="K34" s="23"/>
      <c r="L34" s="23"/>
      <c r="M34" s="23"/>
      <c r="N34" s="23"/>
      <c r="O34" s="23"/>
      <c r="P34" s="23"/>
    </row>
    <row r="35" spans="1:16">
      <c r="A35" s="1" t="s">
        <v>247</v>
      </c>
      <c r="B35" s="1" t="s">
        <v>248</v>
      </c>
      <c r="C35" s="1" t="s">
        <v>249</v>
      </c>
      <c r="D35" s="1"/>
      <c r="E35" s="1"/>
      <c r="F35" s="1"/>
      <c r="G35" s="1"/>
      <c r="H35" s="1"/>
      <c r="I35" s="1"/>
      <c r="J35" s="1"/>
      <c r="K35" s="23"/>
      <c r="L35" s="23"/>
      <c r="M35" s="23"/>
      <c r="N35" s="23"/>
      <c r="O35" s="23"/>
      <c r="P35" s="23"/>
    </row>
    <row r="36" spans="1:16">
      <c r="A36" s="1" t="s">
        <v>250</v>
      </c>
      <c r="B36" s="1" t="s">
        <v>248</v>
      </c>
      <c r="C36" s="1" t="s">
        <v>251</v>
      </c>
      <c r="D36" s="1"/>
      <c r="E36" s="1"/>
      <c r="F36" s="1"/>
      <c r="G36" s="1"/>
      <c r="H36" s="1"/>
      <c r="I36" s="1"/>
      <c r="J36" s="1"/>
      <c r="K36" s="23"/>
      <c r="L36" s="23"/>
      <c r="M36" s="23"/>
      <c r="N36" s="23"/>
      <c r="O36" s="23"/>
      <c r="P36" s="23"/>
    </row>
    <row r="37" spans="1:16">
      <c r="A37" s="1" t="s">
        <v>252</v>
      </c>
      <c r="B37" s="1" t="s">
        <v>248</v>
      </c>
      <c r="C37" s="1" t="s">
        <v>253</v>
      </c>
      <c r="D37" s="1"/>
      <c r="E37" s="1"/>
      <c r="F37" s="1"/>
      <c r="G37" s="1"/>
      <c r="H37" s="1"/>
      <c r="I37" s="1"/>
      <c r="J37" s="1"/>
      <c r="K37" s="23"/>
      <c r="L37" s="23"/>
      <c r="M37" s="23"/>
      <c r="N37" s="23"/>
      <c r="O37" s="23"/>
      <c r="P37" s="23"/>
    </row>
    <row r="38" spans="1:16">
      <c r="A38" s="2" t="s">
        <v>16</v>
      </c>
      <c r="B38" s="2" t="s">
        <v>239</v>
      </c>
      <c r="C38" s="2" t="s">
        <v>254</v>
      </c>
    </row>
    <row r="39" spans="1:16">
      <c r="A39" s="1" t="s">
        <v>17</v>
      </c>
      <c r="B39" s="1" t="s">
        <v>239</v>
      </c>
      <c r="C39" s="1" t="s">
        <v>255</v>
      </c>
    </row>
    <row r="40" spans="1:16">
      <c r="A40" s="2" t="s">
        <v>18</v>
      </c>
      <c r="B40" s="2" t="s">
        <v>33</v>
      </c>
      <c r="C40" s="2" t="s">
        <v>256</v>
      </c>
    </row>
    <row r="41" spans="1:16">
      <c r="A41" s="3" t="s">
        <v>19</v>
      </c>
      <c r="B41" s="3" t="s">
        <v>257</v>
      </c>
      <c r="C41" s="3" t="s">
        <v>258</v>
      </c>
    </row>
    <row r="42" spans="1:16">
      <c r="A42" s="5" t="s">
        <v>20</v>
      </c>
      <c r="B42" s="5" t="s">
        <v>257</v>
      </c>
      <c r="C42" s="5" t="s">
        <v>259</v>
      </c>
    </row>
    <row r="43" spans="1:16">
      <c r="A43" s="5" t="s">
        <v>260</v>
      </c>
      <c r="B43" s="5" t="s">
        <v>33</v>
      </c>
      <c r="C43" s="5" t="s">
        <v>261</v>
      </c>
    </row>
    <row r="44" spans="1:16">
      <c r="A44" s="5" t="s">
        <v>23</v>
      </c>
      <c r="B44" s="5" t="s">
        <v>33</v>
      </c>
      <c r="C44" s="5" t="s">
        <v>262</v>
      </c>
    </row>
    <row r="45" spans="1:16">
      <c r="A45" s="5" t="s">
        <v>24</v>
      </c>
      <c r="C45" s="5" t="s">
        <v>263</v>
      </c>
    </row>
    <row r="46" spans="1:16">
      <c r="A46" s="5" t="s">
        <v>25</v>
      </c>
      <c r="C46" s="5" t="s">
        <v>264</v>
      </c>
    </row>
  </sheetData>
  <mergeCells count="4">
    <mergeCell ref="A1:F1"/>
    <mergeCell ref="A2:I2"/>
    <mergeCell ref="P18:Q18"/>
    <mergeCell ref="P19:S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U1000"/>
  <sheetViews>
    <sheetView workbookViewId="0"/>
  </sheetViews>
  <sheetFormatPr defaultColWidth="14.42578125" defaultRowHeight="15" customHeight="1"/>
  <cols>
    <col min="1" max="1" width="9.140625" customWidth="1"/>
    <col min="2" max="2" width="10.28515625" customWidth="1"/>
    <col min="3" max="3" width="5" customWidth="1"/>
    <col min="4" max="13" width="14.28515625" customWidth="1"/>
    <col min="14" max="14" width="6.5703125" customWidth="1"/>
    <col min="15" max="24" width="14.28515625" customWidth="1"/>
    <col min="25" max="25" width="6.5703125" customWidth="1"/>
    <col min="26" max="26" width="10.28515625" customWidth="1"/>
    <col min="27" max="28" width="9.140625" customWidth="1"/>
    <col min="29" max="29" width="15.42578125" customWidth="1"/>
    <col min="30" max="32" width="15.28515625" customWidth="1"/>
    <col min="33" max="47" width="9.140625" customWidth="1"/>
  </cols>
  <sheetData>
    <row r="1" spans="1:47" ht="23.25" customHeight="1">
      <c r="A1" s="27"/>
      <c r="B1" s="27"/>
      <c r="C1" s="27"/>
      <c r="D1" s="27"/>
      <c r="E1" s="27"/>
      <c r="F1" s="28"/>
      <c r="I1" s="27"/>
      <c r="J1" s="27"/>
      <c r="K1" s="111" t="s">
        <v>265</v>
      </c>
      <c r="L1" s="106"/>
      <c r="M1" s="106"/>
      <c r="N1" s="106"/>
      <c r="O1" s="106"/>
      <c r="P1" s="106"/>
      <c r="Q1" s="27"/>
      <c r="R1" s="27" t="s">
        <v>266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</row>
    <row r="2" spans="1:47" ht="23.25" customHeight="1">
      <c r="A2" s="27"/>
      <c r="B2" s="27"/>
      <c r="C2" s="27"/>
      <c r="D2" s="27"/>
      <c r="E2" s="29" t="s">
        <v>267</v>
      </c>
      <c r="F2" s="30" t="s">
        <v>30</v>
      </c>
      <c r="G2" s="31" t="s">
        <v>46</v>
      </c>
      <c r="H2" s="32" t="s">
        <v>41</v>
      </c>
      <c r="I2" s="27"/>
      <c r="J2" s="27"/>
      <c r="K2" s="112" t="s">
        <v>268</v>
      </c>
      <c r="L2" s="106"/>
      <c r="M2" s="106"/>
      <c r="N2" s="106"/>
      <c r="O2" s="106"/>
      <c r="P2" s="106"/>
      <c r="Q2" s="27"/>
      <c r="R2" s="27" t="s">
        <v>269</v>
      </c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</row>
    <row r="3" spans="1:47" ht="48.75" customHeight="1">
      <c r="A3" s="27"/>
      <c r="B3" s="27"/>
      <c r="C3" s="27"/>
      <c r="D3" s="27"/>
      <c r="E3" s="29" t="s">
        <v>270</v>
      </c>
      <c r="F3" s="34" t="s">
        <v>271</v>
      </c>
      <c r="G3" s="35" t="s">
        <v>272</v>
      </c>
      <c r="H3" s="36" t="s">
        <v>32</v>
      </c>
      <c r="I3" s="27"/>
      <c r="J3" s="27"/>
      <c r="K3" s="111" t="s">
        <v>273</v>
      </c>
      <c r="L3" s="106"/>
      <c r="M3" s="106"/>
      <c r="N3" s="106"/>
      <c r="O3" s="106"/>
      <c r="P3" s="106"/>
      <c r="Q3" s="27"/>
      <c r="R3" s="27" t="s">
        <v>274</v>
      </c>
      <c r="S3" s="37"/>
      <c r="T3" s="37"/>
      <c r="U3" s="37"/>
      <c r="V3" s="37"/>
      <c r="W3" s="37"/>
      <c r="X3" s="3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</row>
    <row r="4" spans="1:47" ht="45.75" customHeight="1">
      <c r="A4" s="27"/>
      <c r="B4" s="27"/>
      <c r="C4" s="27"/>
      <c r="D4" s="27"/>
      <c r="E4" s="29" t="s">
        <v>275</v>
      </c>
      <c r="F4" s="38" t="s">
        <v>276</v>
      </c>
      <c r="G4" s="39" t="s">
        <v>277</v>
      </c>
      <c r="H4" s="39" t="s">
        <v>278</v>
      </c>
      <c r="I4" s="27"/>
      <c r="J4" s="27"/>
      <c r="K4" s="33" t="s">
        <v>279</v>
      </c>
      <c r="L4" s="33"/>
      <c r="M4" s="33"/>
      <c r="N4" s="33"/>
      <c r="O4" s="33"/>
      <c r="P4" s="33"/>
      <c r="Q4" s="27"/>
      <c r="R4" s="27" t="s">
        <v>280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</row>
    <row r="5" spans="1:47" ht="23.2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 t="s">
        <v>281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</row>
    <row r="6" spans="1:47" ht="23.25" customHeight="1">
      <c r="A6" s="27" t="s">
        <v>282</v>
      </c>
      <c r="B6" s="28" t="s">
        <v>283</v>
      </c>
      <c r="C6" s="27"/>
      <c r="D6" s="27" t="s">
        <v>284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 t="s">
        <v>285</v>
      </c>
      <c r="S6" s="27"/>
      <c r="T6" s="27"/>
      <c r="U6" s="27"/>
      <c r="V6" s="27"/>
      <c r="W6" s="27"/>
      <c r="X6" s="27"/>
      <c r="Y6" s="27"/>
      <c r="Z6" s="40"/>
      <c r="AA6" s="27"/>
      <c r="AB6" s="27"/>
      <c r="AC6" s="27"/>
      <c r="AD6" s="27"/>
    </row>
    <row r="7" spans="1:47" ht="48" customHeight="1">
      <c r="A7" s="27"/>
      <c r="B7" s="27"/>
      <c r="C7" s="27"/>
      <c r="D7" s="113" t="s">
        <v>286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5"/>
      <c r="AA7" s="27"/>
      <c r="AB7" s="27"/>
      <c r="AC7" s="27"/>
      <c r="AD7" s="27"/>
    </row>
    <row r="8" spans="1:47" ht="40.5" customHeight="1">
      <c r="A8" s="27"/>
      <c r="B8" s="41" t="s">
        <v>287</v>
      </c>
      <c r="C8" s="41">
        <v>7</v>
      </c>
      <c r="D8" s="41">
        <f t="shared" ref="D8:M8" si="0">C8+20</f>
        <v>27</v>
      </c>
      <c r="E8" s="41">
        <f t="shared" si="0"/>
        <v>47</v>
      </c>
      <c r="F8" s="41">
        <f t="shared" si="0"/>
        <v>67</v>
      </c>
      <c r="G8" s="41">
        <f t="shared" si="0"/>
        <v>87</v>
      </c>
      <c r="H8" s="41">
        <f t="shared" si="0"/>
        <v>107</v>
      </c>
      <c r="I8" s="41">
        <f t="shared" si="0"/>
        <v>127</v>
      </c>
      <c r="J8" s="41">
        <f t="shared" si="0"/>
        <v>147</v>
      </c>
      <c r="K8" s="41">
        <f t="shared" si="0"/>
        <v>167</v>
      </c>
      <c r="L8" s="41">
        <f t="shared" si="0"/>
        <v>187</v>
      </c>
      <c r="M8" s="41">
        <f t="shared" si="0"/>
        <v>207</v>
      </c>
      <c r="N8" s="42">
        <f>M8+7</f>
        <v>214</v>
      </c>
      <c r="O8" s="41">
        <f t="shared" ref="O8:X8" si="1">N8+20</f>
        <v>234</v>
      </c>
      <c r="P8" s="41">
        <f t="shared" si="1"/>
        <v>254</v>
      </c>
      <c r="Q8" s="41">
        <f t="shared" si="1"/>
        <v>274</v>
      </c>
      <c r="R8" s="41">
        <f t="shared" si="1"/>
        <v>294</v>
      </c>
      <c r="S8" s="41">
        <f t="shared" si="1"/>
        <v>314</v>
      </c>
      <c r="T8" s="41">
        <f t="shared" si="1"/>
        <v>334</v>
      </c>
      <c r="U8" s="41">
        <f t="shared" si="1"/>
        <v>354</v>
      </c>
      <c r="V8" s="41">
        <f t="shared" si="1"/>
        <v>374</v>
      </c>
      <c r="W8" s="41">
        <f t="shared" si="1"/>
        <v>394</v>
      </c>
      <c r="X8" s="41">
        <f t="shared" si="1"/>
        <v>414</v>
      </c>
      <c r="Y8" s="41">
        <f>X8+6</f>
        <v>420</v>
      </c>
      <c r="Z8" s="41"/>
      <c r="AA8" s="27"/>
      <c r="AB8" s="27"/>
      <c r="AC8" s="27"/>
      <c r="AD8" s="27"/>
    </row>
    <row r="9" spans="1:47" ht="37.5" customHeight="1">
      <c r="A9" s="116" t="s">
        <v>286</v>
      </c>
      <c r="B9" s="41">
        <v>10</v>
      </c>
      <c r="C9" s="4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5"/>
      <c r="Z9" s="119" t="s">
        <v>288</v>
      </c>
      <c r="AA9" s="122" t="s">
        <v>286</v>
      </c>
      <c r="AB9" s="27"/>
      <c r="AC9" s="27"/>
      <c r="AD9" s="27"/>
      <c r="AE9" s="27"/>
      <c r="AF9" s="27"/>
    </row>
    <row r="10" spans="1:47" ht="75.75" customHeight="1">
      <c r="A10" s="117"/>
      <c r="B10" s="41">
        <f t="shared" ref="B10:B12" si="2">B9+20</f>
        <v>30</v>
      </c>
      <c r="C10" s="46" t="s">
        <v>29</v>
      </c>
      <c r="D10" s="47" t="s">
        <v>30</v>
      </c>
      <c r="E10" s="48" t="s">
        <v>41</v>
      </c>
      <c r="F10" s="49" t="s">
        <v>46</v>
      </c>
      <c r="G10" s="50" t="s">
        <v>30</v>
      </c>
      <c r="H10" s="49" t="s">
        <v>46</v>
      </c>
      <c r="I10" s="51" t="s">
        <v>57</v>
      </c>
      <c r="J10" s="48" t="s">
        <v>41</v>
      </c>
      <c r="K10" s="48" t="s">
        <v>41</v>
      </c>
      <c r="L10" s="49" t="s">
        <v>46</v>
      </c>
      <c r="M10" s="52" t="s">
        <v>30</v>
      </c>
      <c r="N10" s="53" t="s">
        <v>29</v>
      </c>
      <c r="O10" s="54" t="s">
        <v>30</v>
      </c>
      <c r="P10" s="55" t="s">
        <v>46</v>
      </c>
      <c r="Q10" s="56" t="s">
        <v>57</v>
      </c>
      <c r="R10" s="57" t="s">
        <v>41</v>
      </c>
      <c r="S10" s="57" t="s">
        <v>41</v>
      </c>
      <c r="T10" s="58" t="s">
        <v>30</v>
      </c>
      <c r="U10" s="55" t="s">
        <v>46</v>
      </c>
      <c r="V10" s="58" t="s">
        <v>30</v>
      </c>
      <c r="W10" s="57" t="s">
        <v>41</v>
      </c>
      <c r="X10" s="59" t="s">
        <v>46</v>
      </c>
      <c r="Y10" s="60"/>
      <c r="Z10" s="120"/>
      <c r="AA10" s="117"/>
      <c r="AC10" s="27"/>
      <c r="AD10" s="27"/>
      <c r="AE10" s="27"/>
      <c r="AF10" s="27"/>
    </row>
    <row r="11" spans="1:47" ht="75.75" customHeight="1">
      <c r="A11" s="117"/>
      <c r="B11" s="41">
        <f t="shared" si="2"/>
        <v>50</v>
      </c>
      <c r="C11" s="46" t="s">
        <v>35</v>
      </c>
      <c r="D11" s="61"/>
      <c r="E11" s="62"/>
      <c r="F11" s="63"/>
      <c r="G11" s="64"/>
      <c r="H11" s="63"/>
      <c r="I11" s="65"/>
      <c r="J11" s="62"/>
      <c r="K11" s="62"/>
      <c r="L11" s="63"/>
      <c r="M11" s="66"/>
      <c r="N11" s="53" t="s">
        <v>35</v>
      </c>
      <c r="O11" s="67"/>
      <c r="P11" s="68"/>
      <c r="Q11" s="69"/>
      <c r="R11" s="70"/>
      <c r="S11" s="70"/>
      <c r="T11" s="71"/>
      <c r="U11" s="68"/>
      <c r="V11" s="71"/>
      <c r="W11" s="70"/>
      <c r="X11" s="72"/>
      <c r="Y11" s="60"/>
      <c r="Z11" s="120"/>
      <c r="AA11" s="117"/>
      <c r="AC11" s="27"/>
      <c r="AD11" s="27"/>
      <c r="AE11" s="27"/>
      <c r="AF11" s="27"/>
    </row>
    <row r="12" spans="1:47" ht="75.75" customHeight="1">
      <c r="A12" s="117"/>
      <c r="B12" s="41">
        <f t="shared" si="2"/>
        <v>70</v>
      </c>
      <c r="C12" s="46" t="s">
        <v>38</v>
      </c>
      <c r="D12" s="73" t="s">
        <v>31</v>
      </c>
      <c r="E12" s="74" t="s">
        <v>42</v>
      </c>
      <c r="F12" s="74" t="s">
        <v>47</v>
      </c>
      <c r="G12" s="74" t="s">
        <v>42</v>
      </c>
      <c r="H12" s="74" t="s">
        <v>31</v>
      </c>
      <c r="I12" s="74" t="s">
        <v>31</v>
      </c>
      <c r="J12" s="74" t="s">
        <v>31</v>
      </c>
      <c r="K12" s="74" t="s">
        <v>47</v>
      </c>
      <c r="L12" s="74" t="s">
        <v>42</v>
      </c>
      <c r="M12" s="75" t="s">
        <v>47</v>
      </c>
      <c r="N12" s="53" t="s">
        <v>38</v>
      </c>
      <c r="O12" s="76" t="s">
        <v>31</v>
      </c>
      <c r="P12" s="77" t="s">
        <v>42</v>
      </c>
      <c r="Q12" s="77" t="s">
        <v>31</v>
      </c>
      <c r="R12" s="77" t="s">
        <v>42</v>
      </c>
      <c r="S12" s="77" t="s">
        <v>47</v>
      </c>
      <c r="T12" s="77" t="s">
        <v>47</v>
      </c>
      <c r="U12" s="77" t="s">
        <v>31</v>
      </c>
      <c r="V12" s="77" t="s">
        <v>42</v>
      </c>
      <c r="W12" s="77" t="s">
        <v>31</v>
      </c>
      <c r="X12" s="78" t="s">
        <v>47</v>
      </c>
      <c r="Y12" s="60"/>
      <c r="Z12" s="120"/>
      <c r="AA12" s="117"/>
    </row>
    <row r="13" spans="1:47" ht="118.5" customHeight="1">
      <c r="A13" s="117"/>
      <c r="B13" s="41">
        <f>B12+50</f>
        <v>120</v>
      </c>
      <c r="C13" s="79"/>
      <c r="D13" s="80">
        <v>101</v>
      </c>
      <c r="E13" s="80">
        <f t="shared" ref="E13:M13" si="3">D13+1</f>
        <v>102</v>
      </c>
      <c r="F13" s="80">
        <f t="shared" si="3"/>
        <v>103</v>
      </c>
      <c r="G13" s="80">
        <f t="shared" si="3"/>
        <v>104</v>
      </c>
      <c r="H13" s="80">
        <f t="shared" si="3"/>
        <v>105</v>
      </c>
      <c r="I13" s="80">
        <f t="shared" si="3"/>
        <v>106</v>
      </c>
      <c r="J13" s="80">
        <f t="shared" si="3"/>
        <v>107</v>
      </c>
      <c r="K13" s="80">
        <f t="shared" si="3"/>
        <v>108</v>
      </c>
      <c r="L13" s="80">
        <f t="shared" si="3"/>
        <v>109</v>
      </c>
      <c r="M13" s="80">
        <f t="shared" si="3"/>
        <v>110</v>
      </c>
      <c r="N13" s="81"/>
      <c r="O13" s="80">
        <v>201</v>
      </c>
      <c r="P13" s="80">
        <f t="shared" ref="P13:X13" si="4">O13+1</f>
        <v>202</v>
      </c>
      <c r="Q13" s="80">
        <f t="shared" si="4"/>
        <v>203</v>
      </c>
      <c r="R13" s="80">
        <f t="shared" si="4"/>
        <v>204</v>
      </c>
      <c r="S13" s="80">
        <f t="shared" si="4"/>
        <v>205</v>
      </c>
      <c r="T13" s="80">
        <f t="shared" si="4"/>
        <v>206</v>
      </c>
      <c r="U13" s="80">
        <f t="shared" si="4"/>
        <v>207</v>
      </c>
      <c r="V13" s="80">
        <f t="shared" si="4"/>
        <v>208</v>
      </c>
      <c r="W13" s="80">
        <f t="shared" si="4"/>
        <v>209</v>
      </c>
      <c r="X13" s="80">
        <f t="shared" si="4"/>
        <v>210</v>
      </c>
      <c r="Y13" s="60"/>
      <c r="Z13" s="120"/>
      <c r="AA13" s="117"/>
    </row>
    <row r="14" spans="1:47" ht="75.75" customHeight="1">
      <c r="A14" s="117"/>
      <c r="B14" s="41">
        <f t="shared" ref="B14:B16" si="5">B13+20</f>
        <v>140</v>
      </c>
      <c r="C14" s="46" t="s">
        <v>29</v>
      </c>
      <c r="D14" s="82" t="s">
        <v>41</v>
      </c>
      <c r="E14" s="83" t="s">
        <v>46</v>
      </c>
      <c r="F14" s="84" t="s">
        <v>57</v>
      </c>
      <c r="G14" s="85" t="s">
        <v>41</v>
      </c>
      <c r="H14" s="85" t="s">
        <v>41</v>
      </c>
      <c r="I14" s="86" t="s">
        <v>30</v>
      </c>
      <c r="J14" s="86" t="s">
        <v>30</v>
      </c>
      <c r="K14" s="86" t="s">
        <v>30</v>
      </c>
      <c r="L14" s="83" t="s">
        <v>46</v>
      </c>
      <c r="M14" s="87" t="s">
        <v>46</v>
      </c>
      <c r="N14" s="53" t="s">
        <v>29</v>
      </c>
      <c r="O14" s="88" t="s">
        <v>41</v>
      </c>
      <c r="P14" s="89" t="s">
        <v>46</v>
      </c>
      <c r="Q14" s="90" t="s">
        <v>30</v>
      </c>
      <c r="R14" s="91" t="s">
        <v>57</v>
      </c>
      <c r="S14" s="90" t="s">
        <v>30</v>
      </c>
      <c r="T14" s="89" t="s">
        <v>46</v>
      </c>
      <c r="U14" s="92" t="s">
        <v>41</v>
      </c>
      <c r="V14" s="90" t="s">
        <v>30</v>
      </c>
      <c r="W14" s="92" t="s">
        <v>41</v>
      </c>
      <c r="X14" s="93" t="s">
        <v>46</v>
      </c>
      <c r="Y14" s="60"/>
      <c r="Z14" s="120"/>
      <c r="AA14" s="117"/>
      <c r="AB14" s="27"/>
      <c r="AC14" s="27"/>
      <c r="AD14" s="27"/>
    </row>
    <row r="15" spans="1:47" ht="75.75" customHeight="1">
      <c r="A15" s="117"/>
      <c r="B15" s="41">
        <f t="shared" si="5"/>
        <v>160</v>
      </c>
      <c r="C15" s="46" t="s">
        <v>35</v>
      </c>
      <c r="D15" s="94"/>
      <c r="E15" s="68"/>
      <c r="F15" s="69"/>
      <c r="G15" s="70"/>
      <c r="H15" s="70"/>
      <c r="I15" s="71"/>
      <c r="J15" s="71"/>
      <c r="K15" s="71"/>
      <c r="L15" s="68"/>
      <c r="M15" s="72"/>
      <c r="N15" s="53" t="s">
        <v>35</v>
      </c>
      <c r="O15" s="94"/>
      <c r="P15" s="68"/>
      <c r="Q15" s="71"/>
      <c r="R15" s="69"/>
      <c r="S15" s="71"/>
      <c r="T15" s="68"/>
      <c r="U15" s="70"/>
      <c r="V15" s="71"/>
      <c r="W15" s="70"/>
      <c r="X15" s="72"/>
      <c r="Y15" s="60"/>
      <c r="Z15" s="120"/>
      <c r="AA15" s="117"/>
      <c r="AB15" s="27"/>
      <c r="AC15" s="27"/>
      <c r="AD15" s="27"/>
    </row>
    <row r="16" spans="1:47" ht="75.75" customHeight="1">
      <c r="A16" s="117"/>
      <c r="B16" s="41">
        <f t="shared" si="5"/>
        <v>180</v>
      </c>
      <c r="C16" s="46" t="s">
        <v>38</v>
      </c>
      <c r="D16" s="95" t="s">
        <v>31</v>
      </c>
      <c r="E16" s="96" t="s">
        <v>47</v>
      </c>
      <c r="F16" s="96" t="s">
        <v>31</v>
      </c>
      <c r="G16" s="96" t="s">
        <v>47</v>
      </c>
      <c r="H16" s="96" t="s">
        <v>42</v>
      </c>
      <c r="I16" s="96" t="s">
        <v>47</v>
      </c>
      <c r="J16" s="96" t="s">
        <v>42</v>
      </c>
      <c r="K16" s="96" t="s">
        <v>31</v>
      </c>
      <c r="L16" s="96" t="s">
        <v>42</v>
      </c>
      <c r="M16" s="97" t="s">
        <v>31</v>
      </c>
      <c r="N16" s="53" t="s">
        <v>38</v>
      </c>
      <c r="O16" s="98" t="s">
        <v>42</v>
      </c>
      <c r="P16" s="99" t="s">
        <v>47</v>
      </c>
      <c r="Q16" s="99" t="s">
        <v>31</v>
      </c>
      <c r="R16" s="99" t="s">
        <v>31</v>
      </c>
      <c r="S16" s="99" t="s">
        <v>42</v>
      </c>
      <c r="T16" s="99" t="s">
        <v>31</v>
      </c>
      <c r="U16" s="99" t="s">
        <v>47</v>
      </c>
      <c r="V16" s="99" t="s">
        <v>47</v>
      </c>
      <c r="W16" s="99" t="s">
        <v>31</v>
      </c>
      <c r="X16" s="100" t="s">
        <v>42</v>
      </c>
      <c r="Y16" s="60"/>
      <c r="Z16" s="120"/>
      <c r="AA16" s="117"/>
      <c r="AB16" s="27"/>
      <c r="AC16" s="27"/>
      <c r="AD16" s="27"/>
    </row>
    <row r="17" spans="1:47" ht="96" customHeight="1">
      <c r="A17" s="117"/>
      <c r="B17" s="41">
        <f>B16+25</f>
        <v>205</v>
      </c>
      <c r="C17" s="79"/>
      <c r="D17" s="80">
        <v>301</v>
      </c>
      <c r="E17" s="80">
        <f t="shared" ref="E17:M17" si="6">D17+1</f>
        <v>302</v>
      </c>
      <c r="F17" s="80">
        <f t="shared" si="6"/>
        <v>303</v>
      </c>
      <c r="G17" s="80">
        <f t="shared" si="6"/>
        <v>304</v>
      </c>
      <c r="H17" s="80">
        <f t="shared" si="6"/>
        <v>305</v>
      </c>
      <c r="I17" s="80">
        <f t="shared" si="6"/>
        <v>306</v>
      </c>
      <c r="J17" s="80">
        <f t="shared" si="6"/>
        <v>307</v>
      </c>
      <c r="K17" s="80">
        <f t="shared" si="6"/>
        <v>308</v>
      </c>
      <c r="L17" s="80">
        <f t="shared" si="6"/>
        <v>309</v>
      </c>
      <c r="M17" s="80">
        <f t="shared" si="6"/>
        <v>310</v>
      </c>
      <c r="N17" s="101"/>
      <c r="O17" s="80">
        <v>401</v>
      </c>
      <c r="P17" s="80">
        <f t="shared" ref="P17:X17" si="7">O17+1</f>
        <v>402</v>
      </c>
      <c r="Q17" s="80">
        <f t="shared" si="7"/>
        <v>403</v>
      </c>
      <c r="R17" s="80">
        <f t="shared" si="7"/>
        <v>404</v>
      </c>
      <c r="S17" s="80">
        <f t="shared" si="7"/>
        <v>405</v>
      </c>
      <c r="T17" s="80">
        <f t="shared" si="7"/>
        <v>406</v>
      </c>
      <c r="U17" s="80">
        <f t="shared" si="7"/>
        <v>407</v>
      </c>
      <c r="V17" s="80">
        <f t="shared" si="7"/>
        <v>408</v>
      </c>
      <c r="W17" s="80">
        <f t="shared" si="7"/>
        <v>409</v>
      </c>
      <c r="X17" s="80">
        <f t="shared" si="7"/>
        <v>410</v>
      </c>
      <c r="Y17" s="60"/>
      <c r="Z17" s="120"/>
      <c r="AA17" s="117"/>
      <c r="AB17" s="27"/>
      <c r="AC17" s="27"/>
      <c r="AD17" s="27"/>
    </row>
    <row r="18" spans="1:47" ht="96" customHeight="1">
      <c r="A18" s="117"/>
      <c r="B18" s="27">
        <f>B17+220</f>
        <v>425</v>
      </c>
      <c r="C18" s="107" t="s">
        <v>289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9"/>
      <c r="Z18" s="120"/>
      <c r="AA18" s="117"/>
      <c r="AB18" s="27"/>
      <c r="AC18" s="27"/>
      <c r="AD18" s="27"/>
    </row>
    <row r="19" spans="1:47" ht="96" customHeight="1">
      <c r="A19" s="118"/>
      <c r="B19" s="27">
        <f>B18+205</f>
        <v>630</v>
      </c>
      <c r="C19" s="110" t="s">
        <v>290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9"/>
      <c r="Z19" s="121"/>
      <c r="AA19" s="118"/>
      <c r="AB19" s="27"/>
      <c r="AC19" s="27"/>
      <c r="AD19" s="27"/>
    </row>
    <row r="20" spans="1:47" ht="23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47" ht="48" customHeight="1">
      <c r="A21" s="113" t="s">
        <v>291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5"/>
      <c r="AB21" s="27"/>
      <c r="AC21" s="27"/>
      <c r="AD21" s="27"/>
    </row>
    <row r="22" spans="1:47" ht="23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</row>
    <row r="23" spans="1:47" ht="23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</row>
    <row r="24" spans="1:47" ht="23.2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</row>
    <row r="25" spans="1:47" ht="23.2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</row>
    <row r="26" spans="1:47" ht="23.2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</row>
    <row r="27" spans="1:47" ht="23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</row>
    <row r="28" spans="1:47" ht="23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</row>
    <row r="29" spans="1:47" ht="23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</row>
    <row r="30" spans="1:47" ht="23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</row>
    <row r="31" spans="1:47" ht="23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</row>
    <row r="32" spans="1:47" ht="23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</row>
    <row r="33" spans="1:47" ht="23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</row>
    <row r="34" spans="1:47" ht="23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</row>
    <row r="35" spans="1:47" ht="23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</row>
    <row r="36" spans="1:47" ht="23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</row>
    <row r="37" spans="1:47" ht="23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</row>
    <row r="38" spans="1:47" ht="23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</row>
    <row r="39" spans="1:47" ht="23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ht="23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ht="23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</row>
    <row r="42" spans="1:47" ht="23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</row>
    <row r="43" spans="1:47" ht="23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</row>
    <row r="44" spans="1:47" ht="23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</row>
    <row r="45" spans="1:47" ht="23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</row>
    <row r="46" spans="1:47" ht="23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</row>
    <row r="47" spans="1:47" ht="23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</row>
    <row r="48" spans="1:47" ht="23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</row>
    <row r="49" spans="1:47" ht="23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</row>
    <row r="50" spans="1:47" ht="23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</row>
    <row r="51" spans="1:47" ht="23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</row>
    <row r="52" spans="1:47" ht="23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ht="23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</row>
    <row r="54" spans="1:47" ht="23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ht="23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</row>
    <row r="56" spans="1:47" ht="23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ht="23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ht="23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</row>
    <row r="59" spans="1:47" ht="23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ht="23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</row>
    <row r="61" spans="1:47" ht="23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</row>
    <row r="62" spans="1:47" ht="23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</row>
    <row r="63" spans="1:47" ht="23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</row>
    <row r="64" spans="1:47" ht="23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</row>
    <row r="65" spans="1:47" ht="23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</row>
    <row r="66" spans="1:47" ht="23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</row>
    <row r="67" spans="1:47" ht="23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</row>
    <row r="68" spans="1:47" ht="23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</row>
    <row r="69" spans="1:47" ht="23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</row>
    <row r="70" spans="1:47" ht="23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</row>
    <row r="71" spans="1:47" ht="23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</row>
    <row r="72" spans="1:47" ht="23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</row>
    <row r="73" spans="1:47" ht="23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</row>
    <row r="74" spans="1:47" ht="23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</row>
    <row r="75" spans="1:47" ht="23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</row>
    <row r="76" spans="1:47" ht="23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</row>
    <row r="77" spans="1:47" ht="23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</row>
    <row r="78" spans="1:47" ht="23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</row>
    <row r="79" spans="1:47" ht="23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</row>
    <row r="80" spans="1:47" ht="23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</row>
    <row r="81" spans="1:47" ht="23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</row>
    <row r="82" spans="1:47" ht="23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</row>
    <row r="83" spans="1:47" ht="23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</row>
    <row r="84" spans="1:47" ht="23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</row>
    <row r="85" spans="1:47" ht="23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</row>
    <row r="86" spans="1:47" ht="23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</row>
    <row r="87" spans="1:47" ht="23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</row>
    <row r="88" spans="1:47" ht="23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</row>
    <row r="89" spans="1:47" ht="23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</row>
    <row r="90" spans="1:47" ht="23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</row>
    <row r="91" spans="1:47" ht="23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</row>
    <row r="92" spans="1:47" ht="23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</row>
    <row r="93" spans="1:47" ht="23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</row>
    <row r="94" spans="1:47" ht="23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</row>
    <row r="95" spans="1:47" ht="23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</row>
    <row r="96" spans="1:47" ht="23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</row>
    <row r="97" spans="1:47" ht="23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</row>
    <row r="98" spans="1:47" ht="23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</row>
    <row r="99" spans="1:47" ht="23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</row>
    <row r="100" spans="1:47" ht="23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</row>
    <row r="101" spans="1:47" ht="23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</row>
    <row r="102" spans="1:47" ht="23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</row>
    <row r="103" spans="1:47" ht="23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</row>
    <row r="104" spans="1:47" ht="23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</row>
    <row r="105" spans="1:47" ht="23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</row>
    <row r="106" spans="1:47" ht="23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</row>
    <row r="107" spans="1:47" ht="23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</row>
    <row r="108" spans="1:47" ht="23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</row>
    <row r="109" spans="1:47" ht="23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</row>
    <row r="110" spans="1:47" ht="23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</row>
    <row r="111" spans="1:47" ht="23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</row>
    <row r="112" spans="1:47" ht="23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</row>
    <row r="113" spans="1:47" ht="23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</row>
    <row r="114" spans="1:47" ht="23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</row>
    <row r="115" spans="1:47" ht="23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</row>
    <row r="116" spans="1:47" ht="23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</row>
    <row r="117" spans="1:47" ht="23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</row>
    <row r="118" spans="1:47" ht="23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</row>
    <row r="119" spans="1:47" ht="23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</row>
    <row r="120" spans="1:47" ht="23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</row>
    <row r="121" spans="1:47" ht="23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</row>
    <row r="122" spans="1:47" ht="23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</row>
    <row r="123" spans="1:47" ht="23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</row>
    <row r="124" spans="1:47" ht="23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</row>
    <row r="125" spans="1:47" ht="23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</row>
    <row r="126" spans="1:47" ht="23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</row>
    <row r="127" spans="1:47" ht="23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</row>
    <row r="128" spans="1:47" ht="23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</row>
    <row r="129" spans="1:47" ht="23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</row>
    <row r="130" spans="1:47" ht="23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</row>
    <row r="131" spans="1:47" ht="23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</row>
    <row r="132" spans="1:47" ht="23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</row>
    <row r="133" spans="1:47" ht="23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</row>
    <row r="134" spans="1:47" ht="23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</row>
    <row r="135" spans="1:47" ht="23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</row>
    <row r="136" spans="1:47" ht="23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</row>
    <row r="137" spans="1:47" ht="23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</row>
    <row r="138" spans="1:47" ht="23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</row>
    <row r="139" spans="1:47" ht="23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</row>
    <row r="140" spans="1:47" ht="23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</row>
    <row r="141" spans="1:47" ht="23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</row>
    <row r="142" spans="1:47" ht="23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</row>
    <row r="143" spans="1:47" ht="23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</row>
    <row r="144" spans="1:47" ht="23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</row>
    <row r="145" spans="1:47" ht="23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</row>
    <row r="146" spans="1:47" ht="23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</row>
    <row r="147" spans="1:47" ht="23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</row>
    <row r="148" spans="1:47" ht="23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</row>
    <row r="149" spans="1:47" ht="23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</row>
    <row r="150" spans="1:47" ht="23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</row>
    <row r="151" spans="1:47" ht="23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</row>
    <row r="152" spans="1:47" ht="23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</row>
    <row r="153" spans="1:47" ht="23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</row>
    <row r="154" spans="1:47" ht="23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</row>
    <row r="155" spans="1:47" ht="23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</row>
    <row r="156" spans="1:47" ht="23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</row>
    <row r="157" spans="1:47" ht="23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</row>
    <row r="158" spans="1:47" ht="23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</row>
    <row r="159" spans="1:47" ht="23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</row>
    <row r="160" spans="1:47" ht="23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</row>
    <row r="161" spans="1:47" ht="23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</row>
    <row r="162" spans="1:47" ht="23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</row>
    <row r="163" spans="1:47" ht="23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</row>
    <row r="164" spans="1:47" ht="23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</row>
    <row r="165" spans="1:47" ht="23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</row>
    <row r="166" spans="1:47" ht="23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</row>
    <row r="167" spans="1:47" ht="23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</row>
    <row r="168" spans="1:47" ht="23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</row>
    <row r="169" spans="1:47" ht="23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</row>
    <row r="170" spans="1:47" ht="23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</row>
    <row r="171" spans="1:47" ht="23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</row>
    <row r="172" spans="1:47" ht="23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</row>
    <row r="173" spans="1:47" ht="23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</row>
    <row r="174" spans="1:47" ht="23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</row>
    <row r="175" spans="1:47" ht="23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</row>
    <row r="176" spans="1:47" ht="23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</row>
    <row r="177" spans="1:47" ht="23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</row>
    <row r="178" spans="1:47" ht="23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</row>
    <row r="179" spans="1:47" ht="23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</row>
    <row r="180" spans="1:47" ht="23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</row>
    <row r="181" spans="1:47" ht="23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</row>
    <row r="182" spans="1:47" ht="23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</row>
    <row r="183" spans="1:47" ht="23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</row>
    <row r="184" spans="1:47" ht="23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</row>
    <row r="185" spans="1:47" ht="23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</row>
    <row r="186" spans="1:47" ht="23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</row>
    <row r="187" spans="1:47" ht="23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</row>
    <row r="188" spans="1:47" ht="23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</row>
    <row r="189" spans="1:47" ht="23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</row>
    <row r="190" spans="1:47" ht="23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</row>
    <row r="191" spans="1:47" ht="23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</row>
    <row r="192" spans="1:47" ht="23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</row>
    <row r="193" spans="1:47" ht="23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</row>
    <row r="194" spans="1:47" ht="23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</row>
    <row r="195" spans="1:47" ht="23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</row>
    <row r="196" spans="1:47" ht="23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</row>
    <row r="197" spans="1:47" ht="23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</row>
    <row r="198" spans="1:47" ht="23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</row>
    <row r="199" spans="1:47" ht="23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</row>
    <row r="200" spans="1:47" ht="23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</row>
    <row r="201" spans="1:47" ht="23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</row>
    <row r="202" spans="1:47" ht="23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</row>
    <row r="203" spans="1:47" ht="23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</row>
    <row r="204" spans="1:47" ht="23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</row>
    <row r="205" spans="1:47" ht="23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</row>
    <row r="206" spans="1:47" ht="23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</row>
    <row r="207" spans="1:47" ht="23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</row>
    <row r="208" spans="1:47" ht="23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</row>
    <row r="209" spans="1:47" ht="23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</row>
    <row r="210" spans="1:47" ht="23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</row>
    <row r="211" spans="1:47" ht="23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</row>
    <row r="212" spans="1:47" ht="23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</row>
    <row r="213" spans="1:47" ht="23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</row>
    <row r="214" spans="1:47" ht="23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</row>
    <row r="215" spans="1:47" ht="23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</row>
    <row r="216" spans="1:47" ht="23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</row>
    <row r="217" spans="1:47" ht="23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</row>
    <row r="218" spans="1:47" ht="23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</row>
    <row r="219" spans="1:47" ht="23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</row>
    <row r="220" spans="1:47" ht="23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</row>
    <row r="221" spans="1:47" ht="23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</row>
    <row r="222" spans="1:47" ht="23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</row>
    <row r="223" spans="1:47" ht="23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</row>
    <row r="224" spans="1:47" ht="23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</row>
    <row r="225" spans="1:47" ht="23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</row>
    <row r="226" spans="1:47" ht="23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</row>
    <row r="227" spans="1:47" ht="23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</row>
    <row r="228" spans="1:47" ht="23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</row>
    <row r="229" spans="1:47" ht="23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</row>
    <row r="230" spans="1:47" ht="23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</row>
    <row r="231" spans="1:47" ht="23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</row>
    <row r="232" spans="1:47" ht="23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</row>
    <row r="233" spans="1:47" ht="23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</row>
    <row r="234" spans="1:47" ht="23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</row>
    <row r="235" spans="1:47" ht="23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</row>
    <row r="236" spans="1:47" ht="23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</row>
    <row r="237" spans="1:47" ht="23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</row>
    <row r="238" spans="1:47" ht="23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</row>
    <row r="239" spans="1:47" ht="23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</row>
    <row r="240" spans="1:47" ht="23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</row>
    <row r="241" spans="1:47" ht="23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</row>
    <row r="242" spans="1:47" ht="23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</row>
    <row r="243" spans="1:47" ht="23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</row>
    <row r="244" spans="1:47" ht="23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</row>
    <row r="245" spans="1:47" ht="23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</row>
    <row r="246" spans="1:47" ht="23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</row>
    <row r="247" spans="1:47" ht="23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</row>
    <row r="248" spans="1:47" ht="23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</row>
    <row r="249" spans="1:47" ht="23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</row>
    <row r="250" spans="1:47" ht="23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</row>
    <row r="251" spans="1:47" ht="23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</row>
    <row r="252" spans="1:47" ht="23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</row>
    <row r="253" spans="1:47" ht="23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</row>
    <row r="254" spans="1:47" ht="23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</row>
    <row r="255" spans="1:47" ht="23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</row>
    <row r="256" spans="1:47" ht="23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</row>
    <row r="257" spans="1:47" ht="23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</row>
    <row r="258" spans="1:47" ht="23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</row>
    <row r="259" spans="1:47" ht="23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</row>
    <row r="260" spans="1:47" ht="23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</row>
    <row r="261" spans="1:47" ht="23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</row>
    <row r="262" spans="1:47" ht="23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</row>
    <row r="263" spans="1:47" ht="23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</row>
    <row r="264" spans="1:47" ht="23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</row>
    <row r="265" spans="1:47" ht="23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</row>
    <row r="266" spans="1:47" ht="23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</row>
    <row r="267" spans="1:47" ht="23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</row>
    <row r="268" spans="1:47" ht="23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</row>
    <row r="269" spans="1:47" ht="23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</row>
    <row r="270" spans="1:47" ht="23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</row>
    <row r="271" spans="1:47" ht="23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</row>
    <row r="272" spans="1:47" ht="23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</row>
    <row r="273" spans="1:47" ht="23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</row>
    <row r="274" spans="1:47" ht="23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</row>
    <row r="275" spans="1:47" ht="23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</row>
    <row r="276" spans="1:47" ht="23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</row>
    <row r="277" spans="1:47" ht="23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</row>
    <row r="278" spans="1:47" ht="23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</row>
    <row r="279" spans="1:47" ht="23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</row>
    <row r="280" spans="1:47" ht="23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</row>
    <row r="281" spans="1:47" ht="23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</row>
    <row r="282" spans="1:47" ht="23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</row>
    <row r="283" spans="1:47" ht="23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</row>
    <row r="284" spans="1:47" ht="23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</row>
    <row r="285" spans="1:47" ht="23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</row>
    <row r="286" spans="1:47" ht="23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</row>
    <row r="287" spans="1:47" ht="23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</row>
    <row r="288" spans="1:47" ht="23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</row>
    <row r="289" spans="1:47" ht="23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</row>
    <row r="290" spans="1:47" ht="23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</row>
    <row r="291" spans="1:47" ht="23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</row>
    <row r="292" spans="1:47" ht="23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</row>
    <row r="293" spans="1:47" ht="23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</row>
    <row r="294" spans="1:47" ht="23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</row>
    <row r="295" spans="1:47" ht="23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</row>
    <row r="296" spans="1:47" ht="23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</row>
    <row r="297" spans="1:47" ht="23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</row>
    <row r="298" spans="1:47" ht="23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</row>
    <row r="299" spans="1:47" ht="23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</row>
    <row r="300" spans="1:47" ht="23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</row>
    <row r="301" spans="1:47" ht="23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</row>
    <row r="302" spans="1:47" ht="23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</row>
    <row r="303" spans="1:47" ht="23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</row>
    <row r="304" spans="1:47" ht="23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</row>
    <row r="305" spans="1:47" ht="23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</row>
    <row r="306" spans="1:47" ht="23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</row>
    <row r="307" spans="1:47" ht="23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</row>
    <row r="308" spans="1:47" ht="23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</row>
    <row r="309" spans="1:47" ht="23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</row>
    <row r="310" spans="1:47" ht="23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</row>
    <row r="311" spans="1:47" ht="23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</row>
    <row r="312" spans="1:47" ht="23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</row>
    <row r="313" spans="1:47" ht="23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</row>
    <row r="314" spans="1:47" ht="23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</row>
    <row r="315" spans="1:47" ht="23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</row>
    <row r="316" spans="1:47" ht="23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</row>
    <row r="317" spans="1:47" ht="23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</row>
    <row r="318" spans="1:47" ht="23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</row>
    <row r="319" spans="1:47" ht="23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</row>
    <row r="320" spans="1:47" ht="23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</row>
    <row r="321" spans="1:47" ht="23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</row>
    <row r="322" spans="1:47" ht="23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</row>
    <row r="323" spans="1:47" ht="23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</row>
    <row r="324" spans="1:47" ht="23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</row>
    <row r="325" spans="1:47" ht="23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</row>
    <row r="326" spans="1:47" ht="23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</row>
    <row r="327" spans="1:47" ht="23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</row>
    <row r="328" spans="1:47" ht="23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</row>
    <row r="329" spans="1:47" ht="23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</row>
    <row r="330" spans="1:47" ht="23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</row>
    <row r="331" spans="1:47" ht="23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</row>
    <row r="332" spans="1:47" ht="23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</row>
    <row r="333" spans="1:47" ht="23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</row>
    <row r="334" spans="1:47" ht="23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</row>
    <row r="335" spans="1:47" ht="23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</row>
    <row r="336" spans="1:47" ht="23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</row>
    <row r="337" spans="1:47" ht="23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</row>
    <row r="338" spans="1:47" ht="23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</row>
    <row r="339" spans="1:47" ht="23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</row>
    <row r="340" spans="1:47" ht="23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</row>
    <row r="341" spans="1:47" ht="23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</row>
    <row r="342" spans="1:47" ht="23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</row>
    <row r="343" spans="1:47" ht="23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</row>
    <row r="344" spans="1:47" ht="23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</row>
    <row r="345" spans="1:47" ht="23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</row>
    <row r="346" spans="1:47" ht="23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</row>
    <row r="347" spans="1:47" ht="23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</row>
    <row r="348" spans="1:47" ht="23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</row>
    <row r="349" spans="1:47" ht="23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</row>
    <row r="350" spans="1:47" ht="23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</row>
    <row r="351" spans="1:47" ht="23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</row>
    <row r="352" spans="1:47" ht="23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</row>
    <row r="353" spans="1:47" ht="23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</row>
    <row r="354" spans="1:47" ht="23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</row>
    <row r="355" spans="1:47" ht="23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</row>
    <row r="356" spans="1:47" ht="23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</row>
    <row r="357" spans="1:47" ht="23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</row>
    <row r="358" spans="1:47" ht="23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</row>
    <row r="359" spans="1:47" ht="23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</row>
    <row r="360" spans="1:47" ht="23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</row>
    <row r="361" spans="1:47" ht="23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</row>
    <row r="362" spans="1:47" ht="23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</row>
    <row r="363" spans="1:47" ht="23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</row>
    <row r="364" spans="1:47" ht="23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</row>
    <row r="365" spans="1:47" ht="23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</row>
    <row r="366" spans="1:47" ht="23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</row>
    <row r="367" spans="1:47" ht="23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</row>
    <row r="368" spans="1:47" ht="23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</row>
    <row r="369" spans="1:47" ht="23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</row>
    <row r="370" spans="1:47" ht="23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</row>
    <row r="371" spans="1:47" ht="23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</row>
    <row r="372" spans="1:47" ht="23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</row>
    <row r="373" spans="1:47" ht="23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</row>
    <row r="374" spans="1:47" ht="23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</row>
    <row r="375" spans="1:47" ht="23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</row>
    <row r="376" spans="1:47" ht="23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</row>
    <row r="377" spans="1:47" ht="23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</row>
    <row r="378" spans="1:47" ht="23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</row>
    <row r="379" spans="1:47" ht="23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</row>
    <row r="380" spans="1:47" ht="23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</row>
    <row r="381" spans="1:47" ht="23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</row>
    <row r="382" spans="1:47" ht="23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</row>
    <row r="383" spans="1:47" ht="23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</row>
    <row r="384" spans="1:47" ht="23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</row>
    <row r="385" spans="1:47" ht="23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</row>
    <row r="386" spans="1:47" ht="23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</row>
    <row r="387" spans="1:47" ht="23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</row>
    <row r="388" spans="1:47" ht="23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</row>
    <row r="389" spans="1:47" ht="23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</row>
    <row r="390" spans="1:47" ht="23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</row>
    <row r="391" spans="1:47" ht="23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</row>
    <row r="392" spans="1:47" ht="23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</row>
    <row r="393" spans="1:47" ht="23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</row>
    <row r="394" spans="1:47" ht="23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</row>
    <row r="395" spans="1:47" ht="23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</row>
    <row r="396" spans="1:47" ht="23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</row>
    <row r="397" spans="1:47" ht="23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</row>
    <row r="398" spans="1:47" ht="23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</row>
    <row r="399" spans="1:47" ht="23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</row>
    <row r="400" spans="1:47" ht="23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</row>
    <row r="401" spans="1:47" ht="23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</row>
    <row r="402" spans="1:47" ht="23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</row>
    <row r="403" spans="1:47" ht="23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</row>
    <row r="404" spans="1:47" ht="23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</row>
    <row r="405" spans="1:47" ht="23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</row>
    <row r="406" spans="1:47" ht="23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</row>
    <row r="407" spans="1:47" ht="23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</row>
    <row r="408" spans="1:47" ht="23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</row>
    <row r="409" spans="1:47" ht="23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</row>
    <row r="410" spans="1:47" ht="23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</row>
    <row r="411" spans="1:47" ht="23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</row>
    <row r="412" spans="1:47" ht="23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</row>
    <row r="413" spans="1:47" ht="23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</row>
    <row r="414" spans="1:47" ht="23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</row>
    <row r="415" spans="1:47" ht="23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</row>
    <row r="416" spans="1:47" ht="23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</row>
    <row r="417" spans="1:47" ht="23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</row>
    <row r="418" spans="1:47" ht="23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</row>
    <row r="419" spans="1:47" ht="23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</row>
    <row r="420" spans="1:47" ht="23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</row>
    <row r="421" spans="1:47" ht="23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</row>
    <row r="422" spans="1:47" ht="23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</row>
    <row r="423" spans="1:47" ht="23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</row>
    <row r="424" spans="1:47" ht="23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</row>
    <row r="425" spans="1:47" ht="23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</row>
    <row r="426" spans="1:47" ht="23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</row>
    <row r="427" spans="1:47" ht="23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</row>
    <row r="428" spans="1:47" ht="23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</row>
    <row r="429" spans="1:47" ht="23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</row>
    <row r="430" spans="1:47" ht="23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</row>
    <row r="431" spans="1:47" ht="23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</row>
    <row r="432" spans="1:47" ht="23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</row>
    <row r="433" spans="1:47" ht="23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</row>
    <row r="434" spans="1:47" ht="23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</row>
    <row r="435" spans="1:47" ht="23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</row>
    <row r="436" spans="1:47" ht="23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</row>
    <row r="437" spans="1:47" ht="23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</row>
    <row r="438" spans="1:47" ht="23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</row>
    <row r="439" spans="1:47" ht="23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</row>
    <row r="440" spans="1:47" ht="23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</row>
    <row r="441" spans="1:47" ht="23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</row>
    <row r="442" spans="1:47" ht="23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</row>
    <row r="443" spans="1:47" ht="23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</row>
    <row r="444" spans="1:47" ht="23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</row>
    <row r="445" spans="1:47" ht="23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</row>
    <row r="446" spans="1:47" ht="23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</row>
    <row r="447" spans="1:47" ht="23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</row>
    <row r="448" spans="1:47" ht="23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</row>
    <row r="449" spans="1:47" ht="23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</row>
    <row r="450" spans="1:47" ht="23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</row>
    <row r="451" spans="1:47" ht="23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</row>
    <row r="452" spans="1:47" ht="23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</row>
    <row r="453" spans="1:47" ht="23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</row>
    <row r="454" spans="1:47" ht="23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</row>
    <row r="455" spans="1:47" ht="23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</row>
    <row r="456" spans="1:47" ht="23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</row>
    <row r="457" spans="1:47" ht="23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</row>
    <row r="458" spans="1:47" ht="23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</row>
    <row r="459" spans="1:47" ht="23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</row>
    <row r="460" spans="1:47" ht="23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</row>
    <row r="461" spans="1:47" ht="23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</row>
    <row r="462" spans="1:47" ht="23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</row>
    <row r="463" spans="1:47" ht="23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</row>
    <row r="464" spans="1:47" ht="23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</row>
    <row r="465" spans="1:47" ht="23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</row>
    <row r="466" spans="1:47" ht="23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</row>
    <row r="467" spans="1:47" ht="23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</row>
    <row r="468" spans="1:47" ht="23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</row>
    <row r="469" spans="1:47" ht="23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</row>
    <row r="470" spans="1:47" ht="23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</row>
    <row r="471" spans="1:47" ht="23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</row>
    <row r="472" spans="1:47" ht="23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</row>
    <row r="473" spans="1:47" ht="23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</row>
    <row r="474" spans="1:47" ht="23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</row>
    <row r="475" spans="1:47" ht="23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</row>
    <row r="476" spans="1:47" ht="23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</row>
    <row r="477" spans="1:47" ht="23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</row>
    <row r="478" spans="1:47" ht="23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</row>
    <row r="479" spans="1:47" ht="23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</row>
    <row r="480" spans="1:47" ht="23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</row>
    <row r="481" spans="1:47" ht="23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</row>
    <row r="482" spans="1:47" ht="23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</row>
    <row r="483" spans="1:47" ht="23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</row>
    <row r="484" spans="1:47" ht="23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</row>
    <row r="485" spans="1:47" ht="23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</row>
    <row r="486" spans="1:47" ht="23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</row>
    <row r="487" spans="1:47" ht="23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</row>
    <row r="488" spans="1:47" ht="23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</row>
    <row r="489" spans="1:47" ht="23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</row>
    <row r="490" spans="1:47" ht="23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</row>
    <row r="491" spans="1:47" ht="23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</row>
    <row r="492" spans="1:47" ht="23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</row>
    <row r="493" spans="1:47" ht="23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</row>
    <row r="494" spans="1:47" ht="23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</row>
    <row r="495" spans="1:47" ht="23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</row>
    <row r="496" spans="1:47" ht="23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</row>
    <row r="497" spans="1:47" ht="23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</row>
    <row r="498" spans="1:47" ht="23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</row>
    <row r="499" spans="1:47" ht="23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</row>
    <row r="500" spans="1:47" ht="23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</row>
    <row r="501" spans="1:47" ht="23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</row>
    <row r="502" spans="1:47" ht="23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</row>
    <row r="503" spans="1:47" ht="23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</row>
    <row r="504" spans="1:47" ht="23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</row>
    <row r="505" spans="1:47" ht="23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</row>
    <row r="506" spans="1:47" ht="23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</row>
    <row r="507" spans="1:47" ht="23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</row>
    <row r="508" spans="1:47" ht="23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</row>
    <row r="509" spans="1:47" ht="23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</row>
    <row r="510" spans="1:47" ht="23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</row>
    <row r="511" spans="1:47" ht="23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</row>
    <row r="512" spans="1:47" ht="23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</row>
    <row r="513" spans="1:47" ht="23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</row>
    <row r="514" spans="1:47" ht="23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</row>
    <row r="515" spans="1:47" ht="23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</row>
    <row r="516" spans="1:47" ht="23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</row>
    <row r="517" spans="1:47" ht="23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</row>
    <row r="518" spans="1:47" ht="23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</row>
    <row r="519" spans="1:47" ht="23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</row>
    <row r="520" spans="1:47" ht="23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</row>
    <row r="521" spans="1:47" ht="23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</row>
    <row r="522" spans="1:47" ht="23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</row>
    <row r="523" spans="1:47" ht="23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</row>
    <row r="524" spans="1:47" ht="23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</row>
    <row r="525" spans="1:47" ht="23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</row>
    <row r="526" spans="1:47" ht="23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</row>
    <row r="527" spans="1:47" ht="23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</row>
    <row r="528" spans="1:47" ht="23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</row>
    <row r="529" spans="1:47" ht="23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</row>
    <row r="530" spans="1:47" ht="23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</row>
    <row r="531" spans="1:47" ht="23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</row>
    <row r="532" spans="1:47" ht="23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</row>
    <row r="533" spans="1:47" ht="23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</row>
    <row r="534" spans="1:47" ht="23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</row>
    <row r="535" spans="1:47" ht="23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</row>
    <row r="536" spans="1:47" ht="23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</row>
    <row r="537" spans="1:47" ht="23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</row>
    <row r="538" spans="1:47" ht="23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</row>
    <row r="539" spans="1:47" ht="23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</row>
    <row r="540" spans="1:47" ht="23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</row>
    <row r="541" spans="1:47" ht="23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</row>
    <row r="542" spans="1:47" ht="23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</row>
    <row r="543" spans="1:47" ht="23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</row>
    <row r="544" spans="1:47" ht="23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</row>
    <row r="545" spans="1:47" ht="23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</row>
    <row r="546" spans="1:47" ht="23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</row>
    <row r="547" spans="1:47" ht="23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</row>
    <row r="548" spans="1:47" ht="23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</row>
    <row r="549" spans="1:47" ht="23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</row>
    <row r="550" spans="1:47" ht="23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</row>
    <row r="551" spans="1:47" ht="23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</row>
    <row r="552" spans="1:47" ht="23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</row>
    <row r="553" spans="1:47" ht="23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</row>
    <row r="554" spans="1:47" ht="23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</row>
    <row r="555" spans="1:47" ht="23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</row>
    <row r="556" spans="1:47" ht="23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</row>
    <row r="557" spans="1:47" ht="23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</row>
    <row r="558" spans="1:47" ht="23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</row>
    <row r="559" spans="1:47" ht="23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</row>
    <row r="560" spans="1:47" ht="23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</row>
    <row r="561" spans="1:47" ht="23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</row>
    <row r="562" spans="1:47" ht="23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</row>
    <row r="563" spans="1:47" ht="23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</row>
    <row r="564" spans="1:47" ht="23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</row>
    <row r="565" spans="1:47" ht="23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</row>
    <row r="566" spans="1:47" ht="23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</row>
    <row r="567" spans="1:47" ht="23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</row>
    <row r="568" spans="1:47" ht="23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</row>
    <row r="569" spans="1:47" ht="23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</row>
    <row r="570" spans="1:47" ht="23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</row>
    <row r="571" spans="1:47" ht="23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</row>
    <row r="572" spans="1:47" ht="23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</row>
    <row r="573" spans="1:47" ht="23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</row>
    <row r="574" spans="1:47" ht="23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</row>
    <row r="575" spans="1:47" ht="23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</row>
    <row r="576" spans="1:47" ht="23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</row>
    <row r="577" spans="1:47" ht="23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</row>
    <row r="578" spans="1:47" ht="23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</row>
    <row r="579" spans="1:47" ht="23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</row>
    <row r="580" spans="1:47" ht="23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</row>
    <row r="581" spans="1:47" ht="23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</row>
    <row r="582" spans="1:47" ht="23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</row>
    <row r="583" spans="1:47" ht="23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</row>
    <row r="584" spans="1:47" ht="23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</row>
    <row r="585" spans="1:47" ht="23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</row>
    <row r="586" spans="1:47" ht="23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</row>
    <row r="587" spans="1:47" ht="23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</row>
    <row r="588" spans="1:47" ht="23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</row>
    <row r="589" spans="1:47" ht="23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</row>
    <row r="590" spans="1:47" ht="23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</row>
    <row r="591" spans="1:47" ht="23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</row>
    <row r="592" spans="1:47" ht="23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</row>
    <row r="593" spans="1:47" ht="23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</row>
    <row r="594" spans="1:47" ht="23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</row>
    <row r="595" spans="1:47" ht="23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</row>
    <row r="596" spans="1:47" ht="23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</row>
    <row r="597" spans="1:47" ht="23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</row>
    <row r="598" spans="1:47" ht="23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</row>
    <row r="599" spans="1:47" ht="23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</row>
    <row r="600" spans="1:47" ht="23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</row>
    <row r="601" spans="1:47" ht="23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</row>
    <row r="602" spans="1:47" ht="23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</row>
    <row r="603" spans="1:47" ht="23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</row>
    <row r="604" spans="1:47" ht="23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</row>
    <row r="605" spans="1:47" ht="23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</row>
    <row r="606" spans="1:47" ht="23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</row>
    <row r="607" spans="1:47" ht="23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</row>
    <row r="608" spans="1:47" ht="23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</row>
    <row r="609" spans="1:47" ht="23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</row>
    <row r="610" spans="1:47" ht="23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</row>
    <row r="611" spans="1:47" ht="23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</row>
    <row r="612" spans="1:47" ht="23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</row>
    <row r="613" spans="1:47" ht="23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</row>
    <row r="614" spans="1:47" ht="23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</row>
    <row r="615" spans="1:47" ht="23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</row>
    <row r="616" spans="1:47" ht="23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</row>
    <row r="617" spans="1:47" ht="23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</row>
    <row r="618" spans="1:47" ht="23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</row>
    <row r="619" spans="1:47" ht="23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</row>
    <row r="620" spans="1:47" ht="23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</row>
    <row r="621" spans="1:47" ht="23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</row>
    <row r="622" spans="1:47" ht="23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</row>
    <row r="623" spans="1:47" ht="23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</row>
    <row r="624" spans="1:47" ht="23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</row>
    <row r="625" spans="1:47" ht="23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</row>
    <row r="626" spans="1:47" ht="23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</row>
    <row r="627" spans="1:47" ht="23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</row>
    <row r="628" spans="1:47" ht="23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</row>
    <row r="629" spans="1:47" ht="23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</row>
    <row r="630" spans="1:47" ht="23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</row>
    <row r="631" spans="1:47" ht="23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</row>
    <row r="632" spans="1:47" ht="23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</row>
    <row r="633" spans="1:47" ht="23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</row>
    <row r="634" spans="1:47" ht="23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</row>
    <row r="635" spans="1:47" ht="23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</row>
    <row r="636" spans="1:47" ht="23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</row>
    <row r="637" spans="1:47" ht="23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</row>
    <row r="638" spans="1:47" ht="23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</row>
    <row r="639" spans="1:47" ht="23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</row>
    <row r="640" spans="1:47" ht="23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</row>
    <row r="641" spans="1:47" ht="23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</row>
    <row r="642" spans="1:47" ht="23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</row>
    <row r="643" spans="1:47" ht="23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</row>
    <row r="644" spans="1:47" ht="23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</row>
    <row r="645" spans="1:47" ht="23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</row>
    <row r="646" spans="1:47" ht="23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</row>
    <row r="647" spans="1:47" ht="23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</row>
    <row r="648" spans="1:47" ht="23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</row>
    <row r="649" spans="1:47" ht="23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</row>
    <row r="650" spans="1:47" ht="23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</row>
    <row r="651" spans="1:47" ht="23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</row>
    <row r="652" spans="1:47" ht="23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</row>
    <row r="653" spans="1:47" ht="23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</row>
    <row r="654" spans="1:47" ht="23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</row>
    <row r="655" spans="1:47" ht="23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</row>
    <row r="656" spans="1:47" ht="23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</row>
    <row r="657" spans="1:47" ht="23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</row>
    <row r="658" spans="1:47" ht="23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</row>
    <row r="659" spans="1:47" ht="23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</row>
    <row r="660" spans="1:47" ht="23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</row>
    <row r="661" spans="1:47" ht="23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</row>
    <row r="662" spans="1:47" ht="23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</row>
    <row r="663" spans="1:47" ht="23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</row>
    <row r="664" spans="1:47" ht="23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</row>
    <row r="665" spans="1:47" ht="23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</row>
    <row r="666" spans="1:47" ht="23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</row>
    <row r="667" spans="1:47" ht="23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</row>
    <row r="668" spans="1:47" ht="23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</row>
    <row r="669" spans="1:47" ht="23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</row>
    <row r="670" spans="1:47" ht="23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</row>
    <row r="671" spans="1:47" ht="23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</row>
    <row r="672" spans="1:47" ht="23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</row>
    <row r="673" spans="1:47" ht="23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</row>
    <row r="674" spans="1:47" ht="23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</row>
    <row r="675" spans="1:47" ht="23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</row>
    <row r="676" spans="1:47" ht="23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</row>
    <row r="677" spans="1:47" ht="23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</row>
    <row r="678" spans="1:47" ht="23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</row>
    <row r="679" spans="1:47" ht="23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</row>
    <row r="680" spans="1:47" ht="23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</row>
    <row r="681" spans="1:47" ht="23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</row>
    <row r="682" spans="1:47" ht="23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</row>
    <row r="683" spans="1:47" ht="23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</row>
    <row r="684" spans="1:47" ht="23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</row>
    <row r="685" spans="1:47" ht="23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</row>
    <row r="686" spans="1:47" ht="23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</row>
    <row r="687" spans="1:47" ht="23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</row>
    <row r="688" spans="1:47" ht="23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</row>
    <row r="689" spans="1:47" ht="23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</row>
    <row r="690" spans="1:47" ht="23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</row>
    <row r="691" spans="1:47" ht="23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</row>
    <row r="692" spans="1:47" ht="23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</row>
    <row r="693" spans="1:47" ht="23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</row>
    <row r="694" spans="1:47" ht="23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</row>
    <row r="695" spans="1:47" ht="23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</row>
    <row r="696" spans="1:47" ht="23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</row>
    <row r="697" spans="1:47" ht="23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</row>
    <row r="698" spans="1:47" ht="23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</row>
    <row r="699" spans="1:47" ht="23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</row>
    <row r="700" spans="1:47" ht="23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</row>
    <row r="701" spans="1:47" ht="23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</row>
    <row r="702" spans="1:47" ht="23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</row>
    <row r="703" spans="1:47" ht="23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</row>
    <row r="704" spans="1:47" ht="23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</row>
    <row r="705" spans="1:47" ht="23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</row>
    <row r="706" spans="1:47" ht="23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</row>
    <row r="707" spans="1:47" ht="23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</row>
    <row r="708" spans="1:47" ht="23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</row>
    <row r="709" spans="1:47" ht="23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</row>
    <row r="710" spans="1:47" ht="23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</row>
    <row r="711" spans="1:47" ht="23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</row>
    <row r="712" spans="1:47" ht="23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</row>
    <row r="713" spans="1:47" ht="23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</row>
    <row r="714" spans="1:47" ht="23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</row>
    <row r="715" spans="1:47" ht="23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</row>
    <row r="716" spans="1:47" ht="23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</row>
    <row r="717" spans="1:47" ht="23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</row>
    <row r="718" spans="1:47" ht="23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</row>
    <row r="719" spans="1:47" ht="23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</row>
    <row r="720" spans="1:47" ht="23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</row>
    <row r="721" spans="1:47" ht="23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</row>
    <row r="722" spans="1:47" ht="23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</row>
    <row r="723" spans="1:47" ht="23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</row>
    <row r="724" spans="1:47" ht="23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</row>
    <row r="725" spans="1:47" ht="23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</row>
    <row r="726" spans="1:47" ht="23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</row>
    <row r="727" spans="1:47" ht="23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</row>
    <row r="728" spans="1:47" ht="23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</row>
    <row r="729" spans="1:47" ht="23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</row>
    <row r="730" spans="1:47" ht="23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</row>
    <row r="731" spans="1:47" ht="23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</row>
    <row r="732" spans="1:47" ht="23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</row>
    <row r="733" spans="1:47" ht="23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</row>
    <row r="734" spans="1:47" ht="23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</row>
    <row r="735" spans="1:47" ht="23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</row>
    <row r="736" spans="1:47" ht="23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</row>
    <row r="737" spans="1:47" ht="23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</row>
    <row r="738" spans="1:47" ht="23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</row>
    <row r="739" spans="1:47" ht="23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</row>
    <row r="740" spans="1:47" ht="23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</row>
    <row r="741" spans="1:47" ht="23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</row>
    <row r="742" spans="1:47" ht="23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</row>
    <row r="743" spans="1:47" ht="23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</row>
    <row r="744" spans="1:47" ht="23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</row>
    <row r="745" spans="1:47" ht="23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</row>
    <row r="746" spans="1:47" ht="23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</row>
    <row r="747" spans="1:47" ht="23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</row>
    <row r="748" spans="1:47" ht="23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</row>
    <row r="749" spans="1:47" ht="23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</row>
    <row r="750" spans="1:47" ht="23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</row>
    <row r="751" spans="1:47" ht="23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</row>
    <row r="752" spans="1:47" ht="23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</row>
    <row r="753" spans="1:47" ht="23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</row>
    <row r="754" spans="1:47" ht="23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</row>
    <row r="755" spans="1:47" ht="23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</row>
    <row r="756" spans="1:47" ht="23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</row>
    <row r="757" spans="1:47" ht="23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</row>
    <row r="758" spans="1:47" ht="23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</row>
    <row r="759" spans="1:47" ht="23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</row>
    <row r="760" spans="1:47" ht="23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</row>
    <row r="761" spans="1:47" ht="23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</row>
    <row r="762" spans="1:47" ht="23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</row>
    <row r="763" spans="1:47" ht="23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</row>
    <row r="764" spans="1:47" ht="23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</row>
    <row r="765" spans="1:47" ht="23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</row>
    <row r="766" spans="1:47" ht="23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</row>
    <row r="767" spans="1:47" ht="23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</row>
    <row r="768" spans="1:47" ht="23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</row>
    <row r="769" spans="1:47" ht="23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</row>
    <row r="770" spans="1:47" ht="23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</row>
    <row r="771" spans="1:47" ht="23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</row>
    <row r="772" spans="1:47" ht="23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</row>
    <row r="773" spans="1:47" ht="23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</row>
    <row r="774" spans="1:47" ht="23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</row>
    <row r="775" spans="1:47" ht="23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</row>
    <row r="776" spans="1:47" ht="23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</row>
    <row r="777" spans="1:47" ht="23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</row>
    <row r="778" spans="1:47" ht="23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</row>
    <row r="779" spans="1:47" ht="23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</row>
    <row r="780" spans="1:47" ht="23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</row>
    <row r="781" spans="1:47" ht="23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</row>
    <row r="782" spans="1:47" ht="23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</row>
    <row r="783" spans="1:47" ht="23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</row>
    <row r="784" spans="1:47" ht="23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</row>
    <row r="785" spans="1:47" ht="23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</row>
    <row r="786" spans="1:47" ht="23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</row>
    <row r="787" spans="1:47" ht="23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</row>
    <row r="788" spans="1:47" ht="23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</row>
    <row r="789" spans="1:47" ht="23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</row>
    <row r="790" spans="1:47" ht="23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</row>
    <row r="791" spans="1:47" ht="23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</row>
    <row r="792" spans="1:47" ht="23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</row>
    <row r="793" spans="1:47" ht="23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</row>
    <row r="794" spans="1:47" ht="23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</row>
    <row r="795" spans="1:47" ht="23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</row>
    <row r="796" spans="1:47" ht="23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</row>
    <row r="797" spans="1:47" ht="23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</row>
    <row r="798" spans="1:47" ht="23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</row>
    <row r="799" spans="1:47" ht="23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</row>
    <row r="800" spans="1:47" ht="23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</row>
    <row r="801" spans="1:47" ht="23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</row>
    <row r="802" spans="1:47" ht="23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</row>
    <row r="803" spans="1:47" ht="23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</row>
    <row r="804" spans="1:47" ht="23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</row>
    <row r="805" spans="1:47" ht="23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</row>
    <row r="806" spans="1:47" ht="23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</row>
    <row r="807" spans="1:47" ht="23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</row>
    <row r="808" spans="1:47" ht="23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</row>
    <row r="809" spans="1:47" ht="23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</row>
    <row r="810" spans="1:47" ht="23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</row>
    <row r="811" spans="1:47" ht="23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</row>
    <row r="812" spans="1:47" ht="23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</row>
    <row r="813" spans="1:47" ht="23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</row>
    <row r="814" spans="1:47" ht="23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</row>
    <row r="815" spans="1:47" ht="23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</row>
    <row r="816" spans="1:47" ht="23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</row>
    <row r="817" spans="1:47" ht="23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</row>
    <row r="818" spans="1:47" ht="23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</row>
    <row r="819" spans="1:47" ht="23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</row>
    <row r="820" spans="1:47" ht="23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</row>
    <row r="821" spans="1:47" ht="23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</row>
    <row r="822" spans="1:47" ht="23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</row>
    <row r="823" spans="1:47" ht="23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</row>
    <row r="824" spans="1:47" ht="23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</row>
    <row r="825" spans="1:47" ht="23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</row>
    <row r="826" spans="1:47" ht="23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</row>
    <row r="827" spans="1:47" ht="23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</row>
    <row r="828" spans="1:47" ht="23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</row>
    <row r="829" spans="1:47" ht="23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</row>
    <row r="830" spans="1:47" ht="23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</row>
    <row r="831" spans="1:47" ht="23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</row>
    <row r="832" spans="1:47" ht="23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</row>
    <row r="833" spans="1:47" ht="23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</row>
    <row r="834" spans="1:47" ht="23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</row>
    <row r="835" spans="1:47" ht="23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</row>
    <row r="836" spans="1:47" ht="23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</row>
    <row r="837" spans="1:47" ht="23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</row>
    <row r="838" spans="1:47" ht="23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</row>
    <row r="839" spans="1:47" ht="23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</row>
    <row r="840" spans="1:47" ht="23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</row>
    <row r="841" spans="1:47" ht="23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</row>
    <row r="842" spans="1:47" ht="23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</row>
    <row r="843" spans="1:47" ht="23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</row>
    <row r="844" spans="1:47" ht="23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</row>
    <row r="845" spans="1:47" ht="23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</row>
    <row r="846" spans="1:47" ht="23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</row>
    <row r="847" spans="1:47" ht="23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</row>
    <row r="848" spans="1:47" ht="23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</row>
    <row r="849" spans="1:47" ht="23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</row>
    <row r="850" spans="1:47" ht="23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</row>
    <row r="851" spans="1:47" ht="23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</row>
    <row r="852" spans="1:47" ht="23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</row>
    <row r="853" spans="1:47" ht="23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</row>
    <row r="854" spans="1:47" ht="23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</row>
    <row r="855" spans="1:47" ht="23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</row>
    <row r="856" spans="1:47" ht="23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</row>
    <row r="857" spans="1:47" ht="23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</row>
    <row r="858" spans="1:47" ht="23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</row>
    <row r="859" spans="1:47" ht="23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</row>
    <row r="860" spans="1:47" ht="23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</row>
    <row r="861" spans="1:47" ht="23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</row>
    <row r="862" spans="1:47" ht="23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</row>
    <row r="863" spans="1:47" ht="23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</row>
    <row r="864" spans="1:47" ht="23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</row>
    <row r="865" spans="1:47" ht="23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</row>
    <row r="866" spans="1:47" ht="23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</row>
    <row r="867" spans="1:47" ht="23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</row>
    <row r="868" spans="1:47" ht="23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</row>
    <row r="869" spans="1:47" ht="23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</row>
    <row r="870" spans="1:47" ht="23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</row>
    <row r="871" spans="1:47" ht="23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</row>
    <row r="872" spans="1:47" ht="23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</row>
    <row r="873" spans="1:47" ht="23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</row>
    <row r="874" spans="1:47" ht="23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</row>
    <row r="875" spans="1:47" ht="23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</row>
    <row r="876" spans="1:47" ht="23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</row>
    <row r="877" spans="1:47" ht="23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</row>
    <row r="878" spans="1:47" ht="23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</row>
    <row r="879" spans="1:47" ht="23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</row>
    <row r="880" spans="1:47" ht="23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</row>
    <row r="881" spans="1:47" ht="23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</row>
    <row r="882" spans="1:47" ht="23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</row>
    <row r="883" spans="1:47" ht="23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</row>
    <row r="884" spans="1:47" ht="23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</row>
    <row r="885" spans="1:47" ht="23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</row>
    <row r="886" spans="1:47" ht="23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</row>
    <row r="887" spans="1:47" ht="23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</row>
    <row r="888" spans="1:47" ht="23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</row>
    <row r="889" spans="1:47" ht="23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</row>
    <row r="890" spans="1:47" ht="23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</row>
    <row r="891" spans="1:47" ht="23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</row>
    <row r="892" spans="1:47" ht="23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</row>
    <row r="893" spans="1:47" ht="23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</row>
    <row r="894" spans="1:47" ht="23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</row>
    <row r="895" spans="1:47" ht="23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</row>
    <row r="896" spans="1:47" ht="23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</row>
    <row r="897" spans="1:47" ht="23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</row>
    <row r="898" spans="1:47" ht="23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</row>
    <row r="899" spans="1:47" ht="23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</row>
    <row r="900" spans="1:47" ht="23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</row>
    <row r="901" spans="1:47" ht="23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</row>
    <row r="902" spans="1:47" ht="23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</row>
    <row r="903" spans="1:47" ht="23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</row>
    <row r="904" spans="1:47" ht="23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</row>
    <row r="905" spans="1:47" ht="23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</row>
    <row r="906" spans="1:47" ht="23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</row>
    <row r="907" spans="1:47" ht="23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</row>
    <row r="908" spans="1:47" ht="23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</row>
    <row r="909" spans="1:47" ht="23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</row>
    <row r="910" spans="1:47" ht="23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</row>
    <row r="911" spans="1:47" ht="23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</row>
    <row r="912" spans="1:47" ht="23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</row>
    <row r="913" spans="1:47" ht="23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</row>
    <row r="914" spans="1:47" ht="23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</row>
    <row r="915" spans="1:47" ht="23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</row>
    <row r="916" spans="1:47" ht="23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</row>
    <row r="917" spans="1:47" ht="23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</row>
    <row r="918" spans="1:47" ht="23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</row>
    <row r="919" spans="1:47" ht="23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</row>
    <row r="920" spans="1:47" ht="23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</row>
    <row r="921" spans="1:47" ht="23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</row>
    <row r="922" spans="1:47" ht="23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</row>
    <row r="923" spans="1:47" ht="23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</row>
    <row r="924" spans="1:47" ht="23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</row>
    <row r="925" spans="1:47" ht="23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</row>
    <row r="926" spans="1:47" ht="23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</row>
    <row r="927" spans="1:47" ht="23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</row>
    <row r="928" spans="1:47" ht="23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</row>
    <row r="929" spans="1:47" ht="23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</row>
    <row r="930" spans="1:47" ht="23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</row>
    <row r="931" spans="1:47" ht="23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</row>
    <row r="932" spans="1:47" ht="23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</row>
    <row r="933" spans="1:47" ht="23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</row>
    <row r="934" spans="1:47" ht="23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</row>
    <row r="935" spans="1:47" ht="23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</row>
    <row r="936" spans="1:47" ht="23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</row>
    <row r="937" spans="1:47" ht="23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</row>
    <row r="938" spans="1:47" ht="23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</row>
    <row r="939" spans="1:47" ht="23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</row>
    <row r="940" spans="1:47" ht="23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</row>
    <row r="941" spans="1:47" ht="23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</row>
    <row r="942" spans="1:47" ht="23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</row>
    <row r="943" spans="1:47" ht="23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</row>
    <row r="944" spans="1:47" ht="23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</row>
    <row r="945" spans="1:47" ht="23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</row>
    <row r="946" spans="1:47" ht="23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</row>
    <row r="947" spans="1:47" ht="23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</row>
    <row r="948" spans="1:47" ht="23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</row>
    <row r="949" spans="1:47" ht="23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</row>
    <row r="950" spans="1:47" ht="23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</row>
    <row r="951" spans="1:47" ht="23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</row>
    <row r="952" spans="1:47" ht="23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</row>
    <row r="953" spans="1:47" ht="23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</row>
    <row r="954" spans="1:47" ht="23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</row>
    <row r="955" spans="1:47" ht="23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</row>
    <row r="956" spans="1:47" ht="23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</row>
    <row r="957" spans="1:47" ht="23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</row>
    <row r="958" spans="1:47" ht="23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</row>
    <row r="959" spans="1:47" ht="23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</row>
    <row r="960" spans="1:47" ht="23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</row>
    <row r="961" spans="1:47" ht="23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</row>
    <row r="962" spans="1:47" ht="23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</row>
    <row r="963" spans="1:47" ht="23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</row>
    <row r="964" spans="1:47" ht="23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</row>
    <row r="965" spans="1:47" ht="23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</row>
    <row r="966" spans="1:47" ht="23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</row>
    <row r="967" spans="1:47" ht="23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</row>
    <row r="968" spans="1:47" ht="23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</row>
    <row r="969" spans="1:47" ht="23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</row>
    <row r="970" spans="1:47" ht="23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</row>
    <row r="971" spans="1:47" ht="23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</row>
    <row r="972" spans="1:47" ht="23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</row>
    <row r="973" spans="1:47" ht="23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</row>
    <row r="974" spans="1:47" ht="23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</row>
    <row r="975" spans="1:47" ht="23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</row>
    <row r="976" spans="1:47" ht="23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</row>
    <row r="977" spans="1:47" ht="23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</row>
    <row r="978" spans="1:47" ht="23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</row>
    <row r="979" spans="1:47" ht="23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</row>
    <row r="980" spans="1:47" ht="23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</row>
    <row r="981" spans="1:47" ht="23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</row>
    <row r="982" spans="1:47" ht="23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</row>
    <row r="983" spans="1:47" ht="23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</row>
    <row r="984" spans="1:47" ht="23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</row>
    <row r="985" spans="1:47" ht="23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</row>
    <row r="986" spans="1:47" ht="23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</row>
    <row r="987" spans="1:47" ht="23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</row>
    <row r="988" spans="1:47" ht="23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</row>
    <row r="989" spans="1:47" ht="23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</row>
    <row r="990" spans="1:47" ht="23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</row>
    <row r="991" spans="1:47" ht="23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</row>
    <row r="992" spans="1:47" ht="23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</row>
    <row r="993" spans="1:47" ht="23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</row>
    <row r="994" spans="1:47" ht="23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</row>
    <row r="995" spans="1:47" ht="23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</row>
    <row r="996" spans="1:47" ht="23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</row>
    <row r="997" spans="1:47" ht="23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</row>
    <row r="998" spans="1:47" ht="23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</row>
    <row r="999" spans="1:47" ht="23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</row>
    <row r="1000" spans="1:47" ht="23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</row>
  </sheetData>
  <mergeCells count="10">
    <mergeCell ref="A9:A19"/>
    <mergeCell ref="Z9:Z19"/>
    <mergeCell ref="AA9:AA19"/>
    <mergeCell ref="A21:AA21"/>
    <mergeCell ref="C18:Y18"/>
    <mergeCell ref="C19:Y19"/>
    <mergeCell ref="K1:P1"/>
    <mergeCell ref="K2:P2"/>
    <mergeCell ref="K3:P3"/>
    <mergeCell ref="D7:Z7"/>
  </mergeCells>
  <printOptions horizontalCentered="1" verticalCentered="1"/>
  <pageMargins left="0.25" right="0.25" top="0.25" bottom="0.2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/>
  <cols>
    <col min="1" max="1" width="18.85546875" customWidth="1"/>
    <col min="2" max="26" width="8.7109375" customWidth="1"/>
  </cols>
  <sheetData>
    <row r="1" spans="1:7">
      <c r="A1" s="102" t="s">
        <v>292</v>
      </c>
      <c r="G1" s="102"/>
    </row>
    <row r="2" spans="1:7">
      <c r="B2" s="103">
        <v>2021</v>
      </c>
    </row>
    <row r="3" spans="1:7">
      <c r="A3" s="104" t="s">
        <v>293</v>
      </c>
      <c r="B3" s="103" t="s">
        <v>294</v>
      </c>
      <c r="D3" s="104"/>
    </row>
    <row r="4" spans="1:7">
      <c r="B4" s="103" t="s">
        <v>295</v>
      </c>
    </row>
    <row r="5" spans="1:7">
      <c r="B5" s="103" t="s">
        <v>296</v>
      </c>
    </row>
    <row r="7" spans="1:7">
      <c r="A7" s="104" t="s">
        <v>297</v>
      </c>
      <c r="B7" s="103">
        <v>240</v>
      </c>
      <c r="C7" s="103" t="s">
        <v>298</v>
      </c>
      <c r="D7" s="103" t="s">
        <v>299</v>
      </c>
      <c r="E7" s="103" t="s">
        <v>42</v>
      </c>
    </row>
    <row r="8" spans="1:7">
      <c r="B8" s="103">
        <v>320</v>
      </c>
      <c r="C8" s="103" t="s">
        <v>298</v>
      </c>
      <c r="D8" s="103" t="s">
        <v>300</v>
      </c>
      <c r="E8" s="103" t="s">
        <v>31</v>
      </c>
    </row>
    <row r="9" spans="1:7">
      <c r="B9" s="103">
        <v>400</v>
      </c>
      <c r="C9" s="103" t="s">
        <v>298</v>
      </c>
      <c r="D9" s="103" t="s">
        <v>301</v>
      </c>
      <c r="E9" s="103" t="s">
        <v>302</v>
      </c>
    </row>
    <row r="11" spans="1:7">
      <c r="A11" s="102" t="s">
        <v>303</v>
      </c>
    </row>
    <row r="12" spans="1:7">
      <c r="A12" s="103" t="s">
        <v>304</v>
      </c>
      <c r="B12" s="103" t="s">
        <v>305</v>
      </c>
    </row>
    <row r="13" spans="1:7">
      <c r="B13" s="103" t="s">
        <v>306</v>
      </c>
    </row>
    <row r="14" spans="1:7">
      <c r="B14" s="103" t="s">
        <v>307</v>
      </c>
    </row>
    <row r="16" spans="1:7">
      <c r="A16" s="102" t="s">
        <v>308</v>
      </c>
    </row>
    <row r="17" spans="1:4">
      <c r="A17" s="103" t="s">
        <v>309</v>
      </c>
      <c r="B17" s="103" t="s">
        <v>310</v>
      </c>
    </row>
    <row r="18" spans="1:4">
      <c r="A18" s="103" t="s">
        <v>275</v>
      </c>
      <c r="B18" s="103">
        <v>35</v>
      </c>
      <c r="C18" s="103" t="s">
        <v>298</v>
      </c>
      <c r="D18" s="103" t="s">
        <v>300</v>
      </c>
    </row>
    <row r="19" spans="1:4">
      <c r="A19" s="103" t="s">
        <v>303</v>
      </c>
      <c r="B19" s="103" t="s">
        <v>311</v>
      </c>
    </row>
    <row r="20" spans="1:4">
      <c r="B20" s="103" t="s">
        <v>312</v>
      </c>
    </row>
    <row r="21" spans="1:4" ht="15.75" customHeight="1">
      <c r="B21" s="103" t="s">
        <v>307</v>
      </c>
    </row>
    <row r="22" spans="1:4" ht="15.75" customHeight="1"/>
    <row r="23" spans="1:4" ht="15.75" customHeight="1">
      <c r="A23" s="103" t="s">
        <v>313</v>
      </c>
      <c r="B23" s="103" t="s">
        <v>314</v>
      </c>
    </row>
    <row r="24" spans="1:4" ht="15.75" customHeight="1">
      <c r="B24" s="103" t="s">
        <v>315</v>
      </c>
    </row>
    <row r="25" spans="1:4" ht="15.75" customHeight="1">
      <c r="A25" s="103" t="s">
        <v>316</v>
      </c>
      <c r="B25" s="103" t="s">
        <v>317</v>
      </c>
    </row>
    <row r="26" spans="1:4" ht="15.75" customHeight="1">
      <c r="A26" s="103" t="s">
        <v>318</v>
      </c>
    </row>
    <row r="27" spans="1:4" ht="15.75" customHeight="1"/>
    <row r="28" spans="1:4" ht="15.75" customHeight="1">
      <c r="A28" s="103" t="s">
        <v>319</v>
      </c>
    </row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"/>
  <sheetViews>
    <sheetView workbookViewId="0"/>
  </sheetViews>
  <sheetFormatPr defaultColWidth="14.42578125" defaultRowHeight="15" customHeight="1"/>
  <sheetData>
    <row r="1" spans="1:8">
      <c r="A1" s="5" t="s">
        <v>194</v>
      </c>
      <c r="B1" s="5" t="s">
        <v>197</v>
      </c>
      <c r="C1" s="5" t="s">
        <v>201</v>
      </c>
      <c r="D1" s="5" t="s">
        <v>205</v>
      </c>
      <c r="E1" s="5" t="s">
        <v>210</v>
      </c>
      <c r="F1" s="5" t="s">
        <v>215</v>
      </c>
      <c r="G1" s="5" t="s">
        <v>219</v>
      </c>
      <c r="H1" s="5" t="s">
        <v>224</v>
      </c>
    </row>
    <row r="2" spans="1:8">
      <c r="A2" s="5" t="s">
        <v>320</v>
      </c>
      <c r="B2" s="5" t="s">
        <v>321</v>
      </c>
      <c r="C2" s="5" t="s">
        <v>322</v>
      </c>
      <c r="D2" s="5" t="s">
        <v>323</v>
      </c>
      <c r="E2" s="5">
        <v>42</v>
      </c>
      <c r="F2" s="5">
        <v>65</v>
      </c>
      <c r="G2" s="5">
        <v>80</v>
      </c>
      <c r="H2" s="5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41"/>
  <sheetViews>
    <sheetView workbookViewId="0"/>
  </sheetViews>
  <sheetFormatPr defaultColWidth="14.42578125" defaultRowHeight="15" customHeight="1"/>
  <sheetData>
    <row r="1" spans="1:4">
      <c r="A1" s="5" t="s">
        <v>324</v>
      </c>
      <c r="B1" s="5" t="s">
        <v>3</v>
      </c>
      <c r="C1" s="5" t="s">
        <v>4</v>
      </c>
      <c r="D1" s="5" t="s">
        <v>325</v>
      </c>
    </row>
    <row r="2" spans="1:4">
      <c r="A2" s="5">
        <v>1</v>
      </c>
      <c r="B2" s="5">
        <v>101</v>
      </c>
      <c r="C2" s="5" t="s">
        <v>326</v>
      </c>
      <c r="D2" s="103" t="s">
        <v>327</v>
      </c>
    </row>
    <row r="3" spans="1:4">
      <c r="A3" s="5">
        <v>2</v>
      </c>
      <c r="B3" s="5">
        <v>101</v>
      </c>
      <c r="C3" s="5" t="s">
        <v>328</v>
      </c>
      <c r="D3" s="103" t="s">
        <v>320</v>
      </c>
    </row>
    <row r="4" spans="1:4">
      <c r="A4" s="5">
        <v>3</v>
      </c>
      <c r="B4" s="5">
        <v>101</v>
      </c>
      <c r="C4" s="5" t="s">
        <v>329</v>
      </c>
      <c r="D4" s="103" t="s">
        <v>330</v>
      </c>
    </row>
    <row r="5" spans="1:4">
      <c r="A5" s="5">
        <v>4</v>
      </c>
      <c r="B5" s="5">
        <v>101</v>
      </c>
      <c r="C5" s="5" t="s">
        <v>331</v>
      </c>
      <c r="D5" s="103" t="s">
        <v>332</v>
      </c>
    </row>
    <row r="6" spans="1:4">
      <c r="A6" s="5">
        <v>5</v>
      </c>
      <c r="B6" s="5">
        <v>301</v>
      </c>
      <c r="C6" s="5" t="s">
        <v>328</v>
      </c>
      <c r="D6" s="103" t="s">
        <v>333</v>
      </c>
    </row>
    <row r="7" spans="1:4">
      <c r="A7" s="5">
        <v>6</v>
      </c>
      <c r="B7" s="5">
        <v>301</v>
      </c>
      <c r="C7" s="5" t="s">
        <v>329</v>
      </c>
      <c r="D7" s="103" t="s">
        <v>334</v>
      </c>
    </row>
    <row r="8" spans="1:4">
      <c r="A8" s="5">
        <v>7</v>
      </c>
      <c r="B8" s="5">
        <v>301</v>
      </c>
      <c r="C8" s="5" t="s">
        <v>331</v>
      </c>
      <c r="D8" s="103" t="s">
        <v>335</v>
      </c>
    </row>
    <row r="9" spans="1:4">
      <c r="A9" s="5">
        <v>8</v>
      </c>
      <c r="B9" s="5">
        <v>302</v>
      </c>
      <c r="C9" s="5" t="s">
        <v>336</v>
      </c>
      <c r="D9" s="103" t="s">
        <v>337</v>
      </c>
    </row>
    <row r="10" spans="1:4">
      <c r="A10" s="5">
        <v>9</v>
      </c>
      <c r="B10" s="5">
        <v>302</v>
      </c>
      <c r="C10" s="5" t="s">
        <v>331</v>
      </c>
      <c r="D10" s="103" t="s">
        <v>338</v>
      </c>
    </row>
    <row r="11" spans="1:4">
      <c r="A11" s="5">
        <v>10</v>
      </c>
      <c r="B11" s="5">
        <v>302</v>
      </c>
      <c r="C11" s="5" t="s">
        <v>329</v>
      </c>
      <c r="D11" s="103" t="s">
        <v>339</v>
      </c>
    </row>
    <row r="12" spans="1:4">
      <c r="A12" s="5">
        <v>11</v>
      </c>
      <c r="B12" s="5">
        <v>302</v>
      </c>
      <c r="C12" s="5" t="s">
        <v>328</v>
      </c>
      <c r="D12" s="103" t="s">
        <v>340</v>
      </c>
    </row>
    <row r="13" spans="1:4">
      <c r="A13" s="5">
        <v>12</v>
      </c>
      <c r="B13" s="5">
        <v>102</v>
      </c>
      <c r="C13" s="5" t="s">
        <v>331</v>
      </c>
      <c r="D13" s="103" t="s">
        <v>341</v>
      </c>
    </row>
    <row r="14" spans="1:4">
      <c r="A14" s="5">
        <v>13</v>
      </c>
      <c r="B14" s="5">
        <v>102</v>
      </c>
      <c r="C14" s="5" t="s">
        <v>329</v>
      </c>
      <c r="D14" s="103" t="s">
        <v>342</v>
      </c>
    </row>
    <row r="15" spans="1:4">
      <c r="A15" s="5">
        <v>14</v>
      </c>
      <c r="B15" s="5">
        <v>102</v>
      </c>
      <c r="C15" s="5" t="s">
        <v>328</v>
      </c>
      <c r="D15" s="103" t="s">
        <v>343</v>
      </c>
    </row>
    <row r="16" spans="1:4">
      <c r="A16" s="5">
        <v>15</v>
      </c>
      <c r="B16" s="103">
        <v>103</v>
      </c>
      <c r="C16" s="103" t="s">
        <v>326</v>
      </c>
      <c r="D16" s="103" t="s">
        <v>344</v>
      </c>
    </row>
    <row r="17" spans="1:4">
      <c r="A17" s="5">
        <v>16</v>
      </c>
      <c r="B17" s="103">
        <v>103</v>
      </c>
      <c r="C17" s="103" t="s">
        <v>328</v>
      </c>
      <c r="D17" s="103" t="s">
        <v>345</v>
      </c>
    </row>
    <row r="18" spans="1:4">
      <c r="A18" s="5">
        <v>17</v>
      </c>
      <c r="B18" s="103">
        <v>103</v>
      </c>
      <c r="C18" s="103" t="s">
        <v>329</v>
      </c>
      <c r="D18" s="103" t="s">
        <v>346</v>
      </c>
    </row>
    <row r="19" spans="1:4">
      <c r="A19" s="5">
        <v>18</v>
      </c>
      <c r="B19" s="103">
        <v>103</v>
      </c>
      <c r="C19" s="103" t="s">
        <v>331</v>
      </c>
      <c r="D19" s="103" t="s">
        <v>347</v>
      </c>
    </row>
    <row r="20" spans="1:4">
      <c r="A20" s="5">
        <v>19</v>
      </c>
      <c r="B20" s="103">
        <v>303</v>
      </c>
      <c r="C20" s="103" t="s">
        <v>328</v>
      </c>
      <c r="D20" s="103" t="s">
        <v>348</v>
      </c>
    </row>
    <row r="21" spans="1:4">
      <c r="A21" s="5">
        <v>20</v>
      </c>
      <c r="B21" s="103">
        <v>303</v>
      </c>
      <c r="C21" s="103" t="s">
        <v>329</v>
      </c>
      <c r="D21" s="103" t="s">
        <v>349</v>
      </c>
    </row>
    <row r="22" spans="1:4">
      <c r="A22" s="5">
        <v>21</v>
      </c>
      <c r="B22" s="103">
        <v>303</v>
      </c>
      <c r="C22" s="103" t="s">
        <v>331</v>
      </c>
      <c r="D22" s="103" t="s">
        <v>350</v>
      </c>
    </row>
    <row r="23" spans="1:4">
      <c r="A23" s="5">
        <v>22</v>
      </c>
      <c r="B23" s="103">
        <v>304</v>
      </c>
      <c r="C23" s="103" t="s">
        <v>336</v>
      </c>
      <c r="D23" s="103" t="s">
        <v>351</v>
      </c>
    </row>
    <row r="24" spans="1:4">
      <c r="A24" s="5">
        <v>23</v>
      </c>
      <c r="B24" s="103">
        <v>304</v>
      </c>
      <c r="C24" s="103" t="s">
        <v>331</v>
      </c>
      <c r="D24" s="103" t="s">
        <v>352</v>
      </c>
    </row>
    <row r="25" spans="1:4">
      <c r="A25" s="5">
        <v>24</v>
      </c>
      <c r="B25" s="103">
        <v>304</v>
      </c>
      <c r="C25" s="103" t="s">
        <v>329</v>
      </c>
      <c r="D25" s="103" t="s">
        <v>353</v>
      </c>
    </row>
    <row r="26" spans="1:4">
      <c r="A26" s="5">
        <v>25</v>
      </c>
      <c r="B26" s="103">
        <v>304</v>
      </c>
      <c r="C26" s="103" t="s">
        <v>328</v>
      </c>
      <c r="D26" s="103" t="s">
        <v>354</v>
      </c>
    </row>
    <row r="27" spans="1:4">
      <c r="A27" s="5">
        <v>26</v>
      </c>
      <c r="B27" s="103">
        <v>104</v>
      </c>
      <c r="C27" s="103" t="s">
        <v>331</v>
      </c>
      <c r="D27" s="103" t="s">
        <v>355</v>
      </c>
    </row>
    <row r="28" spans="1:4">
      <c r="A28" s="5">
        <v>27</v>
      </c>
      <c r="B28" s="103">
        <v>104</v>
      </c>
      <c r="C28" s="103" t="s">
        <v>329</v>
      </c>
      <c r="D28" s="103" t="s">
        <v>356</v>
      </c>
    </row>
    <row r="29" spans="1:4">
      <c r="A29" s="5">
        <v>28</v>
      </c>
      <c r="B29" s="103">
        <v>104</v>
      </c>
      <c r="C29" s="103" t="s">
        <v>328</v>
      </c>
      <c r="D29" s="103" t="s">
        <v>357</v>
      </c>
    </row>
    <row r="30" spans="1:4">
      <c r="A30" s="5">
        <v>29</v>
      </c>
      <c r="B30" s="103">
        <v>105</v>
      </c>
      <c r="C30" s="103" t="s">
        <v>326</v>
      </c>
      <c r="D30" s="103" t="s">
        <v>358</v>
      </c>
    </row>
    <row r="31" spans="1:4">
      <c r="A31" s="5">
        <v>30</v>
      </c>
      <c r="B31" s="103">
        <v>105</v>
      </c>
      <c r="C31" s="103" t="s">
        <v>328</v>
      </c>
      <c r="D31" s="103" t="s">
        <v>359</v>
      </c>
    </row>
    <row r="32" spans="1:4">
      <c r="A32" s="5">
        <v>31</v>
      </c>
      <c r="B32" s="103">
        <v>105</v>
      </c>
      <c r="C32" s="103" t="s">
        <v>329</v>
      </c>
      <c r="D32" s="103" t="s">
        <v>360</v>
      </c>
    </row>
    <row r="33" spans="1:4">
      <c r="A33" s="5">
        <v>32</v>
      </c>
      <c r="B33" s="103">
        <v>105</v>
      </c>
      <c r="C33" s="103" t="s">
        <v>331</v>
      </c>
      <c r="D33" s="103" t="s">
        <v>361</v>
      </c>
    </row>
    <row r="34" spans="1:4">
      <c r="A34" s="5">
        <v>33</v>
      </c>
      <c r="B34" s="103">
        <v>305</v>
      </c>
      <c r="C34" s="103" t="s">
        <v>328</v>
      </c>
      <c r="D34" s="103" t="s">
        <v>362</v>
      </c>
    </row>
    <row r="35" spans="1:4">
      <c r="A35" s="5">
        <v>34</v>
      </c>
      <c r="B35" s="103">
        <v>305</v>
      </c>
      <c r="C35" s="103" t="s">
        <v>329</v>
      </c>
      <c r="D35" s="103" t="s">
        <v>363</v>
      </c>
    </row>
    <row r="36" spans="1:4">
      <c r="A36" s="5">
        <v>35</v>
      </c>
      <c r="B36" s="103">
        <v>305</v>
      </c>
      <c r="C36" s="103" t="s">
        <v>331</v>
      </c>
      <c r="D36" s="103" t="s">
        <v>364</v>
      </c>
    </row>
    <row r="37" spans="1:4">
      <c r="A37" s="5">
        <v>36</v>
      </c>
      <c r="B37" s="103">
        <v>306</v>
      </c>
      <c r="C37" s="103" t="s">
        <v>336</v>
      </c>
      <c r="D37" s="103" t="s">
        <v>365</v>
      </c>
    </row>
    <row r="38" spans="1:4">
      <c r="A38" s="5">
        <v>37</v>
      </c>
      <c r="B38" s="103">
        <v>306</v>
      </c>
      <c r="C38" s="103" t="s">
        <v>331</v>
      </c>
      <c r="D38" s="103" t="s">
        <v>366</v>
      </c>
    </row>
    <row r="39" spans="1:4">
      <c r="A39" s="5">
        <v>38</v>
      </c>
      <c r="B39" s="103">
        <v>306</v>
      </c>
      <c r="C39" s="103" t="s">
        <v>329</v>
      </c>
      <c r="D39" s="103" t="s">
        <v>367</v>
      </c>
    </row>
    <row r="40" spans="1:4">
      <c r="A40" s="5">
        <v>39</v>
      </c>
      <c r="B40" s="103">
        <v>306</v>
      </c>
      <c r="C40" s="103" t="s">
        <v>328</v>
      </c>
      <c r="D40" s="103" t="s">
        <v>368</v>
      </c>
    </row>
    <row r="41" spans="1:4">
      <c r="A41" s="5">
        <v>40</v>
      </c>
      <c r="B41" s="103">
        <v>106</v>
      </c>
      <c r="C41" s="103" t="s">
        <v>331</v>
      </c>
      <c r="D41" s="103" t="s">
        <v>369</v>
      </c>
    </row>
    <row r="42" spans="1:4">
      <c r="A42" s="5">
        <v>41</v>
      </c>
      <c r="B42" s="103">
        <v>106</v>
      </c>
      <c r="C42" s="103" t="s">
        <v>329</v>
      </c>
      <c r="D42" s="103" t="s">
        <v>370</v>
      </c>
    </row>
    <row r="43" spans="1:4">
      <c r="A43" s="5">
        <v>42</v>
      </c>
      <c r="B43" s="103">
        <v>106</v>
      </c>
      <c r="C43" s="103" t="s">
        <v>328</v>
      </c>
      <c r="D43" s="103" t="s">
        <v>371</v>
      </c>
    </row>
    <row r="44" spans="1:4">
      <c r="A44" s="5">
        <v>43</v>
      </c>
      <c r="B44" s="103">
        <v>107</v>
      </c>
      <c r="C44" s="103" t="s">
        <v>326</v>
      </c>
      <c r="D44" s="103" t="s">
        <v>372</v>
      </c>
    </row>
    <row r="45" spans="1:4">
      <c r="A45" s="5">
        <v>44</v>
      </c>
      <c r="B45" s="103">
        <v>107</v>
      </c>
      <c r="C45" s="103" t="s">
        <v>328</v>
      </c>
      <c r="D45" s="103" t="s">
        <v>373</v>
      </c>
    </row>
    <row r="46" spans="1:4">
      <c r="A46" s="5">
        <v>45</v>
      </c>
      <c r="B46" s="103">
        <v>107</v>
      </c>
      <c r="C46" s="103" t="s">
        <v>329</v>
      </c>
      <c r="D46" s="103" t="s">
        <v>374</v>
      </c>
    </row>
    <row r="47" spans="1:4">
      <c r="A47" s="5">
        <v>46</v>
      </c>
      <c r="B47" s="103">
        <v>107</v>
      </c>
      <c r="C47" s="103" t="s">
        <v>331</v>
      </c>
      <c r="D47" s="103" t="s">
        <v>375</v>
      </c>
    </row>
    <row r="48" spans="1:4">
      <c r="A48" s="5">
        <v>47</v>
      </c>
      <c r="B48" s="103">
        <v>307</v>
      </c>
      <c r="C48" s="103" t="s">
        <v>328</v>
      </c>
      <c r="D48" s="103" t="s">
        <v>376</v>
      </c>
    </row>
    <row r="49" spans="1:4">
      <c r="A49" s="5">
        <v>48</v>
      </c>
      <c r="B49" s="103">
        <v>307</v>
      </c>
      <c r="C49" s="103" t="s">
        <v>329</v>
      </c>
      <c r="D49" s="103" t="s">
        <v>377</v>
      </c>
    </row>
    <row r="50" spans="1:4">
      <c r="A50" s="5">
        <v>49</v>
      </c>
      <c r="B50" s="103">
        <v>307</v>
      </c>
      <c r="C50" s="103" t="s">
        <v>331</v>
      </c>
      <c r="D50" s="103" t="s">
        <v>378</v>
      </c>
    </row>
    <row r="51" spans="1:4">
      <c r="A51" s="5">
        <v>50</v>
      </c>
      <c r="B51" s="103">
        <v>308</v>
      </c>
      <c r="C51" s="103" t="s">
        <v>336</v>
      </c>
      <c r="D51" s="103" t="s">
        <v>379</v>
      </c>
    </row>
    <row r="52" spans="1:4">
      <c r="A52" s="5">
        <v>51</v>
      </c>
      <c r="B52" s="103">
        <v>308</v>
      </c>
      <c r="C52" s="103" t="s">
        <v>331</v>
      </c>
      <c r="D52" s="103" t="s">
        <v>380</v>
      </c>
    </row>
    <row r="53" spans="1:4">
      <c r="A53" s="5">
        <v>52</v>
      </c>
      <c r="B53" s="103">
        <v>308</v>
      </c>
      <c r="C53" s="103" t="s">
        <v>329</v>
      </c>
      <c r="D53" s="103" t="s">
        <v>381</v>
      </c>
    </row>
    <row r="54" spans="1:4">
      <c r="A54" s="5">
        <v>53</v>
      </c>
      <c r="B54" s="103">
        <v>308</v>
      </c>
      <c r="C54" s="103" t="s">
        <v>328</v>
      </c>
      <c r="D54" s="103" t="s">
        <v>382</v>
      </c>
    </row>
    <row r="55" spans="1:4">
      <c r="A55" s="5">
        <v>54</v>
      </c>
      <c r="B55" s="103">
        <v>108</v>
      </c>
      <c r="C55" s="103" t="s">
        <v>331</v>
      </c>
      <c r="D55" s="103" t="s">
        <v>383</v>
      </c>
    </row>
    <row r="56" spans="1:4">
      <c r="A56" s="5">
        <v>55</v>
      </c>
      <c r="B56" s="103">
        <v>108</v>
      </c>
      <c r="C56" s="103" t="s">
        <v>329</v>
      </c>
      <c r="D56" s="103" t="s">
        <v>384</v>
      </c>
    </row>
    <row r="57" spans="1:4">
      <c r="A57" s="5">
        <v>56</v>
      </c>
      <c r="B57" s="103">
        <v>108</v>
      </c>
      <c r="C57" s="103" t="s">
        <v>328</v>
      </c>
      <c r="D57" s="103" t="s">
        <v>385</v>
      </c>
    </row>
    <row r="58" spans="1:4">
      <c r="A58" s="5">
        <v>57</v>
      </c>
      <c r="B58" s="103">
        <v>109</v>
      </c>
      <c r="C58" s="103" t="s">
        <v>326</v>
      </c>
      <c r="D58" s="103" t="s">
        <v>386</v>
      </c>
    </row>
    <row r="59" spans="1:4">
      <c r="A59" s="5">
        <v>58</v>
      </c>
      <c r="B59" s="103">
        <v>109</v>
      </c>
      <c r="C59" s="103" t="s">
        <v>328</v>
      </c>
      <c r="D59" s="103" t="s">
        <v>387</v>
      </c>
    </row>
    <row r="60" spans="1:4">
      <c r="A60" s="5">
        <v>59</v>
      </c>
      <c r="B60" s="103">
        <v>109</v>
      </c>
      <c r="C60" s="103" t="s">
        <v>329</v>
      </c>
      <c r="D60" s="103" t="s">
        <v>388</v>
      </c>
    </row>
    <row r="61" spans="1:4">
      <c r="A61" s="5">
        <v>60</v>
      </c>
      <c r="B61" s="103">
        <v>109</v>
      </c>
      <c r="C61" s="103" t="s">
        <v>331</v>
      </c>
      <c r="D61" s="103" t="s">
        <v>389</v>
      </c>
    </row>
    <row r="62" spans="1:4">
      <c r="A62" s="5">
        <v>61</v>
      </c>
      <c r="B62" s="103">
        <v>309</v>
      </c>
      <c r="C62" s="103" t="s">
        <v>328</v>
      </c>
      <c r="D62" s="103" t="s">
        <v>390</v>
      </c>
    </row>
    <row r="63" spans="1:4">
      <c r="A63" s="5">
        <v>62</v>
      </c>
      <c r="B63" s="103">
        <v>309</v>
      </c>
      <c r="C63" s="103" t="s">
        <v>329</v>
      </c>
      <c r="D63" s="103" t="s">
        <v>391</v>
      </c>
    </row>
    <row r="64" spans="1:4">
      <c r="A64" s="5">
        <v>63</v>
      </c>
      <c r="B64" s="103">
        <v>309</v>
      </c>
      <c r="C64" s="103" t="s">
        <v>331</v>
      </c>
      <c r="D64" s="103" t="s">
        <v>392</v>
      </c>
    </row>
    <row r="65" spans="1:4">
      <c r="A65" s="5">
        <v>64</v>
      </c>
      <c r="B65" s="103">
        <v>310</v>
      </c>
      <c r="C65" s="103" t="s">
        <v>336</v>
      </c>
      <c r="D65" s="103" t="s">
        <v>393</v>
      </c>
    </row>
    <row r="66" spans="1:4">
      <c r="A66" s="5">
        <v>65</v>
      </c>
      <c r="B66" s="103">
        <v>310</v>
      </c>
      <c r="C66" s="103" t="s">
        <v>331</v>
      </c>
      <c r="D66" s="103" t="s">
        <v>394</v>
      </c>
    </row>
    <row r="67" spans="1:4">
      <c r="A67" s="5">
        <v>66</v>
      </c>
      <c r="B67" s="103">
        <v>310</v>
      </c>
      <c r="C67" s="103" t="s">
        <v>329</v>
      </c>
      <c r="D67" s="103" t="s">
        <v>395</v>
      </c>
    </row>
    <row r="68" spans="1:4">
      <c r="A68" s="5">
        <v>67</v>
      </c>
      <c r="B68" s="103">
        <v>310</v>
      </c>
      <c r="C68" s="103" t="s">
        <v>328</v>
      </c>
      <c r="D68" s="103" t="s">
        <v>396</v>
      </c>
    </row>
    <row r="69" spans="1:4">
      <c r="A69" s="5">
        <v>68</v>
      </c>
      <c r="B69" s="103">
        <v>110</v>
      </c>
      <c r="C69" s="103" t="s">
        <v>331</v>
      </c>
      <c r="D69" s="103" t="s">
        <v>397</v>
      </c>
    </row>
    <row r="70" spans="1:4">
      <c r="A70" s="5">
        <v>69</v>
      </c>
      <c r="B70" s="103">
        <v>110</v>
      </c>
      <c r="C70" s="103" t="s">
        <v>329</v>
      </c>
      <c r="D70" s="103" t="s">
        <v>398</v>
      </c>
    </row>
    <row r="71" spans="1:4">
      <c r="A71" s="5">
        <v>70</v>
      </c>
      <c r="B71" s="103">
        <v>110</v>
      </c>
      <c r="C71" s="103" t="s">
        <v>328</v>
      </c>
      <c r="D71" s="103" t="s">
        <v>399</v>
      </c>
    </row>
    <row r="72" spans="1:4">
      <c r="A72" s="5">
        <v>71</v>
      </c>
      <c r="B72" s="5">
        <v>201</v>
      </c>
      <c r="C72" s="103" t="s">
        <v>326</v>
      </c>
      <c r="D72" s="103" t="s">
        <v>400</v>
      </c>
    </row>
    <row r="73" spans="1:4">
      <c r="A73" s="5">
        <v>72</v>
      </c>
      <c r="B73" s="5">
        <v>201</v>
      </c>
      <c r="C73" s="103" t="s">
        <v>328</v>
      </c>
      <c r="D73" s="103" t="s">
        <v>401</v>
      </c>
    </row>
    <row r="74" spans="1:4">
      <c r="A74" s="5">
        <v>73</v>
      </c>
      <c r="B74" s="5">
        <v>201</v>
      </c>
      <c r="C74" s="103" t="s">
        <v>329</v>
      </c>
      <c r="D74" s="103" t="s">
        <v>402</v>
      </c>
    </row>
    <row r="75" spans="1:4">
      <c r="A75" s="5">
        <v>74</v>
      </c>
      <c r="B75" s="5">
        <v>201</v>
      </c>
      <c r="C75" s="103" t="s">
        <v>331</v>
      </c>
      <c r="D75" s="103" t="s">
        <v>403</v>
      </c>
    </row>
    <row r="76" spans="1:4">
      <c r="A76" s="5">
        <v>75</v>
      </c>
      <c r="B76" s="5">
        <v>401</v>
      </c>
      <c r="C76" s="103" t="s">
        <v>328</v>
      </c>
      <c r="D76" s="103" t="s">
        <v>404</v>
      </c>
    </row>
    <row r="77" spans="1:4">
      <c r="A77" s="5">
        <v>76</v>
      </c>
      <c r="B77" s="5">
        <v>401</v>
      </c>
      <c r="C77" s="103" t="s">
        <v>329</v>
      </c>
      <c r="D77" s="103" t="s">
        <v>405</v>
      </c>
    </row>
    <row r="78" spans="1:4">
      <c r="A78" s="5">
        <v>77</v>
      </c>
      <c r="B78" s="5">
        <v>401</v>
      </c>
      <c r="C78" s="103" t="s">
        <v>331</v>
      </c>
      <c r="D78" s="103" t="s">
        <v>406</v>
      </c>
    </row>
    <row r="79" spans="1:4">
      <c r="A79" s="5">
        <v>78</v>
      </c>
      <c r="B79" s="5">
        <v>402</v>
      </c>
      <c r="C79" s="103" t="s">
        <v>336</v>
      </c>
      <c r="D79" s="103" t="s">
        <v>407</v>
      </c>
    </row>
    <row r="80" spans="1:4">
      <c r="A80" s="5">
        <v>79</v>
      </c>
      <c r="B80" s="5">
        <v>402</v>
      </c>
      <c r="C80" s="103" t="s">
        <v>331</v>
      </c>
      <c r="D80" s="103" t="s">
        <v>408</v>
      </c>
    </row>
    <row r="81" spans="1:4">
      <c r="A81" s="5">
        <v>80</v>
      </c>
      <c r="B81" s="5">
        <v>402</v>
      </c>
      <c r="C81" s="103" t="s">
        <v>329</v>
      </c>
      <c r="D81" s="103" t="s">
        <v>409</v>
      </c>
    </row>
    <row r="82" spans="1:4">
      <c r="A82" s="5">
        <v>81</v>
      </c>
      <c r="B82" s="5">
        <v>402</v>
      </c>
      <c r="C82" s="103" t="s">
        <v>328</v>
      </c>
      <c r="D82" s="103" t="s">
        <v>410</v>
      </c>
    </row>
    <row r="83" spans="1:4">
      <c r="A83" s="5">
        <v>82</v>
      </c>
      <c r="B83" s="5">
        <v>202</v>
      </c>
      <c r="C83" s="103" t="s">
        <v>331</v>
      </c>
      <c r="D83" s="103" t="s">
        <v>411</v>
      </c>
    </row>
    <row r="84" spans="1:4">
      <c r="A84" s="5">
        <v>83</v>
      </c>
      <c r="B84" s="5">
        <v>202</v>
      </c>
      <c r="C84" s="103" t="s">
        <v>329</v>
      </c>
      <c r="D84" s="103" t="s">
        <v>412</v>
      </c>
    </row>
    <row r="85" spans="1:4">
      <c r="A85" s="5">
        <v>84</v>
      </c>
      <c r="B85" s="5">
        <v>202</v>
      </c>
      <c r="C85" s="103" t="s">
        <v>328</v>
      </c>
      <c r="D85" s="103" t="s">
        <v>413</v>
      </c>
    </row>
    <row r="86" spans="1:4">
      <c r="A86" s="5">
        <v>85</v>
      </c>
      <c r="B86" s="5">
        <v>203</v>
      </c>
      <c r="C86" s="103" t="s">
        <v>326</v>
      </c>
      <c r="D86" s="103" t="s">
        <v>414</v>
      </c>
    </row>
    <row r="87" spans="1:4">
      <c r="A87" s="5">
        <v>86</v>
      </c>
      <c r="B87" s="5">
        <v>203</v>
      </c>
      <c r="C87" s="103" t="s">
        <v>328</v>
      </c>
      <c r="D87" s="103" t="s">
        <v>415</v>
      </c>
    </row>
    <row r="88" spans="1:4">
      <c r="A88" s="5">
        <v>87</v>
      </c>
      <c r="B88" s="5">
        <v>203</v>
      </c>
      <c r="C88" s="103" t="s">
        <v>329</v>
      </c>
      <c r="D88" s="103" t="s">
        <v>416</v>
      </c>
    </row>
    <row r="89" spans="1:4">
      <c r="A89" s="5">
        <v>88</v>
      </c>
      <c r="B89" s="5">
        <v>203</v>
      </c>
      <c r="C89" s="103" t="s">
        <v>331</v>
      </c>
      <c r="D89" s="103" t="s">
        <v>417</v>
      </c>
    </row>
    <row r="90" spans="1:4">
      <c r="A90" s="5">
        <v>89</v>
      </c>
      <c r="B90" s="5">
        <v>403</v>
      </c>
      <c r="C90" s="103" t="s">
        <v>328</v>
      </c>
      <c r="D90" s="103" t="s">
        <v>418</v>
      </c>
    </row>
    <row r="91" spans="1:4">
      <c r="A91" s="5">
        <v>90</v>
      </c>
      <c r="B91" s="5">
        <v>403</v>
      </c>
      <c r="C91" s="103" t="s">
        <v>329</v>
      </c>
      <c r="D91" s="103" t="s">
        <v>419</v>
      </c>
    </row>
    <row r="92" spans="1:4">
      <c r="A92" s="5">
        <v>91</v>
      </c>
      <c r="B92" s="5">
        <v>403</v>
      </c>
      <c r="C92" s="103" t="s">
        <v>331</v>
      </c>
      <c r="D92" s="103" t="s">
        <v>420</v>
      </c>
    </row>
    <row r="93" spans="1:4">
      <c r="A93" s="5">
        <v>92</v>
      </c>
      <c r="B93" s="5">
        <v>404</v>
      </c>
      <c r="C93" s="103" t="s">
        <v>336</v>
      </c>
      <c r="D93" s="103" t="s">
        <v>421</v>
      </c>
    </row>
    <row r="94" spans="1:4">
      <c r="A94" s="5">
        <v>93</v>
      </c>
      <c r="B94" s="5">
        <v>404</v>
      </c>
      <c r="C94" s="103" t="s">
        <v>331</v>
      </c>
      <c r="D94" s="103" t="s">
        <v>422</v>
      </c>
    </row>
    <row r="95" spans="1:4">
      <c r="A95" s="5">
        <v>94</v>
      </c>
      <c r="B95" s="5">
        <v>404</v>
      </c>
      <c r="C95" s="103" t="s">
        <v>329</v>
      </c>
      <c r="D95" s="103" t="s">
        <v>423</v>
      </c>
    </row>
    <row r="96" spans="1:4">
      <c r="A96" s="5">
        <v>95</v>
      </c>
      <c r="B96" s="5">
        <v>404</v>
      </c>
      <c r="C96" s="103" t="s">
        <v>328</v>
      </c>
      <c r="D96" s="103" t="s">
        <v>424</v>
      </c>
    </row>
    <row r="97" spans="1:4">
      <c r="A97" s="5">
        <v>96</v>
      </c>
      <c r="B97" s="5">
        <v>204</v>
      </c>
      <c r="C97" s="103" t="s">
        <v>331</v>
      </c>
      <c r="D97" s="103" t="s">
        <v>425</v>
      </c>
    </row>
    <row r="98" spans="1:4">
      <c r="A98" s="5">
        <v>97</v>
      </c>
      <c r="B98" s="5">
        <v>204</v>
      </c>
      <c r="C98" s="103" t="s">
        <v>329</v>
      </c>
      <c r="D98" s="103" t="s">
        <v>426</v>
      </c>
    </row>
    <row r="99" spans="1:4">
      <c r="A99" s="5">
        <v>98</v>
      </c>
      <c r="B99" s="5">
        <v>204</v>
      </c>
      <c r="C99" s="103" t="s">
        <v>328</v>
      </c>
      <c r="D99" s="103" t="s">
        <v>427</v>
      </c>
    </row>
    <row r="100" spans="1:4">
      <c r="A100" s="5">
        <v>99</v>
      </c>
      <c r="B100" s="5">
        <v>205</v>
      </c>
      <c r="C100" s="103" t="s">
        <v>326</v>
      </c>
      <c r="D100" s="103" t="s">
        <v>428</v>
      </c>
    </row>
    <row r="101" spans="1:4">
      <c r="A101" s="5">
        <v>100</v>
      </c>
      <c r="B101" s="5">
        <v>205</v>
      </c>
      <c r="C101" s="103" t="s">
        <v>328</v>
      </c>
      <c r="D101" s="103" t="s">
        <v>429</v>
      </c>
    </row>
    <row r="102" spans="1:4">
      <c r="A102" s="5">
        <v>101</v>
      </c>
      <c r="B102" s="5">
        <v>205</v>
      </c>
      <c r="C102" s="103" t="s">
        <v>329</v>
      </c>
      <c r="D102" s="103" t="s">
        <v>430</v>
      </c>
    </row>
    <row r="103" spans="1:4">
      <c r="A103" s="5">
        <v>102</v>
      </c>
      <c r="B103" s="5">
        <v>205</v>
      </c>
      <c r="C103" s="103" t="s">
        <v>331</v>
      </c>
      <c r="D103" s="103" t="s">
        <v>431</v>
      </c>
    </row>
    <row r="104" spans="1:4">
      <c r="A104" s="5">
        <v>103</v>
      </c>
      <c r="B104" s="5">
        <v>405</v>
      </c>
      <c r="C104" s="103" t="s">
        <v>328</v>
      </c>
      <c r="D104" s="103" t="s">
        <v>432</v>
      </c>
    </row>
    <row r="105" spans="1:4">
      <c r="A105" s="5">
        <v>104</v>
      </c>
      <c r="B105" s="5">
        <v>405</v>
      </c>
      <c r="C105" s="103" t="s">
        <v>329</v>
      </c>
      <c r="D105" s="103" t="s">
        <v>433</v>
      </c>
    </row>
    <row r="106" spans="1:4">
      <c r="A106" s="5">
        <v>105</v>
      </c>
      <c r="B106" s="5">
        <v>405</v>
      </c>
      <c r="C106" s="103" t="s">
        <v>331</v>
      </c>
      <c r="D106" s="103" t="s">
        <v>434</v>
      </c>
    </row>
    <row r="107" spans="1:4">
      <c r="A107" s="5">
        <v>106</v>
      </c>
      <c r="B107" s="5">
        <v>406</v>
      </c>
      <c r="C107" s="103" t="s">
        <v>336</v>
      </c>
      <c r="D107" s="103" t="s">
        <v>435</v>
      </c>
    </row>
    <row r="108" spans="1:4">
      <c r="A108" s="5">
        <v>107</v>
      </c>
      <c r="B108" s="5">
        <v>406</v>
      </c>
      <c r="C108" s="103" t="s">
        <v>331</v>
      </c>
      <c r="D108" s="103" t="s">
        <v>436</v>
      </c>
    </row>
    <row r="109" spans="1:4">
      <c r="A109" s="5">
        <v>108</v>
      </c>
      <c r="B109" s="5">
        <v>406</v>
      </c>
      <c r="C109" s="103" t="s">
        <v>329</v>
      </c>
      <c r="D109" s="103" t="s">
        <v>437</v>
      </c>
    </row>
    <row r="110" spans="1:4">
      <c r="A110" s="5">
        <v>109</v>
      </c>
      <c r="B110" s="5">
        <v>406</v>
      </c>
      <c r="C110" s="103" t="s">
        <v>328</v>
      </c>
      <c r="D110" s="103" t="s">
        <v>438</v>
      </c>
    </row>
    <row r="111" spans="1:4">
      <c r="A111" s="5">
        <v>110</v>
      </c>
      <c r="B111" s="5">
        <v>206</v>
      </c>
      <c r="C111" s="103" t="s">
        <v>331</v>
      </c>
      <c r="D111" s="103" t="s">
        <v>439</v>
      </c>
    </row>
    <row r="112" spans="1:4">
      <c r="A112" s="5">
        <v>111</v>
      </c>
      <c r="B112" s="5">
        <v>206</v>
      </c>
      <c r="C112" s="103" t="s">
        <v>329</v>
      </c>
      <c r="D112" s="103" t="s">
        <v>440</v>
      </c>
    </row>
    <row r="113" spans="1:4">
      <c r="A113" s="5">
        <v>112</v>
      </c>
      <c r="B113" s="5">
        <v>206</v>
      </c>
      <c r="C113" s="103" t="s">
        <v>328</v>
      </c>
      <c r="D113" s="103" t="s">
        <v>441</v>
      </c>
    </row>
    <row r="114" spans="1:4">
      <c r="A114" s="5">
        <v>113</v>
      </c>
      <c r="B114" s="5">
        <v>207</v>
      </c>
      <c r="C114" s="103" t="s">
        <v>326</v>
      </c>
      <c r="D114" s="103" t="s">
        <v>442</v>
      </c>
    </row>
    <row r="115" spans="1:4">
      <c r="A115" s="5">
        <v>114</v>
      </c>
      <c r="B115" s="5">
        <v>207</v>
      </c>
      <c r="C115" s="103" t="s">
        <v>328</v>
      </c>
      <c r="D115" s="103" t="s">
        <v>443</v>
      </c>
    </row>
    <row r="116" spans="1:4">
      <c r="A116" s="5">
        <v>115</v>
      </c>
      <c r="B116" s="5">
        <v>207</v>
      </c>
      <c r="C116" s="103" t="s">
        <v>329</v>
      </c>
      <c r="D116" s="103" t="s">
        <v>444</v>
      </c>
    </row>
    <row r="117" spans="1:4">
      <c r="A117" s="5">
        <v>116</v>
      </c>
      <c r="B117" s="5">
        <v>207</v>
      </c>
      <c r="C117" s="103" t="s">
        <v>331</v>
      </c>
      <c r="D117" s="103" t="s">
        <v>445</v>
      </c>
    </row>
    <row r="118" spans="1:4">
      <c r="A118" s="5">
        <v>117</v>
      </c>
      <c r="B118" s="5">
        <v>407</v>
      </c>
      <c r="C118" s="103" t="s">
        <v>328</v>
      </c>
      <c r="D118" s="103" t="s">
        <v>446</v>
      </c>
    </row>
    <row r="119" spans="1:4">
      <c r="A119" s="5">
        <v>118</v>
      </c>
      <c r="B119" s="5">
        <v>407</v>
      </c>
      <c r="C119" s="103" t="s">
        <v>329</v>
      </c>
      <c r="D119" s="103" t="s">
        <v>447</v>
      </c>
    </row>
    <row r="120" spans="1:4">
      <c r="A120" s="5">
        <v>119</v>
      </c>
      <c r="B120" s="5">
        <v>407</v>
      </c>
      <c r="C120" s="103" t="s">
        <v>331</v>
      </c>
      <c r="D120" s="103" t="s">
        <v>448</v>
      </c>
    </row>
    <row r="121" spans="1:4">
      <c r="A121" s="5">
        <v>120</v>
      </c>
      <c r="B121" s="5">
        <v>408</v>
      </c>
      <c r="C121" s="103" t="s">
        <v>336</v>
      </c>
      <c r="D121" s="103" t="s">
        <v>449</v>
      </c>
    </row>
    <row r="122" spans="1:4">
      <c r="A122" s="5">
        <v>121</v>
      </c>
      <c r="B122" s="5">
        <v>408</v>
      </c>
      <c r="C122" s="103" t="s">
        <v>331</v>
      </c>
      <c r="D122" s="103" t="s">
        <v>450</v>
      </c>
    </row>
    <row r="123" spans="1:4">
      <c r="A123" s="5">
        <v>122</v>
      </c>
      <c r="B123" s="5">
        <v>408</v>
      </c>
      <c r="C123" s="103" t="s">
        <v>329</v>
      </c>
      <c r="D123" s="103" t="s">
        <v>451</v>
      </c>
    </row>
    <row r="124" spans="1:4">
      <c r="A124" s="5">
        <v>123</v>
      </c>
      <c r="B124" s="5">
        <v>408</v>
      </c>
      <c r="C124" s="103" t="s">
        <v>328</v>
      </c>
      <c r="D124" s="103" t="s">
        <v>452</v>
      </c>
    </row>
    <row r="125" spans="1:4">
      <c r="A125" s="5">
        <v>124</v>
      </c>
      <c r="B125" s="5">
        <v>208</v>
      </c>
      <c r="C125" s="103" t="s">
        <v>331</v>
      </c>
      <c r="D125" s="103" t="s">
        <v>453</v>
      </c>
    </row>
    <row r="126" spans="1:4">
      <c r="A126" s="5">
        <v>125</v>
      </c>
      <c r="B126" s="5">
        <v>208</v>
      </c>
      <c r="C126" s="103" t="s">
        <v>329</v>
      </c>
      <c r="D126" s="103" t="s">
        <v>454</v>
      </c>
    </row>
    <row r="127" spans="1:4">
      <c r="A127" s="5">
        <v>126</v>
      </c>
      <c r="B127" s="5">
        <v>208</v>
      </c>
      <c r="C127" s="103" t="s">
        <v>328</v>
      </c>
      <c r="D127" s="103" t="s">
        <v>455</v>
      </c>
    </row>
    <row r="128" spans="1:4">
      <c r="A128" s="5">
        <v>127</v>
      </c>
      <c r="B128" s="5">
        <v>209</v>
      </c>
      <c r="C128" s="103" t="s">
        <v>326</v>
      </c>
      <c r="D128" s="103" t="s">
        <v>456</v>
      </c>
    </row>
    <row r="129" spans="1:4">
      <c r="A129" s="5">
        <v>128</v>
      </c>
      <c r="B129" s="5">
        <v>209</v>
      </c>
      <c r="C129" s="103" t="s">
        <v>328</v>
      </c>
      <c r="D129" s="103" t="s">
        <v>457</v>
      </c>
    </row>
    <row r="130" spans="1:4">
      <c r="A130" s="5">
        <v>129</v>
      </c>
      <c r="B130" s="5">
        <v>209</v>
      </c>
      <c r="C130" s="103" t="s">
        <v>329</v>
      </c>
      <c r="D130" s="103" t="s">
        <v>458</v>
      </c>
    </row>
    <row r="131" spans="1:4">
      <c r="A131" s="5">
        <v>130</v>
      </c>
      <c r="B131" s="5">
        <v>209</v>
      </c>
      <c r="C131" s="103" t="s">
        <v>331</v>
      </c>
      <c r="D131" s="103" t="s">
        <v>459</v>
      </c>
    </row>
    <row r="132" spans="1:4">
      <c r="A132" s="5">
        <v>131</v>
      </c>
      <c r="B132" s="5">
        <v>409</v>
      </c>
      <c r="C132" s="103" t="s">
        <v>328</v>
      </c>
      <c r="D132" s="103" t="s">
        <v>460</v>
      </c>
    </row>
    <row r="133" spans="1:4">
      <c r="A133" s="5">
        <v>132</v>
      </c>
      <c r="B133" s="5">
        <v>409</v>
      </c>
      <c r="C133" s="103" t="s">
        <v>329</v>
      </c>
      <c r="D133" s="103" t="s">
        <v>461</v>
      </c>
    </row>
    <row r="134" spans="1:4">
      <c r="A134" s="5">
        <v>133</v>
      </c>
      <c r="B134" s="5">
        <v>409</v>
      </c>
      <c r="C134" s="103" t="s">
        <v>331</v>
      </c>
      <c r="D134" s="103" t="s">
        <v>462</v>
      </c>
    </row>
    <row r="135" spans="1:4">
      <c r="A135" s="5">
        <v>134</v>
      </c>
      <c r="B135" s="5">
        <v>410</v>
      </c>
      <c r="C135" s="103" t="s">
        <v>336</v>
      </c>
      <c r="D135" s="103" t="s">
        <v>463</v>
      </c>
    </row>
    <row r="136" spans="1:4">
      <c r="A136" s="5">
        <v>135</v>
      </c>
      <c r="B136" s="5">
        <v>410</v>
      </c>
      <c r="C136" s="103" t="s">
        <v>331</v>
      </c>
      <c r="D136" s="103" t="s">
        <v>464</v>
      </c>
    </row>
    <row r="137" spans="1:4">
      <c r="A137" s="5">
        <v>136</v>
      </c>
      <c r="B137" s="5">
        <v>410</v>
      </c>
      <c r="C137" s="103" t="s">
        <v>329</v>
      </c>
      <c r="D137" s="103" t="s">
        <v>465</v>
      </c>
    </row>
    <row r="138" spans="1:4">
      <c r="A138" s="5">
        <v>137</v>
      </c>
      <c r="B138" s="5">
        <v>410</v>
      </c>
      <c r="C138" s="103" t="s">
        <v>328</v>
      </c>
      <c r="D138" s="103" t="s">
        <v>466</v>
      </c>
    </row>
    <row r="139" spans="1:4">
      <c r="A139" s="5">
        <v>138</v>
      </c>
      <c r="B139" s="5">
        <v>210</v>
      </c>
      <c r="C139" s="5" t="s">
        <v>331</v>
      </c>
      <c r="D139" s="5" t="s">
        <v>467</v>
      </c>
    </row>
    <row r="140" spans="1:4">
      <c r="A140" s="5">
        <v>139</v>
      </c>
      <c r="B140" s="5">
        <v>210</v>
      </c>
      <c r="C140" s="5" t="s">
        <v>329</v>
      </c>
      <c r="D140" s="5" t="s">
        <v>468</v>
      </c>
    </row>
    <row r="141" spans="1:4">
      <c r="A141" s="5">
        <v>140</v>
      </c>
      <c r="B141" s="5">
        <v>210</v>
      </c>
      <c r="C141" s="5" t="s">
        <v>328</v>
      </c>
      <c r="D141" s="5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META</vt:lpstr>
      <vt:lpstr>2021 Oat</vt:lpstr>
      <vt:lpstr>Oat Treatment Notes</vt:lpstr>
      <vt:lpstr>RGB_OUTPUT</vt:lpstr>
      <vt:lpstr>Picture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Ewing, Patrick - ARS</dc:creator>
  <cp:lastModifiedBy>Owner</cp:lastModifiedBy>
  <dcterms:created xsi:type="dcterms:W3CDTF">2021-03-23T03:26:36Z</dcterms:created>
  <dcterms:modified xsi:type="dcterms:W3CDTF">2022-05-19T16:08:53Z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0x010100DD6669FFB822AE4DBA20743C722A2896</vt:lpwstr>
  </property>
</Properties>
</file>