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F1C40A8D-2E08-49AB-B5D1-DC81B168B92A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43" i="82" l="1"/>
  <c r="AR42" i="82"/>
  <c r="AQ43" i="82"/>
  <c r="AQ42" i="82"/>
  <c r="AP43" i="82"/>
  <c r="AP42" i="82"/>
  <c r="AN43" i="82"/>
  <c r="AN42" i="82"/>
  <c r="AM43" i="82"/>
  <c r="AM42" i="82"/>
  <c r="AL43" i="82"/>
  <c r="AL42" i="82"/>
  <c r="AJ43" i="82"/>
  <c r="AJ42" i="82"/>
  <c r="AI43" i="82"/>
  <c r="AI42" i="82"/>
  <c r="AH43" i="82"/>
  <c r="AH42" i="82"/>
  <c r="AF43" i="82"/>
  <c r="AF42" i="82"/>
  <c r="AE43" i="82"/>
  <c r="AE42" i="82"/>
  <c r="AD43" i="82"/>
  <c r="AD42" i="82"/>
  <c r="AA43" i="82"/>
  <c r="AA42" i="82"/>
  <c r="Z43" i="82"/>
  <c r="Z42" i="82"/>
  <c r="Y43" i="82"/>
  <c r="Y42" i="82"/>
  <c r="X43" i="82"/>
  <c r="X42" i="82"/>
  <c r="W43" i="82"/>
  <c r="W42" i="82"/>
  <c r="S43" i="82"/>
  <c r="S42" i="82"/>
  <c r="R43" i="82"/>
  <c r="R42" i="82"/>
  <c r="Q43" i="82"/>
  <c r="Q42" i="82"/>
  <c r="N43" i="82"/>
  <c r="N42" i="82"/>
  <c r="M43" i="82"/>
  <c r="M42" i="82"/>
  <c r="J43" i="82"/>
  <c r="J42" i="82"/>
  <c r="F43" i="82"/>
  <c r="F42" i="82"/>
  <c r="E43" i="82"/>
  <c r="E42" i="82"/>
  <c r="AR40" i="82"/>
  <c r="AN40" i="82"/>
  <c r="AM40" i="82"/>
  <c r="AI40" i="82"/>
  <c r="AH40" i="82"/>
  <c r="AD40" i="82"/>
  <c r="AA40" i="82"/>
  <c r="X40" i="82"/>
  <c r="W40" i="82"/>
  <c r="Q40" i="82"/>
  <c r="N40" i="82"/>
  <c r="F40" i="82"/>
  <c r="E40" i="82"/>
  <c r="AR29" i="82"/>
  <c r="AR44" i="82" s="1"/>
  <c r="AQ29" i="82"/>
  <c r="AQ40" i="82" s="1"/>
  <c r="AP29" i="82"/>
  <c r="AP40" i="82" s="1"/>
  <c r="AN29" i="82"/>
  <c r="AN44" i="82" s="1"/>
  <c r="AM29" i="82"/>
  <c r="AM44" i="82" s="1"/>
  <c r="AL29" i="82"/>
  <c r="AL40" i="82" s="1"/>
  <c r="AJ29" i="82"/>
  <c r="AJ40" i="82" s="1"/>
  <c r="AI29" i="82"/>
  <c r="AI44" i="82" s="1"/>
  <c r="AH29" i="82"/>
  <c r="AH44" i="82" s="1"/>
  <c r="AF29" i="82"/>
  <c r="AF40" i="82" s="1"/>
  <c r="AE29" i="82"/>
  <c r="AE40" i="82" s="1"/>
  <c r="AD29" i="82"/>
  <c r="AD44" i="82" s="1"/>
  <c r="AA29" i="82"/>
  <c r="AA44" i="82" s="1"/>
  <c r="Z29" i="82"/>
  <c r="Z40" i="82" s="1"/>
  <c r="Y29" i="82"/>
  <c r="Y40" i="82" s="1"/>
  <c r="X29" i="82"/>
  <c r="X44" i="82" s="1"/>
  <c r="W29" i="82"/>
  <c r="W44" i="82" s="1"/>
  <c r="S29" i="82"/>
  <c r="S40" i="82" s="1"/>
  <c r="R29" i="82"/>
  <c r="R40" i="82" s="1"/>
  <c r="Q29" i="82"/>
  <c r="Q44" i="82" s="1"/>
  <c r="N29" i="82"/>
  <c r="N44" i="82" s="1"/>
  <c r="M29" i="82"/>
  <c r="M40" i="82" s="1"/>
  <c r="J29" i="82"/>
  <c r="F29" i="82"/>
  <c r="F44" i="82" s="1"/>
  <c r="E29" i="82"/>
  <c r="E44" i="82" s="1"/>
  <c r="AW43" i="75"/>
  <c r="AW42" i="75"/>
  <c r="AV43" i="75"/>
  <c r="AV42" i="75"/>
  <c r="AU43" i="75"/>
  <c r="AU42" i="75"/>
  <c r="AS43" i="75"/>
  <c r="AS42" i="75"/>
  <c r="AR43" i="75"/>
  <c r="AR42" i="75"/>
  <c r="AQ43" i="75"/>
  <c r="AQ42" i="75"/>
  <c r="AN43" i="75"/>
  <c r="AN42" i="75"/>
  <c r="AM43" i="75"/>
  <c r="AM42" i="75"/>
  <c r="AL43" i="75"/>
  <c r="AL42" i="75"/>
  <c r="AI43" i="75"/>
  <c r="AI42" i="75"/>
  <c r="AH43" i="75"/>
  <c r="AH42" i="75"/>
  <c r="AG43" i="75"/>
  <c r="AG42" i="75"/>
  <c r="AD43" i="75"/>
  <c r="AD42" i="75"/>
  <c r="AC43" i="75"/>
  <c r="AC42" i="75"/>
  <c r="AO43" i="75"/>
  <c r="AO42" i="75"/>
  <c r="AJ43" i="75"/>
  <c r="AJ42" i="75"/>
  <c r="Z43" i="75"/>
  <c r="Z42" i="75"/>
  <c r="V43" i="75"/>
  <c r="V42" i="75"/>
  <c r="Y43" i="75"/>
  <c r="Y42" i="75"/>
  <c r="X43" i="75"/>
  <c r="X42" i="75"/>
  <c r="W43" i="75"/>
  <c r="W42" i="75"/>
  <c r="R43" i="75"/>
  <c r="R42" i="75"/>
  <c r="Q43" i="75"/>
  <c r="Q42" i="75"/>
  <c r="P43" i="75"/>
  <c r="P42" i="75"/>
  <c r="M43" i="75"/>
  <c r="M42" i="75"/>
  <c r="L43" i="75"/>
  <c r="L42" i="75"/>
  <c r="I43" i="75"/>
  <c r="I42" i="75"/>
  <c r="F43" i="75"/>
  <c r="F42" i="75"/>
  <c r="E43" i="75"/>
  <c r="E42" i="75"/>
  <c r="X40" i="75"/>
  <c r="P40" i="75"/>
  <c r="F40" i="75"/>
  <c r="AW29" i="75"/>
  <c r="AV29" i="75"/>
  <c r="AV40" i="75" s="1"/>
  <c r="AU29" i="75"/>
  <c r="AU40" i="75" s="1"/>
  <c r="AS29" i="75"/>
  <c r="AR29" i="75"/>
  <c r="AQ29" i="75"/>
  <c r="AQ40" i="75" s="1"/>
  <c r="AN29" i="75"/>
  <c r="AN40" i="75" s="1"/>
  <c r="AM29" i="75"/>
  <c r="AL29" i="75"/>
  <c r="AI29" i="75"/>
  <c r="AI40" i="75" s="1"/>
  <c r="AH29" i="75"/>
  <c r="AH40" i="75" s="1"/>
  <c r="AG29" i="75"/>
  <c r="AD29" i="75"/>
  <c r="AC29" i="75"/>
  <c r="AC40" i="75" s="1"/>
  <c r="AO29" i="75"/>
  <c r="AO40" i="75" s="1"/>
  <c r="AJ29" i="75"/>
  <c r="Z29" i="75"/>
  <c r="V29" i="75"/>
  <c r="V40" i="75" s="1"/>
  <c r="Y29" i="75"/>
  <c r="Y40" i="75" s="1"/>
  <c r="X29" i="75"/>
  <c r="X44" i="75" s="1"/>
  <c r="W29" i="75"/>
  <c r="R29" i="75"/>
  <c r="R40" i="75" s="1"/>
  <c r="Q29" i="75"/>
  <c r="Q40" i="75" s="1"/>
  <c r="P29" i="75"/>
  <c r="P44" i="75" s="1"/>
  <c r="M29" i="75"/>
  <c r="L29" i="75"/>
  <c r="L40" i="75" s="1"/>
  <c r="I29" i="75"/>
  <c r="I40" i="75" s="1"/>
  <c r="F29" i="75"/>
  <c r="F44" i="75" s="1"/>
  <c r="E29" i="75"/>
  <c r="AS6" i="75"/>
  <c r="AC6" i="75"/>
  <c r="M44" i="82" l="1"/>
  <c r="S44" i="82"/>
  <c r="Z44" i="82"/>
  <c r="AF44" i="82"/>
  <c r="AL44" i="82"/>
  <c r="AQ44" i="82"/>
  <c r="R44" i="82"/>
  <c r="Y44" i="82"/>
  <c r="AE44" i="82"/>
  <c r="AJ44" i="82"/>
  <c r="AP44" i="82"/>
  <c r="J40" i="82"/>
  <c r="J44" i="82" s="1"/>
  <c r="AM44" i="75"/>
  <c r="AS44" i="75"/>
  <c r="E40" i="75"/>
  <c r="E44" i="75" s="1"/>
  <c r="M40" i="75"/>
  <c r="M44" i="75" s="1"/>
  <c r="W40" i="75"/>
  <c r="W44" i="75" s="1"/>
  <c r="Z40" i="75"/>
  <c r="Z44" i="75" s="1"/>
  <c r="AD40" i="75"/>
  <c r="AD44" i="75" s="1"/>
  <c r="AL40" i="75"/>
  <c r="AL44" i="75" s="1"/>
  <c r="AR40" i="75"/>
  <c r="AR44" i="75" s="1"/>
  <c r="AW40" i="75"/>
  <c r="AW44" i="75" s="1"/>
  <c r="L44" i="75"/>
  <c r="R44" i="75"/>
  <c r="V44" i="75"/>
  <c r="AC44" i="75"/>
  <c r="AI44" i="75"/>
  <c r="AQ44" i="75"/>
  <c r="AV44" i="75"/>
  <c r="AJ40" i="75"/>
  <c r="AJ44" i="75" s="1"/>
  <c r="AG40" i="75"/>
  <c r="AG44" i="75" s="1"/>
  <c r="AM40" i="75"/>
  <c r="AS40" i="75"/>
  <c r="I44" i="75"/>
  <c r="Q44" i="75"/>
  <c r="Y44" i="75"/>
  <c r="AO44" i="75"/>
  <c r="AH44" i="75"/>
  <c r="AN44" i="75"/>
  <c r="AU44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918EC3DC-FC62-486D-9E73-1468736B3066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E11" authorId="0" shapeId="0" xr:uid="{4350B3D1-C636-4D8F-A7DF-7683DA207DEF}">
      <text>
        <r>
          <rPr>
            <sz val="10"/>
            <color indexed="81"/>
            <rFont val="Arial"/>
            <family val="2"/>
          </rPr>
          <t>Original - _x000D_
121,040,201_x000D_
Change Order - _x000D_
5,508,623</t>
        </r>
      </text>
    </comment>
    <comment ref="E12" authorId="0" shapeId="0" xr:uid="{6BD32C2F-B3C1-4FBC-9948-4DCAD7CAA8D8}">
      <text>
        <r>
          <rPr>
            <sz val="10"/>
            <color indexed="81"/>
            <rFont val="Arial"/>
            <family val="2"/>
          </rPr>
          <t>Original - _x000D_
78,438_x000D_
Change Order - _x000D_
1,233,714</t>
        </r>
      </text>
    </comment>
    <comment ref="E13" authorId="0" shapeId="0" xr:uid="{1397E626-CB3C-4D95-8198-A3F02581420C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E14" authorId="0" shapeId="0" xr:uid="{247DF621-4C3E-4203-9355-5BF43C528DC5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E16" authorId="0" shapeId="0" xr:uid="{0FB26403-271B-4357-95EB-9F406F3349FD}">
      <text>
        <r>
          <rPr>
            <sz val="10"/>
            <color indexed="81"/>
            <rFont val="Arial"/>
            <family val="2"/>
          </rPr>
          <t>Original - _x000D_
19,450,000_x000D_
Change Order - _x000D_
524,489</t>
        </r>
      </text>
    </comment>
    <comment ref="E17" authorId="0" shapeId="0" xr:uid="{F7BB0DA8-6AD9-444C-A38F-F4C99EAA9C7E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E18" authorId="0" shapeId="0" xr:uid="{72A3907B-FD15-4C7C-8EF3-EC4C9F245F21}">
      <text>
        <r>
          <rPr>
            <sz val="10"/>
            <color indexed="81"/>
            <rFont val="Arial"/>
            <family val="2"/>
          </rPr>
          <t>Original - _x000D_
12,462,240_x000D_
Change Order - _x000D_
903,760</t>
        </r>
      </text>
    </comment>
    <comment ref="E22" authorId="0" shapeId="0" xr:uid="{0A067CB4-75C3-40F6-A649-2089AA57E124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E32" authorId="0" shapeId="0" xr:uid="{CF6BFB46-15E9-426E-8738-CE2632EBB49B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3" authorId="0" shapeId="0" xr:uid="{69B8441B-7F54-4068-8937-6A3737728FF3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4" authorId="0" shapeId="0" xr:uid="{EF2F43A4-63F5-4AA9-B836-89DEBB02A205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5" authorId="0" shapeId="0" xr:uid="{B37123F7-B8CD-487F-ABF6-EADE6BB78C08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6" authorId="0" shapeId="0" xr:uid="{FE0906BD-3A0B-41E1-AA3C-E8E62F15C71E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7" authorId="0" shapeId="0" xr:uid="{FAD58587-13B5-4351-B7C9-352A7A978174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8" authorId="0" shapeId="0" xr:uid="{877D8CA9-D30E-442C-8EB4-16D666F32419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783BAE67-3CE5-48B0-A2B2-3FFA4EB07DF4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E11" authorId="0" shapeId="0" xr:uid="{DE6A65B6-2AE3-4678-8367-B6AF2C86D90C}">
      <text>
        <r>
          <rPr>
            <sz val="10"/>
            <color indexed="81"/>
            <rFont val="Arial"/>
            <family val="2"/>
          </rPr>
          <t>Original - _x000D_
121,040,201_x000D_
Change Order - _x000D_
5,508,623</t>
        </r>
      </text>
    </comment>
    <comment ref="E12" authorId="0" shapeId="0" xr:uid="{DA54821D-8D9F-47CC-956A-32BAC8906348}">
      <text>
        <r>
          <rPr>
            <sz val="10"/>
            <color indexed="81"/>
            <rFont val="Arial"/>
            <family val="2"/>
          </rPr>
          <t>Original - _x000D_
78,438_x000D_
Change Order - _x000D_
1,233,714</t>
        </r>
      </text>
    </comment>
    <comment ref="E13" authorId="0" shapeId="0" xr:uid="{4F54C6D8-C2EB-471F-9BE4-5BB7C5537610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E14" authorId="0" shapeId="0" xr:uid="{2C9BD759-E617-4E13-B4C2-133E8655D6BC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E16" authorId="0" shapeId="0" xr:uid="{C85EB98E-6FE8-48BE-8A93-6317910F955B}">
      <text>
        <r>
          <rPr>
            <sz val="10"/>
            <color indexed="81"/>
            <rFont val="Arial"/>
            <family val="2"/>
          </rPr>
          <t>Original - _x000D_
19,450,000_x000D_
Change Order - _x000D_
524,489</t>
        </r>
      </text>
    </comment>
    <comment ref="E17" authorId="0" shapeId="0" xr:uid="{1BE122B0-0150-4201-B92E-54500E1D81C2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E18" authorId="0" shapeId="0" xr:uid="{88548EAD-734B-4FAE-A1E6-867D37543556}">
      <text>
        <r>
          <rPr>
            <sz val="10"/>
            <color indexed="81"/>
            <rFont val="Arial"/>
            <family val="2"/>
          </rPr>
          <t>Original - _x000D_
12,462,240_x000D_
Change Order - _x000D_
903,760</t>
        </r>
      </text>
    </comment>
    <comment ref="E22" authorId="0" shapeId="0" xr:uid="{3514E4C6-E1B2-41B7-A962-C04330836120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E32" authorId="0" shapeId="0" xr:uid="{0022B76A-C4B9-4941-8994-65FD68555618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3" authorId="0" shapeId="0" xr:uid="{D80D6840-433A-431C-9E6F-9039C68B0DDB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4" authorId="0" shapeId="0" xr:uid="{A37CD678-5264-4B96-A927-12357AE406C7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5" authorId="0" shapeId="0" xr:uid="{FE67BDEA-F0EA-4B9F-90D9-D74E5BD324FF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6" authorId="0" shapeId="0" xr:uid="{89DBC8C8-42E1-4734-A1B7-220301BCC6CD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7" authorId="0" shapeId="0" xr:uid="{9A841BCE-9322-47B5-B239-A37F6EA73043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8" authorId="0" shapeId="0" xr:uid="{F08BFF5C-E91F-41D8-B816-0B558AFAB7A9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</commentList>
</comments>
</file>

<file path=xl/sharedStrings.xml><?xml version="1.0" encoding="utf-8"?>
<sst xmlns="http://schemas.openxmlformats.org/spreadsheetml/2006/main" count="4988" uniqueCount="708">
  <si>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</si>
  <si>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</si>
  <si>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</si>
  <si>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</si>
  <si>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</si>
  <si>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</si>
  <si>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</si>
  <si>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</si>
  <si>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</si>
  <si>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</si>
  <si>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</si>
  <si>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</si>
  <si>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</si>
  <si>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</si>
  <si>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</si>
  <si>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</si>
  <si>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</si>
  <si>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</si>
  <si>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</si>
  <si>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</si>
  <si>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</si>
  <si>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</si>
  <si>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</si>
  <si>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</si>
  <si>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</si>
  <si>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</si>
  <si>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</si>
  <si>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</si>
  <si>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</si>
  <si>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</si>
  <si>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</si>
  <si>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</si>
  <si>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</si>
  <si>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</si>
  <si>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</si>
  <si>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</si>
  <si>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</si>
  <si>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</si>
  <si>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</si>
  <si>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</si>
  <si>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</si>
  <si>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</si>
  <si>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</si>
  <si>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</si>
  <si>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</si>
  <si>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</si>
  <si>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</si>
  <si>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</si>
  <si>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</si>
  <si>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</si>
  <si>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</si>
  <si>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</si>
  <si>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</si>
  <si>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</si>
  <si>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</si>
  <si>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</si>
  <si>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</si>
  <si>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</si>
  <si>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</si>
  <si>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</si>
  <si>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</si>
  <si>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</si>
  <si>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</si>
  <si>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</si>
  <si>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</si>
  <si>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</si>
  <si>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</si>
  <si>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</si>
  <si>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</si>
  <si>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</si>
  <si>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</si>
  <si>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</si>
  <si>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</si>
  <si>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</si>
  <si>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</si>
  <si>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</si>
  <si>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</si>
  <si>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</si>
  <si>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</si>
  <si>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</si>
  <si>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</si>
  <si>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</si>
  <si>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</si>
  <si>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</si>
  <si>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</si>
  <si>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</si>
  <si>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</si>
  <si>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</si>
  <si>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</si>
  <si>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</si>
  <si>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</si>
  <si>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</si>
  <si>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</si>
  <si>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</si>
  <si>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</si>
  <si>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</si>
  <si>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</si>
  <si>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</si>
  <si>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</si>
  <si>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</si>
  <si>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</si>
  <si>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</si>
  <si>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</si>
  <si>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</si>
  <si>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</si>
  <si>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</si>
  <si>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</si>
  <si>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</si>
  <si>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</si>
  <si>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</si>
  <si>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</si>
  <si>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</si>
  <si>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</si>
  <si>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</si>
  <si>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</si>
  <si>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</si>
  <si>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</si>
  <si>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</si>
  <si>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</si>
  <si>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</si>
  <si>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</si>
  <si>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</si>
  <si>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</si>
  <si>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</si>
  <si>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</si>
  <si>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</si>
  <si>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</si>
  <si>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</si>
  <si>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</si>
  <si>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</si>
  <si>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</si>
  <si>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</si>
  <si>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</si>
  <si>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</si>
  <si>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</si>
  <si>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</si>
  <si>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</si>
  <si>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</si>
  <si>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</si>
  <si>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</si>
  <si>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</si>
  <si>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</si>
  <si>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</si>
  <si>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</si>
  <si>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</si>
  <si>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</si>
  <si>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</si>
  <si>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</si>
  <si>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</si>
  <si>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</si>
  <si>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</si>
  <si>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</si>
  <si>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</si>
  <si>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</si>
  <si>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</si>
  <si>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</si>
  <si>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</si>
  <si>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</si>
  <si>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</si>
  <si>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</si>
  <si>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</si>
  <si>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</si>
  <si>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</si>
  <si>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</si>
  <si>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</si>
  <si>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</si>
  <si>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</si>
  <si>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</si>
  <si>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</si>
  <si>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</si>
  <si>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</si>
  <si>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</si>
  <si>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</si>
  <si>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</si>
  <si>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</si>
  <si>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</si>
  <si>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</si>
  <si>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</si>
  <si>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</si>
  <si>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</si>
  <si>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</si>
  <si>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</si>
  <si>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</si>
  <si>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</si>
  <si>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</si>
  <si>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</si>
  <si>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</si>
  <si>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</si>
  <si>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</si>
  <si>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</si>
  <si>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</si>
  <si>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</si>
  <si>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</si>
  <si>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</si>
  <si>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</si>
  <si>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</si>
  <si>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</si>
  <si>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</si>
  <si>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</si>
  <si>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</si>
  <si>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</si>
  <si>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</si>
  <si>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</si>
  <si>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</si>
  <si>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</si>
  <si>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</si>
  <si>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</si>
  <si>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</si>
  <si>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</si>
  <si>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</si>
  <si>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</si>
  <si>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</si>
  <si>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</si>
  <si>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</si>
  <si>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</si>
  <si>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</si>
  <si>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</si>
  <si>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</si>
  <si>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</si>
  <si>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</si>
  <si>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</si>
  <si>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</si>
  <si>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</si>
  <si>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</si>
  <si>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</si>
  <si>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</si>
  <si>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</si>
  <si>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</si>
  <si>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</si>
  <si>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</si>
  <si>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</si>
  <si>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</si>
  <si>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</si>
  <si>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</si>
  <si>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</si>
  <si>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</si>
  <si>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</si>
  <si>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</si>
  <si>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</si>
  <si>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</si>
  <si>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</si>
  <si>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</si>
  <si>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</si>
  <si>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</si>
  <si>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</si>
  <si>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</si>
  <si>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</si>
  <si>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</si>
  <si>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</si>
  <si>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</si>
  <si>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</si>
  <si>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</si>
  <si>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</si>
  <si>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</si>
  <si>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</si>
  <si>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</si>
  <si>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</si>
  <si>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</si>
  <si>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</si>
  <si>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</si>
  <si>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</si>
  <si>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</si>
  <si>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</si>
  <si>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</si>
  <si>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</si>
  <si>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</si>
  <si>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</si>
  <si>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</si>
  <si>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</si>
  <si>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</si>
  <si>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</si>
  <si>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</si>
  <si>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</si>
  <si>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</si>
  <si>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</si>
  <si>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</si>
  <si>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</si>
  <si>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</si>
  <si>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</si>
  <si>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</si>
  <si>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</si>
  <si>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</si>
  <si>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</si>
  <si>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</si>
  <si>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</si>
  <si>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</si>
  <si>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</si>
  <si>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</si>
  <si>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</si>
  <si>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</si>
  <si>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</si>
  <si>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</si>
  <si>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</si>
  <si>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</si>
  <si>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</si>
  <si>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</si>
  <si>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</si>
  <si>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</si>
  <si>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</si>
  <si>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</si>
  <si>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</si>
  <si>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</si>
  <si>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</si>
  <si>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</si>
  <si>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</si>
  <si>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</si>
  <si>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</si>
  <si>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</si>
  <si>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</si>
  <si>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</si>
  <si>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</si>
  <si>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</si>
  <si>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</si>
  <si>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</si>
  <si>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</si>
  <si>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</si>
  <si>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</si>
  <si>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</si>
  <si>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</si>
  <si>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</si>
  <si>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</si>
  <si>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</si>
  <si>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</si>
  <si>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</si>
  <si>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</si>
  <si>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</si>
  <si>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</si>
  <si>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</si>
  <si>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</si>
  <si>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</si>
  <si>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</si>
  <si>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</si>
  <si>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</si>
  <si>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</si>
  <si>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</si>
  <si>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</si>
  <si>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</si>
  <si>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</si>
  <si>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</si>
  <si>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</si>
  <si>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</si>
  <si>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</si>
  <si>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</si>
  <si>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</si>
  <si>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</si>
  <si>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</si>
  <si>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</si>
  <si>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</si>
  <si>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</si>
  <si>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</si>
  <si>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</si>
  <si>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</si>
  <si>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</si>
  <si>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</si>
  <si>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</si>
  <si>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</si>
  <si>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</si>
  <si>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</si>
  <si>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</si>
  <si>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</si>
  <si>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</si>
  <si>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</si>
  <si>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</si>
  <si>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</si>
  <si>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</si>
  <si>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</si>
  <si>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</si>
  <si>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</si>
  <si>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</si>
  <si>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</si>
  <si>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</si>
  <si>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</si>
  <si>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</si>
  <si>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</si>
  <si>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</si>
  <si>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</si>
  <si>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</si>
  <si>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</si>
  <si>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</si>
  <si>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</si>
  <si>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</si>
  <si>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</si>
  <si>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</si>
  <si>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</si>
  <si>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</si>
  <si>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</si>
  <si>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</si>
  <si>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</si>
  <si>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</si>
  <si>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</si>
  <si>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</si>
  <si>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</si>
  <si>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</si>
  <si>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</si>
  <si>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</si>
  <si>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</si>
  <si>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</si>
  <si>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</si>
  <si>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</si>
  <si>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</si>
  <si>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</si>
  <si>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</si>
  <si>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</si>
  <si>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</si>
  <si>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</si>
  <si>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</si>
  <si>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</si>
  <si>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</si>
  <si>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</si>
  <si>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</si>
  <si>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</si>
  <si>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</si>
  <si>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</si>
  <si>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</si>
  <si>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</si>
  <si>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</si>
  <si>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</si>
  <si>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</si>
  <si>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</si>
  <si>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</si>
  <si>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</si>
  <si>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</si>
  <si>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</si>
  <si>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</si>
  <si>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</si>
  <si>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</si>
  <si>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</si>
  <si>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</si>
  <si>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</si>
  <si>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</si>
  <si>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</si>
  <si>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</si>
  <si>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</si>
  <si>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</si>
  <si>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</si>
  <si>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</si>
  <si>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</si>
  <si>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</si>
  <si>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</si>
  <si>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</si>
  <si>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</si>
  <si>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</si>
  <si>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</si>
  <si>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</si>
  <si>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</si>
  <si>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</si>
  <si>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</si>
  <si>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</si>
  <si>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</si>
  <si>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</si>
  <si>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</si>
  <si>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</si>
  <si>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</si>
  <si>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</si>
  <si>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</si>
  <si>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</si>
  <si>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</si>
  <si>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</si>
  <si>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</si>
  <si>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</si>
  <si>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</si>
  <si>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</si>
  <si>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</si>
  <si>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</si>
  <si>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</si>
  <si>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</si>
  <si>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</si>
  <si>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</si>
  <si>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</si>
  <si>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</si>
  <si>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</si>
  <si>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</si>
  <si>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</si>
  <si>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</si>
  <si>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</si>
  <si>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</si>
  <si>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</si>
  <si>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</si>
  <si>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</si>
  <si>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</si>
  <si>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</si>
  <si>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</si>
  <si>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</si>
  <si>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</si>
  <si>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</si>
  <si>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</si>
  <si>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</si>
  <si>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</si>
  <si>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</si>
  <si>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</si>
  <si>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</si>
  <si>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</si>
  <si>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</si>
  <si>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</si>
  <si>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</si>
  <si>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</si>
  <si>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</si>
  <si>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</si>
  <si>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</si>
  <si>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</si>
  <si>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</si>
  <si>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</si>
  <si>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</si>
  <si>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</si>
  <si>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</si>
  <si>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</si>
  <si>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</si>
  <si>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</si>
  <si>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</si>
  <si>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</si>
  <si>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</si>
  <si>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</si>
  <si>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</si>
  <si>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</si>
  <si>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</si>
  <si>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</si>
  <si>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</si>
  <si>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</si>
  <si>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</si>
  <si>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</si>
  <si>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</si>
  <si>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</si>
  <si>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</si>
  <si>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</si>
  <si>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</si>
  <si>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</si>
  <si>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</si>
  <si>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</si>
  <si>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</si>
  <si>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</si>
  <si>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</si>
  <si>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</si>
  <si>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</si>
  <si>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</si>
  <si>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</si>
  <si>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</si>
  <si>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</si>
  <si>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</si>
  <si>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</si>
  <si>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</si>
  <si>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</si>
  <si>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</si>
  <si>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</si>
  <si>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</si>
  <si>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</si>
  <si>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</si>
  <si>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</si>
  <si>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</si>
  <si>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</si>
  <si>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</si>
  <si>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</si>
  <si>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</si>
  <si>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</si>
  <si>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</si>
  <si>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</si>
  <si>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</si>
  <si>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</si>
  <si>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</si>
  <si>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</si>
  <si>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</si>
  <si>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</si>
  <si>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</si>
  <si>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</si>
  <si>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</si>
  <si>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</si>
  <si>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</si>
  <si>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</si>
  <si>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</si>
  <si>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</si>
  <si>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</si>
  <si>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</si>
  <si>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</si>
  <si>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</si>
  <si>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</si>
  <si>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</si>
  <si>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</si>
  <si>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</si>
  <si>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</si>
  <si>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</si>
  <si>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</si>
  <si>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</si>
  <si>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</si>
  <si>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</si>
  <si>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</si>
  <si>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</si>
  <si>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</si>
  <si>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</si>
  <si>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</si>
  <si>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</si>
  <si>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</si>
  <si>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</si>
  <si>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</si>
  <si>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</si>
  <si>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</si>
  <si>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</si>
  <si>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</si>
  <si>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</si>
  <si>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</si>
  <si>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</si>
  <si>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</si>
  <si>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</si>
  <si>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</si>
  <si>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</si>
  <si>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</si>
  <si>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</si>
  <si>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</si>
  <si>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</si>
  <si>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</si>
  <si>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</si>
  <si>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</si>
  <si>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</si>
  <si>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</si>
  <si>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</si>
  <si>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</si>
  <si>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</si>
  <si>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</si>
  <si>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</si>
  <si>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</si>
  <si>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</si>
  <si>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</si>
  <si>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</si>
  <si>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</si>
  <si>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</si>
  <si>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</si>
  <si>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</si>
  <si>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</si>
  <si>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</si>
  <si>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</si>
  <si>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</si>
  <si>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</si>
  <si>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</si>
  <si>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</si>
  <si>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>Division 51</t>
  </si>
  <si>
    <t xml:space="preserve">  Open Jobs</t>
  </si>
  <si>
    <t xml:space="preserve">    Stockton RWCF DB Project - Phase 2</t>
  </si>
  <si>
    <t>Dave Calandro</t>
  </si>
  <si>
    <t>0000000000000000</t>
  </si>
  <si>
    <t xml:space="preserve">    Stockton RWCF DB Project - Phase 2 - Overhead Billing</t>
  </si>
  <si>
    <t>Vince Guillama</t>
  </si>
  <si>
    <t>51.1129.</t>
  </si>
  <si>
    <t xml:space="preserve">    Enhanced Treatment &amp; Site Upgrade Ph. 1A Aeration Basin Mod</t>
  </si>
  <si>
    <t>Adam Hickman</t>
  </si>
  <si>
    <t>51.1137.</t>
  </si>
  <si>
    <t xml:space="preserve">    Cal Water - Bear Gulch Pump Station 18</t>
  </si>
  <si>
    <t>Allen Hickernell</t>
  </si>
  <si>
    <t>51.1144.</t>
  </si>
  <si>
    <t xml:space="preserve">    SVCW FEP Improvements Project</t>
  </si>
  <si>
    <t>Erin Lackey</t>
  </si>
  <si>
    <t>51.1146.</t>
  </si>
  <si>
    <t xml:space="preserve">    Aymium Williams Production Facility</t>
  </si>
  <si>
    <t>Mark Schmitz</t>
  </si>
  <si>
    <t>51.1151.</t>
  </si>
  <si>
    <t xml:space="preserve">    Sonoma Valley Influent Effluent Upgrade</t>
  </si>
  <si>
    <t>Joey Anderson</t>
  </si>
  <si>
    <t>51.1152.</t>
  </si>
  <si>
    <t xml:space="preserve">    ElD Sly Park Intertie Project</t>
  </si>
  <si>
    <t>Edward Gomez</t>
  </si>
  <si>
    <t>51.1153.</t>
  </si>
  <si>
    <t xml:space="preserve">    Linda County - Aeration Blower Replacement</t>
  </si>
  <si>
    <t>John Lunsford</t>
  </si>
  <si>
    <t>51.1154.</t>
  </si>
  <si>
    <t xml:space="preserve">    Keyes CSD TCP Treatment Impvmts Wells 7,8,9,10</t>
  </si>
  <si>
    <t>Addison Kimbler-Cantu</t>
  </si>
  <si>
    <t>51.1155.</t>
  </si>
  <si>
    <t xml:space="preserve">    Aymium Williams O.H. Job</t>
  </si>
  <si>
    <t>51.1156.</t>
  </si>
  <si>
    <t xml:space="preserve">    Rocklin - Overhead 2025 FY</t>
  </si>
  <si>
    <t>51.1157.</t>
  </si>
  <si>
    <t xml:space="preserve">    Rocklin - Estimating 2025 FY</t>
  </si>
  <si>
    <t>51.1158.</t>
  </si>
  <si>
    <t xml:space="preserve">    City of Ceres WWTP Phase 1- Schneider Electric</t>
  </si>
  <si>
    <t>Bryan Evans</t>
  </si>
  <si>
    <t>51.1159.</t>
  </si>
  <si>
    <t xml:space="preserve">    EID Reservoir A WTP Backwash-to-waste Valve Repalcement</t>
  </si>
  <si>
    <t>51.1160.</t>
  </si>
  <si>
    <t xml:space="preserve">    City of Galt Industrial WWTP Expansion</t>
  </si>
  <si>
    <t>51.1161.</t>
  </si>
  <si>
    <t xml:space="preserve">    SASD Influent Pump Nos. 2 and 5 Installation Project</t>
  </si>
  <si>
    <t>51.1162.</t>
  </si>
  <si>
    <t xml:space="preserve">    Chico Primary Clarifiers No. 1-3 Rehabilitation Project</t>
  </si>
  <si>
    <t>Chris Toler</t>
  </si>
  <si>
    <t>51.1164.</t>
  </si>
  <si>
    <t xml:space="preserve">    CalWater - Stockton Roofing</t>
  </si>
  <si>
    <t>51.1165.</t>
  </si>
  <si>
    <t xml:space="preserve">    WTP Aquifer Storage and Recovery Well No. 3</t>
  </si>
  <si>
    <t xml:space="preserve">  Division 51 Open Job Totals</t>
  </si>
  <si>
    <t xml:space="preserve">  Closed Jobs</t>
  </si>
  <si>
    <t>51.1133.</t>
  </si>
  <si>
    <t xml:space="preserve">    Cal Water - S. San Francisco St 1-A Pump Replacement (SSF-1)</t>
  </si>
  <si>
    <t>51.1136.</t>
  </si>
  <si>
    <t xml:space="preserve">    USD Plant Miscellaneous Improvements</t>
  </si>
  <si>
    <t>51.1138.</t>
  </si>
  <si>
    <t xml:space="preserve">    Cal Water - Bear Gulch Pump Station 21</t>
  </si>
  <si>
    <t>51.1141.</t>
  </si>
  <si>
    <t xml:space="preserve">    The City of Colfax WWTP Alge Reduction Project</t>
  </si>
  <si>
    <t>51.1143.</t>
  </si>
  <si>
    <t xml:space="preserve">    Plumas Lake WTP Manganese Filters Expansion Project</t>
  </si>
  <si>
    <t>51.1147.</t>
  </si>
  <si>
    <t xml:space="preserve">    Aeration Diffusers Replacement Project</t>
  </si>
  <si>
    <t>51.1150.</t>
  </si>
  <si>
    <t xml:space="preserve">    D49 Metro Air Park Storm Drain Pump Station Phase 2</t>
  </si>
  <si>
    <t>51.1139.</t>
  </si>
  <si>
    <t xml:space="preserve">    Cal Water - Bear Gulch Pump Station 14/29</t>
  </si>
  <si>
    <t>Division 51 Totals</t>
  </si>
  <si>
    <t>Company 15 Grand Totals</t>
  </si>
  <si>
    <t>Company 15 Open Job Totals</t>
  </si>
  <si>
    <t>Company 15 Closed Job Totals</t>
  </si>
  <si>
    <t>ExcelImport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</si>
</sst>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51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9XyIKNLm6zXret48adkzALKMEHCnhcSpoK5u17VR4qLVkcCT4GUjayrIUBgzdxWYQoGSiJjt623jvp49yJXUrA==" saltValue="rIzwg9oO+4csX4n2gfkWj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632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633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558</v>
      </c>
      <c r="B9" s="234" t="s">
        <v>634</v>
      </c>
      <c r="C9" s="234" t="s">
        <v>635</v>
      </c>
      <c r="D9" s="235"/>
      <c r="E9" s="236">
        <v>91109384.489999995</v>
      </c>
      <c r="F9" s="237">
        <v>91109384.489999995</v>
      </c>
      <c r="G9" s="238"/>
      <c r="H9" s="176"/>
      <c r="I9" s="239">
        <v>94196098</v>
      </c>
      <c r="J9" s="250"/>
      <c r="K9" s="241"/>
      <c r="L9" s="8">
        <v>93282279.069999993</v>
      </c>
      <c r="M9" s="242">
        <v>93337829</v>
      </c>
      <c r="N9" s="72"/>
      <c r="O9" s="100"/>
      <c r="P9" s="9"/>
      <c r="Q9" s="9">
        <v>858269</v>
      </c>
      <c r="R9" s="9"/>
      <c r="S9" s="152">
        <v>46109</v>
      </c>
      <c r="T9" s="10"/>
      <c r="U9" s="23"/>
      <c r="V9" s="11"/>
      <c r="W9" s="11"/>
      <c r="X9" s="8">
        <v>93267970.709999993</v>
      </c>
      <c r="Y9" s="9"/>
      <c r="Z9" s="70">
        <v>858269</v>
      </c>
      <c r="AA9" s="72"/>
      <c r="AB9" s="108"/>
      <c r="AC9" s="9">
        <v>858269</v>
      </c>
      <c r="AD9" s="9"/>
      <c r="AE9" s="10"/>
      <c r="AF9" s="24">
        <v>0.99981760590298197</v>
      </c>
      <c r="AG9" s="11">
        <v>91972547.409999996</v>
      </c>
      <c r="AH9" s="8">
        <v>91972547.409999996</v>
      </c>
      <c r="AI9" s="9">
        <v>-896450.71285347641</v>
      </c>
      <c r="AJ9" s="9">
        <v>858269</v>
      </c>
      <c r="AK9" s="10"/>
      <c r="AL9" s="11"/>
      <c r="AM9" s="8">
        <v>1295423.3</v>
      </c>
      <c r="AN9" s="9"/>
      <c r="AO9" s="9"/>
      <c r="AP9" s="10"/>
      <c r="AQ9" s="25"/>
      <c r="AR9" s="25"/>
      <c r="AS9" s="25"/>
      <c r="AT9" s="10"/>
      <c r="AU9" s="12">
        <v>94054108.150000006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94196098</v>
      </c>
      <c r="BF9" s="15">
        <v>93337829</v>
      </c>
      <c r="BG9" s="15">
        <v>858269</v>
      </c>
      <c r="BH9" s="15">
        <v>94045647.859999999</v>
      </c>
      <c r="BI9" s="15">
        <v>93268107.709999993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777223.38000001013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>
        <v>858269</v>
      </c>
      <c r="CC9" s="247" t="s">
        <v>707</v>
      </c>
      <c r="CD9" s="243">
        <v>0</v>
      </c>
      <c r="CE9" s="249">
        <v>91092711.469999999</v>
      </c>
      <c r="CF9" s="249">
        <v>91989325.719999999</v>
      </c>
      <c r="CG9" s="249">
        <v>91092711.469999999</v>
      </c>
      <c r="CH9" s="249">
        <v>91989325.719999999</v>
      </c>
      <c r="CI9" s="248" t="s">
        <v>636</v>
      </c>
      <c r="CJ9" s="249">
        <v>93267970.709999993</v>
      </c>
      <c r="CK9" s="249">
        <v>1295423.3</v>
      </c>
      <c r="CL9" s="249">
        <v>94054108.150000006</v>
      </c>
      <c r="CM9" s="249">
        <v>0</v>
      </c>
    </row>
    <row r="10" spans="1:102" x14ac:dyDescent="0.25">
      <c r="A10" s="233" t="s">
        <v>559</v>
      </c>
      <c r="B10" s="234" t="s">
        <v>637</v>
      </c>
      <c r="C10" s="234" t="s">
        <v>638</v>
      </c>
      <c r="D10" s="235"/>
      <c r="E10" s="236">
        <v>0</v>
      </c>
      <c r="F10" s="237">
        <v>0</v>
      </c>
      <c r="G10" s="238"/>
      <c r="H10" s="176"/>
      <c r="I10" s="239"/>
      <c r="J10" s="250"/>
      <c r="K10" s="241"/>
      <c r="L10" s="8">
        <v>-3462492.91</v>
      </c>
      <c r="M10" s="242">
        <v>-3530000</v>
      </c>
      <c r="N10" s="72"/>
      <c r="O10" s="100"/>
      <c r="P10" s="9"/>
      <c r="Q10" s="9">
        <v>3530000</v>
      </c>
      <c r="R10" s="9"/>
      <c r="S10" s="152">
        <v>46109</v>
      </c>
      <c r="T10" s="10"/>
      <c r="U10" s="23"/>
      <c r="V10" s="11"/>
      <c r="W10" s="11"/>
      <c r="X10" s="8">
        <v>-3462492.91</v>
      </c>
      <c r="Y10" s="9"/>
      <c r="Z10" s="70">
        <v>3462489.91</v>
      </c>
      <c r="AA10" s="72"/>
      <c r="AB10" s="108"/>
      <c r="AC10" s="9">
        <v>3530000</v>
      </c>
      <c r="AD10" s="9"/>
      <c r="AE10" s="10"/>
      <c r="AF10" s="24">
        <v>0.9997409319519156</v>
      </c>
      <c r="AG10" s="11">
        <v>-3469231.75</v>
      </c>
      <c r="AH10" s="8">
        <v>-3469231.75</v>
      </c>
      <c r="AI10" s="9">
        <v>898.76709782332182</v>
      </c>
      <c r="AJ10" s="9">
        <v>3470130.75</v>
      </c>
      <c r="AK10" s="10"/>
      <c r="AL10" s="11"/>
      <c r="AM10" s="8">
        <v>6738.84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3"/>
      <c r="AY10" s="244"/>
      <c r="AZ10" s="243"/>
      <c r="BA10" s="243"/>
      <c r="BB10" s="245"/>
      <c r="BC10" s="244"/>
      <c r="BD10" s="244" t="s">
        <v>630</v>
      </c>
      <c r="BE10" s="243">
        <v>0</v>
      </c>
      <c r="BF10" s="15">
        <v>-3530000</v>
      </c>
      <c r="BG10" s="15">
        <v>3462489.91</v>
      </c>
      <c r="BH10" s="243">
        <v>0</v>
      </c>
      <c r="BI10" s="15">
        <v>-3462489.91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3462979.66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>
        <v>3462489.91</v>
      </c>
      <c r="CC10" s="247" t="s">
        <v>707</v>
      </c>
      <c r="CD10" s="243">
        <v>0</v>
      </c>
      <c r="CE10" s="249">
        <v>-3469231.75</v>
      </c>
      <c r="CF10" s="249">
        <v>-3470130.75</v>
      </c>
      <c r="CG10" s="249">
        <v>-3469231.75</v>
      </c>
      <c r="CH10" s="249">
        <v>-3470130.75</v>
      </c>
      <c r="CI10" s="248" t="s">
        <v>636</v>
      </c>
      <c r="CJ10" s="249">
        <v>-3462492.91</v>
      </c>
      <c r="CK10" s="249">
        <v>6738.84</v>
      </c>
      <c r="CL10" s="249">
        <v>0</v>
      </c>
      <c r="CM10" s="249">
        <v>0</v>
      </c>
    </row>
    <row r="11" spans="1:102" x14ac:dyDescent="0.25">
      <c r="A11" s="233" t="s">
        <v>639</v>
      </c>
      <c r="B11" s="234" t="s">
        <v>640</v>
      </c>
      <c r="C11" s="234" t="s">
        <v>641</v>
      </c>
      <c r="D11" s="235"/>
      <c r="E11" s="236">
        <v>126548823.84</v>
      </c>
      <c r="F11" s="237">
        <v>126548823.84</v>
      </c>
      <c r="G11" s="238"/>
      <c r="H11" s="176"/>
      <c r="I11" s="239">
        <v>126483580.84</v>
      </c>
      <c r="J11" s="250"/>
      <c r="K11" s="241"/>
      <c r="L11" s="8">
        <v>117765271.28</v>
      </c>
      <c r="M11" s="242">
        <v>115233580.84</v>
      </c>
      <c r="N11" s="72"/>
      <c r="O11" s="100"/>
      <c r="P11" s="9"/>
      <c r="Q11" s="9">
        <v>11250000</v>
      </c>
      <c r="R11" s="9"/>
      <c r="S11" s="152">
        <v>46563</v>
      </c>
      <c r="T11" s="10"/>
      <c r="U11" s="23"/>
      <c r="V11" s="11"/>
      <c r="W11" s="11"/>
      <c r="X11" s="8">
        <v>87279468.980000004</v>
      </c>
      <c r="Y11" s="9"/>
      <c r="Z11" s="70">
        <v>9058793.1600000001</v>
      </c>
      <c r="AA11" s="72"/>
      <c r="AB11" s="108"/>
      <c r="AC11" s="9">
        <v>11250000</v>
      </c>
      <c r="AD11" s="9"/>
      <c r="AE11" s="10"/>
      <c r="AF11" s="24">
        <v>0.57968880029526815</v>
      </c>
      <c r="AG11" s="11">
        <v>63745966.350000001</v>
      </c>
      <c r="AH11" s="8">
        <v>63745966.350000001</v>
      </c>
      <c r="AI11" s="9">
        <v>-21220671.535463892</v>
      </c>
      <c r="AJ11" s="9">
        <v>7950623.3600000003</v>
      </c>
      <c r="AK11" s="10"/>
      <c r="AL11" s="11"/>
      <c r="AM11" s="8">
        <v>23533502.629999999</v>
      </c>
      <c r="AN11" s="9"/>
      <c r="AO11" s="9"/>
      <c r="AP11" s="10"/>
      <c r="AQ11" s="25"/>
      <c r="AR11" s="25"/>
      <c r="AS11" s="25"/>
      <c r="AT11" s="10"/>
      <c r="AU11" s="12">
        <v>100000646.84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126483580.84</v>
      </c>
      <c r="BF11" s="15">
        <v>115233580.84</v>
      </c>
      <c r="BG11" s="15">
        <v>9058793.1600000001</v>
      </c>
      <c r="BH11" s="15">
        <v>126483580.84</v>
      </c>
      <c r="BI11" s="15">
        <v>115233580.84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12000000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94">
        <v>9058793.1600000001</v>
      </c>
      <c r="CC11" s="247" t="s">
        <v>707</v>
      </c>
      <c r="CD11" s="243">
        <v>0</v>
      </c>
      <c r="CE11" s="243">
        <v>73358834.590000004</v>
      </c>
      <c r="CF11" s="243">
        <v>109965840.84</v>
      </c>
      <c r="CG11" s="243">
        <v>73358834.590000004</v>
      </c>
      <c r="CH11" s="243">
        <v>109965840.84</v>
      </c>
      <c r="CI11" s="248" t="s">
        <v>636</v>
      </c>
      <c r="CJ11" s="249">
        <v>87279468.980000004</v>
      </c>
      <c r="CK11" s="249">
        <v>23533502.629999999</v>
      </c>
      <c r="CL11" s="249">
        <v>100000646.84</v>
      </c>
      <c r="CM11" s="249">
        <v>0</v>
      </c>
    </row>
    <row r="12" spans="1:102" x14ac:dyDescent="0.25">
      <c r="A12" s="233" t="s">
        <v>642</v>
      </c>
      <c r="B12" s="234" t="s">
        <v>643</v>
      </c>
      <c r="C12" s="234" t="s">
        <v>644</v>
      </c>
      <c r="D12" s="235"/>
      <c r="E12" s="236">
        <v>1312151.46</v>
      </c>
      <c r="F12" s="237">
        <v>1312151.46</v>
      </c>
      <c r="G12" s="238"/>
      <c r="H12" s="176"/>
      <c r="I12" s="239">
        <v>1312151.46</v>
      </c>
      <c r="J12" s="250"/>
      <c r="K12" s="241"/>
      <c r="L12" s="8">
        <v>1128660.33</v>
      </c>
      <c r="M12" s="242">
        <v>1198511.46</v>
      </c>
      <c r="N12" s="71"/>
      <c r="O12" s="100"/>
      <c r="P12" s="9"/>
      <c r="Q12" s="9">
        <v>113640</v>
      </c>
      <c r="R12" s="9"/>
      <c r="S12" s="152">
        <v>46053</v>
      </c>
      <c r="T12" s="10"/>
      <c r="U12" s="23"/>
      <c r="V12" s="11"/>
      <c r="W12" s="11"/>
      <c r="X12" s="8">
        <v>1042229.29</v>
      </c>
      <c r="Y12" s="9"/>
      <c r="Z12" s="70">
        <v>98821.7</v>
      </c>
      <c r="AA12" s="72"/>
      <c r="AB12" s="108"/>
      <c r="AC12" s="9">
        <v>113640</v>
      </c>
      <c r="AD12" s="9"/>
      <c r="AE12" s="10"/>
      <c r="AF12" s="24">
        <v>0.23913587270428013</v>
      </c>
      <c r="AG12" s="11">
        <v>271004.42</v>
      </c>
      <c r="AH12" s="8">
        <v>271004.42</v>
      </c>
      <c r="AI12" s="9">
        <v>-195968.04542078159</v>
      </c>
      <c r="AJ12" s="9">
        <v>27243.59</v>
      </c>
      <c r="AK12" s="10"/>
      <c r="AL12" s="11"/>
      <c r="AM12" s="8">
        <v>771224.87</v>
      </c>
      <c r="AN12" s="9"/>
      <c r="AO12" s="9"/>
      <c r="AP12" s="10"/>
      <c r="AQ12" s="25"/>
      <c r="AR12" s="25"/>
      <c r="AS12" s="25"/>
      <c r="AT12" s="10"/>
      <c r="AU12" s="12">
        <v>1160666.6000000001</v>
      </c>
      <c r="AV12" s="12"/>
      <c r="AW12" s="12"/>
      <c r="AX12" s="243"/>
      <c r="AY12" s="244"/>
      <c r="AZ12" s="243"/>
      <c r="BA12" s="243"/>
      <c r="BB12" s="245"/>
      <c r="BC12" s="244" t="s">
        <v>630</v>
      </c>
      <c r="BD12" s="244" t="s">
        <v>630</v>
      </c>
      <c r="BE12" s="15">
        <v>1312151.46</v>
      </c>
      <c r="BF12" s="15">
        <v>1198511.46</v>
      </c>
      <c r="BG12" s="15">
        <v>98821.7</v>
      </c>
      <c r="BH12" s="15">
        <v>1312151.46</v>
      </c>
      <c r="BI12" s="15">
        <v>1198511.46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113640</v>
      </c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94">
        <v>98821.7</v>
      </c>
      <c r="CC12" s="247" t="s">
        <v>707</v>
      </c>
      <c r="CD12" s="243">
        <v>0</v>
      </c>
      <c r="CE12" s="243">
        <v>313781.34000000003</v>
      </c>
      <c r="CF12" s="243">
        <v>1133265.44</v>
      </c>
      <c r="CG12" s="243">
        <v>271004.42</v>
      </c>
      <c r="CH12" s="243">
        <v>1133265.44</v>
      </c>
      <c r="CI12" s="248" t="s">
        <v>636</v>
      </c>
      <c r="CJ12" s="249">
        <v>1042229.29</v>
      </c>
      <c r="CK12" s="249">
        <v>771224.87</v>
      </c>
      <c r="CL12" s="249">
        <v>1160666.6000000001</v>
      </c>
      <c r="CM12" s="249">
        <v>0</v>
      </c>
    </row>
    <row r="13" spans="1:102" x14ac:dyDescent="0.25">
      <c r="A13" s="233" t="s">
        <v>645</v>
      </c>
      <c r="B13" s="234" t="s">
        <v>646</v>
      </c>
      <c r="C13" s="234" t="s">
        <v>647</v>
      </c>
      <c r="D13" s="235"/>
      <c r="E13" s="236">
        <v>14969566</v>
      </c>
      <c r="F13" s="237">
        <v>14969566</v>
      </c>
      <c r="G13" s="238"/>
      <c r="H13" s="176"/>
      <c r="I13" s="239">
        <v>14969566</v>
      </c>
      <c r="J13" s="250"/>
      <c r="K13" s="241"/>
      <c r="L13" s="8">
        <v>13843040.529999999</v>
      </c>
      <c r="M13" s="242">
        <v>13839617</v>
      </c>
      <c r="N13" s="71"/>
      <c r="O13" s="100"/>
      <c r="P13" s="9"/>
      <c r="Q13" s="9">
        <v>1129949</v>
      </c>
      <c r="R13" s="9"/>
      <c r="S13" s="152">
        <v>46376</v>
      </c>
      <c r="T13" s="10"/>
      <c r="U13" s="23"/>
      <c r="V13" s="11"/>
      <c r="W13" s="11"/>
      <c r="X13" s="8">
        <v>8406445.8000000007</v>
      </c>
      <c r="Y13" s="9"/>
      <c r="Z13" s="70">
        <v>686378.17</v>
      </c>
      <c r="AA13" s="71"/>
      <c r="AB13" s="108"/>
      <c r="AC13" s="9">
        <v>1129949</v>
      </c>
      <c r="AD13" s="9"/>
      <c r="AE13" s="10"/>
      <c r="AF13" s="24">
        <v>0.26536222539149051</v>
      </c>
      <c r="AG13" s="11">
        <v>1352329.42</v>
      </c>
      <c r="AH13" s="8">
        <v>1352329.42</v>
      </c>
      <c r="AI13" s="9">
        <v>-298216.73047807976</v>
      </c>
      <c r="AJ13" s="9">
        <v>90331.45</v>
      </c>
      <c r="AK13" s="10"/>
      <c r="AL13" s="11"/>
      <c r="AM13" s="8">
        <v>7054116.3799999999</v>
      </c>
      <c r="AN13" s="9"/>
      <c r="AO13" s="9"/>
      <c r="AP13" s="10"/>
      <c r="AQ13" s="25"/>
      <c r="AR13" s="25"/>
      <c r="AS13" s="25"/>
      <c r="AT13" s="10"/>
      <c r="AU13" s="12">
        <v>9702651.7699999996</v>
      </c>
      <c r="AV13" s="12"/>
      <c r="AW13" s="12"/>
      <c r="AX13" s="243"/>
      <c r="AY13" s="244"/>
      <c r="AZ13" s="243"/>
      <c r="BA13" s="243"/>
      <c r="BB13" s="245"/>
      <c r="BC13" s="244" t="s">
        <v>630</v>
      </c>
      <c r="BD13" s="244" t="s">
        <v>630</v>
      </c>
      <c r="BE13" s="15">
        <v>14969566</v>
      </c>
      <c r="BF13" s="15">
        <v>13839617</v>
      </c>
      <c r="BG13" s="15">
        <v>686378.17</v>
      </c>
      <c r="BH13" s="15">
        <v>14969566</v>
      </c>
      <c r="BI13" s="15">
        <v>13839617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853444</v>
      </c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94">
        <v>686378.17</v>
      </c>
      <c r="CC13" s="247" t="s">
        <v>707</v>
      </c>
      <c r="CD13" s="243">
        <v>0</v>
      </c>
      <c r="CE13" s="243">
        <v>3972353.97</v>
      </c>
      <c r="CF13" s="243">
        <v>5096164</v>
      </c>
      <c r="CG13" s="243">
        <v>1352329.42</v>
      </c>
      <c r="CH13" s="243">
        <v>5096164</v>
      </c>
      <c r="CI13" s="248" t="s">
        <v>636</v>
      </c>
      <c r="CJ13" s="249">
        <v>8406445.8000000007</v>
      </c>
      <c r="CK13" s="249">
        <v>7054116.3799999999</v>
      </c>
      <c r="CL13" s="249">
        <v>9702651.7699999996</v>
      </c>
      <c r="CM13" s="249">
        <v>0</v>
      </c>
    </row>
    <row r="14" spans="1:102" x14ac:dyDescent="0.25">
      <c r="A14" s="233" t="s">
        <v>648</v>
      </c>
      <c r="B14" s="234" t="s">
        <v>649</v>
      </c>
      <c r="C14" s="234" t="s">
        <v>650</v>
      </c>
      <c r="D14" s="235"/>
      <c r="E14" s="236">
        <v>60980234</v>
      </c>
      <c r="F14" s="237">
        <v>60980234</v>
      </c>
      <c r="G14" s="238"/>
      <c r="H14" s="176"/>
      <c r="I14" s="239">
        <v>60980234</v>
      </c>
      <c r="J14" s="250"/>
      <c r="K14" s="241"/>
      <c r="L14" s="8">
        <v>43112639.979999997</v>
      </c>
      <c r="M14" s="242">
        <v>45980234</v>
      </c>
      <c r="N14" s="72"/>
      <c r="O14" s="100"/>
      <c r="P14" s="9"/>
      <c r="Q14" s="9">
        <v>13600000</v>
      </c>
      <c r="R14" s="9"/>
      <c r="S14" s="152">
        <v>46081</v>
      </c>
      <c r="T14" s="10"/>
      <c r="U14" s="23"/>
      <c r="V14" s="11"/>
      <c r="W14" s="11"/>
      <c r="X14" s="8">
        <v>42733823.32</v>
      </c>
      <c r="Y14" s="9"/>
      <c r="Z14" s="70">
        <v>13941012.07</v>
      </c>
      <c r="AA14" s="72"/>
      <c r="AB14" s="108"/>
      <c r="AC14" s="9">
        <v>13600000</v>
      </c>
      <c r="AD14" s="9"/>
      <c r="AE14" s="10"/>
      <c r="AF14" s="24">
        <v>8.7494840446493694E-2</v>
      </c>
      <c r="AG14" s="11">
        <v>5052119.6399999997</v>
      </c>
      <c r="AH14" s="8">
        <v>5052119.6399999997</v>
      </c>
      <c r="AI14" s="9">
        <v>-4610085.2381816022</v>
      </c>
      <c r="AJ14" s="9">
        <v>510849.94</v>
      </c>
      <c r="AK14" s="10"/>
      <c r="AL14" s="11"/>
      <c r="AM14" s="8">
        <v>37681703.68</v>
      </c>
      <c r="AN14" s="9"/>
      <c r="AO14" s="9"/>
      <c r="AP14" s="10"/>
      <c r="AQ14" s="25"/>
      <c r="AR14" s="25"/>
      <c r="AS14" s="25"/>
      <c r="AT14" s="10"/>
      <c r="AU14" s="12">
        <v>60980234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60980234</v>
      </c>
      <c r="BF14" s="15">
        <v>45980234</v>
      </c>
      <c r="BG14" s="15">
        <v>13941012.07</v>
      </c>
      <c r="BH14" s="15">
        <v>60980234</v>
      </c>
      <c r="BI14" s="15">
        <v>45980234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13500000</v>
      </c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94">
        <v>13941012.07</v>
      </c>
      <c r="CC14" s="247" t="s">
        <v>707</v>
      </c>
      <c r="CD14" s="243">
        <v>0</v>
      </c>
      <c r="CE14" s="243">
        <v>5052119.6399999997</v>
      </c>
      <c r="CF14" s="243">
        <v>57741915</v>
      </c>
      <c r="CG14" s="243">
        <v>5052119.6399999997</v>
      </c>
      <c r="CH14" s="243">
        <v>57741915</v>
      </c>
      <c r="CI14" s="248" t="s">
        <v>636</v>
      </c>
      <c r="CJ14" s="249">
        <v>42733823.32</v>
      </c>
      <c r="CK14" s="249">
        <v>37681703.68</v>
      </c>
      <c r="CL14" s="249">
        <v>60980234</v>
      </c>
      <c r="CM14" s="249">
        <v>0</v>
      </c>
    </row>
    <row r="15" spans="1:102" x14ac:dyDescent="0.25">
      <c r="A15" s="233" t="s">
        <v>651</v>
      </c>
      <c r="B15" s="234" t="s">
        <v>652</v>
      </c>
      <c r="C15" s="234" t="s">
        <v>653</v>
      </c>
      <c r="D15" s="235"/>
      <c r="E15" s="236">
        <v>10658200</v>
      </c>
      <c r="F15" s="237">
        <v>10658200</v>
      </c>
      <c r="G15" s="238"/>
      <c r="H15" s="176"/>
      <c r="I15" s="239">
        <v>10658200</v>
      </c>
      <c r="J15" s="250"/>
      <c r="K15" s="241"/>
      <c r="L15" s="8">
        <v>10066642.380000001</v>
      </c>
      <c r="M15" s="242">
        <v>10079352</v>
      </c>
      <c r="N15" s="72"/>
      <c r="O15" s="100"/>
      <c r="P15" s="9"/>
      <c r="Q15" s="9">
        <v>578848</v>
      </c>
      <c r="R15" s="9"/>
      <c r="S15" s="152">
        <v>46351</v>
      </c>
      <c r="T15" s="10"/>
      <c r="U15" s="23"/>
      <c r="V15" s="11"/>
      <c r="W15" s="11"/>
      <c r="X15" s="8">
        <v>4909764.34</v>
      </c>
      <c r="Y15" s="9"/>
      <c r="Z15" s="70">
        <v>282748.40000000002</v>
      </c>
      <c r="AA15" s="71"/>
      <c r="AB15" s="108"/>
      <c r="AC15" s="9">
        <v>578848</v>
      </c>
      <c r="AD15" s="9"/>
      <c r="AE15" s="10"/>
      <c r="AF15" s="24">
        <v>1.8445242746700445E-2</v>
      </c>
      <c r="AG15" s="11">
        <v>185584.08</v>
      </c>
      <c r="AH15" s="8">
        <v>185584.08</v>
      </c>
      <c r="AI15" s="9">
        <v>-182160.93659447692</v>
      </c>
      <c r="AJ15" s="9">
        <v>0</v>
      </c>
      <c r="AK15" s="10"/>
      <c r="AL15" s="11"/>
      <c r="AM15" s="8">
        <v>4724180.26</v>
      </c>
      <c r="AN15" s="9"/>
      <c r="AO15" s="9"/>
      <c r="AP15" s="10"/>
      <c r="AQ15" s="25"/>
      <c r="AR15" s="25"/>
      <c r="AS15" s="25"/>
      <c r="AT15" s="10"/>
      <c r="AU15" s="12">
        <v>5756926.0999999996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10658200</v>
      </c>
      <c r="BF15" s="15">
        <v>10079352</v>
      </c>
      <c r="BG15" s="15">
        <v>282748.40000000002</v>
      </c>
      <c r="BH15" s="15">
        <v>10658200</v>
      </c>
      <c r="BI15" s="15">
        <v>10079352</v>
      </c>
      <c r="BJ15" s="243">
        <v>0</v>
      </c>
      <c r="BK15" s="243">
        <v>0</v>
      </c>
      <c r="BL15" s="243"/>
      <c r="BM15" s="243">
        <v>1</v>
      </c>
      <c r="BN15" s="243">
        <v>0</v>
      </c>
      <c r="BO15" s="243">
        <v>596848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>
        <v>282748.40000000002</v>
      </c>
      <c r="CC15" s="247" t="s">
        <v>707</v>
      </c>
      <c r="CD15" s="243">
        <v>0</v>
      </c>
      <c r="CE15" s="243">
        <v>185584.08</v>
      </c>
      <c r="CF15" s="243">
        <v>10061352</v>
      </c>
      <c r="CG15" s="243">
        <v>185584.08</v>
      </c>
      <c r="CH15" s="243">
        <v>10061352</v>
      </c>
      <c r="CI15" s="248" t="s">
        <v>636</v>
      </c>
      <c r="CJ15" s="249">
        <v>4909764.34</v>
      </c>
      <c r="CK15" s="249">
        <v>4724180.26</v>
      </c>
      <c r="CL15" s="249">
        <v>5756926.0999999996</v>
      </c>
      <c r="CM15" s="249">
        <v>0</v>
      </c>
    </row>
    <row r="16" spans="1:102" x14ac:dyDescent="0.25">
      <c r="A16" s="233" t="s">
        <v>654</v>
      </c>
      <c r="B16" s="234" t="s">
        <v>655</v>
      </c>
      <c r="C16" s="234" t="s">
        <v>656</v>
      </c>
      <c r="D16" s="235"/>
      <c r="E16" s="236">
        <v>19974489.34</v>
      </c>
      <c r="F16" s="237">
        <v>19974489.34</v>
      </c>
      <c r="G16" s="238"/>
      <c r="H16" s="176"/>
      <c r="I16" s="239">
        <v>19974489.34</v>
      </c>
      <c r="J16" s="250"/>
      <c r="K16" s="241"/>
      <c r="L16" s="8">
        <v>18167210.039999999</v>
      </c>
      <c r="M16" s="242">
        <v>18628948.34</v>
      </c>
      <c r="N16" s="72"/>
      <c r="O16" s="100"/>
      <c r="P16" s="9"/>
      <c r="Q16" s="9">
        <v>1345541</v>
      </c>
      <c r="R16" s="9"/>
      <c r="S16" s="152">
        <v>46203</v>
      </c>
      <c r="T16" s="10"/>
      <c r="U16" s="23"/>
      <c r="V16" s="11"/>
      <c r="W16" s="11"/>
      <c r="X16" s="8">
        <v>13442830.470000001</v>
      </c>
      <c r="Y16" s="9"/>
      <c r="Z16" s="70">
        <v>973265.21</v>
      </c>
      <c r="AA16" s="72"/>
      <c r="AB16" s="108"/>
      <c r="AC16" s="9">
        <v>1345541</v>
      </c>
      <c r="AD16" s="9"/>
      <c r="AE16" s="10"/>
      <c r="AF16" s="24">
        <v>7.8012764528891429E-2</v>
      </c>
      <c r="AG16" s="11">
        <v>1429840.65</v>
      </c>
      <c r="AH16" s="8">
        <v>1429840.65</v>
      </c>
      <c r="AI16" s="9">
        <v>-1318294.8280577129</v>
      </c>
      <c r="AJ16" s="9">
        <v>0</v>
      </c>
      <c r="AK16" s="10"/>
      <c r="AL16" s="11"/>
      <c r="AM16" s="8">
        <v>12012989.82</v>
      </c>
      <c r="AN16" s="9"/>
      <c r="AO16" s="9"/>
      <c r="AP16" s="10"/>
      <c r="AQ16" s="25"/>
      <c r="AR16" s="25"/>
      <c r="AS16" s="25"/>
      <c r="AT16" s="10"/>
      <c r="AU16" s="12">
        <v>17724874.010000002</v>
      </c>
      <c r="AV16" s="12"/>
      <c r="AW16" s="12"/>
      <c r="AX16" s="243"/>
      <c r="AY16" s="244"/>
      <c r="AZ16" s="243"/>
      <c r="BA16" s="243"/>
      <c r="BB16" s="245"/>
      <c r="BC16" s="244" t="s">
        <v>630</v>
      </c>
      <c r="BD16" s="244" t="s">
        <v>630</v>
      </c>
      <c r="BE16" s="15">
        <v>19974489.34</v>
      </c>
      <c r="BF16" s="15">
        <v>18628948.34</v>
      </c>
      <c r="BG16" s="15">
        <v>973265.21</v>
      </c>
      <c r="BH16" s="15">
        <v>19974489.34</v>
      </c>
      <c r="BI16" s="15">
        <v>18628948.34</v>
      </c>
      <c r="BJ16" s="243">
        <v>0</v>
      </c>
      <c r="BK16" s="243">
        <v>0</v>
      </c>
      <c r="BL16" s="243"/>
      <c r="BM16" s="243">
        <v>1</v>
      </c>
      <c r="BN16" s="243">
        <v>0</v>
      </c>
      <c r="BO16" s="243">
        <v>1212185</v>
      </c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94">
        <v>973265.21</v>
      </c>
      <c r="CC16" s="247" t="s">
        <v>707</v>
      </c>
      <c r="CD16" s="243">
        <v>0</v>
      </c>
      <c r="CE16" s="243">
        <v>1429840.65</v>
      </c>
      <c r="CF16" s="243">
        <v>18328291</v>
      </c>
      <c r="CG16" s="243">
        <v>1429840.65</v>
      </c>
      <c r="CH16" s="243">
        <v>18328291</v>
      </c>
      <c r="CI16" s="248" t="s">
        <v>636</v>
      </c>
      <c r="CJ16" s="249">
        <v>13442830.470000001</v>
      </c>
      <c r="CK16" s="249">
        <v>12012989.82</v>
      </c>
      <c r="CL16" s="249">
        <v>17724874.010000002</v>
      </c>
      <c r="CM16" s="249">
        <v>0</v>
      </c>
    </row>
    <row r="17" spans="1:91" x14ac:dyDescent="0.25">
      <c r="A17" s="233" t="s">
        <v>657</v>
      </c>
      <c r="B17" s="234" t="s">
        <v>658</v>
      </c>
      <c r="C17" s="234" t="s">
        <v>659</v>
      </c>
      <c r="D17" s="235"/>
      <c r="E17" s="236">
        <v>562824.68000000005</v>
      </c>
      <c r="F17" s="237">
        <v>562824.68000000005</v>
      </c>
      <c r="G17" s="238"/>
      <c r="H17" s="176"/>
      <c r="I17" s="239">
        <v>562824.68000000005</v>
      </c>
      <c r="J17" s="250"/>
      <c r="K17" s="241"/>
      <c r="L17" s="8">
        <v>453334.31</v>
      </c>
      <c r="M17" s="242">
        <v>454520.68</v>
      </c>
      <c r="N17" s="72"/>
      <c r="O17" s="100"/>
      <c r="P17" s="9"/>
      <c r="Q17" s="9">
        <v>108303.99999999994</v>
      </c>
      <c r="R17" s="9"/>
      <c r="S17" s="152">
        <v>46053</v>
      </c>
      <c r="T17" s="10"/>
      <c r="U17" s="23"/>
      <c r="V17" s="11"/>
      <c r="W17" s="11"/>
      <c r="X17" s="8">
        <v>334550.81</v>
      </c>
      <c r="Y17" s="9"/>
      <c r="Z17" s="70">
        <v>79717.36</v>
      </c>
      <c r="AA17" s="71"/>
      <c r="AB17" s="108"/>
      <c r="AC17" s="9">
        <v>108303.99999999994</v>
      </c>
      <c r="AD17" s="9"/>
      <c r="AE17" s="10"/>
      <c r="AF17" s="24">
        <v>0.20348100674361605</v>
      </c>
      <c r="AG17" s="11">
        <v>98963.36</v>
      </c>
      <c r="AH17" s="8">
        <v>98963.36</v>
      </c>
      <c r="AI17" s="9">
        <v>-75659.874731163247</v>
      </c>
      <c r="AJ17" s="9">
        <v>12859.39</v>
      </c>
      <c r="AK17" s="10"/>
      <c r="AL17" s="11"/>
      <c r="AM17" s="8">
        <v>235587.45</v>
      </c>
      <c r="AN17" s="9"/>
      <c r="AO17" s="9"/>
      <c r="AP17" s="10"/>
      <c r="AQ17" s="25"/>
      <c r="AR17" s="25"/>
      <c r="AS17" s="25"/>
      <c r="AT17" s="10"/>
      <c r="AU17" s="12">
        <v>549548.82999999996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562824.68000000005</v>
      </c>
      <c r="BF17" s="15">
        <v>454520.68</v>
      </c>
      <c r="BG17" s="15">
        <v>79717.36</v>
      </c>
      <c r="BH17" s="15">
        <v>562824.68000000005</v>
      </c>
      <c r="BI17" s="15">
        <v>454520.68</v>
      </c>
      <c r="BJ17" s="243">
        <v>0</v>
      </c>
      <c r="BK17" s="243">
        <v>0</v>
      </c>
      <c r="BL17" s="243"/>
      <c r="BM17" s="243">
        <v>1</v>
      </c>
      <c r="BN17" s="243">
        <v>0</v>
      </c>
      <c r="BO17" s="243">
        <v>106999.99999999994</v>
      </c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94">
        <v>79717.36</v>
      </c>
      <c r="CC17" s="247" t="s">
        <v>707</v>
      </c>
      <c r="CD17" s="243">
        <v>0</v>
      </c>
      <c r="CE17" s="243">
        <v>114524.13</v>
      </c>
      <c r="CF17" s="243">
        <v>486351.83</v>
      </c>
      <c r="CG17" s="243">
        <v>98963.36</v>
      </c>
      <c r="CH17" s="243">
        <v>486351.83</v>
      </c>
      <c r="CI17" s="248" t="s">
        <v>636</v>
      </c>
      <c r="CJ17" s="249">
        <v>334550.81</v>
      </c>
      <c r="CK17" s="249">
        <v>235587.45</v>
      </c>
      <c r="CL17" s="249">
        <v>549548.82999999996</v>
      </c>
      <c r="CM17" s="249">
        <v>0</v>
      </c>
    </row>
    <row r="18" spans="1:91" x14ac:dyDescent="0.25">
      <c r="A18" s="233" t="s">
        <v>660</v>
      </c>
      <c r="B18" s="234" t="s">
        <v>661</v>
      </c>
      <c r="C18" s="234" t="s">
        <v>662</v>
      </c>
      <c r="D18" s="235"/>
      <c r="E18" s="236">
        <v>13366000</v>
      </c>
      <c r="F18" s="237">
        <v>13366000</v>
      </c>
      <c r="G18" s="238"/>
      <c r="H18" s="176"/>
      <c r="I18" s="239">
        <v>13363835</v>
      </c>
      <c r="J18" s="250"/>
      <c r="K18" s="241"/>
      <c r="L18" s="8">
        <v>12448702.050000001</v>
      </c>
      <c r="M18" s="242">
        <v>12488835</v>
      </c>
      <c r="N18" s="72"/>
      <c r="O18" s="100"/>
      <c r="P18" s="9"/>
      <c r="Q18" s="9">
        <v>875000</v>
      </c>
      <c r="R18" s="9"/>
      <c r="S18" s="152">
        <v>46068</v>
      </c>
      <c r="T18" s="10"/>
      <c r="U18" s="23"/>
      <c r="V18" s="11"/>
      <c r="W18" s="11"/>
      <c r="X18" s="8">
        <v>11868716.060000001</v>
      </c>
      <c r="Y18" s="9"/>
      <c r="Z18" s="70">
        <v>831806.95</v>
      </c>
      <c r="AA18" s="71"/>
      <c r="AB18" s="108"/>
      <c r="AC18" s="9">
        <v>875000</v>
      </c>
      <c r="AD18" s="9"/>
      <c r="AE18" s="10"/>
      <c r="AF18" s="24">
        <v>0.19719581600122668</v>
      </c>
      <c r="AG18" s="11">
        <v>2363767.71</v>
      </c>
      <c r="AH18" s="8">
        <v>2363767.71</v>
      </c>
      <c r="AI18" s="9">
        <v>-1844017.047236586</v>
      </c>
      <c r="AJ18" s="9">
        <v>0</v>
      </c>
      <c r="AK18" s="10"/>
      <c r="AL18" s="11"/>
      <c r="AM18" s="8">
        <v>9504948.3499999996</v>
      </c>
      <c r="AN18" s="9"/>
      <c r="AO18" s="9"/>
      <c r="AP18" s="10"/>
      <c r="AQ18" s="25"/>
      <c r="AR18" s="25"/>
      <c r="AS18" s="25"/>
      <c r="AT18" s="10"/>
      <c r="AU18" s="12">
        <v>13362800</v>
      </c>
      <c r="AV18" s="12"/>
      <c r="AW18" s="12"/>
      <c r="AX18" s="243"/>
      <c r="AY18" s="244"/>
      <c r="AZ18" s="243"/>
      <c r="BA18" s="243"/>
      <c r="BB18" s="245"/>
      <c r="BC18" s="244" t="s">
        <v>630</v>
      </c>
      <c r="BD18" s="244" t="s">
        <v>630</v>
      </c>
      <c r="BE18" s="15">
        <v>13363835</v>
      </c>
      <c r="BF18" s="15">
        <v>12488835</v>
      </c>
      <c r="BG18" s="15">
        <v>831806.95</v>
      </c>
      <c r="BH18" s="15">
        <v>13363835</v>
      </c>
      <c r="BI18" s="15">
        <v>12488835</v>
      </c>
      <c r="BJ18" s="243">
        <v>0</v>
      </c>
      <c r="BK18" s="243">
        <v>0</v>
      </c>
      <c r="BL18" s="243"/>
      <c r="BM18" s="243">
        <v>1</v>
      </c>
      <c r="BN18" s="243">
        <v>0</v>
      </c>
      <c r="BO18" s="243">
        <v>721457</v>
      </c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94">
        <v>831806.95</v>
      </c>
      <c r="CC18" s="247" t="s">
        <v>707</v>
      </c>
      <c r="CD18" s="243">
        <v>0</v>
      </c>
      <c r="CE18" s="243">
        <v>2635708.37</v>
      </c>
      <c r="CF18" s="243">
        <v>11986906</v>
      </c>
      <c r="CG18" s="243">
        <v>2363767.71</v>
      </c>
      <c r="CH18" s="243">
        <v>11986906</v>
      </c>
      <c r="CI18" s="248" t="s">
        <v>636</v>
      </c>
      <c r="CJ18" s="249">
        <v>11868716.060000001</v>
      </c>
      <c r="CK18" s="249">
        <v>9504948.3499999996</v>
      </c>
      <c r="CL18" s="249">
        <v>13362800</v>
      </c>
      <c r="CM18" s="249">
        <v>0</v>
      </c>
    </row>
    <row r="19" spans="1:91" x14ac:dyDescent="0.25">
      <c r="A19" s="233" t="s">
        <v>663</v>
      </c>
      <c r="B19" s="234" t="s">
        <v>664</v>
      </c>
      <c r="C19" s="234" t="s">
        <v>650</v>
      </c>
      <c r="D19" s="235"/>
      <c r="E19" s="236">
        <v>0</v>
      </c>
      <c r="F19" s="237">
        <v>0</v>
      </c>
      <c r="G19" s="238"/>
      <c r="H19" s="176"/>
      <c r="I19" s="239"/>
      <c r="J19" s="240"/>
      <c r="K19" s="241"/>
      <c r="L19" s="8">
        <v>-1783276.82</v>
      </c>
      <c r="M19" s="242">
        <v>-1783379.97</v>
      </c>
      <c r="N19" s="72"/>
      <c r="O19" s="100"/>
      <c r="P19" s="9"/>
      <c r="Q19" s="9">
        <v>1800000</v>
      </c>
      <c r="R19" s="9"/>
      <c r="S19" s="152">
        <v>46081</v>
      </c>
      <c r="T19" s="10"/>
      <c r="U19" s="23"/>
      <c r="V19" s="11"/>
      <c r="W19" s="11"/>
      <c r="X19" s="8">
        <v>-1783276.82</v>
      </c>
      <c r="Y19" s="9"/>
      <c r="Z19" s="70">
        <v>1783379.97</v>
      </c>
      <c r="AA19" s="71"/>
      <c r="AB19" s="108"/>
      <c r="AC19" s="9">
        <v>1800000</v>
      </c>
      <c r="AD19" s="9"/>
      <c r="AE19" s="10"/>
      <c r="AF19" s="24">
        <v>0.44795829599999998</v>
      </c>
      <c r="AG19" s="11">
        <v>-559947.87</v>
      </c>
      <c r="AH19" s="8">
        <v>-559947.87</v>
      </c>
      <c r="AI19" s="9">
        <v>309114.57630597043</v>
      </c>
      <c r="AJ19" s="9">
        <v>571197.48</v>
      </c>
      <c r="AK19" s="10"/>
      <c r="AL19" s="11"/>
      <c r="AM19" s="8">
        <v>-1223328.95</v>
      </c>
      <c r="AN19" s="9"/>
      <c r="AO19" s="9"/>
      <c r="AP19" s="10"/>
      <c r="AQ19" s="25"/>
      <c r="AR19" s="25"/>
      <c r="AS19" s="25"/>
      <c r="AT19" s="10"/>
      <c r="AU19" s="12">
        <v>0</v>
      </c>
      <c r="AV19" s="12"/>
      <c r="AW19" s="12"/>
      <c r="AX19" s="243"/>
      <c r="AY19" s="244"/>
      <c r="AZ19" s="243"/>
      <c r="BA19" s="243"/>
      <c r="BB19" s="245"/>
      <c r="BC19" s="244"/>
      <c r="BD19" s="244" t="s">
        <v>630</v>
      </c>
      <c r="BE19" s="243">
        <v>0</v>
      </c>
      <c r="BF19" s="15">
        <v>-1783379.97</v>
      </c>
      <c r="BG19" s="15">
        <v>1783379.97</v>
      </c>
      <c r="BH19" s="243">
        <v>0</v>
      </c>
      <c r="BI19" s="15">
        <v>-1783379.97</v>
      </c>
      <c r="BJ19" s="243">
        <v>0</v>
      </c>
      <c r="BK19" s="243">
        <v>0</v>
      </c>
      <c r="BL19" s="243"/>
      <c r="BM19" s="243">
        <v>1</v>
      </c>
      <c r="BN19" s="243">
        <v>0</v>
      </c>
      <c r="BO19" s="243">
        <v>1800000</v>
      </c>
      <c r="BP19" s="243"/>
      <c r="BQ19" s="243"/>
      <c r="BR19" s="243"/>
      <c r="BS19" s="243"/>
      <c r="BT19" s="297"/>
      <c r="BU19" s="297"/>
      <c r="BV19" s="297"/>
      <c r="BW19" s="297"/>
      <c r="BX19" s="243"/>
      <c r="BY19" s="243"/>
      <c r="BZ19" s="246"/>
      <c r="CA19" s="246"/>
      <c r="CB19" s="294">
        <v>1783379.97</v>
      </c>
      <c r="CC19" s="247" t="s">
        <v>707</v>
      </c>
      <c r="CD19" s="243">
        <v>0</v>
      </c>
      <c r="CE19" s="243">
        <v>-559947.87</v>
      </c>
      <c r="CF19" s="243">
        <v>-1250000</v>
      </c>
      <c r="CG19" s="243">
        <v>-559947.87</v>
      </c>
      <c r="CH19" s="243">
        <v>-1250000</v>
      </c>
      <c r="CI19" s="248" t="s">
        <v>636</v>
      </c>
      <c r="CJ19" s="249">
        <v>-1783276.82</v>
      </c>
      <c r="CK19" s="249">
        <v>-1223328.95</v>
      </c>
      <c r="CL19" s="249">
        <v>0</v>
      </c>
      <c r="CM19" s="249">
        <v>0</v>
      </c>
    </row>
    <row r="20" spans="1:91" x14ac:dyDescent="0.25">
      <c r="A20" s="233" t="s">
        <v>665</v>
      </c>
      <c r="B20" s="234" t="s">
        <v>666</v>
      </c>
      <c r="C20" s="234" t="s">
        <v>635</v>
      </c>
      <c r="D20" s="235"/>
      <c r="E20" s="236">
        <v>0</v>
      </c>
      <c r="F20" s="237">
        <v>0</v>
      </c>
      <c r="G20" s="238"/>
      <c r="H20" s="176"/>
      <c r="I20" s="239"/>
      <c r="J20" s="240"/>
      <c r="K20" s="241"/>
      <c r="L20" s="8">
        <v>1413364.39</v>
      </c>
      <c r="M20" s="242">
        <v>1426058.69</v>
      </c>
      <c r="N20" s="72"/>
      <c r="O20" s="100"/>
      <c r="P20" s="9"/>
      <c r="Q20" s="9">
        <v>-1249321.23</v>
      </c>
      <c r="R20" s="9"/>
      <c r="S20" s="152">
        <v>46022</v>
      </c>
      <c r="T20" s="10"/>
      <c r="U20" s="23"/>
      <c r="V20" s="11"/>
      <c r="W20" s="11"/>
      <c r="X20" s="8">
        <v>1413364.39</v>
      </c>
      <c r="Y20" s="9"/>
      <c r="Z20" s="70">
        <v>-1426058.69</v>
      </c>
      <c r="AA20" s="71"/>
      <c r="AB20" s="108"/>
      <c r="AC20" s="9">
        <v>-1249321.23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1413364.39</v>
      </c>
      <c r="AN20" s="9"/>
      <c r="AO20" s="9"/>
      <c r="AP20" s="10"/>
      <c r="AQ20" s="25"/>
      <c r="AR20" s="25"/>
      <c r="AS20" s="25"/>
      <c r="AT20" s="10"/>
      <c r="AU20" s="12">
        <v>0</v>
      </c>
      <c r="AV20" s="12"/>
      <c r="AW20" s="12"/>
      <c r="AX20" s="243"/>
      <c r="AY20" s="244"/>
      <c r="AZ20" s="243"/>
      <c r="BA20" s="243"/>
      <c r="BB20" s="245"/>
      <c r="BC20" s="244"/>
      <c r="BD20" s="244" t="s">
        <v>630</v>
      </c>
      <c r="BE20" s="243">
        <v>0</v>
      </c>
      <c r="BF20" s="15">
        <v>1426058.69</v>
      </c>
      <c r="BG20" s="15">
        <v>-1426058.69</v>
      </c>
      <c r="BH20" s="243">
        <v>0</v>
      </c>
      <c r="BI20" s="15">
        <v>1426058.69</v>
      </c>
      <c r="BJ20" s="243">
        <v>0</v>
      </c>
      <c r="BK20" s="243">
        <v>0</v>
      </c>
      <c r="BL20" s="243"/>
      <c r="BM20" s="243">
        <v>1</v>
      </c>
      <c r="BN20" s="243">
        <v>0</v>
      </c>
      <c r="BO20" s="243">
        <v>-911585.97</v>
      </c>
      <c r="BP20" s="243"/>
      <c r="BQ20" s="243"/>
      <c r="BR20" s="243"/>
      <c r="BS20" s="243"/>
      <c r="BT20" s="297"/>
      <c r="BU20" s="297"/>
      <c r="BV20" s="297"/>
      <c r="BW20" s="297"/>
      <c r="BX20" s="243"/>
      <c r="BY20" s="243"/>
      <c r="BZ20" s="246"/>
      <c r="CA20" s="246"/>
      <c r="CB20" s="294">
        <v>-1426058.69</v>
      </c>
      <c r="CC20" s="247" t="s">
        <v>707</v>
      </c>
      <c r="CD20" s="243">
        <v>0</v>
      </c>
      <c r="CE20" s="243">
        <v>0</v>
      </c>
      <c r="CF20" s="243">
        <v>0</v>
      </c>
      <c r="CG20" s="243">
        <v>0</v>
      </c>
      <c r="CH20" s="243">
        <v>0</v>
      </c>
      <c r="CI20" s="248" t="s">
        <v>636</v>
      </c>
      <c r="CJ20" s="249">
        <v>1413364.39</v>
      </c>
      <c r="CK20" s="249">
        <v>1413364.39</v>
      </c>
      <c r="CL20" s="249">
        <v>0</v>
      </c>
      <c r="CM20" s="249">
        <v>0</v>
      </c>
    </row>
    <row r="21" spans="1:91" x14ac:dyDescent="0.25">
      <c r="A21" s="233" t="s">
        <v>667</v>
      </c>
      <c r="B21" s="234" t="s">
        <v>668</v>
      </c>
      <c r="C21" s="234" t="s">
        <v>635</v>
      </c>
      <c r="D21" s="235"/>
      <c r="E21" s="236">
        <v>0</v>
      </c>
      <c r="F21" s="237">
        <v>0</v>
      </c>
      <c r="G21" s="238"/>
      <c r="H21" s="176"/>
      <c r="I21" s="239"/>
      <c r="J21" s="240"/>
      <c r="K21" s="241"/>
      <c r="L21" s="8">
        <v>599524.02</v>
      </c>
      <c r="M21" s="242">
        <v>613546.52</v>
      </c>
      <c r="N21" s="71"/>
      <c r="O21" s="100"/>
      <c r="P21" s="9"/>
      <c r="Q21" s="9">
        <v>-552390.55000000005</v>
      </c>
      <c r="R21" s="9"/>
      <c r="S21" s="152">
        <v>46022</v>
      </c>
      <c r="T21" s="10"/>
      <c r="U21" s="23"/>
      <c r="V21" s="11"/>
      <c r="W21" s="11"/>
      <c r="X21" s="8">
        <v>599524.02</v>
      </c>
      <c r="Y21" s="9"/>
      <c r="Z21" s="70">
        <v>-613546.52</v>
      </c>
      <c r="AA21" s="71"/>
      <c r="AB21" s="108"/>
      <c r="AC21" s="9">
        <v>-552390.55000000005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599524.02</v>
      </c>
      <c r="AN21" s="9"/>
      <c r="AO21" s="9"/>
      <c r="AP21" s="10"/>
      <c r="AQ21" s="25"/>
      <c r="AR21" s="25"/>
      <c r="AS21" s="25"/>
      <c r="AT21" s="10"/>
      <c r="AU21" s="12">
        <v>0</v>
      </c>
      <c r="AV21" s="12"/>
      <c r="AW21" s="12"/>
      <c r="AX21" s="243"/>
      <c r="AY21" s="244"/>
      <c r="AZ21" s="243"/>
      <c r="BA21" s="243"/>
      <c r="BB21" s="245"/>
      <c r="BC21" s="244"/>
      <c r="BD21" s="244" t="s">
        <v>630</v>
      </c>
      <c r="BE21" s="243">
        <v>0</v>
      </c>
      <c r="BF21" s="15">
        <v>613546.52</v>
      </c>
      <c r="BG21" s="15">
        <v>-613546.52</v>
      </c>
      <c r="BH21" s="243">
        <v>0</v>
      </c>
      <c r="BI21" s="15">
        <v>613546.52</v>
      </c>
      <c r="BJ21" s="243">
        <v>0</v>
      </c>
      <c r="BK21" s="243">
        <v>0</v>
      </c>
      <c r="BL21" s="243"/>
      <c r="BM21" s="243">
        <v>1</v>
      </c>
      <c r="BN21" s="243">
        <v>0</v>
      </c>
      <c r="BO21" s="243">
        <v>-467065.88</v>
      </c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94">
        <v>-613546.52</v>
      </c>
      <c r="CC21" s="247" t="s">
        <v>707</v>
      </c>
      <c r="CD21" s="243">
        <v>0</v>
      </c>
      <c r="CE21" s="243">
        <v>0</v>
      </c>
      <c r="CF21" s="243">
        <v>0</v>
      </c>
      <c r="CG21" s="243">
        <v>0</v>
      </c>
      <c r="CH21" s="243">
        <v>0</v>
      </c>
      <c r="CI21" s="248" t="s">
        <v>636</v>
      </c>
      <c r="CJ21" s="249">
        <v>599524.02</v>
      </c>
      <c r="CK21" s="249">
        <v>599524.02</v>
      </c>
      <c r="CL21" s="249">
        <v>0</v>
      </c>
      <c r="CM21" s="249">
        <v>0</v>
      </c>
    </row>
    <row r="22" spans="1:91" x14ac:dyDescent="0.25">
      <c r="A22" s="233" t="s">
        <v>669</v>
      </c>
      <c r="B22" s="234" t="s">
        <v>670</v>
      </c>
      <c r="C22" s="234" t="s">
        <v>671</v>
      </c>
      <c r="D22" s="235"/>
      <c r="E22" s="236">
        <v>104446</v>
      </c>
      <c r="F22" s="237">
        <v>104446</v>
      </c>
      <c r="G22" s="238"/>
      <c r="H22" s="176"/>
      <c r="I22" s="239">
        <v>104446</v>
      </c>
      <c r="J22" s="240"/>
      <c r="K22" s="241"/>
      <c r="L22" s="8">
        <v>59410.82</v>
      </c>
      <c r="M22" s="242">
        <v>104446</v>
      </c>
      <c r="N22" s="71"/>
      <c r="O22" s="100"/>
      <c r="P22" s="9"/>
      <c r="Q22" s="9">
        <v>0</v>
      </c>
      <c r="R22" s="9"/>
      <c r="S22" s="152">
        <v>46173</v>
      </c>
      <c r="T22" s="10"/>
      <c r="U22" s="23"/>
      <c r="V22" s="11"/>
      <c r="W22" s="11"/>
      <c r="X22" s="8">
        <v>56960.69</v>
      </c>
      <c r="Y22" s="9"/>
      <c r="Z22" s="70"/>
      <c r="AA22" s="71"/>
      <c r="AB22" s="108"/>
      <c r="AC22" s="9">
        <v>0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56960.69</v>
      </c>
      <c r="AN22" s="9"/>
      <c r="AO22" s="9"/>
      <c r="AP22" s="10"/>
      <c r="AQ22" s="25"/>
      <c r="AR22" s="25"/>
      <c r="AS22" s="25"/>
      <c r="AT22" s="10"/>
      <c r="AU22" s="12">
        <v>59907</v>
      </c>
      <c r="AV22" s="12"/>
      <c r="AW22" s="12"/>
      <c r="AX22" s="243"/>
      <c r="AY22" s="244"/>
      <c r="AZ22" s="243"/>
      <c r="BA22" s="243"/>
      <c r="BB22" s="245"/>
      <c r="BC22" s="244" t="s">
        <v>630</v>
      </c>
      <c r="BD22" s="244" t="s">
        <v>630</v>
      </c>
      <c r="BE22" s="15">
        <v>104446</v>
      </c>
      <c r="BF22" s="15">
        <v>104446</v>
      </c>
      <c r="BG22" s="15"/>
      <c r="BH22" s="15">
        <v>104446</v>
      </c>
      <c r="BI22" s="15">
        <v>104446</v>
      </c>
      <c r="BJ22" s="243">
        <v>0</v>
      </c>
      <c r="BK22" s="243">
        <v>0</v>
      </c>
      <c r="BL22" s="243"/>
      <c r="BM22" s="243">
        <v>1</v>
      </c>
      <c r="BN22" s="243">
        <v>0</v>
      </c>
      <c r="BO22" s="243">
        <v>0</v>
      </c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94"/>
      <c r="CC22" s="247" t="s">
        <v>707</v>
      </c>
      <c r="CD22" s="243">
        <v>0</v>
      </c>
      <c r="CE22" s="243">
        <v>0</v>
      </c>
      <c r="CF22" s="243">
        <v>0</v>
      </c>
      <c r="CG22" s="243">
        <v>0</v>
      </c>
      <c r="CH22" s="243">
        <v>0</v>
      </c>
      <c r="CI22" s="248" t="s">
        <v>636</v>
      </c>
      <c r="CJ22" s="249">
        <v>56960.69</v>
      </c>
      <c r="CK22" s="249">
        <v>56960.69</v>
      </c>
      <c r="CL22" s="249">
        <v>59907</v>
      </c>
      <c r="CM22" s="249">
        <v>0</v>
      </c>
    </row>
    <row r="23" spans="1:91" x14ac:dyDescent="0.25">
      <c r="A23" s="233" t="s">
        <v>672</v>
      </c>
      <c r="B23" s="234" t="s">
        <v>673</v>
      </c>
      <c r="C23" s="234" t="s">
        <v>656</v>
      </c>
      <c r="D23" s="235"/>
      <c r="E23" s="236">
        <v>1199000</v>
      </c>
      <c r="F23" s="237">
        <v>1199000</v>
      </c>
      <c r="G23" s="238"/>
      <c r="H23" s="176"/>
      <c r="I23" s="239">
        <v>1199000</v>
      </c>
      <c r="J23" s="240"/>
      <c r="K23" s="241"/>
      <c r="L23" s="8">
        <v>1147323.3</v>
      </c>
      <c r="M23" s="242">
        <v>1079240</v>
      </c>
      <c r="N23" s="71"/>
      <c r="O23" s="100"/>
      <c r="P23" s="9"/>
      <c r="Q23" s="9">
        <v>119760</v>
      </c>
      <c r="R23" s="9"/>
      <c r="S23" s="152">
        <v>46096</v>
      </c>
      <c r="T23" s="10"/>
      <c r="U23" s="23"/>
      <c r="V23" s="11"/>
      <c r="W23" s="11"/>
      <c r="X23" s="8">
        <v>788611.12</v>
      </c>
      <c r="Y23" s="9"/>
      <c r="Z23" s="70">
        <v>87669.58</v>
      </c>
      <c r="AA23" s="71"/>
      <c r="AB23" s="108"/>
      <c r="AC23" s="9">
        <v>119760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788611.12</v>
      </c>
      <c r="AN23" s="9"/>
      <c r="AO23" s="9"/>
      <c r="AP23" s="10"/>
      <c r="AQ23" s="25"/>
      <c r="AR23" s="25"/>
      <c r="AS23" s="25"/>
      <c r="AT23" s="10"/>
      <c r="AU23" s="12">
        <v>852507.5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1199000</v>
      </c>
      <c r="BF23" s="15">
        <v>1079240</v>
      </c>
      <c r="BG23" s="15">
        <v>87669.58</v>
      </c>
      <c r="BH23" s="15">
        <v>1199000</v>
      </c>
      <c r="BI23" s="15">
        <v>1079240</v>
      </c>
      <c r="BJ23" s="243">
        <v>0</v>
      </c>
      <c r="BK23" s="243">
        <v>0</v>
      </c>
      <c r="BL23" s="243"/>
      <c r="BM23" s="243">
        <v>1</v>
      </c>
      <c r="BN23" s="243">
        <v>0</v>
      </c>
      <c r="BO23" s="243">
        <v>119760</v>
      </c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94">
        <v>87669.58</v>
      </c>
      <c r="CC23" s="247" t="s">
        <v>707</v>
      </c>
      <c r="CD23" s="243">
        <v>0</v>
      </c>
      <c r="CE23" s="243">
        <v>0</v>
      </c>
      <c r="CF23" s="243">
        <v>0</v>
      </c>
      <c r="CG23" s="243">
        <v>0</v>
      </c>
      <c r="CH23" s="243">
        <v>0</v>
      </c>
      <c r="CI23" s="248" t="s">
        <v>636</v>
      </c>
      <c r="CJ23" s="249">
        <v>788611.12</v>
      </c>
      <c r="CK23" s="249">
        <v>788611.12</v>
      </c>
      <c r="CL23" s="249">
        <v>852507.5</v>
      </c>
      <c r="CM23" s="249">
        <v>0</v>
      </c>
    </row>
    <row r="24" spans="1:91" x14ac:dyDescent="0.25">
      <c r="A24" s="233" t="s">
        <v>674</v>
      </c>
      <c r="B24" s="234" t="s">
        <v>675</v>
      </c>
      <c r="C24" s="234" t="s">
        <v>659</v>
      </c>
      <c r="D24" s="235"/>
      <c r="E24" s="236">
        <v>1757000</v>
      </c>
      <c r="F24" s="237">
        <v>1757000</v>
      </c>
      <c r="G24" s="238"/>
      <c r="H24" s="176"/>
      <c r="I24" s="239">
        <v>1757000</v>
      </c>
      <c r="J24" s="240"/>
      <c r="K24" s="241"/>
      <c r="L24" s="8">
        <v>1739172.38</v>
      </c>
      <c r="M24" s="242">
        <v>1690000</v>
      </c>
      <c r="N24" s="71"/>
      <c r="O24" s="100"/>
      <c r="P24" s="9"/>
      <c r="Q24" s="9">
        <v>67000</v>
      </c>
      <c r="R24" s="9"/>
      <c r="S24" s="152">
        <v>46285</v>
      </c>
      <c r="T24" s="10"/>
      <c r="U24" s="23"/>
      <c r="V24" s="11"/>
      <c r="W24" s="11"/>
      <c r="X24" s="8">
        <v>249918.05</v>
      </c>
      <c r="Y24" s="9"/>
      <c r="Z24" s="70"/>
      <c r="AA24" s="71"/>
      <c r="AB24" s="108"/>
      <c r="AC24" s="9">
        <v>67000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249918.05</v>
      </c>
      <c r="AN24" s="9"/>
      <c r="AO24" s="9"/>
      <c r="AP24" s="10"/>
      <c r="AQ24" s="25"/>
      <c r="AR24" s="25"/>
      <c r="AS24" s="25"/>
      <c r="AT24" s="10"/>
      <c r="AU24" s="12">
        <v>223725</v>
      </c>
      <c r="AV24" s="12"/>
      <c r="AW24" s="12"/>
      <c r="AX24" s="243"/>
      <c r="AY24" s="244"/>
      <c r="AZ24" s="243"/>
      <c r="BA24" s="243"/>
      <c r="BB24" s="245"/>
      <c r="BC24" s="244" t="s">
        <v>630</v>
      </c>
      <c r="BD24" s="244" t="s">
        <v>630</v>
      </c>
      <c r="BE24" s="15">
        <v>1757000</v>
      </c>
      <c r="BF24" s="15">
        <v>1690000</v>
      </c>
      <c r="BG24" s="15"/>
      <c r="BH24" s="15">
        <v>1757000</v>
      </c>
      <c r="BI24" s="15">
        <v>1690000</v>
      </c>
      <c r="BJ24" s="243">
        <v>0</v>
      </c>
      <c r="BK24" s="243">
        <v>0</v>
      </c>
      <c r="BL24" s="243"/>
      <c r="BM24" s="243">
        <v>1</v>
      </c>
      <c r="BN24" s="243">
        <v>0</v>
      </c>
      <c r="BO24" s="243">
        <v>87213</v>
      </c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94"/>
      <c r="CC24" s="247" t="s">
        <v>707</v>
      </c>
      <c r="CD24" s="243">
        <v>0</v>
      </c>
      <c r="CE24" s="243">
        <v>0</v>
      </c>
      <c r="CF24" s="243">
        <v>0</v>
      </c>
      <c r="CG24" s="243">
        <v>0</v>
      </c>
      <c r="CH24" s="243">
        <v>0</v>
      </c>
      <c r="CI24" s="248" t="s">
        <v>636</v>
      </c>
      <c r="CJ24" s="249">
        <v>249918.05</v>
      </c>
      <c r="CK24" s="249">
        <v>249918.05</v>
      </c>
      <c r="CL24" s="249">
        <v>223725</v>
      </c>
      <c r="CM24" s="249">
        <v>0</v>
      </c>
    </row>
    <row r="25" spans="1:91" x14ac:dyDescent="0.25">
      <c r="A25" s="233" t="s">
        <v>676</v>
      </c>
      <c r="B25" s="234" t="s">
        <v>677</v>
      </c>
      <c r="C25" s="234" t="s">
        <v>653</v>
      </c>
      <c r="D25" s="235"/>
      <c r="E25" s="236">
        <v>10848599.449999999</v>
      </c>
      <c r="F25" s="237">
        <v>10848599.449999999</v>
      </c>
      <c r="G25" s="238"/>
      <c r="H25" s="176"/>
      <c r="I25" s="239"/>
      <c r="J25" s="250"/>
      <c r="K25" s="241"/>
      <c r="L25" s="8">
        <v>10171482.859999999</v>
      </c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>
        <v>571263.54</v>
      </c>
      <c r="Y25" s="9"/>
      <c r="Z25" s="70"/>
      <c r="AA25" s="71"/>
      <c r="AB25" s="108"/>
      <c r="AC25" s="9"/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571263.54</v>
      </c>
      <c r="AN25" s="9"/>
      <c r="AO25" s="9"/>
      <c r="AP25" s="10"/>
      <c r="AQ25" s="25"/>
      <c r="AR25" s="25"/>
      <c r="AS25" s="25"/>
      <c r="AT25" s="10"/>
      <c r="AU25" s="12">
        <v>774607.2</v>
      </c>
      <c r="AV25" s="12"/>
      <c r="AW25" s="12"/>
      <c r="AX25" s="243"/>
      <c r="AY25" s="244"/>
      <c r="AZ25" s="243"/>
      <c r="BA25" s="243"/>
      <c r="BB25" s="245"/>
      <c r="BC25" s="244"/>
      <c r="BD25" s="244"/>
      <c r="BE25" s="243">
        <v>0</v>
      </c>
      <c r="BF25" s="243">
        <v>0</v>
      </c>
      <c r="BG25" s="243">
        <v>0</v>
      </c>
      <c r="BH25" s="243">
        <v>0</v>
      </c>
      <c r="BI25" s="243">
        <v>0</v>
      </c>
      <c r="BJ25" s="243">
        <v>0</v>
      </c>
      <c r="BK25" s="243">
        <v>0</v>
      </c>
      <c r="BL25" s="243"/>
      <c r="BM25" s="243">
        <v>1</v>
      </c>
      <c r="BN25" s="243">
        <v>0</v>
      </c>
      <c r="BO25" s="243">
        <v>587347</v>
      </c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>
        <v>0</v>
      </c>
      <c r="CE25" s="243">
        <v>0</v>
      </c>
      <c r="CF25" s="243">
        <v>0</v>
      </c>
      <c r="CG25" s="243">
        <v>0</v>
      </c>
      <c r="CH25" s="243">
        <v>0</v>
      </c>
      <c r="CI25" s="248" t="s">
        <v>636</v>
      </c>
      <c r="CJ25" s="249">
        <v>571263.54</v>
      </c>
      <c r="CK25" s="249">
        <v>571263.54</v>
      </c>
      <c r="CL25" s="249">
        <v>774607.2</v>
      </c>
      <c r="CM25" s="249">
        <v>0</v>
      </c>
    </row>
    <row r="26" spans="1:91" x14ac:dyDescent="0.25">
      <c r="A26" s="233" t="s">
        <v>678</v>
      </c>
      <c r="B26" s="234" t="s">
        <v>679</v>
      </c>
      <c r="C26" s="234" t="s">
        <v>680</v>
      </c>
      <c r="D26" s="235"/>
      <c r="E26" s="236">
        <v>6029750</v>
      </c>
      <c r="F26" s="237">
        <v>6029750</v>
      </c>
      <c r="G26" s="238"/>
      <c r="H26" s="176"/>
      <c r="I26" s="239"/>
      <c r="J26" s="250"/>
      <c r="K26" s="241"/>
      <c r="L26" s="8">
        <v>5853248.0700000003</v>
      </c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>
        <v>83541.38</v>
      </c>
      <c r="Y26" s="9"/>
      <c r="Z26" s="70"/>
      <c r="AA26" s="71"/>
      <c r="AB26" s="108"/>
      <c r="AC26" s="9"/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83541.38</v>
      </c>
      <c r="AN26" s="9"/>
      <c r="AO26" s="9"/>
      <c r="AP26" s="10"/>
      <c r="AQ26" s="25"/>
      <c r="AR26" s="25"/>
      <c r="AS26" s="25"/>
      <c r="AT26" s="10"/>
      <c r="AU26" s="12">
        <v>259564</v>
      </c>
      <c r="AV26" s="12"/>
      <c r="AW26" s="12"/>
      <c r="AX26" s="243"/>
      <c r="AY26" s="244"/>
      <c r="AZ26" s="243"/>
      <c r="BA26" s="243"/>
      <c r="BB26" s="245"/>
      <c r="BC26" s="244"/>
      <c r="BD26" s="244"/>
      <c r="BE26" s="243">
        <v>0</v>
      </c>
      <c r="BF26" s="243">
        <v>0</v>
      </c>
      <c r="BG26" s="243">
        <v>0</v>
      </c>
      <c r="BH26" s="243">
        <v>0</v>
      </c>
      <c r="BI26" s="243">
        <v>0</v>
      </c>
      <c r="BJ26" s="243">
        <v>0</v>
      </c>
      <c r="BK26" s="243">
        <v>0</v>
      </c>
      <c r="BL26" s="243"/>
      <c r="BM26" s="243">
        <v>1</v>
      </c>
      <c r="BN26" s="243">
        <v>0</v>
      </c>
      <c r="BO26" s="243">
        <v>0</v>
      </c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>
        <v>0</v>
      </c>
      <c r="CE26" s="243">
        <v>0</v>
      </c>
      <c r="CF26" s="243">
        <v>0</v>
      </c>
      <c r="CG26" s="243">
        <v>0</v>
      </c>
      <c r="CH26" s="243">
        <v>0</v>
      </c>
      <c r="CI26" s="248" t="s">
        <v>636</v>
      </c>
      <c r="CJ26" s="249">
        <v>83541.38</v>
      </c>
      <c r="CK26" s="249">
        <v>83541.38</v>
      </c>
      <c r="CL26" s="249">
        <v>259564</v>
      </c>
      <c r="CM26" s="249">
        <v>0</v>
      </c>
    </row>
    <row r="27" spans="1:91" x14ac:dyDescent="0.25">
      <c r="A27" s="233" t="s">
        <v>681</v>
      </c>
      <c r="B27" s="234" t="s">
        <v>682</v>
      </c>
      <c r="C27" s="234" t="s">
        <v>635</v>
      </c>
      <c r="D27" s="235"/>
      <c r="E27" s="236">
        <v>387260</v>
      </c>
      <c r="F27" s="237">
        <v>387260</v>
      </c>
      <c r="G27" s="238"/>
      <c r="H27" s="176"/>
      <c r="I27" s="239"/>
      <c r="J27" s="240"/>
      <c r="K27" s="241"/>
      <c r="L27" s="8">
        <v>3723.25</v>
      </c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>
        <v>3723.25</v>
      </c>
      <c r="Y27" s="9"/>
      <c r="Z27" s="70"/>
      <c r="AA27" s="71"/>
      <c r="AB27" s="108"/>
      <c r="AC27" s="9"/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3723.25</v>
      </c>
      <c r="AN27" s="9"/>
      <c r="AO27" s="9"/>
      <c r="AP27" s="10"/>
      <c r="AQ27" s="25"/>
      <c r="AR27" s="25"/>
      <c r="AS27" s="25"/>
      <c r="AT27" s="10"/>
      <c r="AU27" s="12">
        <v>0</v>
      </c>
      <c r="AV27" s="12"/>
      <c r="AW27" s="12"/>
      <c r="AX27" s="243"/>
      <c r="AY27" s="244"/>
      <c r="AZ27" s="243"/>
      <c r="BA27" s="243"/>
      <c r="BB27" s="245"/>
      <c r="BC27" s="244"/>
      <c r="BD27" s="244"/>
      <c r="BE27" s="243">
        <v>0</v>
      </c>
      <c r="BF27" s="243">
        <v>0</v>
      </c>
      <c r="BG27" s="243">
        <v>0</v>
      </c>
      <c r="BH27" s="243">
        <v>0</v>
      </c>
      <c r="BI27" s="243">
        <v>0</v>
      </c>
      <c r="BJ27" s="243">
        <v>0</v>
      </c>
      <c r="BK27" s="243">
        <v>0</v>
      </c>
      <c r="BL27" s="243"/>
      <c r="BM27" s="243">
        <v>1</v>
      </c>
      <c r="BN27" s="243">
        <v>0</v>
      </c>
      <c r="BO27" s="243">
        <v>0</v>
      </c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>
        <v>0</v>
      </c>
      <c r="CE27" s="243">
        <v>0</v>
      </c>
      <c r="CF27" s="243">
        <v>0</v>
      </c>
      <c r="CG27" s="243">
        <v>0</v>
      </c>
      <c r="CH27" s="243">
        <v>0</v>
      </c>
      <c r="CI27" s="248" t="s">
        <v>636</v>
      </c>
      <c r="CJ27" s="249">
        <v>3723.25</v>
      </c>
      <c r="CK27" s="249">
        <v>3723.25</v>
      </c>
      <c r="CL27" s="249">
        <v>0</v>
      </c>
      <c r="CM27" s="249">
        <v>0</v>
      </c>
    </row>
    <row r="28" spans="1:91" x14ac:dyDescent="0.25">
      <c r="A28" s="233" t="s">
        <v>683</v>
      </c>
      <c r="B28" s="234" t="s">
        <v>684</v>
      </c>
      <c r="C28" s="234" t="s">
        <v>656</v>
      </c>
      <c r="D28" s="235"/>
      <c r="E28" s="236">
        <v>5304500</v>
      </c>
      <c r="F28" s="237">
        <v>5304500</v>
      </c>
      <c r="G28" s="238"/>
      <c r="H28" s="176"/>
      <c r="I28" s="239"/>
      <c r="J28" s="240"/>
      <c r="K28" s="241"/>
      <c r="L28" s="8">
        <v>22610.33</v>
      </c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>
        <v>22610.33</v>
      </c>
      <c r="Y28" s="9"/>
      <c r="Z28" s="70"/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22610.33</v>
      </c>
      <c r="AN28" s="9"/>
      <c r="AO28" s="9"/>
      <c r="AP28" s="10"/>
      <c r="AQ28" s="25"/>
      <c r="AR28" s="25"/>
      <c r="AS28" s="25"/>
      <c r="AT28" s="10"/>
      <c r="AU28" s="12">
        <v>661278.27</v>
      </c>
      <c r="AV28" s="12"/>
      <c r="AW28" s="12"/>
      <c r="AX28" s="243"/>
      <c r="AY28" s="244"/>
      <c r="AZ28" s="243"/>
      <c r="BA28" s="243"/>
      <c r="BB28" s="245"/>
      <c r="BC28" s="244"/>
      <c r="BD28" s="244"/>
      <c r="BE28" s="243">
        <v>0</v>
      </c>
      <c r="BF28" s="243">
        <v>0</v>
      </c>
      <c r="BG28" s="243">
        <v>0</v>
      </c>
      <c r="BH28" s="243">
        <v>0</v>
      </c>
      <c r="BI28" s="243">
        <v>0</v>
      </c>
      <c r="BJ28" s="243">
        <v>0</v>
      </c>
      <c r="BK28" s="243">
        <v>0</v>
      </c>
      <c r="BL28" s="243"/>
      <c r="BM28" s="243">
        <v>1</v>
      </c>
      <c r="BN28" s="243">
        <v>0</v>
      </c>
      <c r="BO28" s="243">
        <v>0</v>
      </c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>
        <v>0</v>
      </c>
      <c r="CE28" s="243">
        <v>0</v>
      </c>
      <c r="CF28" s="243">
        <v>0</v>
      </c>
      <c r="CG28" s="243">
        <v>0</v>
      </c>
      <c r="CH28" s="243">
        <v>0</v>
      </c>
      <c r="CI28" s="248" t="s">
        <v>636</v>
      </c>
      <c r="CJ28" s="249">
        <v>22610.33</v>
      </c>
      <c r="CK28" s="249">
        <v>22610.33</v>
      </c>
      <c r="CL28" s="249">
        <v>661278.27</v>
      </c>
      <c r="CM28" s="249">
        <v>0</v>
      </c>
    </row>
    <row r="29" spans="1:91" x14ac:dyDescent="0.25">
      <c r="A29" s="233"/>
      <c r="B29" s="120" t="s">
        <v>685</v>
      </c>
      <c r="C29" s="234"/>
      <c r="D29" s="235"/>
      <c r="E29" s="278">
        <f>SUM(E8:E28)</f>
        <v>365112229.25999993</v>
      </c>
      <c r="F29" s="268">
        <f>SUM(F8:F28)</f>
        <v>365112229.25999993</v>
      </c>
      <c r="G29" s="238"/>
      <c r="H29" s="176"/>
      <c r="I29" s="279">
        <f>SUM(I8:I28)</f>
        <v>345561425.31999999</v>
      </c>
      <c r="J29" s="240"/>
      <c r="K29" s="241"/>
      <c r="L29" s="272">
        <f>SUM(L8:L28)</f>
        <v>326031869.66000003</v>
      </c>
      <c r="M29" s="280">
        <f>SUM(M8:M28)</f>
        <v>310841339.55999994</v>
      </c>
      <c r="N29" s="71"/>
      <c r="O29" s="100"/>
      <c r="P29" s="270">
        <f>SUM(P8:P28)</f>
        <v>0</v>
      </c>
      <c r="Q29" s="270">
        <f>SUM(Q8:Q28)</f>
        <v>33574599.219999999</v>
      </c>
      <c r="R29" s="270">
        <f>SUM(R8:R28)</f>
        <v>0</v>
      </c>
      <c r="S29" s="152"/>
      <c r="T29" s="10"/>
      <c r="U29" s="23"/>
      <c r="V29" s="271">
        <f>SUM(V8:V28)</f>
        <v>0</v>
      </c>
      <c r="W29" s="271">
        <f>SUM(W8:W28)</f>
        <v>0</v>
      </c>
      <c r="X29" s="272">
        <f>SUM(X8:X28)</f>
        <v>261829546.82000002</v>
      </c>
      <c r="Y29" s="270">
        <f>SUM(Y8:Y28)</f>
        <v>0</v>
      </c>
      <c r="Z29" s="281">
        <f>SUM(Z8:Z28)</f>
        <v>30104746.269999992</v>
      </c>
      <c r="AA29" s="71"/>
      <c r="AB29" s="108"/>
      <c r="AC29" s="270">
        <f>SUM(AC8:AC28)</f>
        <v>33574599.219999999</v>
      </c>
      <c r="AD29" s="270">
        <f>SUM(AD8:AD28)</f>
        <v>0</v>
      </c>
      <c r="AE29" s="10"/>
      <c r="AF29" s="24"/>
      <c r="AG29" s="271">
        <f>SUM(AG8:AG28)</f>
        <v>162442943.41999999</v>
      </c>
      <c r="AH29" s="272">
        <f>SUM(AH8:AH28)</f>
        <v>162442943.41999999</v>
      </c>
      <c r="AI29" s="270">
        <f>SUM(AI8:AI28)</f>
        <v>-30331511.605613977</v>
      </c>
      <c r="AJ29" s="270">
        <f>SUM(AJ8:AJ28)</f>
        <v>13491504.959999999</v>
      </c>
      <c r="AK29" s="10"/>
      <c r="AL29" s="271">
        <f>SUM(AL8:AL28)</f>
        <v>0</v>
      </c>
      <c r="AM29" s="272">
        <f>SUM(AM8:AM28)</f>
        <v>99386603.399999991</v>
      </c>
      <c r="AN29" s="270">
        <f>SUM(AN8:AN28)</f>
        <v>0</v>
      </c>
      <c r="AO29" s="270">
        <f>SUM(AO8:AO28)</f>
        <v>0</v>
      </c>
      <c r="AP29" s="10"/>
      <c r="AQ29" s="282">
        <f>SUM(AQ8:AQ28)</f>
        <v>0</v>
      </c>
      <c r="AR29" s="282">
        <f>SUM(AR8:AR28)</f>
        <v>0</v>
      </c>
      <c r="AS29" s="282">
        <f>SUM(AS8:AS28)</f>
        <v>0</v>
      </c>
      <c r="AT29" s="10"/>
      <c r="AU29" s="283">
        <f>SUM(AU8:AU28)</f>
        <v>306124045.26999998</v>
      </c>
      <c r="AV29" s="283">
        <f>SUM(AV8:AV28)</f>
        <v>0</v>
      </c>
      <c r="AW29" s="283">
        <f>SUM(AW8:AW28)</f>
        <v>0</v>
      </c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120" t="s">
        <v>686</v>
      </c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 t="s">
        <v>687</v>
      </c>
      <c r="B32" s="234" t="s">
        <v>688</v>
      </c>
      <c r="C32" s="234" t="s">
        <v>644</v>
      </c>
      <c r="D32" s="235"/>
      <c r="E32" s="236">
        <v>330432.26</v>
      </c>
      <c r="F32" s="237">
        <v>330432.26</v>
      </c>
      <c r="G32" s="238"/>
      <c r="H32" s="176"/>
      <c r="I32" s="239"/>
      <c r="J32" s="240"/>
      <c r="K32" s="241"/>
      <c r="L32" s="8">
        <v>326838.23</v>
      </c>
      <c r="M32" s="242"/>
      <c r="N32" s="71"/>
      <c r="O32" s="100"/>
      <c r="P32" s="9"/>
      <c r="Q32" s="9"/>
      <c r="R32" s="9"/>
      <c r="S32" s="152">
        <v>45930</v>
      </c>
      <c r="T32" s="10"/>
      <c r="U32" s="23"/>
      <c r="V32" s="11"/>
      <c r="W32" s="11"/>
      <c r="X32" s="8">
        <v>331855.28000000003</v>
      </c>
      <c r="Y32" s="9"/>
      <c r="Z32" s="70"/>
      <c r="AA32" s="71"/>
      <c r="AB32" s="108"/>
      <c r="AC32" s="9"/>
      <c r="AD32" s="9"/>
      <c r="AE32" s="10"/>
      <c r="AF32" s="24">
        <v>0.86797902913960223</v>
      </c>
      <c r="AG32" s="11">
        <v>303125.40999999997</v>
      </c>
      <c r="AH32" s="8">
        <v>303125.40999999997</v>
      </c>
      <c r="AI32" s="9">
        <v>-54181.854935981421</v>
      </c>
      <c r="AJ32" s="9">
        <v>0</v>
      </c>
      <c r="AK32" s="10"/>
      <c r="AL32" s="11"/>
      <c r="AM32" s="8">
        <v>28729.87</v>
      </c>
      <c r="AN32" s="9"/>
      <c r="AO32" s="9"/>
      <c r="AP32" s="10"/>
      <c r="AQ32" s="25"/>
      <c r="AR32" s="25"/>
      <c r="AS32" s="25"/>
      <c r="AT32" s="10"/>
      <c r="AU32" s="12">
        <v>372738</v>
      </c>
      <c r="AV32" s="12"/>
      <c r="AW32" s="12"/>
      <c r="AX32" s="243"/>
      <c r="AY32" s="244"/>
      <c r="AZ32" s="243"/>
      <c r="BA32" s="243"/>
      <c r="BB32" s="245"/>
      <c r="BC32" s="244"/>
      <c r="BD32" s="244"/>
      <c r="BE32" s="243">
        <v>0</v>
      </c>
      <c r="BF32" s="243">
        <v>0</v>
      </c>
      <c r="BG32" s="243">
        <v>0</v>
      </c>
      <c r="BH32" s="243">
        <v>0</v>
      </c>
      <c r="BI32" s="243">
        <v>0</v>
      </c>
      <c r="BJ32" s="243">
        <v>0</v>
      </c>
      <c r="BK32" s="243">
        <v>0</v>
      </c>
      <c r="BL32" s="243"/>
      <c r="BM32" s="243">
        <v>2</v>
      </c>
      <c r="BN32" s="243">
        <v>0</v>
      </c>
      <c r="BO32" s="243">
        <v>40882.719999999972</v>
      </c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>
        <v>0</v>
      </c>
      <c r="CE32" s="243">
        <v>286808.26</v>
      </c>
      <c r="CF32" s="243">
        <v>349231.26</v>
      </c>
      <c r="CG32" s="243">
        <v>286808.26</v>
      </c>
      <c r="CH32" s="243">
        <v>349231.26</v>
      </c>
      <c r="CI32" s="248" t="s">
        <v>636</v>
      </c>
      <c r="CJ32" s="249">
        <v>331855.28000000003</v>
      </c>
      <c r="CK32" s="249">
        <v>28729.87</v>
      </c>
      <c r="CL32" s="249">
        <v>372738</v>
      </c>
      <c r="CM32" s="249">
        <v>0</v>
      </c>
    </row>
    <row r="33" spans="1:91" x14ac:dyDescent="0.25">
      <c r="A33" s="233" t="s">
        <v>689</v>
      </c>
      <c r="B33" s="234" t="s">
        <v>690</v>
      </c>
      <c r="C33" s="234" t="s">
        <v>635</v>
      </c>
      <c r="D33" s="235"/>
      <c r="E33" s="236">
        <v>5772260</v>
      </c>
      <c r="F33" s="237">
        <v>5772260</v>
      </c>
      <c r="G33" s="238"/>
      <c r="H33" s="176"/>
      <c r="I33" s="239"/>
      <c r="J33" s="240"/>
      <c r="K33" s="241"/>
      <c r="L33" s="8">
        <v>4488653.8</v>
      </c>
      <c r="M33" s="242"/>
      <c r="N33" s="71"/>
      <c r="O33" s="100"/>
      <c r="P33" s="9"/>
      <c r="Q33" s="9"/>
      <c r="R33" s="9"/>
      <c r="S33" s="152">
        <v>46022</v>
      </c>
      <c r="T33" s="10"/>
      <c r="U33" s="23"/>
      <c r="V33" s="11"/>
      <c r="W33" s="11"/>
      <c r="X33" s="8">
        <v>4531817.8600000003</v>
      </c>
      <c r="Y33" s="9"/>
      <c r="Z33" s="70"/>
      <c r="AA33" s="71"/>
      <c r="AB33" s="108"/>
      <c r="AC33" s="9"/>
      <c r="AD33" s="9"/>
      <c r="AE33" s="10"/>
      <c r="AF33" s="24">
        <v>0.89268678560986447</v>
      </c>
      <c r="AG33" s="11">
        <v>4228652.84</v>
      </c>
      <c r="AH33" s="8">
        <v>4228652.84</v>
      </c>
      <c r="AI33" s="9">
        <v>371197.63514617365</v>
      </c>
      <c r="AJ33" s="9">
        <v>0</v>
      </c>
      <c r="AK33" s="10"/>
      <c r="AL33" s="11"/>
      <c r="AM33" s="8">
        <v>303165.02</v>
      </c>
      <c r="AN33" s="9"/>
      <c r="AO33" s="9"/>
      <c r="AP33" s="10"/>
      <c r="AQ33" s="25"/>
      <c r="AR33" s="25"/>
      <c r="AS33" s="25"/>
      <c r="AT33" s="10"/>
      <c r="AU33" s="12">
        <v>5483550</v>
      </c>
      <c r="AV33" s="12"/>
      <c r="AW33" s="12"/>
      <c r="AX33" s="243"/>
      <c r="AY33" s="244"/>
      <c r="AZ33" s="243"/>
      <c r="BA33" s="243"/>
      <c r="BB33" s="245"/>
      <c r="BC33" s="244"/>
      <c r="BD33" s="244"/>
      <c r="BE33" s="243">
        <v>0</v>
      </c>
      <c r="BF33" s="243">
        <v>0</v>
      </c>
      <c r="BG33" s="243">
        <v>0</v>
      </c>
      <c r="BH33" s="243">
        <v>0</v>
      </c>
      <c r="BI33" s="243">
        <v>0</v>
      </c>
      <c r="BJ33" s="243">
        <v>0</v>
      </c>
      <c r="BK33" s="243">
        <v>0</v>
      </c>
      <c r="BL33" s="243"/>
      <c r="BM33" s="243">
        <v>2</v>
      </c>
      <c r="BN33" s="243">
        <v>0</v>
      </c>
      <c r="BO33" s="243">
        <v>986135</v>
      </c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>
        <v>0</v>
      </c>
      <c r="CE33" s="243">
        <v>5152815.6900000004</v>
      </c>
      <c r="CF33" s="243">
        <v>4736995</v>
      </c>
      <c r="CG33" s="243">
        <v>5152815.6900000004</v>
      </c>
      <c r="CH33" s="243">
        <v>4736995</v>
      </c>
      <c r="CI33" s="248" t="s">
        <v>636</v>
      </c>
      <c r="CJ33" s="249">
        <v>4531817.8600000003</v>
      </c>
      <c r="CK33" s="249">
        <v>303165.02</v>
      </c>
      <c r="CL33" s="249">
        <v>5483550</v>
      </c>
      <c r="CM33" s="249">
        <v>0</v>
      </c>
    </row>
    <row r="34" spans="1:91" x14ac:dyDescent="0.25">
      <c r="A34" s="233" t="s">
        <v>691</v>
      </c>
      <c r="B34" s="234" t="s">
        <v>692</v>
      </c>
      <c r="C34" s="234" t="s">
        <v>644</v>
      </c>
      <c r="D34" s="235"/>
      <c r="E34" s="236">
        <v>1031404.75</v>
      </c>
      <c r="F34" s="237">
        <v>1031404.75</v>
      </c>
      <c r="G34" s="238"/>
      <c r="H34" s="176"/>
      <c r="I34" s="239"/>
      <c r="J34" s="240"/>
      <c r="K34" s="241"/>
      <c r="L34" s="8">
        <v>1090952.6299999999</v>
      </c>
      <c r="M34" s="242"/>
      <c r="N34" s="71"/>
      <c r="O34" s="100"/>
      <c r="P34" s="9"/>
      <c r="Q34" s="9"/>
      <c r="R34" s="9"/>
      <c r="S34" s="152">
        <v>45991</v>
      </c>
      <c r="T34" s="10"/>
      <c r="U34" s="23"/>
      <c r="V34" s="11"/>
      <c r="W34" s="11"/>
      <c r="X34" s="8">
        <v>1167704.1499999999</v>
      </c>
      <c r="Y34" s="9"/>
      <c r="Z34" s="70"/>
      <c r="AA34" s="71"/>
      <c r="AB34" s="108"/>
      <c r="AC34" s="9"/>
      <c r="AD34" s="9"/>
      <c r="AE34" s="10"/>
      <c r="AF34" s="24">
        <v>0.83835191671689502</v>
      </c>
      <c r="AG34" s="11">
        <v>786902.05</v>
      </c>
      <c r="AH34" s="8">
        <v>786902.05</v>
      </c>
      <c r="AI34" s="9">
        <v>-61996.585334768635</v>
      </c>
      <c r="AJ34" s="9">
        <v>0</v>
      </c>
      <c r="AK34" s="10"/>
      <c r="AL34" s="11"/>
      <c r="AM34" s="8">
        <v>380802.1</v>
      </c>
      <c r="AN34" s="9"/>
      <c r="AO34" s="9"/>
      <c r="AP34" s="10"/>
      <c r="AQ34" s="25"/>
      <c r="AR34" s="25"/>
      <c r="AS34" s="25"/>
      <c r="AT34" s="10"/>
      <c r="AU34" s="12">
        <v>1120182.07</v>
      </c>
      <c r="AV34" s="12"/>
      <c r="AW34" s="12"/>
      <c r="AX34" s="243"/>
      <c r="AY34" s="244"/>
      <c r="AZ34" s="243"/>
      <c r="BA34" s="243"/>
      <c r="BB34" s="245"/>
      <c r="BC34" s="244"/>
      <c r="BD34" s="244"/>
      <c r="BE34" s="243">
        <v>0</v>
      </c>
      <c r="BF34" s="243">
        <v>0</v>
      </c>
      <c r="BG34" s="243">
        <v>0</v>
      </c>
      <c r="BH34" s="243">
        <v>0</v>
      </c>
      <c r="BI34" s="243">
        <v>0</v>
      </c>
      <c r="BJ34" s="243">
        <v>0</v>
      </c>
      <c r="BK34" s="243">
        <v>0</v>
      </c>
      <c r="BL34" s="243"/>
      <c r="BM34" s="243">
        <v>2</v>
      </c>
      <c r="BN34" s="243">
        <v>0</v>
      </c>
      <c r="BO34" s="243">
        <v>-50372.729999999981</v>
      </c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>
        <v>0</v>
      </c>
      <c r="CE34" s="243">
        <v>864679.2</v>
      </c>
      <c r="CF34" s="243">
        <v>938629.75</v>
      </c>
      <c r="CG34" s="243">
        <v>864679.2</v>
      </c>
      <c r="CH34" s="243">
        <v>938629.75</v>
      </c>
      <c r="CI34" s="248" t="s">
        <v>636</v>
      </c>
      <c r="CJ34" s="249">
        <v>1167704.1499999999</v>
      </c>
      <c r="CK34" s="249">
        <v>380802.1</v>
      </c>
      <c r="CL34" s="249">
        <v>1120182.07</v>
      </c>
      <c r="CM34" s="249">
        <v>0</v>
      </c>
    </row>
    <row r="35" spans="1:91" x14ac:dyDescent="0.25">
      <c r="A35" s="233" t="s">
        <v>693</v>
      </c>
      <c r="B35" s="234" t="s">
        <v>694</v>
      </c>
      <c r="C35" s="234" t="s">
        <v>656</v>
      </c>
      <c r="D35" s="235"/>
      <c r="E35" s="236">
        <v>3967189.79</v>
      </c>
      <c r="F35" s="237">
        <v>3967189.79</v>
      </c>
      <c r="G35" s="238"/>
      <c r="H35" s="176"/>
      <c r="I35" s="239"/>
      <c r="J35" s="240"/>
      <c r="K35" s="241"/>
      <c r="L35" s="8">
        <v>3835415.47</v>
      </c>
      <c r="M35" s="242"/>
      <c r="N35" s="71"/>
      <c r="O35" s="100"/>
      <c r="P35" s="9"/>
      <c r="Q35" s="9"/>
      <c r="R35" s="9"/>
      <c r="S35" s="152">
        <v>45930</v>
      </c>
      <c r="T35" s="10"/>
      <c r="U35" s="23"/>
      <c r="V35" s="11"/>
      <c r="W35" s="11"/>
      <c r="X35" s="8">
        <v>3835094.73</v>
      </c>
      <c r="Y35" s="9"/>
      <c r="Z35" s="70"/>
      <c r="AA35" s="71"/>
      <c r="AB35" s="108"/>
      <c r="AC35" s="9"/>
      <c r="AD35" s="9"/>
      <c r="AE35" s="10"/>
      <c r="AF35" s="24">
        <v>0.78241221499334779</v>
      </c>
      <c r="AG35" s="11">
        <v>3105459.89</v>
      </c>
      <c r="AH35" s="8">
        <v>3105459.89</v>
      </c>
      <c r="AI35" s="9">
        <v>-676870.44838281395</v>
      </c>
      <c r="AJ35" s="9">
        <v>0</v>
      </c>
      <c r="AK35" s="10"/>
      <c r="AL35" s="11"/>
      <c r="AM35" s="8">
        <v>729634.84</v>
      </c>
      <c r="AN35" s="9"/>
      <c r="AO35" s="9"/>
      <c r="AP35" s="10"/>
      <c r="AQ35" s="25"/>
      <c r="AR35" s="25"/>
      <c r="AS35" s="25"/>
      <c r="AT35" s="10"/>
      <c r="AU35" s="12">
        <v>3967189.79</v>
      </c>
      <c r="AV35" s="12"/>
      <c r="AW35" s="12"/>
      <c r="AX35" s="243"/>
      <c r="AY35" s="244"/>
      <c r="AZ35" s="243"/>
      <c r="BA35" s="243"/>
      <c r="BB35" s="245"/>
      <c r="BC35" s="244"/>
      <c r="BD35" s="244"/>
      <c r="BE35" s="243">
        <v>0</v>
      </c>
      <c r="BF35" s="243">
        <v>0</v>
      </c>
      <c r="BG35" s="243">
        <v>0</v>
      </c>
      <c r="BH35" s="243">
        <v>0</v>
      </c>
      <c r="BI35" s="243">
        <v>0</v>
      </c>
      <c r="BJ35" s="243">
        <v>0</v>
      </c>
      <c r="BK35" s="243">
        <v>0</v>
      </c>
      <c r="BL35" s="243"/>
      <c r="BM35" s="243">
        <v>2</v>
      </c>
      <c r="BN35" s="243">
        <v>0</v>
      </c>
      <c r="BO35" s="243">
        <v>121085.87999999989</v>
      </c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>
        <v>0</v>
      </c>
      <c r="CE35" s="243">
        <v>3103976.9</v>
      </c>
      <c r="CF35" s="243">
        <v>3969084.11</v>
      </c>
      <c r="CG35" s="243">
        <v>3103976.9</v>
      </c>
      <c r="CH35" s="243">
        <v>3969084.11</v>
      </c>
      <c r="CI35" s="248" t="s">
        <v>636</v>
      </c>
      <c r="CJ35" s="249">
        <v>3835094.73</v>
      </c>
      <c r="CK35" s="249">
        <v>729634.84</v>
      </c>
      <c r="CL35" s="249">
        <v>3967189.79</v>
      </c>
      <c r="CM35" s="249">
        <v>0</v>
      </c>
    </row>
    <row r="36" spans="1:91" x14ac:dyDescent="0.25">
      <c r="A36" s="233" t="s">
        <v>695</v>
      </c>
      <c r="B36" s="234" t="s">
        <v>696</v>
      </c>
      <c r="C36" s="234" t="s">
        <v>656</v>
      </c>
      <c r="D36" s="235"/>
      <c r="E36" s="236">
        <v>1991231.37</v>
      </c>
      <c r="F36" s="237">
        <v>1991231.37</v>
      </c>
      <c r="G36" s="238"/>
      <c r="H36" s="176"/>
      <c r="I36" s="239"/>
      <c r="J36" s="240"/>
      <c r="K36" s="241"/>
      <c r="L36" s="8">
        <v>1758132.57</v>
      </c>
      <c r="M36" s="242"/>
      <c r="N36" s="71"/>
      <c r="O36" s="100"/>
      <c r="P36" s="9"/>
      <c r="Q36" s="9"/>
      <c r="R36" s="9"/>
      <c r="S36" s="152">
        <v>45808</v>
      </c>
      <c r="T36" s="10"/>
      <c r="U36" s="23"/>
      <c r="V36" s="11"/>
      <c r="W36" s="11"/>
      <c r="X36" s="8">
        <v>1758132.57</v>
      </c>
      <c r="Y36" s="9"/>
      <c r="Z36" s="70"/>
      <c r="AA36" s="71"/>
      <c r="AB36" s="108"/>
      <c r="AC36" s="9"/>
      <c r="AD36" s="9"/>
      <c r="AE36" s="10"/>
      <c r="AF36" s="24">
        <v>0.98245543599902563</v>
      </c>
      <c r="AG36" s="11">
        <v>1730330.97</v>
      </c>
      <c r="AH36" s="8">
        <v>1730330.97</v>
      </c>
      <c r="AI36" s="9">
        <v>191641.90330791054</v>
      </c>
      <c r="AJ36" s="9">
        <v>0</v>
      </c>
      <c r="AK36" s="10"/>
      <c r="AL36" s="11"/>
      <c r="AM36" s="8">
        <v>27801.599999999999</v>
      </c>
      <c r="AN36" s="9"/>
      <c r="AO36" s="9"/>
      <c r="AP36" s="10"/>
      <c r="AQ36" s="25"/>
      <c r="AR36" s="25"/>
      <c r="AS36" s="25"/>
      <c r="AT36" s="10"/>
      <c r="AU36" s="12">
        <v>1991231.37</v>
      </c>
      <c r="AV36" s="12"/>
      <c r="AW36" s="12"/>
      <c r="AX36" s="243"/>
      <c r="AY36" s="244"/>
      <c r="AZ36" s="243"/>
      <c r="BA36" s="243"/>
      <c r="BB36" s="245"/>
      <c r="BC36" s="244"/>
      <c r="BD36" s="244"/>
      <c r="BE36" s="243">
        <v>0</v>
      </c>
      <c r="BF36" s="243">
        <v>0</v>
      </c>
      <c r="BG36" s="243">
        <v>0</v>
      </c>
      <c r="BH36" s="243">
        <v>0</v>
      </c>
      <c r="BI36" s="243">
        <v>0</v>
      </c>
      <c r="BJ36" s="243">
        <v>0</v>
      </c>
      <c r="BK36" s="243">
        <v>0</v>
      </c>
      <c r="BL36" s="243"/>
      <c r="BM36" s="243">
        <v>2</v>
      </c>
      <c r="BN36" s="243">
        <v>0</v>
      </c>
      <c r="BO36" s="243">
        <v>233098.80000000005</v>
      </c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>
        <v>0</v>
      </c>
      <c r="CE36" s="243">
        <v>1956295.22</v>
      </c>
      <c r="CF36" s="243">
        <v>1761231</v>
      </c>
      <c r="CG36" s="243">
        <v>1956295.22</v>
      </c>
      <c r="CH36" s="243">
        <v>1761231</v>
      </c>
      <c r="CI36" s="248" t="s">
        <v>636</v>
      </c>
      <c r="CJ36" s="249">
        <v>1758132.57</v>
      </c>
      <c r="CK36" s="249">
        <v>27801.599999999999</v>
      </c>
      <c r="CL36" s="249">
        <v>1991231.37</v>
      </c>
      <c r="CM36" s="249">
        <v>0</v>
      </c>
    </row>
    <row r="37" spans="1:91" x14ac:dyDescent="0.25">
      <c r="A37" s="233" t="s">
        <v>697</v>
      </c>
      <c r="B37" s="234" t="s">
        <v>698</v>
      </c>
      <c r="C37" s="234" t="s">
        <v>656</v>
      </c>
      <c r="D37" s="235"/>
      <c r="E37" s="236">
        <v>2742860.33</v>
      </c>
      <c r="F37" s="237">
        <v>2742860.33</v>
      </c>
      <c r="G37" s="238"/>
      <c r="H37" s="176"/>
      <c r="I37" s="239"/>
      <c r="J37" s="240"/>
      <c r="K37" s="241"/>
      <c r="L37" s="8">
        <v>2547017.9500000002</v>
      </c>
      <c r="M37" s="242"/>
      <c r="N37" s="71"/>
      <c r="O37" s="100"/>
      <c r="P37" s="9"/>
      <c r="Q37" s="9"/>
      <c r="R37" s="9"/>
      <c r="S37" s="152">
        <v>45961</v>
      </c>
      <c r="T37" s="10"/>
      <c r="U37" s="23"/>
      <c r="V37" s="11"/>
      <c r="W37" s="11"/>
      <c r="X37" s="8">
        <v>2548724.92</v>
      </c>
      <c r="Y37" s="9"/>
      <c r="Z37" s="70"/>
      <c r="AA37" s="71"/>
      <c r="AB37" s="108"/>
      <c r="AC37" s="9"/>
      <c r="AD37" s="9"/>
      <c r="AE37" s="10"/>
      <c r="AF37" s="24">
        <v>0.75453729128073732</v>
      </c>
      <c r="AG37" s="11">
        <v>1749732.32</v>
      </c>
      <c r="AH37" s="8">
        <v>1749732.32</v>
      </c>
      <c r="AI37" s="9">
        <v>-188149.78915321594</v>
      </c>
      <c r="AJ37" s="9">
        <v>0</v>
      </c>
      <c r="AK37" s="10"/>
      <c r="AL37" s="11"/>
      <c r="AM37" s="8">
        <v>798992.6</v>
      </c>
      <c r="AN37" s="9"/>
      <c r="AO37" s="9"/>
      <c r="AP37" s="10"/>
      <c r="AQ37" s="25"/>
      <c r="AR37" s="25"/>
      <c r="AS37" s="25"/>
      <c r="AT37" s="10"/>
      <c r="AU37" s="12">
        <v>2742860.08</v>
      </c>
      <c r="AV37" s="12"/>
      <c r="AW37" s="12"/>
      <c r="AX37" s="243"/>
      <c r="AY37" s="244"/>
      <c r="AZ37" s="243"/>
      <c r="BA37" s="243"/>
      <c r="BB37" s="245"/>
      <c r="BC37" s="244"/>
      <c r="BD37" s="244"/>
      <c r="BE37" s="243">
        <v>0</v>
      </c>
      <c r="BF37" s="243">
        <v>0</v>
      </c>
      <c r="BG37" s="243">
        <v>0</v>
      </c>
      <c r="BH37" s="243">
        <v>0</v>
      </c>
      <c r="BI37" s="243">
        <v>0</v>
      </c>
      <c r="BJ37" s="243">
        <v>0</v>
      </c>
      <c r="BK37" s="243">
        <v>0</v>
      </c>
      <c r="BL37" s="243"/>
      <c r="BM37" s="243">
        <v>2</v>
      </c>
      <c r="BN37" s="243">
        <v>0</v>
      </c>
      <c r="BO37" s="243">
        <v>195000</v>
      </c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>
        <v>0</v>
      </c>
      <c r="CE37" s="243">
        <v>2069589.6</v>
      </c>
      <c r="CF37" s="243">
        <v>2318947.44</v>
      </c>
      <c r="CG37" s="243">
        <v>2069589.6</v>
      </c>
      <c r="CH37" s="243">
        <v>2318947.44</v>
      </c>
      <c r="CI37" s="248" t="s">
        <v>636</v>
      </c>
      <c r="CJ37" s="249">
        <v>2548724.92</v>
      </c>
      <c r="CK37" s="249">
        <v>798992.6</v>
      </c>
      <c r="CL37" s="249">
        <v>2742860.08</v>
      </c>
      <c r="CM37" s="249">
        <v>0</v>
      </c>
    </row>
    <row r="38" spans="1:91" x14ac:dyDescent="0.25">
      <c r="A38" s="233" t="s">
        <v>699</v>
      </c>
      <c r="B38" s="234" t="s">
        <v>700</v>
      </c>
      <c r="C38" s="234" t="s">
        <v>656</v>
      </c>
      <c r="D38" s="235"/>
      <c r="E38" s="236">
        <v>2486231.58</v>
      </c>
      <c r="F38" s="237">
        <v>2486231.58</v>
      </c>
      <c r="G38" s="238"/>
      <c r="H38" s="176"/>
      <c r="I38" s="239"/>
      <c r="J38" s="240"/>
      <c r="K38" s="241"/>
      <c r="L38" s="8">
        <v>2239435.52</v>
      </c>
      <c r="M38" s="242"/>
      <c r="N38" s="71"/>
      <c r="O38" s="100"/>
      <c r="P38" s="9"/>
      <c r="Q38" s="9"/>
      <c r="R38" s="9"/>
      <c r="S38" s="152">
        <v>45930</v>
      </c>
      <c r="T38" s="10"/>
      <c r="U38" s="23"/>
      <c r="V38" s="11"/>
      <c r="W38" s="11"/>
      <c r="X38" s="8">
        <v>2239435.14</v>
      </c>
      <c r="Y38" s="9"/>
      <c r="Z38" s="70"/>
      <c r="AA38" s="71"/>
      <c r="AB38" s="108"/>
      <c r="AC38" s="9"/>
      <c r="AD38" s="9"/>
      <c r="AE38" s="10"/>
      <c r="AF38" s="24">
        <v>0.9108769224064176</v>
      </c>
      <c r="AG38" s="11">
        <v>2067416.95</v>
      </c>
      <c r="AH38" s="8">
        <v>2067416.95</v>
      </c>
      <c r="AI38" s="9">
        <v>-4600.7300298428163</v>
      </c>
      <c r="AJ38" s="9">
        <v>0</v>
      </c>
      <c r="AK38" s="10"/>
      <c r="AL38" s="11"/>
      <c r="AM38" s="8">
        <v>172018.19</v>
      </c>
      <c r="AN38" s="9"/>
      <c r="AO38" s="9"/>
      <c r="AP38" s="10"/>
      <c r="AQ38" s="25"/>
      <c r="AR38" s="25"/>
      <c r="AS38" s="25"/>
      <c r="AT38" s="10"/>
      <c r="AU38" s="12">
        <v>2486231.58</v>
      </c>
      <c r="AV38" s="12"/>
      <c r="AW38" s="12"/>
      <c r="AX38" s="243"/>
      <c r="AY38" s="244"/>
      <c r="AZ38" s="243"/>
      <c r="BA38" s="243"/>
      <c r="BB38" s="245"/>
      <c r="BC38" s="244"/>
      <c r="BD38" s="244"/>
      <c r="BE38" s="243">
        <v>0</v>
      </c>
      <c r="BF38" s="243">
        <v>0</v>
      </c>
      <c r="BG38" s="243">
        <v>0</v>
      </c>
      <c r="BH38" s="243">
        <v>0</v>
      </c>
      <c r="BI38" s="243">
        <v>0</v>
      </c>
      <c r="BJ38" s="243">
        <v>0</v>
      </c>
      <c r="BK38" s="243">
        <v>0</v>
      </c>
      <c r="BL38" s="243"/>
      <c r="BM38" s="243">
        <v>2</v>
      </c>
      <c r="BN38" s="243">
        <v>0</v>
      </c>
      <c r="BO38" s="243">
        <v>246796.43999999994</v>
      </c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>
        <v>0</v>
      </c>
      <c r="CE38" s="243">
        <v>2264648.6800000002</v>
      </c>
      <c r="CF38" s="243">
        <v>2269699.56</v>
      </c>
      <c r="CG38" s="243">
        <v>2264648.6800000002</v>
      </c>
      <c r="CH38" s="243">
        <v>2269699.56</v>
      </c>
      <c r="CI38" s="248" t="s">
        <v>636</v>
      </c>
      <c r="CJ38" s="249">
        <v>2239435.14</v>
      </c>
      <c r="CK38" s="249">
        <v>172018.19</v>
      </c>
      <c r="CL38" s="249">
        <v>2486231.58</v>
      </c>
      <c r="CM38" s="249">
        <v>0</v>
      </c>
    </row>
    <row r="39" spans="1:91" x14ac:dyDescent="0.25">
      <c r="A39" s="233" t="s">
        <v>701</v>
      </c>
      <c r="B39" s="234" t="s">
        <v>702</v>
      </c>
      <c r="C39" s="234" t="s">
        <v>644</v>
      </c>
      <c r="D39" s="235"/>
      <c r="E39" s="236">
        <v>61902</v>
      </c>
      <c r="F39" s="237">
        <v>61902</v>
      </c>
      <c r="G39" s="238"/>
      <c r="H39" s="176"/>
      <c r="I39" s="239"/>
      <c r="J39" s="240"/>
      <c r="K39" s="241"/>
      <c r="L39" s="8">
        <v>62149.86</v>
      </c>
      <c r="M39" s="242"/>
      <c r="N39" s="71"/>
      <c r="O39" s="100"/>
      <c r="P39" s="9"/>
      <c r="Q39" s="9"/>
      <c r="R39" s="9"/>
      <c r="S39" s="152">
        <v>46022</v>
      </c>
      <c r="T39" s="10"/>
      <c r="U39" s="23"/>
      <c r="V39" s="11"/>
      <c r="W39" s="11"/>
      <c r="X39" s="8">
        <v>56994.44</v>
      </c>
      <c r="Y39" s="9"/>
      <c r="Z39" s="70"/>
      <c r="AA39" s="71"/>
      <c r="AB39" s="108"/>
      <c r="AC39" s="9"/>
      <c r="AD39" s="9"/>
      <c r="AE39" s="10"/>
      <c r="AF39" s="24">
        <v>0.91397047138375964</v>
      </c>
      <c r="AG39" s="11">
        <v>56994.44</v>
      </c>
      <c r="AH39" s="8">
        <v>56994.44</v>
      </c>
      <c r="AI39" s="9">
        <v>-5285.1256478237119</v>
      </c>
      <c r="AJ39" s="9">
        <v>0</v>
      </c>
      <c r="AK39" s="10"/>
      <c r="AL39" s="11"/>
      <c r="AM39" s="8">
        <v>0</v>
      </c>
      <c r="AN39" s="9"/>
      <c r="AO39" s="9"/>
      <c r="AP39" s="10"/>
      <c r="AQ39" s="25"/>
      <c r="AR39" s="25"/>
      <c r="AS39" s="25"/>
      <c r="AT39" s="10"/>
      <c r="AU39" s="12">
        <v>61902</v>
      </c>
      <c r="AV39" s="12"/>
      <c r="AW39" s="12"/>
      <c r="AX39" s="243"/>
      <c r="AY39" s="244"/>
      <c r="AZ39" s="243"/>
      <c r="BA39" s="243"/>
      <c r="BB39" s="245"/>
      <c r="BC39" s="244"/>
      <c r="BD39" s="244"/>
      <c r="BE39" s="243">
        <v>0</v>
      </c>
      <c r="BF39" s="243">
        <v>0</v>
      </c>
      <c r="BG39" s="243">
        <v>0</v>
      </c>
      <c r="BH39" s="243">
        <v>0</v>
      </c>
      <c r="BI39" s="243">
        <v>0</v>
      </c>
      <c r="BJ39" s="243">
        <v>0</v>
      </c>
      <c r="BK39" s="243">
        <v>0</v>
      </c>
      <c r="BL39" s="243"/>
      <c r="BM39" s="243">
        <v>3</v>
      </c>
      <c r="BN39" s="243">
        <v>0</v>
      </c>
      <c r="BO39" s="243">
        <v>4843</v>
      </c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>
        <v>0</v>
      </c>
      <c r="CE39" s="243">
        <v>56576.57</v>
      </c>
      <c r="CF39" s="243">
        <v>62359.17</v>
      </c>
      <c r="CG39" s="243">
        <v>56576.57</v>
      </c>
      <c r="CH39" s="243">
        <v>62359.17</v>
      </c>
      <c r="CI39" s="248" t="s">
        <v>636</v>
      </c>
      <c r="CJ39" s="249">
        <v>56994.44</v>
      </c>
      <c r="CK39" s="249">
        <v>0</v>
      </c>
      <c r="CL39" s="249">
        <v>61902</v>
      </c>
      <c r="CM39" s="249">
        <v>0</v>
      </c>
    </row>
    <row r="40" spans="1:91" x14ac:dyDescent="0.25">
      <c r="A40" s="233"/>
      <c r="B40" s="120" t="s">
        <v>703</v>
      </c>
      <c r="C40" s="234"/>
      <c r="D40" s="235"/>
      <c r="E40" s="278">
        <f>SUM(E7:E39)/2</f>
        <v>374303985.29999995</v>
      </c>
      <c r="F40" s="268">
        <f>SUM(F7:F39)/2</f>
        <v>374303985.29999995</v>
      </c>
      <c r="G40" s="238"/>
      <c r="H40" s="176"/>
      <c r="I40" s="279">
        <f>SUM(I7:I39)/2</f>
        <v>345561425.31999999</v>
      </c>
      <c r="J40" s="240"/>
      <c r="K40" s="241"/>
      <c r="L40" s="272">
        <f>SUM(L7:L39)/2</f>
        <v>334206167.67500007</v>
      </c>
      <c r="M40" s="280">
        <f>SUM(M7:M39)/2</f>
        <v>310841339.55999994</v>
      </c>
      <c r="N40" s="71"/>
      <c r="O40" s="100"/>
      <c r="P40" s="270">
        <f>SUM(P7:P39)/2</f>
        <v>0</v>
      </c>
      <c r="Q40" s="270">
        <f>SUM(Q7:Q39)/2</f>
        <v>33574599.219999999</v>
      </c>
      <c r="R40" s="270">
        <f>SUM(R7:R39)/2</f>
        <v>0</v>
      </c>
      <c r="S40" s="152"/>
      <c r="T40" s="10"/>
      <c r="U40" s="23"/>
      <c r="V40" s="271">
        <f>SUM(V7:V39)/2</f>
        <v>0</v>
      </c>
      <c r="W40" s="271">
        <f>SUM(W7:W39)/2</f>
        <v>0</v>
      </c>
      <c r="X40" s="272">
        <f>SUM(X7:X39)/2</f>
        <v>270064426.36500001</v>
      </c>
      <c r="Y40" s="270">
        <f>SUM(Y7:Y39)/2</f>
        <v>0</v>
      </c>
      <c r="Z40" s="281">
        <f>SUM(Z7:Z39)/2</f>
        <v>30104746.269999992</v>
      </c>
      <c r="AA40" s="71"/>
      <c r="AB40" s="108"/>
      <c r="AC40" s="270">
        <f>SUM(AC7:AC39)/2</f>
        <v>33574599.219999999</v>
      </c>
      <c r="AD40" s="270">
        <f>SUM(AD7:AD39)/2</f>
        <v>0</v>
      </c>
      <c r="AE40" s="10"/>
      <c r="AF40" s="24"/>
      <c r="AG40" s="271">
        <f>SUM(AG7:AG39)/2</f>
        <v>169457250.85499999</v>
      </c>
      <c r="AH40" s="272">
        <f>SUM(AH7:AH39)/2</f>
        <v>169457250.85499999</v>
      </c>
      <c r="AI40" s="270">
        <f>SUM(AI7:AI39)/2</f>
        <v>-30545634.103129163</v>
      </c>
      <c r="AJ40" s="270">
        <f>SUM(AJ7:AJ39)/2</f>
        <v>13491504.959999999</v>
      </c>
      <c r="AK40" s="10"/>
      <c r="AL40" s="271">
        <f>SUM(AL7:AL39)/2</f>
        <v>0</v>
      </c>
      <c r="AM40" s="272">
        <f>SUM(AM7:AM39)/2</f>
        <v>100607175.50999999</v>
      </c>
      <c r="AN40" s="270">
        <f>SUM(AN7:AN39)/2</f>
        <v>0</v>
      </c>
      <c r="AO40" s="270">
        <f>SUM(AO7:AO39)/2</f>
        <v>0</v>
      </c>
      <c r="AP40" s="10"/>
      <c r="AQ40" s="282">
        <f>SUM(AQ7:AQ39)/2</f>
        <v>0</v>
      </c>
      <c r="AR40" s="282">
        <f>SUM(AR7:AR39)/2</f>
        <v>0</v>
      </c>
      <c r="AS40" s="282">
        <f>SUM(AS7:AS39)/2</f>
        <v>0</v>
      </c>
      <c r="AT40" s="10"/>
      <c r="AU40" s="283">
        <f>SUM(AU7:AU39)/2</f>
        <v>315236987.71500003</v>
      </c>
      <c r="AV40" s="283">
        <f>SUM(AV7:AV39)/2</f>
        <v>0</v>
      </c>
      <c r="AW40" s="283">
        <f>SUM(AW7:AW39)/2</f>
        <v>0</v>
      </c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86"/>
      <c r="B42" s="284" t="s">
        <v>705</v>
      </c>
      <c r="C42" s="120"/>
      <c r="D42" s="267"/>
      <c r="E42" s="278">
        <f>SUMIF(BM8:BM42,1, E8:E42)</f>
        <v>365112229.25999993</v>
      </c>
      <c r="F42" s="268">
        <f>SUMIF(BM8:BM42,1, F8:F42)</f>
        <v>365112229.25999993</v>
      </c>
      <c r="G42" s="287"/>
      <c r="H42" s="104"/>
      <c r="I42" s="279">
        <f>SUMIF(BM8:BM42,1, I8:I42)</f>
        <v>345561425.31999999</v>
      </c>
      <c r="J42" s="288"/>
      <c r="K42" s="98"/>
      <c r="L42" s="272">
        <f>SUMIF(BM8:BM42,1, L8:L42)</f>
        <v>326031869.66000003</v>
      </c>
      <c r="M42" s="280">
        <f>SUMIF(BM8:BM42,1, M8:M42)</f>
        <v>310841339.55999994</v>
      </c>
      <c r="N42" s="289"/>
      <c r="O42" s="99"/>
      <c r="P42" s="270">
        <f>SUMIF(BM8:BM42,1, P8:P42)</f>
        <v>0</v>
      </c>
      <c r="Q42" s="270">
        <f>SUMIF(BM8:BM42,1, Q8:Q42)</f>
        <v>33574599.219999999</v>
      </c>
      <c r="R42" s="270">
        <f>SUMIF(BM8:BM42,1, R8:R42)</f>
        <v>0</v>
      </c>
      <c r="S42" s="290"/>
      <c r="T42" s="291"/>
      <c r="U42" s="292"/>
      <c r="V42" s="271">
        <f>SUMIF(BM8:BM42,1, V8:V42)</f>
        <v>0</v>
      </c>
      <c r="W42" s="271">
        <f>SUMIF(BM8:BM42,1, W8:W42)</f>
        <v>0</v>
      </c>
      <c r="X42" s="272">
        <f>SUMIF(BM8:BM42,1, X8:X42)</f>
        <v>261829546.82000002</v>
      </c>
      <c r="Y42" s="270">
        <f>SUMIF(BM8:BM42,1, Y8:Y42)</f>
        <v>0</v>
      </c>
      <c r="Z42" s="281">
        <f>SUMIF(BM8:BM42,1, Z8:Z42)</f>
        <v>30104746.269999992</v>
      </c>
      <c r="AA42" s="289"/>
      <c r="AB42" s="107"/>
      <c r="AC42" s="270">
        <f>SUMIF(BM8:BM42,1, AC8:AC42)</f>
        <v>33574599.219999999</v>
      </c>
      <c r="AD42" s="270">
        <f>SUMIF(BM8:BM42,1, AD8:AD42)</f>
        <v>0</v>
      </c>
      <c r="AE42" s="291"/>
      <c r="AF42" s="293"/>
      <c r="AG42" s="271">
        <f>SUMIF(BM8:BM42,1, AG8:AG42)</f>
        <v>162442943.41999999</v>
      </c>
      <c r="AH42" s="272">
        <f>SUMIF(BM8:BM42,1, AH8:AH42)</f>
        <v>162442943.41999999</v>
      </c>
      <c r="AI42" s="270">
        <f>SUMIF(BM8:BM42,1, AI8:AI42)</f>
        <v>-30331511.605613977</v>
      </c>
      <c r="AJ42" s="270">
        <f>SUMIF(BM8:BM42,1, AJ8:AJ42)</f>
        <v>13491504.959999999</v>
      </c>
      <c r="AK42" s="291"/>
      <c r="AL42" s="271">
        <f>SUMIF(BM8:BM42,1, AL8:AL42)</f>
        <v>0</v>
      </c>
      <c r="AM42" s="272">
        <f>SUMIF(BM8:BM42,1, AM8:AM42)</f>
        <v>99386603.399999991</v>
      </c>
      <c r="AN42" s="270">
        <f>SUMIF(BM8:BM42,1, AN8:AN42)</f>
        <v>0</v>
      </c>
      <c r="AO42" s="270">
        <f>SUMIF(BM8:BM42,1, AO8:AO42)</f>
        <v>0</v>
      </c>
      <c r="AP42" s="291"/>
      <c r="AQ42" s="282">
        <f>SUMIF(BM8:BM42,1, AQ8:AQ42)</f>
        <v>0</v>
      </c>
      <c r="AR42" s="282">
        <f>SUMIF(BM8:BM42,1, AR8:AR42)</f>
        <v>0</v>
      </c>
      <c r="AS42" s="282">
        <f>SUMIF(BM8:BM42,1, AS8:AS42)</f>
        <v>0</v>
      </c>
      <c r="AT42" s="291"/>
      <c r="AU42" s="283">
        <f>SUMIF(BM8:BM42,1, AU8:AU42)</f>
        <v>306124045.26999998</v>
      </c>
      <c r="AV42" s="283">
        <f>SUMIF(BM8:BM42,1, AV8:AV42)</f>
        <v>0</v>
      </c>
      <c r="AW42" s="283">
        <f>SUMIF(BM8:BM42,1, AW8:AW42)</f>
        <v>0</v>
      </c>
      <c r="AX42" s="15"/>
      <c r="AY42" s="274"/>
      <c r="AZ42" s="15"/>
      <c r="BA42" s="15"/>
      <c r="BB42" s="275"/>
      <c r="BC42" s="274"/>
      <c r="BD42" s="274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298"/>
      <c r="BU42" s="298"/>
      <c r="BV42" s="298"/>
      <c r="BW42" s="298"/>
      <c r="BX42" s="15"/>
      <c r="BY42" s="15"/>
      <c r="BZ42" s="294"/>
      <c r="CA42" s="294"/>
      <c r="CB42" s="294"/>
      <c r="CC42" s="276"/>
      <c r="CD42" s="15"/>
      <c r="CE42" s="15"/>
      <c r="CF42" s="15"/>
      <c r="CG42" s="15"/>
      <c r="CH42" s="15"/>
      <c r="CI42" s="295"/>
      <c r="CJ42" s="277"/>
      <c r="CK42" s="277"/>
      <c r="CL42" s="277"/>
      <c r="CM42" s="277"/>
    </row>
    <row r="43" spans="1:91" x14ac:dyDescent="0.25">
      <c r="A43" s="286"/>
      <c r="B43" s="284" t="s">
        <v>706</v>
      </c>
      <c r="C43" s="120"/>
      <c r="D43" s="267"/>
      <c r="E43" s="278">
        <f>SUMIF(BM8:BM42,2, E8:E42)</f>
        <v>18321610.080000002</v>
      </c>
      <c r="F43" s="268">
        <f>SUMIF(BM8:BM42,2, F8:F42)</f>
        <v>18321610.080000002</v>
      </c>
      <c r="G43" s="287"/>
      <c r="H43" s="104"/>
      <c r="I43" s="279">
        <f>SUMIF(BM8:BM42,2, I8:I42)</f>
        <v>0</v>
      </c>
      <c r="J43" s="288"/>
      <c r="K43" s="98"/>
      <c r="L43" s="272">
        <f>SUMIF(BM8:BM42,2, L8:L42)</f>
        <v>16286446.169999998</v>
      </c>
      <c r="M43" s="280">
        <f>SUMIF(BM8:BM42,2, M8:M42)</f>
        <v>0</v>
      </c>
      <c r="N43" s="289"/>
      <c r="O43" s="99"/>
      <c r="P43" s="270">
        <f>SUMIF(BM8:BM42,2, P8:P42)</f>
        <v>0</v>
      </c>
      <c r="Q43" s="270">
        <f>SUMIF(BM8:BM42,2, Q8:Q42)</f>
        <v>0</v>
      </c>
      <c r="R43" s="270">
        <f>SUMIF(BM8:BM42,2, R8:R42)</f>
        <v>0</v>
      </c>
      <c r="S43" s="290"/>
      <c r="T43" s="291"/>
      <c r="U43" s="292"/>
      <c r="V43" s="271">
        <f>SUMIF(BM8:BM42,2, V8:V42)</f>
        <v>0</v>
      </c>
      <c r="W43" s="271">
        <f>SUMIF(BM8:BM42,2, W8:W42)</f>
        <v>0</v>
      </c>
      <c r="X43" s="272">
        <f>SUMIF(BM8:BM42,2, X8:X42)</f>
        <v>16412764.650000002</v>
      </c>
      <c r="Y43" s="270">
        <f>SUMIF(BM8:BM42,2, Y8:Y42)</f>
        <v>0</v>
      </c>
      <c r="Z43" s="281">
        <f>SUMIF(BM8:BM42,2, Z8:Z42)</f>
        <v>0</v>
      </c>
      <c r="AA43" s="289"/>
      <c r="AB43" s="107"/>
      <c r="AC43" s="270">
        <f>SUMIF(BM8:BM42,2, AC8:AC42)</f>
        <v>0</v>
      </c>
      <c r="AD43" s="270">
        <f>SUMIF(BM8:BM42,2, AD8:AD42)</f>
        <v>0</v>
      </c>
      <c r="AE43" s="291"/>
      <c r="AF43" s="293"/>
      <c r="AG43" s="271">
        <f>SUMIF(BM8:BM42,2, AG8:AG42)</f>
        <v>13971620.43</v>
      </c>
      <c r="AH43" s="272">
        <f>SUMIF(BM8:BM42,2, AH8:AH42)</f>
        <v>13971620.43</v>
      </c>
      <c r="AI43" s="270">
        <f>SUMIF(BM8:BM42,2, AI8:AI42)</f>
        <v>-422959.8693825386</v>
      </c>
      <c r="AJ43" s="270">
        <f>SUMIF(BM8:BM42,2, AJ8:AJ42)</f>
        <v>0</v>
      </c>
      <c r="AK43" s="291"/>
      <c r="AL43" s="271">
        <f>SUMIF(BM8:BM42,2, AL8:AL42)</f>
        <v>0</v>
      </c>
      <c r="AM43" s="272">
        <f>SUMIF(BM8:BM42,2, AM8:AM42)</f>
        <v>2441144.2200000002</v>
      </c>
      <c r="AN43" s="270">
        <f>SUMIF(BM8:BM42,2, AN8:AN42)</f>
        <v>0</v>
      </c>
      <c r="AO43" s="270">
        <f>SUMIF(BM8:BM42,2, AO8:AO42)</f>
        <v>0</v>
      </c>
      <c r="AP43" s="291"/>
      <c r="AQ43" s="282">
        <f>SUMIF(BM8:BM42,2, AQ8:AQ42)</f>
        <v>0</v>
      </c>
      <c r="AR43" s="282">
        <f>SUMIF(BM8:BM42,2, AR8:AR42)</f>
        <v>0</v>
      </c>
      <c r="AS43" s="282">
        <f>SUMIF(BM8:BM42,2, AS8:AS42)</f>
        <v>0</v>
      </c>
      <c r="AT43" s="291"/>
      <c r="AU43" s="283">
        <f>SUMIF(BM8:BM42,2, AU8:AU42)</f>
        <v>18163982.890000001</v>
      </c>
      <c r="AV43" s="283">
        <f>SUMIF(BM8:BM42,2, AV8:AV42)</f>
        <v>0</v>
      </c>
      <c r="AW43" s="283">
        <f>SUMIF(BM8:BM42,2, AW8:AW42)</f>
        <v>0</v>
      </c>
      <c r="AX43" s="15"/>
      <c r="AY43" s="274"/>
      <c r="AZ43" s="15"/>
      <c r="BA43" s="15"/>
      <c r="BB43" s="275"/>
      <c r="BC43" s="274"/>
      <c r="BD43" s="274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298"/>
      <c r="BU43" s="298"/>
      <c r="BV43" s="298"/>
      <c r="BW43" s="298"/>
      <c r="BX43" s="15"/>
      <c r="BY43" s="15"/>
      <c r="BZ43" s="294"/>
      <c r="CA43" s="294"/>
      <c r="CB43" s="294"/>
      <c r="CC43" s="276"/>
      <c r="CD43" s="15"/>
      <c r="CE43" s="15"/>
      <c r="CF43" s="15"/>
      <c r="CG43" s="15"/>
      <c r="CH43" s="15"/>
      <c r="CI43" s="295"/>
      <c r="CJ43" s="277"/>
      <c r="CK43" s="277"/>
      <c r="CL43" s="277"/>
      <c r="CM43" s="277"/>
    </row>
    <row r="44" spans="1:91" x14ac:dyDescent="0.25">
      <c r="A44" s="286"/>
      <c r="B44" s="284" t="s">
        <v>704</v>
      </c>
      <c r="C44" s="120"/>
      <c r="D44" s="267"/>
      <c r="E44" s="278">
        <f>SUM(E8:E43)/4</f>
        <v>376586448.80999994</v>
      </c>
      <c r="F44" s="268">
        <f>SUM(F8:F43)/4</f>
        <v>376586448.80999994</v>
      </c>
      <c r="G44" s="287"/>
      <c r="H44" s="104"/>
      <c r="I44" s="279">
        <f>SUM(I8:I43)/4</f>
        <v>345561425.31999999</v>
      </c>
      <c r="J44" s="288"/>
      <c r="K44" s="98"/>
      <c r="L44" s="272">
        <f>SUM(L8:L43)/4</f>
        <v>336234204.71375006</v>
      </c>
      <c r="M44" s="280">
        <f>SUM(M8:M43)/4</f>
        <v>310841339.55999994</v>
      </c>
      <c r="N44" s="289"/>
      <c r="O44" s="99"/>
      <c r="P44" s="270">
        <f>SUM(P8:P43)/4</f>
        <v>0</v>
      </c>
      <c r="Q44" s="270">
        <f>SUM(Q8:Q43)/4</f>
        <v>33574599.219999999</v>
      </c>
      <c r="R44" s="270">
        <f>SUM(R8:R43)/4</f>
        <v>0</v>
      </c>
      <c r="S44" s="290"/>
      <c r="T44" s="291"/>
      <c r="U44" s="292"/>
      <c r="V44" s="271">
        <f>SUM(V8:V43)/4</f>
        <v>0</v>
      </c>
      <c r="W44" s="271">
        <f>SUM(W8:W43)/4</f>
        <v>0</v>
      </c>
      <c r="X44" s="272">
        <f>SUM(X8:X43)/4</f>
        <v>272108897.64125001</v>
      </c>
      <c r="Y44" s="270">
        <f>SUM(Y8:Y43)/4</f>
        <v>0</v>
      </c>
      <c r="Z44" s="281">
        <f>SUM(Z8:Z43)/4</f>
        <v>30104746.269999992</v>
      </c>
      <c r="AA44" s="289"/>
      <c r="AB44" s="107"/>
      <c r="AC44" s="270">
        <f>SUM(AC8:AC43)/4</f>
        <v>33574599.219999999</v>
      </c>
      <c r="AD44" s="270">
        <f>SUM(AD8:AD43)/4</f>
        <v>0</v>
      </c>
      <c r="AE44" s="291"/>
      <c r="AF44" s="293"/>
      <c r="AG44" s="271">
        <f>SUM(AG8:AG43)/4</f>
        <v>171196579.10374996</v>
      </c>
      <c r="AH44" s="272">
        <f>SUM(AH8:AH43)/4</f>
        <v>171196579.10374996</v>
      </c>
      <c r="AI44" s="270">
        <f>SUM(AI8:AI43)/4</f>
        <v>-30597843.446096003</v>
      </c>
      <c r="AJ44" s="270">
        <f>SUM(AJ8:AJ43)/4</f>
        <v>13491504.959999999</v>
      </c>
      <c r="AK44" s="291"/>
      <c r="AL44" s="271">
        <f>SUM(AL8:AL43)/4</f>
        <v>0</v>
      </c>
      <c r="AM44" s="272">
        <f>SUM(AM8:AM43)/4</f>
        <v>100912318.53749999</v>
      </c>
      <c r="AN44" s="270">
        <f>SUM(AN8:AN43)/4</f>
        <v>0</v>
      </c>
      <c r="AO44" s="270">
        <f>SUM(AO8:AO43)/4</f>
        <v>0</v>
      </c>
      <c r="AP44" s="291"/>
      <c r="AQ44" s="282">
        <f>SUM(AQ8:AQ43)/4</f>
        <v>0</v>
      </c>
      <c r="AR44" s="282">
        <f>SUM(AR8:AR43)/4</f>
        <v>0</v>
      </c>
      <c r="AS44" s="282">
        <f>SUM(AS8:AS43)/4</f>
        <v>0</v>
      </c>
      <c r="AT44" s="291"/>
      <c r="AU44" s="283">
        <f>SUM(AU8:AU43)/4</f>
        <v>317499747.82625002</v>
      </c>
      <c r="AV44" s="283">
        <f>SUM(AV8:AV43)/4</f>
        <v>0</v>
      </c>
      <c r="AW44" s="283">
        <f>SUM(AW8:AW43)/4</f>
        <v>0</v>
      </c>
      <c r="AX44" s="15"/>
      <c r="AY44" s="274"/>
      <c r="AZ44" s="15"/>
      <c r="BA44" s="15"/>
      <c r="BB44" s="275"/>
      <c r="BC44" s="274"/>
      <c r="BD44" s="274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298"/>
      <c r="BU44" s="298"/>
      <c r="BV44" s="298"/>
      <c r="BW44" s="298"/>
      <c r="BX44" s="15"/>
      <c r="BY44" s="15"/>
      <c r="BZ44" s="294"/>
      <c r="CA44" s="294"/>
      <c r="CB44" s="294"/>
      <c r="CC44" s="276"/>
      <c r="CD44" s="15"/>
      <c r="CE44" s="15"/>
      <c r="CF44" s="15"/>
      <c r="CG44" s="15"/>
      <c r="CH44" s="15"/>
      <c r="CI44" s="295"/>
      <c r="CJ44" s="277"/>
      <c r="CK44" s="277"/>
      <c r="CL44" s="277"/>
      <c r="CM44" s="277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7"/>
      <c r="BU71" s="297"/>
      <c r="BV71" s="297"/>
      <c r="BW71" s="297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7"/>
      <c r="BU72" s="297"/>
      <c r="BV72" s="297"/>
      <c r="BW72" s="297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b0wB9LQeLRAb2hcxToJwGpwxgubmF5Gqz5NQLxivkglEFG9SyEldsOvxmMKQjIt4IAvqqnqS8BJs8g0ga3Ae3A==" saltValue="pMNzswTpOqcCO/Z0tSxIcw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632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633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558</v>
      </c>
      <c r="B9" s="256" t="s">
        <v>634</v>
      </c>
      <c r="C9" s="256" t="s">
        <v>635</v>
      </c>
      <c r="D9" s="235"/>
      <c r="E9" s="236">
        <v>91109384.489999995</v>
      </c>
      <c r="F9" s="237">
        <v>91109384.489999995</v>
      </c>
      <c r="G9" s="257"/>
      <c r="H9" s="177"/>
      <c r="I9" s="176"/>
      <c r="J9" s="239">
        <v>94045647.859999999</v>
      </c>
      <c r="K9" s="250"/>
      <c r="L9" s="241"/>
      <c r="M9" s="8">
        <v>93282279.069999993</v>
      </c>
      <c r="N9" s="242">
        <v>93268107.709999993</v>
      </c>
      <c r="O9" s="72"/>
      <c r="P9" s="100"/>
      <c r="Q9" s="9"/>
      <c r="R9" s="9"/>
      <c r="S9" s="9"/>
      <c r="T9" s="258">
        <v>46109</v>
      </c>
      <c r="U9" s="10"/>
      <c r="V9" s="23"/>
      <c r="W9" s="11"/>
      <c r="X9" s="8">
        <v>93267970.709999993</v>
      </c>
      <c r="Y9" s="9"/>
      <c r="Z9" s="9"/>
      <c r="AA9" s="9"/>
      <c r="AB9" s="10"/>
      <c r="AC9" s="24">
        <v>0.99981760590298197</v>
      </c>
      <c r="AD9" s="11">
        <v>91076096.69714652</v>
      </c>
      <c r="AE9" s="8">
        <v>91972547.409999996</v>
      </c>
      <c r="AF9" s="9"/>
      <c r="AG9" s="10"/>
      <c r="AH9" s="11"/>
      <c r="AI9" s="8">
        <v>1295423.3</v>
      </c>
      <c r="AJ9" s="9"/>
      <c r="AK9" s="10"/>
      <c r="AL9" s="25"/>
      <c r="AM9" s="25"/>
      <c r="AN9" s="25"/>
      <c r="AO9" s="10"/>
      <c r="AP9" s="12">
        <v>94054108.150000006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94196098</v>
      </c>
      <c r="BA9" s="15">
        <v>93337829</v>
      </c>
      <c r="BB9" s="15">
        <v>94045647.859999999</v>
      </c>
      <c r="BC9" s="15">
        <v>93268107.709999993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777223.38000001013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707</v>
      </c>
      <c r="BW9" s="243">
        <v>0</v>
      </c>
      <c r="BX9" s="249">
        <v>91092711.469999999</v>
      </c>
      <c r="BY9" s="249">
        <v>91989325.719999999</v>
      </c>
      <c r="BZ9" s="249">
        <v>91092711.469999999</v>
      </c>
      <c r="CA9" s="249">
        <v>91989325.719999999</v>
      </c>
      <c r="CB9" s="244" t="s">
        <v>636</v>
      </c>
      <c r="CC9" s="249">
        <v>93267970.709999993</v>
      </c>
      <c r="CD9" s="249">
        <v>1295423.3</v>
      </c>
      <c r="CE9" s="249">
        <v>94054108.150000006</v>
      </c>
      <c r="CF9" s="249">
        <v>0</v>
      </c>
    </row>
    <row r="10" spans="1:95" x14ac:dyDescent="0.25">
      <c r="A10" s="255" t="s">
        <v>559</v>
      </c>
      <c r="B10" s="256" t="s">
        <v>637</v>
      </c>
      <c r="C10" s="256" t="s">
        <v>638</v>
      </c>
      <c r="D10" s="235"/>
      <c r="E10" s="236">
        <v>0</v>
      </c>
      <c r="F10" s="237">
        <v>0</v>
      </c>
      <c r="G10" s="257"/>
      <c r="H10" s="177"/>
      <c r="I10" s="176"/>
      <c r="J10" s="239"/>
      <c r="K10" s="250"/>
      <c r="L10" s="241"/>
      <c r="M10" s="8">
        <v>-3462492.91</v>
      </c>
      <c r="N10" s="242">
        <v>-3462489.91</v>
      </c>
      <c r="O10" s="72"/>
      <c r="P10" s="100"/>
      <c r="Q10" s="9"/>
      <c r="R10" s="9"/>
      <c r="S10" s="9"/>
      <c r="T10" s="258">
        <v>46109</v>
      </c>
      <c r="U10" s="10"/>
      <c r="V10" s="23"/>
      <c r="W10" s="11"/>
      <c r="X10" s="8">
        <v>-3462492.91</v>
      </c>
      <c r="Y10" s="9"/>
      <c r="Z10" s="9"/>
      <c r="AA10" s="9"/>
      <c r="AB10" s="10"/>
      <c r="AC10" s="24">
        <v>0.9997409319519156</v>
      </c>
      <c r="AD10" s="11">
        <v>-3468332.9829021767</v>
      </c>
      <c r="AE10" s="8">
        <v>-3469231.75</v>
      </c>
      <c r="AF10" s="9"/>
      <c r="AG10" s="10"/>
      <c r="AH10" s="11"/>
      <c r="AI10" s="8">
        <v>6738.84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3"/>
      <c r="AT10" s="244"/>
      <c r="AU10" s="243"/>
      <c r="AV10" s="243"/>
      <c r="AW10" s="245"/>
      <c r="AX10" s="244"/>
      <c r="AY10" s="244" t="s">
        <v>630</v>
      </c>
      <c r="AZ10" s="243">
        <v>0</v>
      </c>
      <c r="BA10" s="15">
        <v>-3530000</v>
      </c>
      <c r="BB10" s="243">
        <v>0</v>
      </c>
      <c r="BC10" s="15">
        <v>-3462489.91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3462979.66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707</v>
      </c>
      <c r="BW10" s="243">
        <v>0</v>
      </c>
      <c r="BX10" s="249">
        <v>-3469231.75</v>
      </c>
      <c r="BY10" s="249">
        <v>-3470130.75</v>
      </c>
      <c r="BZ10" s="249">
        <v>-3469231.75</v>
      </c>
      <c r="CA10" s="249">
        <v>-3470130.75</v>
      </c>
      <c r="CB10" s="244" t="s">
        <v>636</v>
      </c>
      <c r="CC10" s="249">
        <v>-3462492.91</v>
      </c>
      <c r="CD10" s="249">
        <v>6738.84</v>
      </c>
      <c r="CE10" s="249">
        <v>0</v>
      </c>
      <c r="CF10" s="249">
        <v>0</v>
      </c>
    </row>
    <row r="11" spans="1:95" x14ac:dyDescent="0.25">
      <c r="A11" s="255" t="s">
        <v>639</v>
      </c>
      <c r="B11" s="256" t="s">
        <v>640</v>
      </c>
      <c r="C11" s="256" t="s">
        <v>641</v>
      </c>
      <c r="D11" s="235"/>
      <c r="E11" s="236">
        <v>126548823.84</v>
      </c>
      <c r="F11" s="237">
        <v>126548823.84</v>
      </c>
      <c r="G11" s="257"/>
      <c r="H11" s="177"/>
      <c r="I11" s="176"/>
      <c r="J11" s="239">
        <v>126483580.84</v>
      </c>
      <c r="K11" s="250"/>
      <c r="L11" s="241"/>
      <c r="M11" s="8">
        <v>117765271.28</v>
      </c>
      <c r="N11" s="242">
        <v>115233580.84</v>
      </c>
      <c r="O11" s="72"/>
      <c r="P11" s="100"/>
      <c r="Q11" s="9"/>
      <c r="R11" s="9"/>
      <c r="S11" s="9"/>
      <c r="T11" s="258">
        <v>46563</v>
      </c>
      <c r="U11" s="10"/>
      <c r="V11" s="23"/>
      <c r="W11" s="11"/>
      <c r="X11" s="8">
        <v>87279468.980000004</v>
      </c>
      <c r="Y11" s="9"/>
      <c r="Z11" s="9"/>
      <c r="AA11" s="9"/>
      <c r="AB11" s="10"/>
      <c r="AC11" s="24">
        <v>0.57968880029526815</v>
      </c>
      <c r="AD11" s="11">
        <v>42525294.81453611</v>
      </c>
      <c r="AE11" s="8">
        <v>63745966.350000001</v>
      </c>
      <c r="AF11" s="9"/>
      <c r="AG11" s="10"/>
      <c r="AH11" s="11"/>
      <c r="AI11" s="8">
        <v>23533502.629999999</v>
      </c>
      <c r="AJ11" s="9"/>
      <c r="AK11" s="10"/>
      <c r="AL11" s="25"/>
      <c r="AM11" s="25"/>
      <c r="AN11" s="25"/>
      <c r="AO11" s="10"/>
      <c r="AP11" s="12">
        <v>100000646.84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126483580.84</v>
      </c>
      <c r="BA11" s="15">
        <v>115233580.84</v>
      </c>
      <c r="BB11" s="15">
        <v>126483580.84</v>
      </c>
      <c r="BC11" s="15">
        <v>115233580.84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12000000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 t="s">
        <v>707</v>
      </c>
      <c r="BW11" s="243">
        <v>0</v>
      </c>
      <c r="BX11" s="243">
        <v>73358834.590000004</v>
      </c>
      <c r="BY11" s="243">
        <v>109965840.84</v>
      </c>
      <c r="BZ11" s="243">
        <v>73358834.590000004</v>
      </c>
      <c r="CA11" s="243">
        <v>109965840.84</v>
      </c>
      <c r="CB11" s="244" t="s">
        <v>636</v>
      </c>
      <c r="CC11" s="249">
        <v>87279468.980000004</v>
      </c>
      <c r="CD11" s="249">
        <v>23533502.629999999</v>
      </c>
      <c r="CE11" s="249">
        <v>100000646.84</v>
      </c>
      <c r="CF11" s="249">
        <v>0</v>
      </c>
    </row>
    <row r="12" spans="1:95" x14ac:dyDescent="0.25">
      <c r="A12" s="255" t="s">
        <v>642</v>
      </c>
      <c r="B12" s="256" t="s">
        <v>643</v>
      </c>
      <c r="C12" s="256" t="s">
        <v>644</v>
      </c>
      <c r="D12" s="235"/>
      <c r="E12" s="236">
        <v>1312151.46</v>
      </c>
      <c r="F12" s="237">
        <v>1312151.46</v>
      </c>
      <c r="G12" s="257"/>
      <c r="H12" s="177"/>
      <c r="I12" s="176"/>
      <c r="J12" s="239">
        <v>1312151.46</v>
      </c>
      <c r="K12" s="250"/>
      <c r="L12" s="241"/>
      <c r="M12" s="8">
        <v>1128660.33</v>
      </c>
      <c r="N12" s="242">
        <v>1198511.46</v>
      </c>
      <c r="O12" s="71"/>
      <c r="P12" s="100"/>
      <c r="Q12" s="9"/>
      <c r="R12" s="9"/>
      <c r="S12" s="9"/>
      <c r="T12" s="258">
        <v>46053</v>
      </c>
      <c r="U12" s="10"/>
      <c r="V12" s="23"/>
      <c r="W12" s="11"/>
      <c r="X12" s="8">
        <v>1042229.29</v>
      </c>
      <c r="Y12" s="9"/>
      <c r="Z12" s="9"/>
      <c r="AA12" s="9"/>
      <c r="AB12" s="10"/>
      <c r="AC12" s="24">
        <v>0.23913587270428013</v>
      </c>
      <c r="AD12" s="11">
        <v>75036.374579218405</v>
      </c>
      <c r="AE12" s="8">
        <v>271004.42</v>
      </c>
      <c r="AF12" s="9"/>
      <c r="AG12" s="10"/>
      <c r="AH12" s="11"/>
      <c r="AI12" s="8">
        <v>771224.87</v>
      </c>
      <c r="AJ12" s="9"/>
      <c r="AK12" s="10"/>
      <c r="AL12" s="25"/>
      <c r="AM12" s="25"/>
      <c r="AN12" s="25"/>
      <c r="AO12" s="10"/>
      <c r="AP12" s="12">
        <v>1160666.6000000001</v>
      </c>
      <c r="AQ12" s="12"/>
      <c r="AR12" s="12"/>
      <c r="AS12" s="243"/>
      <c r="AT12" s="244"/>
      <c r="AU12" s="243"/>
      <c r="AV12" s="243"/>
      <c r="AW12" s="245"/>
      <c r="AX12" s="244" t="s">
        <v>630</v>
      </c>
      <c r="AY12" s="244" t="s">
        <v>630</v>
      </c>
      <c r="AZ12" s="15">
        <v>1312151.46</v>
      </c>
      <c r="BA12" s="15">
        <v>1198511.46</v>
      </c>
      <c r="BB12" s="15">
        <v>1312151.46</v>
      </c>
      <c r="BC12" s="15">
        <v>1198511.46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113640</v>
      </c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 t="s">
        <v>707</v>
      </c>
      <c r="BW12" s="243">
        <v>0</v>
      </c>
      <c r="BX12" s="243">
        <v>313781.34000000003</v>
      </c>
      <c r="BY12" s="243">
        <v>1133265.44</v>
      </c>
      <c r="BZ12" s="243">
        <v>271004.42</v>
      </c>
      <c r="CA12" s="243">
        <v>1133265.44</v>
      </c>
      <c r="CB12" s="244" t="s">
        <v>636</v>
      </c>
      <c r="CC12" s="249">
        <v>1042229.29</v>
      </c>
      <c r="CD12" s="249">
        <v>771224.87</v>
      </c>
      <c r="CE12" s="249">
        <v>1160666.6000000001</v>
      </c>
      <c r="CF12" s="249">
        <v>0</v>
      </c>
    </row>
    <row r="13" spans="1:95" x14ac:dyDescent="0.25">
      <c r="A13" s="255" t="s">
        <v>645</v>
      </c>
      <c r="B13" s="256" t="s">
        <v>646</v>
      </c>
      <c r="C13" s="256" t="s">
        <v>647</v>
      </c>
      <c r="D13" s="235"/>
      <c r="E13" s="236">
        <v>14969566</v>
      </c>
      <c r="F13" s="237">
        <v>14969566</v>
      </c>
      <c r="G13" s="257"/>
      <c r="H13" s="177"/>
      <c r="I13" s="176"/>
      <c r="J13" s="239">
        <v>14969566</v>
      </c>
      <c r="K13" s="250"/>
      <c r="L13" s="241"/>
      <c r="M13" s="8">
        <v>13843040.529999999</v>
      </c>
      <c r="N13" s="242">
        <v>13839617</v>
      </c>
      <c r="O13" s="71"/>
      <c r="P13" s="100"/>
      <c r="Q13" s="9"/>
      <c r="R13" s="9"/>
      <c r="S13" s="9"/>
      <c r="T13" s="258">
        <v>46376</v>
      </c>
      <c r="U13" s="10"/>
      <c r="V13" s="23"/>
      <c r="W13" s="11"/>
      <c r="X13" s="8">
        <v>8406445.8000000007</v>
      </c>
      <c r="Y13" s="9"/>
      <c r="Z13" s="9"/>
      <c r="AA13" s="9"/>
      <c r="AB13" s="10"/>
      <c r="AC13" s="24">
        <v>0.26536222539149051</v>
      </c>
      <c r="AD13" s="11">
        <v>1054112.6895219202</v>
      </c>
      <c r="AE13" s="8">
        <v>1352329.42</v>
      </c>
      <c r="AF13" s="9"/>
      <c r="AG13" s="10"/>
      <c r="AH13" s="11"/>
      <c r="AI13" s="8">
        <v>7054116.3799999999</v>
      </c>
      <c r="AJ13" s="9"/>
      <c r="AK13" s="10"/>
      <c r="AL13" s="25"/>
      <c r="AM13" s="25"/>
      <c r="AN13" s="25"/>
      <c r="AO13" s="10"/>
      <c r="AP13" s="12">
        <v>9702651.7699999996</v>
      </c>
      <c r="AQ13" s="12"/>
      <c r="AR13" s="12"/>
      <c r="AS13" s="243"/>
      <c r="AT13" s="244"/>
      <c r="AU13" s="243"/>
      <c r="AV13" s="243"/>
      <c r="AW13" s="245"/>
      <c r="AX13" s="244" t="s">
        <v>630</v>
      </c>
      <c r="AY13" s="244" t="s">
        <v>630</v>
      </c>
      <c r="AZ13" s="15">
        <v>14969566</v>
      </c>
      <c r="BA13" s="15">
        <v>13839617</v>
      </c>
      <c r="BB13" s="15">
        <v>14969566</v>
      </c>
      <c r="BC13" s="15">
        <v>13839617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853444</v>
      </c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 t="s">
        <v>707</v>
      </c>
      <c r="BW13" s="243">
        <v>0</v>
      </c>
      <c r="BX13" s="243">
        <v>3972353.97</v>
      </c>
      <c r="BY13" s="243">
        <v>5096164</v>
      </c>
      <c r="BZ13" s="243">
        <v>1352329.42</v>
      </c>
      <c r="CA13" s="243">
        <v>5096164</v>
      </c>
      <c r="CB13" s="244" t="s">
        <v>636</v>
      </c>
      <c r="CC13" s="249">
        <v>8406445.8000000007</v>
      </c>
      <c r="CD13" s="249">
        <v>7054116.3799999999</v>
      </c>
      <c r="CE13" s="249">
        <v>9702651.7699999996</v>
      </c>
      <c r="CF13" s="249">
        <v>0</v>
      </c>
    </row>
    <row r="14" spans="1:95" x14ac:dyDescent="0.25">
      <c r="A14" s="255" t="s">
        <v>648</v>
      </c>
      <c r="B14" s="256" t="s">
        <v>649</v>
      </c>
      <c r="C14" s="256" t="s">
        <v>650</v>
      </c>
      <c r="D14" s="235"/>
      <c r="E14" s="236">
        <v>60980234</v>
      </c>
      <c r="F14" s="237">
        <v>60980234</v>
      </c>
      <c r="G14" s="257"/>
      <c r="H14" s="177"/>
      <c r="I14" s="176"/>
      <c r="J14" s="239">
        <v>60980234</v>
      </c>
      <c r="K14" s="250"/>
      <c r="L14" s="241"/>
      <c r="M14" s="8">
        <v>43112639.979999997</v>
      </c>
      <c r="N14" s="242">
        <v>45980234</v>
      </c>
      <c r="O14" s="72"/>
      <c r="P14" s="100"/>
      <c r="Q14" s="9"/>
      <c r="R14" s="9"/>
      <c r="S14" s="9"/>
      <c r="T14" s="258">
        <v>46081</v>
      </c>
      <c r="U14" s="10"/>
      <c r="V14" s="23"/>
      <c r="W14" s="11"/>
      <c r="X14" s="8">
        <v>42733823.32</v>
      </c>
      <c r="Y14" s="9"/>
      <c r="Z14" s="9"/>
      <c r="AA14" s="9"/>
      <c r="AB14" s="10"/>
      <c r="AC14" s="24">
        <v>8.7494840446493694E-2</v>
      </c>
      <c r="AD14" s="11">
        <v>442034.40181839716</v>
      </c>
      <c r="AE14" s="8">
        <v>5052119.6399999997</v>
      </c>
      <c r="AF14" s="9"/>
      <c r="AG14" s="10"/>
      <c r="AH14" s="11"/>
      <c r="AI14" s="8">
        <v>37681703.68</v>
      </c>
      <c r="AJ14" s="9"/>
      <c r="AK14" s="10"/>
      <c r="AL14" s="25"/>
      <c r="AM14" s="25"/>
      <c r="AN14" s="25"/>
      <c r="AO14" s="10"/>
      <c r="AP14" s="12">
        <v>60980234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60980234</v>
      </c>
      <c r="BA14" s="15">
        <v>45980234</v>
      </c>
      <c r="BB14" s="15">
        <v>60980234</v>
      </c>
      <c r="BC14" s="15">
        <v>45980234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13500000</v>
      </c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 t="s">
        <v>707</v>
      </c>
      <c r="BW14" s="243">
        <v>0</v>
      </c>
      <c r="BX14" s="243">
        <v>5052119.6399999997</v>
      </c>
      <c r="BY14" s="243">
        <v>57741915</v>
      </c>
      <c r="BZ14" s="243">
        <v>5052119.6399999997</v>
      </c>
      <c r="CA14" s="243">
        <v>57741915</v>
      </c>
      <c r="CB14" s="244" t="s">
        <v>636</v>
      </c>
      <c r="CC14" s="249">
        <v>42733823.32</v>
      </c>
      <c r="CD14" s="249">
        <v>37681703.68</v>
      </c>
      <c r="CE14" s="249">
        <v>60980234</v>
      </c>
      <c r="CF14" s="249">
        <v>0</v>
      </c>
    </row>
    <row r="15" spans="1:95" x14ac:dyDescent="0.25">
      <c r="A15" s="255" t="s">
        <v>651</v>
      </c>
      <c r="B15" s="256" t="s">
        <v>652</v>
      </c>
      <c r="C15" s="256" t="s">
        <v>653</v>
      </c>
      <c r="D15" s="235"/>
      <c r="E15" s="236">
        <v>10658200</v>
      </c>
      <c r="F15" s="237">
        <v>10658200</v>
      </c>
      <c r="G15" s="257"/>
      <c r="H15" s="177"/>
      <c r="I15" s="176"/>
      <c r="J15" s="239">
        <v>10658200</v>
      </c>
      <c r="K15" s="250"/>
      <c r="L15" s="241"/>
      <c r="M15" s="8">
        <v>10066642.380000001</v>
      </c>
      <c r="N15" s="242">
        <v>10079352</v>
      </c>
      <c r="O15" s="72"/>
      <c r="P15" s="100"/>
      <c r="Q15" s="9"/>
      <c r="R15" s="9"/>
      <c r="S15" s="9"/>
      <c r="T15" s="258">
        <v>46351</v>
      </c>
      <c r="U15" s="10"/>
      <c r="V15" s="23"/>
      <c r="W15" s="11"/>
      <c r="X15" s="8">
        <v>4909764.34</v>
      </c>
      <c r="Y15" s="9"/>
      <c r="Z15" s="9"/>
      <c r="AA15" s="9"/>
      <c r="AB15" s="10"/>
      <c r="AC15" s="24">
        <v>1.8445242746700445E-2</v>
      </c>
      <c r="AD15" s="11">
        <v>3423.143405523067</v>
      </c>
      <c r="AE15" s="8">
        <v>185584.08</v>
      </c>
      <c r="AF15" s="9"/>
      <c r="AG15" s="10"/>
      <c r="AH15" s="11"/>
      <c r="AI15" s="8">
        <v>4724180.26</v>
      </c>
      <c r="AJ15" s="9"/>
      <c r="AK15" s="10"/>
      <c r="AL15" s="25"/>
      <c r="AM15" s="25"/>
      <c r="AN15" s="25"/>
      <c r="AO15" s="10"/>
      <c r="AP15" s="12">
        <v>5756926.0999999996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10658200</v>
      </c>
      <c r="BA15" s="15">
        <v>10079352</v>
      </c>
      <c r="BB15" s="15">
        <v>10658200</v>
      </c>
      <c r="BC15" s="15">
        <v>10079352</v>
      </c>
      <c r="BD15" s="243">
        <v>0</v>
      </c>
      <c r="BE15" s="243">
        <v>0</v>
      </c>
      <c r="BF15" s="243"/>
      <c r="BG15" s="243">
        <v>1</v>
      </c>
      <c r="BH15" s="243">
        <v>0</v>
      </c>
      <c r="BI15" s="243">
        <v>596848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707</v>
      </c>
      <c r="BW15" s="243">
        <v>0</v>
      </c>
      <c r="BX15" s="243">
        <v>185584.08</v>
      </c>
      <c r="BY15" s="243">
        <v>10061352</v>
      </c>
      <c r="BZ15" s="243">
        <v>185584.08</v>
      </c>
      <c r="CA15" s="243">
        <v>10061352</v>
      </c>
      <c r="CB15" s="244" t="s">
        <v>636</v>
      </c>
      <c r="CC15" s="249">
        <v>4909764.34</v>
      </c>
      <c r="CD15" s="249">
        <v>4724180.26</v>
      </c>
      <c r="CE15" s="249">
        <v>5756926.0999999996</v>
      </c>
      <c r="CF15" s="249">
        <v>0</v>
      </c>
    </row>
    <row r="16" spans="1:95" x14ac:dyDescent="0.25">
      <c r="A16" s="255" t="s">
        <v>654</v>
      </c>
      <c r="B16" s="256" t="s">
        <v>655</v>
      </c>
      <c r="C16" s="256" t="s">
        <v>656</v>
      </c>
      <c r="D16" s="235"/>
      <c r="E16" s="236">
        <v>19974489.34</v>
      </c>
      <c r="F16" s="237">
        <v>19974489.34</v>
      </c>
      <c r="G16" s="257"/>
      <c r="H16" s="177"/>
      <c r="I16" s="176"/>
      <c r="J16" s="239">
        <v>19974489.34</v>
      </c>
      <c r="K16" s="250"/>
      <c r="L16" s="241"/>
      <c r="M16" s="8">
        <v>18167210.039999999</v>
      </c>
      <c r="N16" s="242">
        <v>18628948.34</v>
      </c>
      <c r="O16" s="72"/>
      <c r="P16" s="100"/>
      <c r="Q16" s="9"/>
      <c r="R16" s="9"/>
      <c r="S16" s="9"/>
      <c r="T16" s="258">
        <v>46203</v>
      </c>
      <c r="U16" s="10"/>
      <c r="V16" s="23"/>
      <c r="W16" s="11"/>
      <c r="X16" s="8">
        <v>13442830.470000001</v>
      </c>
      <c r="Y16" s="9"/>
      <c r="Z16" s="9"/>
      <c r="AA16" s="9"/>
      <c r="AB16" s="10"/>
      <c r="AC16" s="24">
        <v>7.8012764528891429E-2</v>
      </c>
      <c r="AD16" s="11">
        <v>111545.82194228702</v>
      </c>
      <c r="AE16" s="8">
        <v>1429840.65</v>
      </c>
      <c r="AF16" s="9"/>
      <c r="AG16" s="10"/>
      <c r="AH16" s="11"/>
      <c r="AI16" s="8">
        <v>12012989.82</v>
      </c>
      <c r="AJ16" s="9"/>
      <c r="AK16" s="10"/>
      <c r="AL16" s="25"/>
      <c r="AM16" s="25"/>
      <c r="AN16" s="25"/>
      <c r="AO16" s="10"/>
      <c r="AP16" s="12">
        <v>17724874.010000002</v>
      </c>
      <c r="AQ16" s="12"/>
      <c r="AR16" s="12"/>
      <c r="AS16" s="243"/>
      <c r="AT16" s="244"/>
      <c r="AU16" s="243"/>
      <c r="AV16" s="243"/>
      <c r="AW16" s="245"/>
      <c r="AX16" s="244" t="s">
        <v>630</v>
      </c>
      <c r="AY16" s="244" t="s">
        <v>630</v>
      </c>
      <c r="AZ16" s="15">
        <v>19974489.34</v>
      </c>
      <c r="BA16" s="15">
        <v>18628948.34</v>
      </c>
      <c r="BB16" s="15">
        <v>19974489.34</v>
      </c>
      <c r="BC16" s="15">
        <v>18628948.34</v>
      </c>
      <c r="BD16" s="243">
        <v>0</v>
      </c>
      <c r="BE16" s="243">
        <v>0</v>
      </c>
      <c r="BF16" s="243"/>
      <c r="BG16" s="243">
        <v>1</v>
      </c>
      <c r="BH16" s="243">
        <v>0</v>
      </c>
      <c r="BI16" s="243">
        <v>1212185</v>
      </c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 t="s">
        <v>707</v>
      </c>
      <c r="BW16" s="243">
        <v>0</v>
      </c>
      <c r="BX16" s="243">
        <v>1429840.65</v>
      </c>
      <c r="BY16" s="243">
        <v>18328291</v>
      </c>
      <c r="BZ16" s="243">
        <v>1429840.65</v>
      </c>
      <c r="CA16" s="243">
        <v>18328291</v>
      </c>
      <c r="CB16" s="244" t="s">
        <v>636</v>
      </c>
      <c r="CC16" s="249">
        <v>13442830.470000001</v>
      </c>
      <c r="CD16" s="249">
        <v>12012989.82</v>
      </c>
      <c r="CE16" s="249">
        <v>17724874.010000002</v>
      </c>
      <c r="CF16" s="249">
        <v>0</v>
      </c>
    </row>
    <row r="17" spans="1:84" x14ac:dyDescent="0.25">
      <c r="A17" s="255" t="s">
        <v>657</v>
      </c>
      <c r="B17" s="256" t="s">
        <v>658</v>
      </c>
      <c r="C17" s="256" t="s">
        <v>659</v>
      </c>
      <c r="D17" s="235"/>
      <c r="E17" s="236">
        <v>562824.68000000005</v>
      </c>
      <c r="F17" s="237">
        <v>562824.68000000005</v>
      </c>
      <c r="G17" s="257"/>
      <c r="H17" s="177"/>
      <c r="I17" s="176"/>
      <c r="J17" s="239">
        <v>562824.68000000005</v>
      </c>
      <c r="K17" s="250"/>
      <c r="L17" s="241"/>
      <c r="M17" s="8">
        <v>453334.31</v>
      </c>
      <c r="N17" s="242">
        <v>454520.68</v>
      </c>
      <c r="O17" s="72"/>
      <c r="P17" s="100"/>
      <c r="Q17" s="9"/>
      <c r="R17" s="9"/>
      <c r="S17" s="9"/>
      <c r="T17" s="258">
        <v>46053</v>
      </c>
      <c r="U17" s="10"/>
      <c r="V17" s="23"/>
      <c r="W17" s="11"/>
      <c r="X17" s="8">
        <v>334550.81</v>
      </c>
      <c r="Y17" s="9"/>
      <c r="Z17" s="9"/>
      <c r="AA17" s="9"/>
      <c r="AB17" s="10"/>
      <c r="AC17" s="24">
        <v>0.20348100674361605</v>
      </c>
      <c r="AD17" s="11">
        <v>23303.485268836757</v>
      </c>
      <c r="AE17" s="8">
        <v>98963.36</v>
      </c>
      <c r="AF17" s="9"/>
      <c r="AG17" s="10"/>
      <c r="AH17" s="11"/>
      <c r="AI17" s="8">
        <v>235587.45</v>
      </c>
      <c r="AJ17" s="9"/>
      <c r="AK17" s="10"/>
      <c r="AL17" s="25"/>
      <c r="AM17" s="25"/>
      <c r="AN17" s="25"/>
      <c r="AO17" s="10"/>
      <c r="AP17" s="12">
        <v>549548.82999999996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562824.68000000005</v>
      </c>
      <c r="BA17" s="15">
        <v>454520.68</v>
      </c>
      <c r="BB17" s="15">
        <v>562824.68000000005</v>
      </c>
      <c r="BC17" s="15">
        <v>454520.68</v>
      </c>
      <c r="BD17" s="243">
        <v>0</v>
      </c>
      <c r="BE17" s="243">
        <v>0</v>
      </c>
      <c r="BF17" s="243"/>
      <c r="BG17" s="243">
        <v>1</v>
      </c>
      <c r="BH17" s="243">
        <v>0</v>
      </c>
      <c r="BI17" s="243">
        <v>106999.99999999994</v>
      </c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 t="s">
        <v>707</v>
      </c>
      <c r="BW17" s="243">
        <v>0</v>
      </c>
      <c r="BX17" s="243">
        <v>114524.13</v>
      </c>
      <c r="BY17" s="243">
        <v>486351.83</v>
      </c>
      <c r="BZ17" s="243">
        <v>98963.36</v>
      </c>
      <c r="CA17" s="243">
        <v>486351.83</v>
      </c>
      <c r="CB17" s="244" t="s">
        <v>636</v>
      </c>
      <c r="CC17" s="249">
        <v>334550.81</v>
      </c>
      <c r="CD17" s="249">
        <v>235587.45</v>
      </c>
      <c r="CE17" s="249">
        <v>549548.82999999996</v>
      </c>
      <c r="CF17" s="249">
        <v>0</v>
      </c>
    </row>
    <row r="18" spans="1:84" x14ac:dyDescent="0.25">
      <c r="A18" s="255" t="s">
        <v>660</v>
      </c>
      <c r="B18" s="256" t="s">
        <v>661</v>
      </c>
      <c r="C18" s="256" t="s">
        <v>662</v>
      </c>
      <c r="D18" s="235"/>
      <c r="E18" s="236">
        <v>13366000</v>
      </c>
      <c r="F18" s="237">
        <v>13366000</v>
      </c>
      <c r="G18" s="257"/>
      <c r="H18" s="177"/>
      <c r="I18" s="176"/>
      <c r="J18" s="239">
        <v>13363835</v>
      </c>
      <c r="K18" s="250"/>
      <c r="L18" s="241"/>
      <c r="M18" s="8">
        <v>12448702.050000001</v>
      </c>
      <c r="N18" s="242">
        <v>12488835</v>
      </c>
      <c r="O18" s="72"/>
      <c r="P18" s="100"/>
      <c r="Q18" s="9"/>
      <c r="R18" s="9"/>
      <c r="S18" s="9"/>
      <c r="T18" s="258">
        <v>46068</v>
      </c>
      <c r="U18" s="10"/>
      <c r="V18" s="23"/>
      <c r="W18" s="11"/>
      <c r="X18" s="8">
        <v>11868716.060000001</v>
      </c>
      <c r="Y18" s="9"/>
      <c r="Z18" s="9"/>
      <c r="AA18" s="9"/>
      <c r="AB18" s="10"/>
      <c r="AC18" s="24">
        <v>0.19719581600122668</v>
      </c>
      <c r="AD18" s="11">
        <v>519750.66276341391</v>
      </c>
      <c r="AE18" s="8">
        <v>2363767.71</v>
      </c>
      <c r="AF18" s="9"/>
      <c r="AG18" s="10"/>
      <c r="AH18" s="11"/>
      <c r="AI18" s="8">
        <v>9504948.3499999996</v>
      </c>
      <c r="AJ18" s="9"/>
      <c r="AK18" s="10"/>
      <c r="AL18" s="25"/>
      <c r="AM18" s="25"/>
      <c r="AN18" s="25"/>
      <c r="AO18" s="10"/>
      <c r="AP18" s="12">
        <v>13362800</v>
      </c>
      <c r="AQ18" s="12"/>
      <c r="AR18" s="12"/>
      <c r="AS18" s="243"/>
      <c r="AT18" s="244"/>
      <c r="AU18" s="243"/>
      <c r="AV18" s="243"/>
      <c r="AW18" s="245"/>
      <c r="AX18" s="244" t="s">
        <v>630</v>
      </c>
      <c r="AY18" s="244" t="s">
        <v>630</v>
      </c>
      <c r="AZ18" s="15">
        <v>13363835</v>
      </c>
      <c r="BA18" s="15">
        <v>12488835</v>
      </c>
      <c r="BB18" s="15">
        <v>13363835</v>
      </c>
      <c r="BC18" s="15">
        <v>12488835</v>
      </c>
      <c r="BD18" s="243">
        <v>0</v>
      </c>
      <c r="BE18" s="243">
        <v>0</v>
      </c>
      <c r="BF18" s="243"/>
      <c r="BG18" s="243">
        <v>1</v>
      </c>
      <c r="BH18" s="243">
        <v>0</v>
      </c>
      <c r="BI18" s="243">
        <v>721457</v>
      </c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 t="s">
        <v>707</v>
      </c>
      <c r="BW18" s="243">
        <v>0</v>
      </c>
      <c r="BX18" s="243">
        <v>2635708.37</v>
      </c>
      <c r="BY18" s="243">
        <v>11986906</v>
      </c>
      <c r="BZ18" s="243">
        <v>2363767.71</v>
      </c>
      <c r="CA18" s="243">
        <v>11986906</v>
      </c>
      <c r="CB18" s="244" t="s">
        <v>636</v>
      </c>
      <c r="CC18" s="249">
        <v>11868716.060000001</v>
      </c>
      <c r="CD18" s="249">
        <v>9504948.3499999996</v>
      </c>
      <c r="CE18" s="249">
        <v>13362800</v>
      </c>
      <c r="CF18" s="249">
        <v>0</v>
      </c>
    </row>
    <row r="19" spans="1:84" x14ac:dyDescent="0.25">
      <c r="A19" s="255" t="s">
        <v>663</v>
      </c>
      <c r="B19" s="256" t="s">
        <v>664</v>
      </c>
      <c r="C19" s="256" t="s">
        <v>650</v>
      </c>
      <c r="D19" s="235"/>
      <c r="E19" s="236">
        <v>0</v>
      </c>
      <c r="F19" s="237">
        <v>0</v>
      </c>
      <c r="G19" s="257"/>
      <c r="H19" s="177"/>
      <c r="I19" s="176"/>
      <c r="J19" s="239"/>
      <c r="K19" s="240"/>
      <c r="L19" s="241"/>
      <c r="M19" s="8">
        <v>-1783276.82</v>
      </c>
      <c r="N19" s="242">
        <v>-1783379.97</v>
      </c>
      <c r="O19" s="72"/>
      <c r="P19" s="100"/>
      <c r="Q19" s="9"/>
      <c r="R19" s="9"/>
      <c r="S19" s="9"/>
      <c r="T19" s="258">
        <v>46081</v>
      </c>
      <c r="U19" s="10"/>
      <c r="V19" s="23"/>
      <c r="W19" s="11"/>
      <c r="X19" s="8">
        <v>-1783276.82</v>
      </c>
      <c r="Y19" s="9"/>
      <c r="Z19" s="9"/>
      <c r="AA19" s="9"/>
      <c r="AB19" s="10"/>
      <c r="AC19" s="24">
        <v>0.44795829599999998</v>
      </c>
      <c r="AD19" s="11">
        <v>-250833.29369402953</v>
      </c>
      <c r="AE19" s="8">
        <v>-559947.87</v>
      </c>
      <c r="AF19" s="9"/>
      <c r="AG19" s="10"/>
      <c r="AH19" s="11"/>
      <c r="AI19" s="8">
        <v>-1223328.95</v>
      </c>
      <c r="AJ19" s="9"/>
      <c r="AK19" s="10"/>
      <c r="AL19" s="25"/>
      <c r="AM19" s="25"/>
      <c r="AN19" s="25"/>
      <c r="AO19" s="10"/>
      <c r="AP19" s="12">
        <v>0</v>
      </c>
      <c r="AQ19" s="12"/>
      <c r="AR19" s="12"/>
      <c r="AS19" s="243"/>
      <c r="AT19" s="244"/>
      <c r="AU19" s="243"/>
      <c r="AV19" s="243"/>
      <c r="AW19" s="245"/>
      <c r="AX19" s="244"/>
      <c r="AY19" s="244" t="s">
        <v>630</v>
      </c>
      <c r="AZ19" s="243">
        <v>0</v>
      </c>
      <c r="BA19" s="15">
        <v>-1783379.97</v>
      </c>
      <c r="BB19" s="243">
        <v>0</v>
      </c>
      <c r="BC19" s="15">
        <v>-1783379.97</v>
      </c>
      <c r="BD19" s="243">
        <v>0</v>
      </c>
      <c r="BE19" s="243">
        <v>0</v>
      </c>
      <c r="BF19" s="243"/>
      <c r="BG19" s="243">
        <v>1</v>
      </c>
      <c r="BH19" s="243">
        <v>0</v>
      </c>
      <c r="BI19" s="243">
        <v>1800000</v>
      </c>
      <c r="BJ19" s="243"/>
      <c r="BK19" s="243"/>
      <c r="BL19" s="243"/>
      <c r="BM19" s="243"/>
      <c r="BN19" s="297"/>
      <c r="BO19" s="297"/>
      <c r="BP19" s="297"/>
      <c r="BQ19" s="297"/>
      <c r="BR19" s="246"/>
      <c r="BS19" s="246"/>
      <c r="BT19" s="243"/>
      <c r="BU19" s="243"/>
      <c r="BV19" s="247" t="s">
        <v>707</v>
      </c>
      <c r="BW19" s="243">
        <v>0</v>
      </c>
      <c r="BX19" s="243">
        <v>-559947.87</v>
      </c>
      <c r="BY19" s="243">
        <v>-1250000</v>
      </c>
      <c r="BZ19" s="243">
        <v>-559947.87</v>
      </c>
      <c r="CA19" s="243">
        <v>-1250000</v>
      </c>
      <c r="CB19" s="244" t="s">
        <v>636</v>
      </c>
      <c r="CC19" s="249">
        <v>-1783276.82</v>
      </c>
      <c r="CD19" s="249">
        <v>-1223328.95</v>
      </c>
      <c r="CE19" s="249">
        <v>0</v>
      </c>
      <c r="CF19" s="249">
        <v>0</v>
      </c>
    </row>
    <row r="20" spans="1:84" x14ac:dyDescent="0.25">
      <c r="A20" s="255" t="s">
        <v>665</v>
      </c>
      <c r="B20" s="256" t="s">
        <v>666</v>
      </c>
      <c r="C20" s="256" t="s">
        <v>635</v>
      </c>
      <c r="D20" s="235"/>
      <c r="E20" s="236">
        <v>0</v>
      </c>
      <c r="F20" s="237">
        <v>0</v>
      </c>
      <c r="G20" s="257"/>
      <c r="H20" s="177"/>
      <c r="I20" s="176"/>
      <c r="J20" s="239"/>
      <c r="K20" s="240"/>
      <c r="L20" s="241"/>
      <c r="M20" s="8">
        <v>1413364.39</v>
      </c>
      <c r="N20" s="242">
        <v>1426058.69</v>
      </c>
      <c r="O20" s="72"/>
      <c r="P20" s="100"/>
      <c r="Q20" s="9"/>
      <c r="R20" s="9"/>
      <c r="S20" s="9"/>
      <c r="T20" s="258">
        <v>46022</v>
      </c>
      <c r="U20" s="10"/>
      <c r="V20" s="23"/>
      <c r="W20" s="11"/>
      <c r="X20" s="8">
        <v>1413364.39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1413364.39</v>
      </c>
      <c r="AJ20" s="9"/>
      <c r="AK20" s="10"/>
      <c r="AL20" s="25"/>
      <c r="AM20" s="25"/>
      <c r="AN20" s="25"/>
      <c r="AO20" s="10"/>
      <c r="AP20" s="12">
        <v>0</v>
      </c>
      <c r="AQ20" s="12"/>
      <c r="AR20" s="12"/>
      <c r="AS20" s="243"/>
      <c r="AT20" s="244"/>
      <c r="AU20" s="243"/>
      <c r="AV20" s="243"/>
      <c r="AW20" s="245"/>
      <c r="AX20" s="244"/>
      <c r="AY20" s="244" t="s">
        <v>630</v>
      </c>
      <c r="AZ20" s="243">
        <v>0</v>
      </c>
      <c r="BA20" s="15">
        <v>1426058.69</v>
      </c>
      <c r="BB20" s="243">
        <v>0</v>
      </c>
      <c r="BC20" s="15">
        <v>1426058.69</v>
      </c>
      <c r="BD20" s="243">
        <v>0</v>
      </c>
      <c r="BE20" s="243">
        <v>0</v>
      </c>
      <c r="BF20" s="243"/>
      <c r="BG20" s="243">
        <v>1</v>
      </c>
      <c r="BH20" s="243">
        <v>0</v>
      </c>
      <c r="BI20" s="243">
        <v>-911585.97</v>
      </c>
      <c r="BJ20" s="243"/>
      <c r="BK20" s="243"/>
      <c r="BL20" s="243"/>
      <c r="BM20" s="243"/>
      <c r="BN20" s="297"/>
      <c r="BO20" s="297"/>
      <c r="BP20" s="297"/>
      <c r="BQ20" s="297"/>
      <c r="BR20" s="246"/>
      <c r="BS20" s="246"/>
      <c r="BT20" s="243"/>
      <c r="BU20" s="243"/>
      <c r="BV20" s="247" t="s">
        <v>707</v>
      </c>
      <c r="BW20" s="243">
        <v>0</v>
      </c>
      <c r="BX20" s="243">
        <v>0</v>
      </c>
      <c r="BY20" s="243">
        <v>0</v>
      </c>
      <c r="BZ20" s="243">
        <v>0</v>
      </c>
      <c r="CA20" s="243">
        <v>0</v>
      </c>
      <c r="CB20" s="244" t="s">
        <v>636</v>
      </c>
      <c r="CC20" s="249">
        <v>1413364.39</v>
      </c>
      <c r="CD20" s="249">
        <v>1413364.39</v>
      </c>
      <c r="CE20" s="249">
        <v>0</v>
      </c>
      <c r="CF20" s="249">
        <v>0</v>
      </c>
    </row>
    <row r="21" spans="1:84" x14ac:dyDescent="0.25">
      <c r="A21" s="255" t="s">
        <v>667</v>
      </c>
      <c r="B21" s="256" t="s">
        <v>668</v>
      </c>
      <c r="C21" s="256" t="s">
        <v>635</v>
      </c>
      <c r="D21" s="235"/>
      <c r="E21" s="236">
        <v>0</v>
      </c>
      <c r="F21" s="237">
        <v>0</v>
      </c>
      <c r="G21" s="257"/>
      <c r="H21" s="177"/>
      <c r="I21" s="176"/>
      <c r="J21" s="239"/>
      <c r="K21" s="240"/>
      <c r="L21" s="241"/>
      <c r="M21" s="8">
        <v>599524.02</v>
      </c>
      <c r="N21" s="242">
        <v>613546.52</v>
      </c>
      <c r="O21" s="71"/>
      <c r="P21" s="100"/>
      <c r="Q21" s="9"/>
      <c r="R21" s="9"/>
      <c r="S21" s="9"/>
      <c r="T21" s="258">
        <v>46022</v>
      </c>
      <c r="U21" s="10"/>
      <c r="V21" s="23"/>
      <c r="W21" s="11"/>
      <c r="X21" s="8">
        <v>599524.02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599524.02</v>
      </c>
      <c r="AJ21" s="9"/>
      <c r="AK21" s="10"/>
      <c r="AL21" s="25"/>
      <c r="AM21" s="25"/>
      <c r="AN21" s="25"/>
      <c r="AO21" s="10"/>
      <c r="AP21" s="12">
        <v>0</v>
      </c>
      <c r="AQ21" s="12"/>
      <c r="AR21" s="12"/>
      <c r="AS21" s="243"/>
      <c r="AT21" s="244"/>
      <c r="AU21" s="243"/>
      <c r="AV21" s="243"/>
      <c r="AW21" s="245"/>
      <c r="AX21" s="244"/>
      <c r="AY21" s="244" t="s">
        <v>630</v>
      </c>
      <c r="AZ21" s="243">
        <v>0</v>
      </c>
      <c r="BA21" s="15">
        <v>613546.52</v>
      </c>
      <c r="BB21" s="243">
        <v>0</v>
      </c>
      <c r="BC21" s="15">
        <v>613546.52</v>
      </c>
      <c r="BD21" s="243">
        <v>0</v>
      </c>
      <c r="BE21" s="243">
        <v>0</v>
      </c>
      <c r="BF21" s="243"/>
      <c r="BG21" s="243">
        <v>1</v>
      </c>
      <c r="BH21" s="243">
        <v>0</v>
      </c>
      <c r="BI21" s="243">
        <v>-467065.88</v>
      </c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 t="s">
        <v>707</v>
      </c>
      <c r="BW21" s="243">
        <v>0</v>
      </c>
      <c r="BX21" s="243">
        <v>0</v>
      </c>
      <c r="BY21" s="243">
        <v>0</v>
      </c>
      <c r="BZ21" s="243">
        <v>0</v>
      </c>
      <c r="CA21" s="243">
        <v>0</v>
      </c>
      <c r="CB21" s="244" t="s">
        <v>636</v>
      </c>
      <c r="CC21" s="249">
        <v>599524.02</v>
      </c>
      <c r="CD21" s="249">
        <v>599524.02</v>
      </c>
      <c r="CE21" s="249">
        <v>0</v>
      </c>
      <c r="CF21" s="249">
        <v>0</v>
      </c>
    </row>
    <row r="22" spans="1:84" x14ac:dyDescent="0.25">
      <c r="A22" s="255" t="s">
        <v>669</v>
      </c>
      <c r="B22" s="256" t="s">
        <v>670</v>
      </c>
      <c r="C22" s="256" t="s">
        <v>671</v>
      </c>
      <c r="D22" s="235"/>
      <c r="E22" s="236">
        <v>104446</v>
      </c>
      <c r="F22" s="237">
        <v>104446</v>
      </c>
      <c r="G22" s="257"/>
      <c r="H22" s="177"/>
      <c r="I22" s="176"/>
      <c r="J22" s="239">
        <v>104446</v>
      </c>
      <c r="K22" s="240"/>
      <c r="L22" s="241"/>
      <c r="M22" s="8">
        <v>59410.82</v>
      </c>
      <c r="N22" s="242">
        <v>104446</v>
      </c>
      <c r="O22" s="71"/>
      <c r="P22" s="100"/>
      <c r="Q22" s="9"/>
      <c r="R22" s="9"/>
      <c r="S22" s="9"/>
      <c r="T22" s="258">
        <v>46173</v>
      </c>
      <c r="U22" s="10"/>
      <c r="V22" s="23"/>
      <c r="W22" s="11"/>
      <c r="X22" s="8">
        <v>56960.69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56960.69</v>
      </c>
      <c r="AJ22" s="9"/>
      <c r="AK22" s="10"/>
      <c r="AL22" s="25"/>
      <c r="AM22" s="25"/>
      <c r="AN22" s="25"/>
      <c r="AO22" s="10"/>
      <c r="AP22" s="12">
        <v>59907</v>
      </c>
      <c r="AQ22" s="12"/>
      <c r="AR22" s="12"/>
      <c r="AS22" s="243"/>
      <c r="AT22" s="244"/>
      <c r="AU22" s="243"/>
      <c r="AV22" s="243"/>
      <c r="AW22" s="245"/>
      <c r="AX22" s="244" t="s">
        <v>630</v>
      </c>
      <c r="AY22" s="244" t="s">
        <v>630</v>
      </c>
      <c r="AZ22" s="15">
        <v>104446</v>
      </c>
      <c r="BA22" s="15">
        <v>104446</v>
      </c>
      <c r="BB22" s="15">
        <v>104446</v>
      </c>
      <c r="BC22" s="15">
        <v>104446</v>
      </c>
      <c r="BD22" s="243">
        <v>0</v>
      </c>
      <c r="BE22" s="243">
        <v>0</v>
      </c>
      <c r="BF22" s="243"/>
      <c r="BG22" s="243">
        <v>1</v>
      </c>
      <c r="BH22" s="243">
        <v>0</v>
      </c>
      <c r="BI22" s="243">
        <v>0</v>
      </c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 t="s">
        <v>707</v>
      </c>
      <c r="BW22" s="243">
        <v>0</v>
      </c>
      <c r="BX22" s="243">
        <v>0</v>
      </c>
      <c r="BY22" s="243">
        <v>0</v>
      </c>
      <c r="BZ22" s="243">
        <v>0</v>
      </c>
      <c r="CA22" s="243">
        <v>0</v>
      </c>
      <c r="CB22" s="244" t="s">
        <v>636</v>
      </c>
      <c r="CC22" s="249">
        <v>56960.69</v>
      </c>
      <c r="CD22" s="249">
        <v>56960.69</v>
      </c>
      <c r="CE22" s="249">
        <v>59907</v>
      </c>
      <c r="CF22" s="249">
        <v>0</v>
      </c>
    </row>
    <row r="23" spans="1:84" x14ac:dyDescent="0.25">
      <c r="A23" s="255" t="s">
        <v>672</v>
      </c>
      <c r="B23" s="256" t="s">
        <v>673</v>
      </c>
      <c r="C23" s="256" t="s">
        <v>656</v>
      </c>
      <c r="D23" s="235"/>
      <c r="E23" s="236">
        <v>1199000</v>
      </c>
      <c r="F23" s="237">
        <v>1199000</v>
      </c>
      <c r="G23" s="257"/>
      <c r="H23" s="177"/>
      <c r="I23" s="176"/>
      <c r="J23" s="239">
        <v>1199000</v>
      </c>
      <c r="K23" s="240"/>
      <c r="L23" s="241"/>
      <c r="M23" s="8">
        <v>1147323.3</v>
      </c>
      <c r="N23" s="242">
        <v>1079240</v>
      </c>
      <c r="O23" s="71"/>
      <c r="P23" s="100"/>
      <c r="Q23" s="9"/>
      <c r="R23" s="9"/>
      <c r="S23" s="9"/>
      <c r="T23" s="258">
        <v>46096</v>
      </c>
      <c r="U23" s="10"/>
      <c r="V23" s="23"/>
      <c r="W23" s="11"/>
      <c r="X23" s="8">
        <v>788611.12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788611.12</v>
      </c>
      <c r="AJ23" s="9"/>
      <c r="AK23" s="10"/>
      <c r="AL23" s="25"/>
      <c r="AM23" s="25"/>
      <c r="AN23" s="25"/>
      <c r="AO23" s="10"/>
      <c r="AP23" s="12">
        <v>852507.5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1199000</v>
      </c>
      <c r="BA23" s="15">
        <v>1079240</v>
      </c>
      <c r="BB23" s="15">
        <v>1199000</v>
      </c>
      <c r="BC23" s="15">
        <v>1079240</v>
      </c>
      <c r="BD23" s="243">
        <v>0</v>
      </c>
      <c r="BE23" s="243">
        <v>0</v>
      </c>
      <c r="BF23" s="243"/>
      <c r="BG23" s="243">
        <v>1</v>
      </c>
      <c r="BH23" s="243">
        <v>0</v>
      </c>
      <c r="BI23" s="243">
        <v>119760</v>
      </c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 t="s">
        <v>707</v>
      </c>
      <c r="BW23" s="243">
        <v>0</v>
      </c>
      <c r="BX23" s="243">
        <v>0</v>
      </c>
      <c r="BY23" s="243">
        <v>0</v>
      </c>
      <c r="BZ23" s="243">
        <v>0</v>
      </c>
      <c r="CA23" s="243">
        <v>0</v>
      </c>
      <c r="CB23" s="244" t="s">
        <v>636</v>
      </c>
      <c r="CC23" s="249">
        <v>788611.12</v>
      </c>
      <c r="CD23" s="249">
        <v>788611.12</v>
      </c>
      <c r="CE23" s="249">
        <v>852507.5</v>
      </c>
      <c r="CF23" s="249">
        <v>0</v>
      </c>
    </row>
    <row r="24" spans="1:84" x14ac:dyDescent="0.25">
      <c r="A24" s="255" t="s">
        <v>674</v>
      </c>
      <c r="B24" s="256" t="s">
        <v>675</v>
      </c>
      <c r="C24" s="256" t="s">
        <v>659</v>
      </c>
      <c r="D24" s="235"/>
      <c r="E24" s="236">
        <v>1757000</v>
      </c>
      <c r="F24" s="237">
        <v>1757000</v>
      </c>
      <c r="G24" s="257"/>
      <c r="H24" s="177"/>
      <c r="I24" s="176"/>
      <c r="J24" s="239">
        <v>1757000</v>
      </c>
      <c r="K24" s="240"/>
      <c r="L24" s="241"/>
      <c r="M24" s="8">
        <v>1739172.38</v>
      </c>
      <c r="N24" s="242">
        <v>1690000</v>
      </c>
      <c r="O24" s="71"/>
      <c r="P24" s="100"/>
      <c r="Q24" s="9"/>
      <c r="R24" s="9"/>
      <c r="S24" s="9"/>
      <c r="T24" s="258">
        <v>46285</v>
      </c>
      <c r="U24" s="10"/>
      <c r="V24" s="23"/>
      <c r="W24" s="11"/>
      <c r="X24" s="8">
        <v>249918.05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249918.05</v>
      </c>
      <c r="AJ24" s="9"/>
      <c r="AK24" s="10"/>
      <c r="AL24" s="25"/>
      <c r="AM24" s="25"/>
      <c r="AN24" s="25"/>
      <c r="AO24" s="10"/>
      <c r="AP24" s="12">
        <v>223725</v>
      </c>
      <c r="AQ24" s="12"/>
      <c r="AR24" s="12"/>
      <c r="AS24" s="243"/>
      <c r="AT24" s="244"/>
      <c r="AU24" s="243"/>
      <c r="AV24" s="243"/>
      <c r="AW24" s="245"/>
      <c r="AX24" s="244" t="s">
        <v>630</v>
      </c>
      <c r="AY24" s="244" t="s">
        <v>630</v>
      </c>
      <c r="AZ24" s="15">
        <v>1757000</v>
      </c>
      <c r="BA24" s="15">
        <v>1690000</v>
      </c>
      <c r="BB24" s="15">
        <v>1757000</v>
      </c>
      <c r="BC24" s="15">
        <v>1690000</v>
      </c>
      <c r="BD24" s="243">
        <v>0</v>
      </c>
      <c r="BE24" s="243">
        <v>0</v>
      </c>
      <c r="BF24" s="243"/>
      <c r="BG24" s="243">
        <v>1</v>
      </c>
      <c r="BH24" s="243">
        <v>0</v>
      </c>
      <c r="BI24" s="243">
        <v>87213</v>
      </c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 t="s">
        <v>707</v>
      </c>
      <c r="BW24" s="243">
        <v>0</v>
      </c>
      <c r="BX24" s="243">
        <v>0</v>
      </c>
      <c r="BY24" s="243">
        <v>0</v>
      </c>
      <c r="BZ24" s="243">
        <v>0</v>
      </c>
      <c r="CA24" s="243">
        <v>0</v>
      </c>
      <c r="CB24" s="244" t="s">
        <v>636</v>
      </c>
      <c r="CC24" s="249">
        <v>249918.05</v>
      </c>
      <c r="CD24" s="249">
        <v>249918.05</v>
      </c>
      <c r="CE24" s="249">
        <v>223725</v>
      </c>
      <c r="CF24" s="249">
        <v>0</v>
      </c>
    </row>
    <row r="25" spans="1:84" x14ac:dyDescent="0.25">
      <c r="A25" s="255" t="s">
        <v>676</v>
      </c>
      <c r="B25" s="256" t="s">
        <v>677</v>
      </c>
      <c r="C25" s="256" t="s">
        <v>653</v>
      </c>
      <c r="D25" s="235"/>
      <c r="E25" s="236">
        <v>10848599.449999999</v>
      </c>
      <c r="F25" s="237">
        <v>10848599.449999999</v>
      </c>
      <c r="G25" s="257"/>
      <c r="H25" s="177"/>
      <c r="I25" s="176"/>
      <c r="J25" s="239"/>
      <c r="K25" s="250"/>
      <c r="L25" s="241"/>
      <c r="M25" s="8">
        <v>10171482.859999999</v>
      </c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>
        <v>571263.54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571263.54</v>
      </c>
      <c r="AJ25" s="9"/>
      <c r="AK25" s="10"/>
      <c r="AL25" s="25"/>
      <c r="AM25" s="25"/>
      <c r="AN25" s="25"/>
      <c r="AO25" s="10"/>
      <c r="AP25" s="12">
        <v>774607.2</v>
      </c>
      <c r="AQ25" s="12"/>
      <c r="AR25" s="12"/>
      <c r="AS25" s="243"/>
      <c r="AT25" s="244"/>
      <c r="AU25" s="243"/>
      <c r="AV25" s="243"/>
      <c r="AW25" s="245"/>
      <c r="AX25" s="244"/>
      <c r="AY25" s="244"/>
      <c r="AZ25" s="243">
        <v>0</v>
      </c>
      <c r="BA25" s="243">
        <v>0</v>
      </c>
      <c r="BB25" s="243">
        <v>0</v>
      </c>
      <c r="BC25" s="243">
        <v>0</v>
      </c>
      <c r="BD25" s="243">
        <v>0</v>
      </c>
      <c r="BE25" s="243">
        <v>0</v>
      </c>
      <c r="BF25" s="243"/>
      <c r="BG25" s="243">
        <v>1</v>
      </c>
      <c r="BH25" s="243">
        <v>0</v>
      </c>
      <c r="BI25" s="243">
        <v>587347</v>
      </c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>
        <v>0</v>
      </c>
      <c r="BX25" s="243">
        <v>0</v>
      </c>
      <c r="BY25" s="243">
        <v>0</v>
      </c>
      <c r="BZ25" s="243">
        <v>0</v>
      </c>
      <c r="CA25" s="243">
        <v>0</v>
      </c>
      <c r="CB25" s="244" t="s">
        <v>636</v>
      </c>
      <c r="CC25" s="249">
        <v>571263.54</v>
      </c>
      <c r="CD25" s="249">
        <v>571263.54</v>
      </c>
      <c r="CE25" s="249">
        <v>774607.2</v>
      </c>
      <c r="CF25" s="249">
        <v>0</v>
      </c>
    </row>
    <row r="26" spans="1:84" x14ac:dyDescent="0.25">
      <c r="A26" s="255" t="s">
        <v>678</v>
      </c>
      <c r="B26" s="256" t="s">
        <v>679</v>
      </c>
      <c r="C26" s="256" t="s">
        <v>680</v>
      </c>
      <c r="D26" s="235"/>
      <c r="E26" s="236">
        <v>6029750</v>
      </c>
      <c r="F26" s="237">
        <v>6029750</v>
      </c>
      <c r="G26" s="257"/>
      <c r="H26" s="177"/>
      <c r="I26" s="176"/>
      <c r="J26" s="239"/>
      <c r="K26" s="250"/>
      <c r="L26" s="241"/>
      <c r="M26" s="8">
        <v>5853248.0700000003</v>
      </c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>
        <v>83541.38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83541.38</v>
      </c>
      <c r="AJ26" s="9"/>
      <c r="AK26" s="10"/>
      <c r="AL26" s="25"/>
      <c r="AM26" s="25"/>
      <c r="AN26" s="25"/>
      <c r="AO26" s="10"/>
      <c r="AP26" s="12">
        <v>259564</v>
      </c>
      <c r="AQ26" s="12"/>
      <c r="AR26" s="12"/>
      <c r="AS26" s="243"/>
      <c r="AT26" s="244"/>
      <c r="AU26" s="243"/>
      <c r="AV26" s="243"/>
      <c r="AW26" s="245"/>
      <c r="AX26" s="244"/>
      <c r="AY26" s="244"/>
      <c r="AZ26" s="243">
        <v>0</v>
      </c>
      <c r="BA26" s="243">
        <v>0</v>
      </c>
      <c r="BB26" s="243">
        <v>0</v>
      </c>
      <c r="BC26" s="243">
        <v>0</v>
      </c>
      <c r="BD26" s="243">
        <v>0</v>
      </c>
      <c r="BE26" s="243">
        <v>0</v>
      </c>
      <c r="BF26" s="243"/>
      <c r="BG26" s="243">
        <v>1</v>
      </c>
      <c r="BH26" s="243">
        <v>0</v>
      </c>
      <c r="BI26" s="243">
        <v>0</v>
      </c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>
        <v>0</v>
      </c>
      <c r="BX26" s="243">
        <v>0</v>
      </c>
      <c r="BY26" s="243">
        <v>0</v>
      </c>
      <c r="BZ26" s="243">
        <v>0</v>
      </c>
      <c r="CA26" s="243">
        <v>0</v>
      </c>
      <c r="CB26" s="244" t="s">
        <v>636</v>
      </c>
      <c r="CC26" s="249">
        <v>83541.38</v>
      </c>
      <c r="CD26" s="249">
        <v>83541.38</v>
      </c>
      <c r="CE26" s="249">
        <v>259564</v>
      </c>
      <c r="CF26" s="249">
        <v>0</v>
      </c>
    </row>
    <row r="27" spans="1:84" x14ac:dyDescent="0.25">
      <c r="A27" s="255" t="s">
        <v>681</v>
      </c>
      <c r="B27" s="256" t="s">
        <v>682</v>
      </c>
      <c r="C27" s="256" t="s">
        <v>635</v>
      </c>
      <c r="D27" s="235"/>
      <c r="E27" s="236">
        <v>387260</v>
      </c>
      <c r="F27" s="237">
        <v>387260</v>
      </c>
      <c r="G27" s="257"/>
      <c r="H27" s="177"/>
      <c r="I27" s="176"/>
      <c r="J27" s="239"/>
      <c r="K27" s="240"/>
      <c r="L27" s="241"/>
      <c r="M27" s="8">
        <v>3723.25</v>
      </c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>
        <v>3723.25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3723.25</v>
      </c>
      <c r="AJ27" s="9"/>
      <c r="AK27" s="10"/>
      <c r="AL27" s="25"/>
      <c r="AM27" s="25"/>
      <c r="AN27" s="25"/>
      <c r="AO27" s="10"/>
      <c r="AP27" s="12">
        <v>0</v>
      </c>
      <c r="AQ27" s="12"/>
      <c r="AR27" s="12"/>
      <c r="AS27" s="243"/>
      <c r="AT27" s="244"/>
      <c r="AU27" s="243"/>
      <c r="AV27" s="243"/>
      <c r="AW27" s="245"/>
      <c r="AX27" s="244"/>
      <c r="AY27" s="244"/>
      <c r="AZ27" s="243">
        <v>0</v>
      </c>
      <c r="BA27" s="243">
        <v>0</v>
      </c>
      <c r="BB27" s="243">
        <v>0</v>
      </c>
      <c r="BC27" s="243">
        <v>0</v>
      </c>
      <c r="BD27" s="243">
        <v>0</v>
      </c>
      <c r="BE27" s="243">
        <v>0</v>
      </c>
      <c r="BF27" s="243"/>
      <c r="BG27" s="243">
        <v>1</v>
      </c>
      <c r="BH27" s="243">
        <v>0</v>
      </c>
      <c r="BI27" s="243">
        <v>0</v>
      </c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>
        <v>0</v>
      </c>
      <c r="BX27" s="243">
        <v>0</v>
      </c>
      <c r="BY27" s="243">
        <v>0</v>
      </c>
      <c r="BZ27" s="243">
        <v>0</v>
      </c>
      <c r="CA27" s="243">
        <v>0</v>
      </c>
      <c r="CB27" s="244" t="s">
        <v>636</v>
      </c>
      <c r="CC27" s="249">
        <v>3723.25</v>
      </c>
      <c r="CD27" s="249">
        <v>3723.25</v>
      </c>
      <c r="CE27" s="249">
        <v>0</v>
      </c>
      <c r="CF27" s="249">
        <v>0</v>
      </c>
    </row>
    <row r="28" spans="1:84" x14ac:dyDescent="0.25">
      <c r="A28" s="255" t="s">
        <v>683</v>
      </c>
      <c r="B28" s="256" t="s">
        <v>684</v>
      </c>
      <c r="C28" s="256" t="s">
        <v>656</v>
      </c>
      <c r="D28" s="235"/>
      <c r="E28" s="236">
        <v>5304500</v>
      </c>
      <c r="F28" s="237">
        <v>5304500</v>
      </c>
      <c r="G28" s="257"/>
      <c r="H28" s="177"/>
      <c r="I28" s="176"/>
      <c r="J28" s="239"/>
      <c r="K28" s="240"/>
      <c r="L28" s="241"/>
      <c r="M28" s="8">
        <v>22610.33</v>
      </c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>
        <v>22610.33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22610.33</v>
      </c>
      <c r="AJ28" s="9"/>
      <c r="AK28" s="10"/>
      <c r="AL28" s="25"/>
      <c r="AM28" s="25"/>
      <c r="AN28" s="25"/>
      <c r="AO28" s="10"/>
      <c r="AP28" s="12">
        <v>661278.27</v>
      </c>
      <c r="AQ28" s="12"/>
      <c r="AR28" s="12"/>
      <c r="AS28" s="243"/>
      <c r="AT28" s="244"/>
      <c r="AU28" s="243"/>
      <c r="AV28" s="243"/>
      <c r="AW28" s="245"/>
      <c r="AX28" s="244"/>
      <c r="AY28" s="244"/>
      <c r="AZ28" s="243">
        <v>0</v>
      </c>
      <c r="BA28" s="243">
        <v>0</v>
      </c>
      <c r="BB28" s="243">
        <v>0</v>
      </c>
      <c r="BC28" s="243">
        <v>0</v>
      </c>
      <c r="BD28" s="243">
        <v>0</v>
      </c>
      <c r="BE28" s="243">
        <v>0</v>
      </c>
      <c r="BF28" s="243"/>
      <c r="BG28" s="243">
        <v>1</v>
      </c>
      <c r="BH28" s="243">
        <v>0</v>
      </c>
      <c r="BI28" s="243">
        <v>0</v>
      </c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>
        <v>0</v>
      </c>
      <c r="BX28" s="243">
        <v>0</v>
      </c>
      <c r="BY28" s="243">
        <v>0</v>
      </c>
      <c r="BZ28" s="243">
        <v>0</v>
      </c>
      <c r="CA28" s="243">
        <v>0</v>
      </c>
      <c r="CB28" s="244" t="s">
        <v>636</v>
      </c>
      <c r="CC28" s="249">
        <v>22610.33</v>
      </c>
      <c r="CD28" s="249">
        <v>22610.33</v>
      </c>
      <c r="CE28" s="249">
        <v>661278.27</v>
      </c>
      <c r="CF28" s="249">
        <v>0</v>
      </c>
    </row>
    <row r="29" spans="1:84" x14ac:dyDescent="0.25">
      <c r="A29" s="255"/>
      <c r="B29" s="93" t="s">
        <v>685</v>
      </c>
      <c r="C29" s="256"/>
      <c r="D29" s="235"/>
      <c r="E29" s="278">
        <f>SUM(E8:E28)</f>
        <v>365112229.25999993</v>
      </c>
      <c r="F29" s="268">
        <f>SUM(F8:F28)</f>
        <v>365112229.25999993</v>
      </c>
      <c r="G29" s="257"/>
      <c r="H29" s="177"/>
      <c r="I29" s="176"/>
      <c r="J29" s="279">
        <f>SUM(J8:J28)</f>
        <v>345410975.17999995</v>
      </c>
      <c r="K29" s="240"/>
      <c r="L29" s="241"/>
      <c r="M29" s="272">
        <f>SUM(M8:M28)</f>
        <v>326031869.66000003</v>
      </c>
      <c r="N29" s="280">
        <f>SUM(N8:N28)</f>
        <v>310839128.35999995</v>
      </c>
      <c r="O29" s="71"/>
      <c r="P29" s="100"/>
      <c r="Q29" s="270">
        <f>SUM(Q8:Q28)</f>
        <v>0</v>
      </c>
      <c r="R29" s="270">
        <f>SUM(R8:R28)</f>
        <v>0</v>
      </c>
      <c r="S29" s="270">
        <f>SUM(S8:S28)</f>
        <v>0</v>
      </c>
      <c r="T29" s="258"/>
      <c r="U29" s="10"/>
      <c r="V29" s="23"/>
      <c r="W29" s="271">
        <f>SUM(W8:W28)</f>
        <v>0</v>
      </c>
      <c r="X29" s="272">
        <f>SUM(X8:X28)</f>
        <v>261829546.82000002</v>
      </c>
      <c r="Y29" s="270">
        <f>SUM(Y8:Y28)</f>
        <v>0</v>
      </c>
      <c r="Z29" s="270">
        <f>SUM(Z8:Z28)</f>
        <v>0</v>
      </c>
      <c r="AA29" s="270">
        <f>SUM(AA8:AA28)</f>
        <v>0</v>
      </c>
      <c r="AB29" s="10"/>
      <c r="AC29" s="24"/>
      <c r="AD29" s="271">
        <f>SUM(AD8:AD28)</f>
        <v>132111431.81438601</v>
      </c>
      <c r="AE29" s="272">
        <f>SUM(AE8:AE28)</f>
        <v>162442943.41999999</v>
      </c>
      <c r="AF29" s="270">
        <f>SUM(AF8:AF28)</f>
        <v>0</v>
      </c>
      <c r="AG29" s="10"/>
      <c r="AH29" s="271">
        <f>SUM(AH8:AH28)</f>
        <v>0</v>
      </c>
      <c r="AI29" s="272">
        <f>SUM(AI8:AI28)</f>
        <v>99386603.399999991</v>
      </c>
      <c r="AJ29" s="270">
        <f>SUM(AJ8:AJ28)</f>
        <v>0</v>
      </c>
      <c r="AK29" s="10"/>
      <c r="AL29" s="282">
        <f>SUM(AL8:AL28)</f>
        <v>0</v>
      </c>
      <c r="AM29" s="282">
        <f>SUM(AM8:AM28)</f>
        <v>0</v>
      </c>
      <c r="AN29" s="282">
        <f>SUM(AN8:AN28)</f>
        <v>0</v>
      </c>
      <c r="AO29" s="10"/>
      <c r="AP29" s="283">
        <f>SUM(AP8:AP28)</f>
        <v>306124045.26999998</v>
      </c>
      <c r="AQ29" s="283">
        <f>SUM(AQ8:AQ28)</f>
        <v>0</v>
      </c>
      <c r="AR29" s="283">
        <f>SUM(AR8:AR28)</f>
        <v>0</v>
      </c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93" t="s">
        <v>686</v>
      </c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 t="s">
        <v>687</v>
      </c>
      <c r="B32" s="256" t="s">
        <v>688</v>
      </c>
      <c r="C32" s="256" t="s">
        <v>644</v>
      </c>
      <c r="D32" s="235"/>
      <c r="E32" s="236">
        <v>330432.26</v>
      </c>
      <c r="F32" s="237">
        <v>330432.26</v>
      </c>
      <c r="G32" s="257"/>
      <c r="H32" s="177"/>
      <c r="I32" s="176"/>
      <c r="J32" s="239"/>
      <c r="K32" s="240"/>
      <c r="L32" s="241"/>
      <c r="M32" s="8">
        <v>326838.23</v>
      </c>
      <c r="N32" s="242"/>
      <c r="O32" s="71"/>
      <c r="P32" s="100"/>
      <c r="Q32" s="9"/>
      <c r="R32" s="9"/>
      <c r="S32" s="9"/>
      <c r="T32" s="258">
        <v>45930</v>
      </c>
      <c r="U32" s="10"/>
      <c r="V32" s="23"/>
      <c r="W32" s="11"/>
      <c r="X32" s="8">
        <v>331855.28000000003</v>
      </c>
      <c r="Y32" s="9"/>
      <c r="Z32" s="9"/>
      <c r="AA32" s="9"/>
      <c r="AB32" s="10"/>
      <c r="AC32" s="24">
        <v>0.86797902913960223</v>
      </c>
      <c r="AD32" s="11">
        <v>248943.55506401855</v>
      </c>
      <c r="AE32" s="8">
        <v>303125.40999999997</v>
      </c>
      <c r="AF32" s="9"/>
      <c r="AG32" s="10"/>
      <c r="AH32" s="11"/>
      <c r="AI32" s="8">
        <v>28729.87</v>
      </c>
      <c r="AJ32" s="9"/>
      <c r="AK32" s="10"/>
      <c r="AL32" s="25"/>
      <c r="AM32" s="25"/>
      <c r="AN32" s="25"/>
      <c r="AO32" s="10"/>
      <c r="AP32" s="12">
        <v>372738</v>
      </c>
      <c r="AQ32" s="12"/>
      <c r="AR32" s="12"/>
      <c r="AS32" s="243"/>
      <c r="AT32" s="244"/>
      <c r="AU32" s="243"/>
      <c r="AV32" s="243"/>
      <c r="AW32" s="245"/>
      <c r="AX32" s="244"/>
      <c r="AY32" s="244"/>
      <c r="AZ32" s="243">
        <v>0</v>
      </c>
      <c r="BA32" s="243">
        <v>0</v>
      </c>
      <c r="BB32" s="243">
        <v>0</v>
      </c>
      <c r="BC32" s="243">
        <v>0</v>
      </c>
      <c r="BD32" s="243">
        <v>0</v>
      </c>
      <c r="BE32" s="243">
        <v>0</v>
      </c>
      <c r="BF32" s="243"/>
      <c r="BG32" s="243">
        <v>2</v>
      </c>
      <c r="BH32" s="243">
        <v>0</v>
      </c>
      <c r="BI32" s="243">
        <v>40882.719999999972</v>
      </c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>
        <v>0</v>
      </c>
      <c r="BX32" s="243">
        <v>286808.26</v>
      </c>
      <c r="BY32" s="243">
        <v>349231.26</v>
      </c>
      <c r="BZ32" s="243">
        <v>286808.26</v>
      </c>
      <c r="CA32" s="243">
        <v>349231.26</v>
      </c>
      <c r="CB32" s="244" t="s">
        <v>636</v>
      </c>
      <c r="CC32" s="249">
        <v>331855.28000000003</v>
      </c>
      <c r="CD32" s="249">
        <v>28729.87</v>
      </c>
      <c r="CE32" s="249">
        <v>372738</v>
      </c>
      <c r="CF32" s="249">
        <v>0</v>
      </c>
    </row>
    <row r="33" spans="1:84" x14ac:dyDescent="0.25">
      <c r="A33" s="255" t="s">
        <v>689</v>
      </c>
      <c r="B33" s="256" t="s">
        <v>690</v>
      </c>
      <c r="C33" s="256" t="s">
        <v>635</v>
      </c>
      <c r="D33" s="235"/>
      <c r="E33" s="236">
        <v>5772260</v>
      </c>
      <c r="F33" s="237">
        <v>5772260</v>
      </c>
      <c r="G33" s="257"/>
      <c r="H33" s="177"/>
      <c r="I33" s="176"/>
      <c r="J33" s="239"/>
      <c r="K33" s="240"/>
      <c r="L33" s="241"/>
      <c r="M33" s="8">
        <v>4488653.8</v>
      </c>
      <c r="N33" s="242"/>
      <c r="O33" s="71"/>
      <c r="P33" s="100"/>
      <c r="Q33" s="9"/>
      <c r="R33" s="9"/>
      <c r="S33" s="9"/>
      <c r="T33" s="258">
        <v>46022</v>
      </c>
      <c r="U33" s="10"/>
      <c r="V33" s="23"/>
      <c r="W33" s="11"/>
      <c r="X33" s="8">
        <v>4531817.8600000003</v>
      </c>
      <c r="Y33" s="9"/>
      <c r="Z33" s="9"/>
      <c r="AA33" s="9"/>
      <c r="AB33" s="10"/>
      <c r="AC33" s="24">
        <v>0.89268678560986447</v>
      </c>
      <c r="AD33" s="11">
        <v>4599850.4751461735</v>
      </c>
      <c r="AE33" s="8">
        <v>4228652.84</v>
      </c>
      <c r="AF33" s="9"/>
      <c r="AG33" s="10"/>
      <c r="AH33" s="11"/>
      <c r="AI33" s="8">
        <v>303165.02</v>
      </c>
      <c r="AJ33" s="9"/>
      <c r="AK33" s="10"/>
      <c r="AL33" s="25"/>
      <c r="AM33" s="25"/>
      <c r="AN33" s="25"/>
      <c r="AO33" s="10"/>
      <c r="AP33" s="12">
        <v>5483550</v>
      </c>
      <c r="AQ33" s="12"/>
      <c r="AR33" s="12"/>
      <c r="AS33" s="243"/>
      <c r="AT33" s="244"/>
      <c r="AU33" s="243"/>
      <c r="AV33" s="243"/>
      <c r="AW33" s="245"/>
      <c r="AX33" s="244"/>
      <c r="AY33" s="244"/>
      <c r="AZ33" s="243">
        <v>0</v>
      </c>
      <c r="BA33" s="243">
        <v>0</v>
      </c>
      <c r="BB33" s="243">
        <v>0</v>
      </c>
      <c r="BC33" s="243">
        <v>0</v>
      </c>
      <c r="BD33" s="243">
        <v>0</v>
      </c>
      <c r="BE33" s="243">
        <v>0</v>
      </c>
      <c r="BF33" s="243"/>
      <c r="BG33" s="243">
        <v>2</v>
      </c>
      <c r="BH33" s="243">
        <v>0</v>
      </c>
      <c r="BI33" s="243">
        <v>986135</v>
      </c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>
        <v>0</v>
      </c>
      <c r="BX33" s="243">
        <v>5152815.6900000004</v>
      </c>
      <c r="BY33" s="243">
        <v>4736995</v>
      </c>
      <c r="BZ33" s="243">
        <v>5152815.6900000004</v>
      </c>
      <c r="CA33" s="243">
        <v>4736995</v>
      </c>
      <c r="CB33" s="244" t="s">
        <v>636</v>
      </c>
      <c r="CC33" s="249">
        <v>4531817.8600000003</v>
      </c>
      <c r="CD33" s="249">
        <v>303165.02</v>
      </c>
      <c r="CE33" s="249">
        <v>5483550</v>
      </c>
      <c r="CF33" s="249">
        <v>0</v>
      </c>
    </row>
    <row r="34" spans="1:84" x14ac:dyDescent="0.25">
      <c r="A34" s="255" t="s">
        <v>691</v>
      </c>
      <c r="B34" s="256" t="s">
        <v>692</v>
      </c>
      <c r="C34" s="256" t="s">
        <v>644</v>
      </c>
      <c r="D34" s="235"/>
      <c r="E34" s="236">
        <v>1031404.75</v>
      </c>
      <c r="F34" s="237">
        <v>1031404.75</v>
      </c>
      <c r="G34" s="257"/>
      <c r="H34" s="177"/>
      <c r="I34" s="176"/>
      <c r="J34" s="239"/>
      <c r="K34" s="240"/>
      <c r="L34" s="241"/>
      <c r="M34" s="8">
        <v>1090952.6299999999</v>
      </c>
      <c r="N34" s="242"/>
      <c r="O34" s="71"/>
      <c r="P34" s="100"/>
      <c r="Q34" s="9"/>
      <c r="R34" s="9"/>
      <c r="S34" s="9"/>
      <c r="T34" s="258">
        <v>45991</v>
      </c>
      <c r="U34" s="10"/>
      <c r="V34" s="23"/>
      <c r="W34" s="11"/>
      <c r="X34" s="8">
        <v>1167704.1499999999</v>
      </c>
      <c r="Y34" s="9"/>
      <c r="Z34" s="9"/>
      <c r="AA34" s="9"/>
      <c r="AB34" s="10"/>
      <c r="AC34" s="24">
        <v>0.83835191671689502</v>
      </c>
      <c r="AD34" s="11">
        <v>724905.46466523141</v>
      </c>
      <c r="AE34" s="8">
        <v>786902.05</v>
      </c>
      <c r="AF34" s="9"/>
      <c r="AG34" s="10"/>
      <c r="AH34" s="11"/>
      <c r="AI34" s="8">
        <v>380802.1</v>
      </c>
      <c r="AJ34" s="9"/>
      <c r="AK34" s="10"/>
      <c r="AL34" s="25"/>
      <c r="AM34" s="25"/>
      <c r="AN34" s="25"/>
      <c r="AO34" s="10"/>
      <c r="AP34" s="12">
        <v>1120182.07</v>
      </c>
      <c r="AQ34" s="12"/>
      <c r="AR34" s="12"/>
      <c r="AS34" s="243"/>
      <c r="AT34" s="244"/>
      <c r="AU34" s="243"/>
      <c r="AV34" s="243"/>
      <c r="AW34" s="245"/>
      <c r="AX34" s="244"/>
      <c r="AY34" s="244"/>
      <c r="AZ34" s="243">
        <v>0</v>
      </c>
      <c r="BA34" s="243">
        <v>0</v>
      </c>
      <c r="BB34" s="243">
        <v>0</v>
      </c>
      <c r="BC34" s="243">
        <v>0</v>
      </c>
      <c r="BD34" s="243">
        <v>0</v>
      </c>
      <c r="BE34" s="243">
        <v>0</v>
      </c>
      <c r="BF34" s="243"/>
      <c r="BG34" s="243">
        <v>2</v>
      </c>
      <c r="BH34" s="243">
        <v>0</v>
      </c>
      <c r="BI34" s="243">
        <v>-50372.729999999981</v>
      </c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>
        <v>0</v>
      </c>
      <c r="BX34" s="243">
        <v>864679.2</v>
      </c>
      <c r="BY34" s="243">
        <v>938629.75</v>
      </c>
      <c r="BZ34" s="243">
        <v>864679.2</v>
      </c>
      <c r="CA34" s="243">
        <v>938629.75</v>
      </c>
      <c r="CB34" s="244" t="s">
        <v>636</v>
      </c>
      <c r="CC34" s="249">
        <v>1167704.1499999999</v>
      </c>
      <c r="CD34" s="249">
        <v>380802.1</v>
      </c>
      <c r="CE34" s="249">
        <v>1120182.07</v>
      </c>
      <c r="CF34" s="249">
        <v>0</v>
      </c>
    </row>
    <row r="35" spans="1:84" x14ac:dyDescent="0.25">
      <c r="A35" s="255" t="s">
        <v>693</v>
      </c>
      <c r="B35" s="256" t="s">
        <v>694</v>
      </c>
      <c r="C35" s="256" t="s">
        <v>656</v>
      </c>
      <c r="D35" s="235"/>
      <c r="E35" s="236">
        <v>3967189.79</v>
      </c>
      <c r="F35" s="237">
        <v>3967189.79</v>
      </c>
      <c r="G35" s="257"/>
      <c r="H35" s="177"/>
      <c r="I35" s="176"/>
      <c r="J35" s="239"/>
      <c r="K35" s="240"/>
      <c r="L35" s="241"/>
      <c r="M35" s="8">
        <v>3835415.47</v>
      </c>
      <c r="N35" s="242"/>
      <c r="O35" s="71"/>
      <c r="P35" s="100"/>
      <c r="Q35" s="9"/>
      <c r="R35" s="9"/>
      <c r="S35" s="9"/>
      <c r="T35" s="258">
        <v>45930</v>
      </c>
      <c r="U35" s="10"/>
      <c r="V35" s="23"/>
      <c r="W35" s="11"/>
      <c r="X35" s="8">
        <v>3835094.73</v>
      </c>
      <c r="Y35" s="9"/>
      <c r="Z35" s="9"/>
      <c r="AA35" s="9"/>
      <c r="AB35" s="10"/>
      <c r="AC35" s="24">
        <v>0.78241221499334779</v>
      </c>
      <c r="AD35" s="11">
        <v>2428589.4416171862</v>
      </c>
      <c r="AE35" s="8">
        <v>3105459.89</v>
      </c>
      <c r="AF35" s="9"/>
      <c r="AG35" s="10"/>
      <c r="AH35" s="11"/>
      <c r="AI35" s="8">
        <v>729634.84</v>
      </c>
      <c r="AJ35" s="9"/>
      <c r="AK35" s="10"/>
      <c r="AL35" s="25"/>
      <c r="AM35" s="25"/>
      <c r="AN35" s="25"/>
      <c r="AO35" s="10"/>
      <c r="AP35" s="12">
        <v>3967189.79</v>
      </c>
      <c r="AQ35" s="12"/>
      <c r="AR35" s="12"/>
      <c r="AS35" s="243"/>
      <c r="AT35" s="244"/>
      <c r="AU35" s="243"/>
      <c r="AV35" s="243"/>
      <c r="AW35" s="245"/>
      <c r="AX35" s="244"/>
      <c r="AY35" s="244"/>
      <c r="AZ35" s="243">
        <v>0</v>
      </c>
      <c r="BA35" s="243">
        <v>0</v>
      </c>
      <c r="BB35" s="243">
        <v>0</v>
      </c>
      <c r="BC35" s="243">
        <v>0</v>
      </c>
      <c r="BD35" s="243">
        <v>0</v>
      </c>
      <c r="BE35" s="243">
        <v>0</v>
      </c>
      <c r="BF35" s="243"/>
      <c r="BG35" s="243">
        <v>2</v>
      </c>
      <c r="BH35" s="243">
        <v>0</v>
      </c>
      <c r="BI35" s="243">
        <v>121085.87999999989</v>
      </c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>
        <v>0</v>
      </c>
      <c r="BX35" s="243">
        <v>3103976.9</v>
      </c>
      <c r="BY35" s="243">
        <v>3969084.11</v>
      </c>
      <c r="BZ35" s="243">
        <v>3103976.9</v>
      </c>
      <c r="CA35" s="243">
        <v>3969084.11</v>
      </c>
      <c r="CB35" s="244" t="s">
        <v>636</v>
      </c>
      <c r="CC35" s="249">
        <v>3835094.73</v>
      </c>
      <c r="CD35" s="249">
        <v>729634.84</v>
      </c>
      <c r="CE35" s="249">
        <v>3967189.79</v>
      </c>
      <c r="CF35" s="249">
        <v>0</v>
      </c>
    </row>
    <row r="36" spans="1:84" x14ac:dyDescent="0.25">
      <c r="A36" s="255" t="s">
        <v>695</v>
      </c>
      <c r="B36" s="256" t="s">
        <v>696</v>
      </c>
      <c r="C36" s="256" t="s">
        <v>656</v>
      </c>
      <c r="D36" s="235"/>
      <c r="E36" s="236">
        <v>1991231.37</v>
      </c>
      <c r="F36" s="237">
        <v>1991231.37</v>
      </c>
      <c r="G36" s="257"/>
      <c r="H36" s="177"/>
      <c r="I36" s="176"/>
      <c r="J36" s="239"/>
      <c r="K36" s="240"/>
      <c r="L36" s="241"/>
      <c r="M36" s="8">
        <v>1758132.57</v>
      </c>
      <c r="N36" s="242"/>
      <c r="O36" s="71"/>
      <c r="P36" s="100"/>
      <c r="Q36" s="9"/>
      <c r="R36" s="9"/>
      <c r="S36" s="9"/>
      <c r="T36" s="258">
        <v>45808</v>
      </c>
      <c r="U36" s="10"/>
      <c r="V36" s="23"/>
      <c r="W36" s="11"/>
      <c r="X36" s="8">
        <v>1758132.57</v>
      </c>
      <c r="Y36" s="9"/>
      <c r="Z36" s="9"/>
      <c r="AA36" s="9"/>
      <c r="AB36" s="10"/>
      <c r="AC36" s="24">
        <v>0.98245543599902563</v>
      </c>
      <c r="AD36" s="11">
        <v>1921972.8733079105</v>
      </c>
      <c r="AE36" s="8">
        <v>1730330.97</v>
      </c>
      <c r="AF36" s="9"/>
      <c r="AG36" s="10"/>
      <c r="AH36" s="11"/>
      <c r="AI36" s="8">
        <v>27801.599999999999</v>
      </c>
      <c r="AJ36" s="9"/>
      <c r="AK36" s="10"/>
      <c r="AL36" s="25"/>
      <c r="AM36" s="25"/>
      <c r="AN36" s="25"/>
      <c r="AO36" s="10"/>
      <c r="AP36" s="12">
        <v>1991231.37</v>
      </c>
      <c r="AQ36" s="12"/>
      <c r="AR36" s="12"/>
      <c r="AS36" s="243"/>
      <c r="AT36" s="244"/>
      <c r="AU36" s="243"/>
      <c r="AV36" s="243"/>
      <c r="AW36" s="245"/>
      <c r="AX36" s="244"/>
      <c r="AY36" s="244"/>
      <c r="AZ36" s="243">
        <v>0</v>
      </c>
      <c r="BA36" s="243">
        <v>0</v>
      </c>
      <c r="BB36" s="243">
        <v>0</v>
      </c>
      <c r="BC36" s="243">
        <v>0</v>
      </c>
      <c r="BD36" s="243">
        <v>0</v>
      </c>
      <c r="BE36" s="243">
        <v>0</v>
      </c>
      <c r="BF36" s="243"/>
      <c r="BG36" s="243">
        <v>2</v>
      </c>
      <c r="BH36" s="243">
        <v>0</v>
      </c>
      <c r="BI36" s="243">
        <v>233098.80000000005</v>
      </c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>
        <v>0</v>
      </c>
      <c r="BX36" s="243">
        <v>1956295.22</v>
      </c>
      <c r="BY36" s="243">
        <v>1761231</v>
      </c>
      <c r="BZ36" s="243">
        <v>1956295.22</v>
      </c>
      <c r="CA36" s="243">
        <v>1761231</v>
      </c>
      <c r="CB36" s="244" t="s">
        <v>636</v>
      </c>
      <c r="CC36" s="249">
        <v>1758132.57</v>
      </c>
      <c r="CD36" s="249">
        <v>27801.599999999999</v>
      </c>
      <c r="CE36" s="249">
        <v>1991231.37</v>
      </c>
      <c r="CF36" s="249">
        <v>0</v>
      </c>
    </row>
    <row r="37" spans="1:84" x14ac:dyDescent="0.25">
      <c r="A37" s="255" t="s">
        <v>697</v>
      </c>
      <c r="B37" s="256" t="s">
        <v>698</v>
      </c>
      <c r="C37" s="256" t="s">
        <v>656</v>
      </c>
      <c r="D37" s="235"/>
      <c r="E37" s="236">
        <v>2742860.33</v>
      </c>
      <c r="F37" s="237">
        <v>2742860.33</v>
      </c>
      <c r="G37" s="257"/>
      <c r="H37" s="177"/>
      <c r="I37" s="176"/>
      <c r="J37" s="239"/>
      <c r="K37" s="240"/>
      <c r="L37" s="241"/>
      <c r="M37" s="8">
        <v>2547017.9500000002</v>
      </c>
      <c r="N37" s="242"/>
      <c r="O37" s="71"/>
      <c r="P37" s="100"/>
      <c r="Q37" s="9"/>
      <c r="R37" s="9"/>
      <c r="S37" s="9"/>
      <c r="T37" s="258">
        <v>45961</v>
      </c>
      <c r="U37" s="10"/>
      <c r="V37" s="23"/>
      <c r="W37" s="11"/>
      <c r="X37" s="8">
        <v>2548724.92</v>
      </c>
      <c r="Y37" s="9"/>
      <c r="Z37" s="9"/>
      <c r="AA37" s="9"/>
      <c r="AB37" s="10"/>
      <c r="AC37" s="24">
        <v>0.75453729128073732</v>
      </c>
      <c r="AD37" s="11">
        <v>1561582.5308467841</v>
      </c>
      <c r="AE37" s="8">
        <v>1749732.32</v>
      </c>
      <c r="AF37" s="9"/>
      <c r="AG37" s="10"/>
      <c r="AH37" s="11"/>
      <c r="AI37" s="8">
        <v>798992.6</v>
      </c>
      <c r="AJ37" s="9"/>
      <c r="AK37" s="10"/>
      <c r="AL37" s="25"/>
      <c r="AM37" s="25"/>
      <c r="AN37" s="25"/>
      <c r="AO37" s="10"/>
      <c r="AP37" s="12">
        <v>2742860.08</v>
      </c>
      <c r="AQ37" s="12"/>
      <c r="AR37" s="12"/>
      <c r="AS37" s="243"/>
      <c r="AT37" s="244"/>
      <c r="AU37" s="243"/>
      <c r="AV37" s="243"/>
      <c r="AW37" s="245"/>
      <c r="AX37" s="244"/>
      <c r="AY37" s="244"/>
      <c r="AZ37" s="243">
        <v>0</v>
      </c>
      <c r="BA37" s="243">
        <v>0</v>
      </c>
      <c r="BB37" s="243">
        <v>0</v>
      </c>
      <c r="BC37" s="243">
        <v>0</v>
      </c>
      <c r="BD37" s="243">
        <v>0</v>
      </c>
      <c r="BE37" s="243">
        <v>0</v>
      </c>
      <c r="BF37" s="243"/>
      <c r="BG37" s="243">
        <v>2</v>
      </c>
      <c r="BH37" s="243">
        <v>0</v>
      </c>
      <c r="BI37" s="243">
        <v>195000</v>
      </c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>
        <v>0</v>
      </c>
      <c r="BX37" s="243">
        <v>2069589.6</v>
      </c>
      <c r="BY37" s="243">
        <v>2318947.44</v>
      </c>
      <c r="BZ37" s="243">
        <v>2069589.6</v>
      </c>
      <c r="CA37" s="243">
        <v>2318947.44</v>
      </c>
      <c r="CB37" s="244" t="s">
        <v>636</v>
      </c>
      <c r="CC37" s="249">
        <v>2548724.92</v>
      </c>
      <c r="CD37" s="249">
        <v>798992.6</v>
      </c>
      <c r="CE37" s="249">
        <v>2742860.08</v>
      </c>
      <c r="CF37" s="249">
        <v>0</v>
      </c>
    </row>
    <row r="38" spans="1:84" x14ac:dyDescent="0.25">
      <c r="A38" s="255" t="s">
        <v>699</v>
      </c>
      <c r="B38" s="256" t="s">
        <v>700</v>
      </c>
      <c r="C38" s="256" t="s">
        <v>656</v>
      </c>
      <c r="D38" s="235"/>
      <c r="E38" s="236">
        <v>2486231.58</v>
      </c>
      <c r="F38" s="237">
        <v>2486231.58</v>
      </c>
      <c r="G38" s="257"/>
      <c r="H38" s="177"/>
      <c r="I38" s="176"/>
      <c r="J38" s="239"/>
      <c r="K38" s="240"/>
      <c r="L38" s="241"/>
      <c r="M38" s="8">
        <v>2239435.52</v>
      </c>
      <c r="N38" s="242"/>
      <c r="O38" s="71"/>
      <c r="P38" s="100"/>
      <c r="Q38" s="9"/>
      <c r="R38" s="9"/>
      <c r="S38" s="9"/>
      <c r="T38" s="258">
        <v>45930</v>
      </c>
      <c r="U38" s="10"/>
      <c r="V38" s="23"/>
      <c r="W38" s="11"/>
      <c r="X38" s="8">
        <v>2239435.14</v>
      </c>
      <c r="Y38" s="9"/>
      <c r="Z38" s="9"/>
      <c r="AA38" s="9"/>
      <c r="AB38" s="10"/>
      <c r="AC38" s="24">
        <v>0.9108769224064176</v>
      </c>
      <c r="AD38" s="11">
        <v>2062816.2199701571</v>
      </c>
      <c r="AE38" s="8">
        <v>2067416.95</v>
      </c>
      <c r="AF38" s="9"/>
      <c r="AG38" s="10"/>
      <c r="AH38" s="11"/>
      <c r="AI38" s="8">
        <v>172018.19</v>
      </c>
      <c r="AJ38" s="9"/>
      <c r="AK38" s="10"/>
      <c r="AL38" s="25"/>
      <c r="AM38" s="25"/>
      <c r="AN38" s="25"/>
      <c r="AO38" s="10"/>
      <c r="AP38" s="12">
        <v>2486231.58</v>
      </c>
      <c r="AQ38" s="12"/>
      <c r="AR38" s="12"/>
      <c r="AS38" s="243"/>
      <c r="AT38" s="244"/>
      <c r="AU38" s="243"/>
      <c r="AV38" s="243"/>
      <c r="AW38" s="245"/>
      <c r="AX38" s="244"/>
      <c r="AY38" s="244"/>
      <c r="AZ38" s="243">
        <v>0</v>
      </c>
      <c r="BA38" s="243">
        <v>0</v>
      </c>
      <c r="BB38" s="243">
        <v>0</v>
      </c>
      <c r="BC38" s="243">
        <v>0</v>
      </c>
      <c r="BD38" s="243">
        <v>0</v>
      </c>
      <c r="BE38" s="243">
        <v>0</v>
      </c>
      <c r="BF38" s="243"/>
      <c r="BG38" s="243">
        <v>2</v>
      </c>
      <c r="BH38" s="243">
        <v>0</v>
      </c>
      <c r="BI38" s="243">
        <v>246796.43999999994</v>
      </c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>
        <v>0</v>
      </c>
      <c r="BX38" s="243">
        <v>2264648.6800000002</v>
      </c>
      <c r="BY38" s="243">
        <v>2269699.56</v>
      </c>
      <c r="BZ38" s="243">
        <v>2264648.6800000002</v>
      </c>
      <c r="CA38" s="243">
        <v>2269699.56</v>
      </c>
      <c r="CB38" s="244" t="s">
        <v>636</v>
      </c>
      <c r="CC38" s="249">
        <v>2239435.14</v>
      </c>
      <c r="CD38" s="249">
        <v>172018.19</v>
      </c>
      <c r="CE38" s="249">
        <v>2486231.58</v>
      </c>
      <c r="CF38" s="249">
        <v>0</v>
      </c>
    </row>
    <row r="39" spans="1:84" x14ac:dyDescent="0.25">
      <c r="A39" s="255" t="s">
        <v>701</v>
      </c>
      <c r="B39" s="256" t="s">
        <v>702</v>
      </c>
      <c r="C39" s="256" t="s">
        <v>644</v>
      </c>
      <c r="D39" s="235"/>
      <c r="E39" s="236">
        <v>61902</v>
      </c>
      <c r="F39" s="237">
        <v>61902</v>
      </c>
      <c r="G39" s="257"/>
      <c r="H39" s="177"/>
      <c r="I39" s="176"/>
      <c r="J39" s="239"/>
      <c r="K39" s="240"/>
      <c r="L39" s="241"/>
      <c r="M39" s="8">
        <v>62149.86</v>
      </c>
      <c r="N39" s="242"/>
      <c r="O39" s="71"/>
      <c r="P39" s="100"/>
      <c r="Q39" s="9"/>
      <c r="R39" s="9"/>
      <c r="S39" s="9"/>
      <c r="T39" s="258">
        <v>46022</v>
      </c>
      <c r="U39" s="10"/>
      <c r="V39" s="23"/>
      <c r="W39" s="11"/>
      <c r="X39" s="8">
        <v>56994.44</v>
      </c>
      <c r="Y39" s="9"/>
      <c r="Z39" s="9"/>
      <c r="AA39" s="9"/>
      <c r="AB39" s="10"/>
      <c r="AC39" s="24">
        <v>0.91397047138375964</v>
      </c>
      <c r="AD39" s="11">
        <v>51709.31435217629</v>
      </c>
      <c r="AE39" s="8">
        <v>56994.44</v>
      </c>
      <c r="AF39" s="9"/>
      <c r="AG39" s="10"/>
      <c r="AH39" s="11"/>
      <c r="AI39" s="8">
        <v>0</v>
      </c>
      <c r="AJ39" s="9"/>
      <c r="AK39" s="10"/>
      <c r="AL39" s="25"/>
      <c r="AM39" s="25"/>
      <c r="AN39" s="25"/>
      <c r="AO39" s="10"/>
      <c r="AP39" s="12">
        <v>61902</v>
      </c>
      <c r="AQ39" s="12"/>
      <c r="AR39" s="12"/>
      <c r="AS39" s="243"/>
      <c r="AT39" s="244"/>
      <c r="AU39" s="243"/>
      <c r="AV39" s="243"/>
      <c r="AW39" s="245"/>
      <c r="AX39" s="244"/>
      <c r="AY39" s="244"/>
      <c r="AZ39" s="243">
        <v>0</v>
      </c>
      <c r="BA39" s="243">
        <v>0</v>
      </c>
      <c r="BB39" s="243">
        <v>0</v>
      </c>
      <c r="BC39" s="243">
        <v>0</v>
      </c>
      <c r="BD39" s="243">
        <v>0</v>
      </c>
      <c r="BE39" s="243">
        <v>0</v>
      </c>
      <c r="BF39" s="243"/>
      <c r="BG39" s="243">
        <v>3</v>
      </c>
      <c r="BH39" s="243">
        <v>0</v>
      </c>
      <c r="BI39" s="243">
        <v>4843</v>
      </c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>
        <v>0</v>
      </c>
      <c r="BX39" s="243">
        <v>56576.57</v>
      </c>
      <c r="BY39" s="243">
        <v>62359.17</v>
      </c>
      <c r="BZ39" s="243">
        <v>56576.57</v>
      </c>
      <c r="CA39" s="243">
        <v>62359.17</v>
      </c>
      <c r="CB39" s="244" t="s">
        <v>636</v>
      </c>
      <c r="CC39" s="249">
        <v>56994.44</v>
      </c>
      <c r="CD39" s="249">
        <v>0</v>
      </c>
      <c r="CE39" s="249">
        <v>61902</v>
      </c>
      <c r="CF39" s="249">
        <v>0</v>
      </c>
    </row>
    <row r="40" spans="1:84" x14ac:dyDescent="0.25">
      <c r="A40" s="255"/>
      <c r="B40" s="93" t="s">
        <v>703</v>
      </c>
      <c r="C40" s="256"/>
      <c r="D40" s="235"/>
      <c r="E40" s="278">
        <f>SUM(E7:E39)/2</f>
        <v>374303985.29999995</v>
      </c>
      <c r="F40" s="268">
        <f>SUM(F7:F39)/2</f>
        <v>374303985.29999995</v>
      </c>
      <c r="G40" s="257"/>
      <c r="H40" s="177"/>
      <c r="I40" s="176"/>
      <c r="J40" s="279">
        <f>SUM(J7:J39)/2</f>
        <v>345410975.17999995</v>
      </c>
      <c r="K40" s="240"/>
      <c r="L40" s="241"/>
      <c r="M40" s="272">
        <f>SUM(M7:M39)/2</f>
        <v>334206167.67500007</v>
      </c>
      <c r="N40" s="280">
        <f>SUM(N7:N39)/2</f>
        <v>310839128.35999995</v>
      </c>
      <c r="O40" s="71"/>
      <c r="P40" s="100"/>
      <c r="Q40" s="270">
        <f>SUM(Q7:Q39)/2</f>
        <v>0</v>
      </c>
      <c r="R40" s="270">
        <f>SUM(R7:R39)/2</f>
        <v>0</v>
      </c>
      <c r="S40" s="270">
        <f>SUM(S7:S39)/2</f>
        <v>0</v>
      </c>
      <c r="T40" s="258"/>
      <c r="U40" s="10"/>
      <c r="V40" s="23"/>
      <c r="W40" s="271">
        <f>SUM(W7:W39)/2</f>
        <v>0</v>
      </c>
      <c r="X40" s="272">
        <f>SUM(X7:X39)/2</f>
        <v>270064426.36500001</v>
      </c>
      <c r="Y40" s="270">
        <f>SUM(Y7:Y39)/2</f>
        <v>0</v>
      </c>
      <c r="Z40" s="270">
        <f>SUM(Z7:Z39)/2</f>
        <v>0</v>
      </c>
      <c r="AA40" s="270">
        <f>SUM(AA7:AA39)/2</f>
        <v>0</v>
      </c>
      <c r="AB40" s="10"/>
      <c r="AC40" s="24"/>
      <c r="AD40" s="271">
        <f>SUM(AD7:AD39)/2</f>
        <v>138911616.75187081</v>
      </c>
      <c r="AE40" s="272">
        <f>SUM(AE7:AE39)/2</f>
        <v>169457250.85499999</v>
      </c>
      <c r="AF40" s="270">
        <f>SUM(AF7:AF39)/2</f>
        <v>0</v>
      </c>
      <c r="AG40" s="10"/>
      <c r="AH40" s="271">
        <f>SUM(AH7:AH39)/2</f>
        <v>0</v>
      </c>
      <c r="AI40" s="272">
        <f>SUM(AI7:AI39)/2</f>
        <v>100607175.50999999</v>
      </c>
      <c r="AJ40" s="270">
        <f>SUM(AJ7:AJ39)/2</f>
        <v>0</v>
      </c>
      <c r="AK40" s="10"/>
      <c r="AL40" s="282">
        <f>SUM(AL7:AL39)/2</f>
        <v>0</v>
      </c>
      <c r="AM40" s="282">
        <f>SUM(AM7:AM39)/2</f>
        <v>0</v>
      </c>
      <c r="AN40" s="282">
        <f>SUM(AN7:AN39)/2</f>
        <v>0</v>
      </c>
      <c r="AO40" s="10"/>
      <c r="AP40" s="283">
        <f>SUM(AP7:AP39)/2</f>
        <v>315236987.71500003</v>
      </c>
      <c r="AQ40" s="283">
        <f>SUM(AQ7:AQ39)/2</f>
        <v>0</v>
      </c>
      <c r="AR40" s="283">
        <f>SUM(AR7:AR39)/2</f>
        <v>0</v>
      </c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300"/>
      <c r="B42" s="299" t="s">
        <v>705</v>
      </c>
      <c r="C42" s="93"/>
      <c r="D42" s="267"/>
      <c r="E42" s="278">
        <f>SUMIF(BG8:BG42,1, E8:E42)</f>
        <v>365112229.25999993</v>
      </c>
      <c r="F42" s="268">
        <f>SUMIF(BG8:BG42,1, F8:F42)</f>
        <v>365112229.25999993</v>
      </c>
      <c r="G42" s="301"/>
      <c r="H42" s="113"/>
      <c r="I42" s="104"/>
      <c r="J42" s="279">
        <f>SUMIF(BG8:BG42,1, J8:J42)</f>
        <v>345410975.17999995</v>
      </c>
      <c r="K42" s="288"/>
      <c r="L42" s="98"/>
      <c r="M42" s="272">
        <f>SUMIF(BG8:BG42,1, M8:M42)</f>
        <v>326031869.66000003</v>
      </c>
      <c r="N42" s="280">
        <f>SUMIF(BG8:BG42,1, N8:N42)</f>
        <v>310839128.35999995</v>
      </c>
      <c r="O42" s="289"/>
      <c r="P42" s="99"/>
      <c r="Q42" s="270">
        <f>SUMIF(BG8:BG42,1, Q8:Q42)</f>
        <v>0</v>
      </c>
      <c r="R42" s="270">
        <f>SUMIF(BG8:BG42,1, R8:R42)</f>
        <v>0</v>
      </c>
      <c r="S42" s="270">
        <f>SUMIF(BG8:BG42,1, S8:S42)</f>
        <v>0</v>
      </c>
      <c r="T42" s="302"/>
      <c r="U42" s="291"/>
      <c r="V42" s="292"/>
      <c r="W42" s="271">
        <f>SUMIF(BG8:BG42,1, W8:W42)</f>
        <v>0</v>
      </c>
      <c r="X42" s="272">
        <f>SUMIF(BG8:BG42,1, X8:X42)</f>
        <v>261829546.82000002</v>
      </c>
      <c r="Y42" s="270">
        <f>SUMIF(BG8:BG42,1, Y8:Y42)</f>
        <v>0</v>
      </c>
      <c r="Z42" s="270">
        <f>SUMIF(BG8:BG42,1, Z8:Z42)</f>
        <v>0</v>
      </c>
      <c r="AA42" s="270">
        <f>SUMIF(BG8:BG42,1, AA8:AA42)</f>
        <v>0</v>
      </c>
      <c r="AB42" s="291"/>
      <c r="AC42" s="293"/>
      <c r="AD42" s="271">
        <f>SUMIF(BG8:BG42,1, AD8:AD42)</f>
        <v>132111431.81438601</v>
      </c>
      <c r="AE42" s="272">
        <f>SUMIF(BG8:BG42,1, AE8:AE42)</f>
        <v>162442943.41999999</v>
      </c>
      <c r="AF42" s="270">
        <f>SUMIF(BG8:BG42,1, AF8:AF42)</f>
        <v>0</v>
      </c>
      <c r="AG42" s="291"/>
      <c r="AH42" s="271">
        <f>SUMIF(BG8:BG42,1, AH8:AH42)</f>
        <v>0</v>
      </c>
      <c r="AI42" s="272">
        <f>SUMIF(BG8:BG42,1, AI8:AI42)</f>
        <v>99386603.399999991</v>
      </c>
      <c r="AJ42" s="270">
        <f>SUMIF(BG8:BG42,1, AJ8:AJ42)</f>
        <v>0</v>
      </c>
      <c r="AK42" s="291"/>
      <c r="AL42" s="282">
        <f>SUMIF(BG8:BG42,1, AL8:AL42)</f>
        <v>0</v>
      </c>
      <c r="AM42" s="282">
        <f>SUMIF(BG8:BG42,1, AM8:AM42)</f>
        <v>0</v>
      </c>
      <c r="AN42" s="282">
        <f>SUMIF(BG8:BG42,1, AN8:AN42)</f>
        <v>0</v>
      </c>
      <c r="AO42" s="291"/>
      <c r="AP42" s="283">
        <f>SUMIF(BG8:BG42,1, AP8:AP42)</f>
        <v>306124045.26999998</v>
      </c>
      <c r="AQ42" s="283">
        <f>SUMIF(BG8:BG42,1, AQ8:AQ42)</f>
        <v>0</v>
      </c>
      <c r="AR42" s="283">
        <f>SUMIF(BG8:BG42,1, AR8:AR42)</f>
        <v>0</v>
      </c>
      <c r="AS42" s="15"/>
      <c r="AT42" s="274"/>
      <c r="AU42" s="15"/>
      <c r="AV42" s="15"/>
      <c r="AW42" s="275"/>
      <c r="AX42" s="274"/>
      <c r="AY42" s="274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298"/>
      <c r="BO42" s="298"/>
      <c r="BP42" s="298"/>
      <c r="BQ42" s="298"/>
      <c r="BR42" s="294"/>
      <c r="BS42" s="294"/>
      <c r="BT42" s="15"/>
      <c r="BU42" s="15"/>
      <c r="BV42" s="276"/>
      <c r="BW42" s="15"/>
      <c r="BX42" s="15"/>
      <c r="BY42" s="15"/>
      <c r="BZ42" s="15"/>
      <c r="CA42" s="15"/>
      <c r="CB42" s="274"/>
      <c r="CC42" s="277"/>
      <c r="CD42" s="277"/>
      <c r="CE42" s="277"/>
      <c r="CF42" s="277"/>
    </row>
    <row r="43" spans="1:84" x14ac:dyDescent="0.25">
      <c r="A43" s="300"/>
      <c r="B43" s="299" t="s">
        <v>706</v>
      </c>
      <c r="C43" s="93"/>
      <c r="D43" s="267"/>
      <c r="E43" s="278">
        <f>SUMIF(BG8:BG42,2, E8:E42)</f>
        <v>18321610.080000002</v>
      </c>
      <c r="F43" s="268">
        <f>SUMIF(BG8:BG42,2, F8:F42)</f>
        <v>18321610.080000002</v>
      </c>
      <c r="G43" s="301"/>
      <c r="H43" s="113"/>
      <c r="I43" s="104"/>
      <c r="J43" s="279">
        <f>SUMIF(BG8:BG42,2, J8:J42)</f>
        <v>0</v>
      </c>
      <c r="K43" s="288"/>
      <c r="L43" s="98"/>
      <c r="M43" s="272">
        <f>SUMIF(BG8:BG42,2, M8:M42)</f>
        <v>16286446.169999998</v>
      </c>
      <c r="N43" s="280">
        <f>SUMIF(BG8:BG42,2, N8:N42)</f>
        <v>0</v>
      </c>
      <c r="O43" s="289"/>
      <c r="P43" s="99"/>
      <c r="Q43" s="270">
        <f>SUMIF(BG8:BG42,2, Q8:Q42)</f>
        <v>0</v>
      </c>
      <c r="R43" s="270">
        <f>SUMIF(BG8:BG42,2, R8:R42)</f>
        <v>0</v>
      </c>
      <c r="S43" s="270">
        <f>SUMIF(BG8:BG42,2, S8:S42)</f>
        <v>0</v>
      </c>
      <c r="T43" s="302"/>
      <c r="U43" s="291"/>
      <c r="V43" s="292"/>
      <c r="W43" s="271">
        <f>SUMIF(BG8:BG42,2, W8:W42)</f>
        <v>0</v>
      </c>
      <c r="X43" s="272">
        <f>SUMIF(BG8:BG42,2, X8:X42)</f>
        <v>16412764.650000002</v>
      </c>
      <c r="Y43" s="270">
        <f>SUMIF(BG8:BG42,2, Y8:Y42)</f>
        <v>0</v>
      </c>
      <c r="Z43" s="270">
        <f>SUMIF(BG8:BG42,2, Z8:Z42)</f>
        <v>0</v>
      </c>
      <c r="AA43" s="270">
        <f>SUMIF(BG8:BG42,2, AA8:AA42)</f>
        <v>0</v>
      </c>
      <c r="AB43" s="291"/>
      <c r="AC43" s="293"/>
      <c r="AD43" s="271">
        <f>SUMIF(BG8:BG42,2, AD8:AD42)</f>
        <v>13548660.560617462</v>
      </c>
      <c r="AE43" s="272">
        <f>SUMIF(BG8:BG42,2, AE8:AE42)</f>
        <v>13971620.43</v>
      </c>
      <c r="AF43" s="270">
        <f>SUMIF(BG8:BG42,2, AF8:AF42)</f>
        <v>0</v>
      </c>
      <c r="AG43" s="291"/>
      <c r="AH43" s="271">
        <f>SUMIF(BG8:BG42,2, AH8:AH42)</f>
        <v>0</v>
      </c>
      <c r="AI43" s="272">
        <f>SUMIF(BG8:BG42,2, AI8:AI42)</f>
        <v>2441144.2200000002</v>
      </c>
      <c r="AJ43" s="270">
        <f>SUMIF(BG8:BG42,2, AJ8:AJ42)</f>
        <v>0</v>
      </c>
      <c r="AK43" s="291"/>
      <c r="AL43" s="282">
        <f>SUMIF(BG8:BG42,2, AL8:AL42)</f>
        <v>0</v>
      </c>
      <c r="AM43" s="282">
        <f>SUMIF(BG8:BG42,2, AM8:AM42)</f>
        <v>0</v>
      </c>
      <c r="AN43" s="282">
        <f>SUMIF(BG8:BG42,2, AN8:AN42)</f>
        <v>0</v>
      </c>
      <c r="AO43" s="291"/>
      <c r="AP43" s="283">
        <f>SUMIF(BG8:BG42,2, AP8:AP42)</f>
        <v>18163982.890000001</v>
      </c>
      <c r="AQ43" s="283">
        <f>SUMIF(BG8:BG42,2, AQ8:AQ42)</f>
        <v>0</v>
      </c>
      <c r="AR43" s="283">
        <f>SUMIF(BG8:BG42,2, AR8:AR42)</f>
        <v>0</v>
      </c>
      <c r="AS43" s="15"/>
      <c r="AT43" s="274"/>
      <c r="AU43" s="15"/>
      <c r="AV43" s="15"/>
      <c r="AW43" s="275"/>
      <c r="AX43" s="274"/>
      <c r="AY43" s="274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298"/>
      <c r="BO43" s="298"/>
      <c r="BP43" s="298"/>
      <c r="BQ43" s="298"/>
      <c r="BR43" s="294"/>
      <c r="BS43" s="294"/>
      <c r="BT43" s="15"/>
      <c r="BU43" s="15"/>
      <c r="BV43" s="276"/>
      <c r="BW43" s="15"/>
      <c r="BX43" s="15"/>
      <c r="BY43" s="15"/>
      <c r="BZ43" s="15"/>
      <c r="CA43" s="15"/>
      <c r="CB43" s="274"/>
      <c r="CC43" s="277"/>
      <c r="CD43" s="277"/>
      <c r="CE43" s="277"/>
      <c r="CF43" s="277"/>
    </row>
    <row r="44" spans="1:84" x14ac:dyDescent="0.25">
      <c r="A44" s="300"/>
      <c r="B44" s="299" t="s">
        <v>704</v>
      </c>
      <c r="C44" s="93"/>
      <c r="D44" s="267"/>
      <c r="E44" s="278">
        <f>SUM(E8:E43)/4</f>
        <v>376586448.80999994</v>
      </c>
      <c r="F44" s="268">
        <f>SUM(F8:F43)/4</f>
        <v>376586448.80999994</v>
      </c>
      <c r="G44" s="301"/>
      <c r="H44" s="113"/>
      <c r="I44" s="104"/>
      <c r="J44" s="279">
        <f>SUM(J8:J43)/4</f>
        <v>345410975.17999995</v>
      </c>
      <c r="K44" s="288"/>
      <c r="L44" s="98"/>
      <c r="M44" s="272">
        <f>SUM(M8:M43)/4</f>
        <v>336234204.71375006</v>
      </c>
      <c r="N44" s="280">
        <f>SUM(N8:N43)/4</f>
        <v>310839128.35999995</v>
      </c>
      <c r="O44" s="289"/>
      <c r="P44" s="99"/>
      <c r="Q44" s="270">
        <f>SUM(Q8:Q43)/4</f>
        <v>0</v>
      </c>
      <c r="R44" s="270">
        <f>SUM(R8:R43)/4</f>
        <v>0</v>
      </c>
      <c r="S44" s="270">
        <f>SUM(S8:S43)/4</f>
        <v>0</v>
      </c>
      <c r="T44" s="302"/>
      <c r="U44" s="291"/>
      <c r="V44" s="292"/>
      <c r="W44" s="271">
        <f>SUM(W8:W43)/4</f>
        <v>0</v>
      </c>
      <c r="X44" s="272">
        <f>SUM(X8:X43)/4</f>
        <v>272108897.64125001</v>
      </c>
      <c r="Y44" s="270">
        <f>SUM(Y8:Y43)/4</f>
        <v>0</v>
      </c>
      <c r="Z44" s="270">
        <f>SUM(Z8:Z43)/4</f>
        <v>0</v>
      </c>
      <c r="AA44" s="270">
        <f>SUM(AA8:AA43)/4</f>
        <v>0</v>
      </c>
      <c r="AB44" s="291"/>
      <c r="AC44" s="293"/>
      <c r="AD44" s="271">
        <f>SUM(AD8:AD43)/4</f>
        <v>140598735.65765399</v>
      </c>
      <c r="AE44" s="272">
        <f>SUM(AE8:AE43)/4</f>
        <v>171196579.10374996</v>
      </c>
      <c r="AF44" s="270">
        <f>SUM(AF8:AF43)/4</f>
        <v>0</v>
      </c>
      <c r="AG44" s="291"/>
      <c r="AH44" s="271">
        <f>SUM(AH8:AH43)/4</f>
        <v>0</v>
      </c>
      <c r="AI44" s="272">
        <f>SUM(AI8:AI43)/4</f>
        <v>100912318.53749999</v>
      </c>
      <c r="AJ44" s="270">
        <f>SUM(AJ8:AJ43)/4</f>
        <v>0</v>
      </c>
      <c r="AK44" s="291"/>
      <c r="AL44" s="282">
        <f>SUM(AL8:AL43)/4</f>
        <v>0</v>
      </c>
      <c r="AM44" s="282">
        <f>SUM(AM8:AM43)/4</f>
        <v>0</v>
      </c>
      <c r="AN44" s="282">
        <f>SUM(AN8:AN43)/4</f>
        <v>0</v>
      </c>
      <c r="AO44" s="291"/>
      <c r="AP44" s="283">
        <f>SUM(AP8:AP43)/4</f>
        <v>317499747.82625002</v>
      </c>
      <c r="AQ44" s="283">
        <f>SUM(AQ8:AQ43)/4</f>
        <v>0</v>
      </c>
      <c r="AR44" s="283">
        <f>SUM(AR8:AR43)/4</f>
        <v>0</v>
      </c>
      <c r="AS44" s="15"/>
      <c r="AT44" s="274"/>
      <c r="AU44" s="15"/>
      <c r="AV44" s="15"/>
      <c r="AW44" s="275"/>
      <c r="AX44" s="274"/>
      <c r="AY44" s="274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298"/>
      <c r="BO44" s="298"/>
      <c r="BP44" s="298"/>
      <c r="BQ44" s="298"/>
      <c r="BR44" s="294"/>
      <c r="BS44" s="294"/>
      <c r="BT44" s="15"/>
      <c r="BU44" s="15"/>
      <c r="BV44" s="276"/>
      <c r="BW44" s="15"/>
      <c r="BX44" s="15"/>
      <c r="BY44" s="15"/>
      <c r="BZ44" s="15"/>
      <c r="CA44" s="15"/>
      <c r="CB44" s="274"/>
      <c r="CC44" s="277"/>
      <c r="CD44" s="277"/>
      <c r="CE44" s="277"/>
      <c r="CF44" s="277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7"/>
      <c r="BO71" s="297"/>
      <c r="BP71" s="297"/>
      <c r="BQ71" s="297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7"/>
      <c r="BO72" s="297"/>
      <c r="BP72" s="297"/>
      <c r="BQ72" s="297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K3vXL8zB9gLGv12WkQH/mjUxyyRSZeum2Kn6Eg2AGRJqKUUNZ+H336su8xZ/stNG1qmSgfNJ0BSaT2ea14LGuw==" saltValue="+iEiYi5+qtBUmss+KGGge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5"/>
      <c r="B29" s="266"/>
      <c r="C29" s="266"/>
      <c r="D29" s="267"/>
      <c r="E29" s="268"/>
      <c r="F29" s="269"/>
      <c r="G29" s="268"/>
      <c r="H29" s="269"/>
      <c r="I29" s="268"/>
      <c r="J29" s="270"/>
      <c r="K29" s="270"/>
      <c r="L29" s="270"/>
      <c r="M29" s="15"/>
      <c r="N29" s="270"/>
      <c r="O29" s="270"/>
      <c r="P29" s="270"/>
      <c r="Q29" s="15"/>
      <c r="R29" s="271"/>
      <c r="S29" s="271"/>
      <c r="T29" s="271"/>
      <c r="U29" s="272"/>
      <c r="V29" s="272"/>
      <c r="W29" s="272"/>
      <c r="X29" s="270"/>
      <c r="Y29" s="270"/>
      <c r="Z29" s="270"/>
      <c r="AA29" s="273"/>
      <c r="AB29" s="274"/>
      <c r="AC29" s="15"/>
      <c r="AD29" s="15"/>
      <c r="AE29" s="275"/>
      <c r="AF29" s="274"/>
      <c r="AG29" s="274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276"/>
      <c r="BE29" s="15"/>
      <c r="BF29" s="15"/>
      <c r="BG29" s="15"/>
      <c r="BH29" s="15"/>
      <c r="BI29" s="15"/>
      <c r="BJ29" s="274"/>
      <c r="BK29" s="277"/>
      <c r="BL29" s="277"/>
      <c r="BM29" s="277"/>
      <c r="BN29" s="277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5"/>
      <c r="B31" s="266"/>
      <c r="C31" s="266"/>
      <c r="D31" s="267"/>
      <c r="E31" s="268"/>
      <c r="F31" s="269"/>
      <c r="G31" s="268"/>
      <c r="H31" s="269"/>
      <c r="I31" s="268"/>
      <c r="J31" s="270"/>
      <c r="K31" s="270"/>
      <c r="L31" s="270"/>
      <c r="M31" s="15"/>
      <c r="N31" s="270"/>
      <c r="O31" s="270"/>
      <c r="P31" s="270"/>
      <c r="Q31" s="15"/>
      <c r="R31" s="271"/>
      <c r="S31" s="271"/>
      <c r="T31" s="271"/>
      <c r="U31" s="272"/>
      <c r="V31" s="272"/>
      <c r="W31" s="272"/>
      <c r="X31" s="270"/>
      <c r="Y31" s="270"/>
      <c r="Z31" s="270"/>
      <c r="AA31" s="273"/>
      <c r="AB31" s="274"/>
      <c r="AC31" s="15"/>
      <c r="AD31" s="15"/>
      <c r="AE31" s="275"/>
      <c r="AF31" s="274"/>
      <c r="AG31" s="274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276"/>
      <c r="BE31" s="15"/>
      <c r="BF31" s="15"/>
      <c r="BG31" s="15"/>
      <c r="BH31" s="15"/>
      <c r="BI31" s="15"/>
      <c r="BJ31" s="274"/>
      <c r="BK31" s="277"/>
      <c r="BL31" s="277"/>
      <c r="BM31" s="277"/>
      <c r="BN31" s="277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2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5"/>
      <c r="B40" s="266"/>
      <c r="C40" s="266"/>
      <c r="D40" s="267"/>
      <c r="E40" s="268"/>
      <c r="F40" s="269"/>
      <c r="G40" s="268"/>
      <c r="H40" s="269"/>
      <c r="I40" s="268"/>
      <c r="J40" s="270"/>
      <c r="K40" s="270"/>
      <c r="L40" s="270"/>
      <c r="M40" s="15"/>
      <c r="N40" s="270"/>
      <c r="O40" s="270"/>
      <c r="P40" s="270"/>
      <c r="Q40" s="15"/>
      <c r="R40" s="271"/>
      <c r="S40" s="271"/>
      <c r="T40" s="271"/>
      <c r="U40" s="272"/>
      <c r="V40" s="272"/>
      <c r="W40" s="272"/>
      <c r="X40" s="270"/>
      <c r="Y40" s="270"/>
      <c r="Z40" s="270"/>
      <c r="AA40" s="273"/>
      <c r="AB40" s="274"/>
      <c r="AC40" s="15"/>
      <c r="AD40" s="15"/>
      <c r="AE40" s="275"/>
      <c r="AF40" s="274"/>
      <c r="AG40" s="274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276"/>
      <c r="BE40" s="15"/>
      <c r="BF40" s="15"/>
      <c r="BG40" s="15"/>
      <c r="BH40" s="15"/>
      <c r="BI40" s="15"/>
      <c r="BJ40" s="274"/>
      <c r="BK40" s="277"/>
      <c r="BL40" s="277"/>
      <c r="BM40" s="277"/>
      <c r="BN40" s="277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85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85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85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E6R8QWHdYCYrNhjem8xG7ek3AMm5oxNTxLU5PdjYN+SHH+0XJ5lmrQuuTEjstPYZw7k9Pl0zp3RG2D6deyeD1g==" saltValue="1DEYunxiklLLaAbWzqeB6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ZJNMBkc+i/ppofPjpnpezN8qZmJsFidlwK1oqtWWbZlXsz2kYYbhaPC/Ktk1cmBqqwnErlz4DPjIk3Y0Zlb8KQ==" saltValue="k0chKlb7x7AwlmgQQUUEf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7fdqLMdHmPNtOqFT/l17sug98RkH2r14HwyQDjpXS6KTMHUPWhQZtuRpb23GduCL0+2NJH8H7DLm4y8n9IIrHw==" saltValue="FRUc29/5uGBZq/jhAQa2N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2026-04-02T22:29:47Z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