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8F11D5E-B035-4362-ADA0-180A1509248F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4" i="82" l="1"/>
  <c r="AR23" i="82"/>
  <c r="AQ24" i="82"/>
  <c r="AQ23" i="82"/>
  <c r="AP24" i="82"/>
  <c r="AP23" i="82"/>
  <c r="AN24" i="82"/>
  <c r="AN23" i="82"/>
  <c r="AM24" i="82"/>
  <c r="AM23" i="82"/>
  <c r="AL24" i="82"/>
  <c r="AL23" i="82"/>
  <c r="AJ24" i="82"/>
  <c r="AJ23" i="82"/>
  <c r="AI24" i="82"/>
  <c r="AI23" i="82"/>
  <c r="AH24" i="82"/>
  <c r="AH23" i="82"/>
  <c r="AF24" i="82"/>
  <c r="AF23" i="82"/>
  <c r="AE24" i="82"/>
  <c r="AE23" i="82"/>
  <c r="AD24" i="82"/>
  <c r="AD23" i="82"/>
  <c r="AA24" i="82"/>
  <c r="AA23" i="82"/>
  <c r="Z24" i="82"/>
  <c r="Z23" i="82"/>
  <c r="Y24" i="82"/>
  <c r="Y23" i="82"/>
  <c r="X24" i="82"/>
  <c r="X23" i="82"/>
  <c r="W24" i="82"/>
  <c r="W23" i="82"/>
  <c r="S24" i="82"/>
  <c r="S23" i="82"/>
  <c r="R24" i="82"/>
  <c r="R23" i="82"/>
  <c r="Q24" i="82"/>
  <c r="Q23" i="82"/>
  <c r="N24" i="82"/>
  <c r="N23" i="82"/>
  <c r="M24" i="82"/>
  <c r="M23" i="82"/>
  <c r="J24" i="82"/>
  <c r="J23" i="82"/>
  <c r="F24" i="82"/>
  <c r="F23" i="82"/>
  <c r="E24" i="82"/>
  <c r="E23" i="82"/>
  <c r="AN21" i="82"/>
  <c r="AI21" i="82"/>
  <c r="AD21" i="82"/>
  <c r="X21" i="82"/>
  <c r="Q21" i="82"/>
  <c r="F21" i="82"/>
  <c r="AR19" i="82"/>
  <c r="AQ19" i="82"/>
  <c r="AP19" i="82"/>
  <c r="AN19" i="82"/>
  <c r="AM19" i="82"/>
  <c r="AL19" i="82"/>
  <c r="AJ19" i="82"/>
  <c r="AI19" i="82"/>
  <c r="AH19" i="82"/>
  <c r="AF19" i="82"/>
  <c r="AE19" i="82"/>
  <c r="AD19" i="82"/>
  <c r="AA19" i="82"/>
  <c r="Z19" i="82"/>
  <c r="Y19" i="82"/>
  <c r="Y21" i="82" s="1"/>
  <c r="X19" i="82"/>
  <c r="W19" i="82"/>
  <c r="S19" i="82"/>
  <c r="R19" i="82"/>
  <c r="R21" i="82" s="1"/>
  <c r="Q19" i="82"/>
  <c r="N19" i="82"/>
  <c r="M19" i="82"/>
  <c r="J19" i="82"/>
  <c r="J21" i="82" s="1"/>
  <c r="F19" i="82"/>
  <c r="E19" i="82"/>
  <c r="AR15" i="82"/>
  <c r="AQ15" i="82"/>
  <c r="AQ21" i="82" s="1"/>
  <c r="AP15" i="82"/>
  <c r="AP21" i="82" s="1"/>
  <c r="AN15" i="82"/>
  <c r="AN25" i="82" s="1"/>
  <c r="AM15" i="82"/>
  <c r="AL15" i="82"/>
  <c r="AL21" i="82" s="1"/>
  <c r="AJ15" i="82"/>
  <c r="AJ21" i="82" s="1"/>
  <c r="AI15" i="82"/>
  <c r="AI25" i="82" s="1"/>
  <c r="AH15" i="82"/>
  <c r="AF15" i="82"/>
  <c r="AF21" i="82" s="1"/>
  <c r="AE15" i="82"/>
  <c r="AE21" i="82" s="1"/>
  <c r="AD15" i="82"/>
  <c r="AD25" i="82" s="1"/>
  <c r="AA15" i="82"/>
  <c r="Z15" i="82"/>
  <c r="Z21" i="82" s="1"/>
  <c r="Y15" i="82"/>
  <c r="Y25" i="82" s="1"/>
  <c r="X15" i="82"/>
  <c r="X25" i="82" s="1"/>
  <c r="W15" i="82"/>
  <c r="S15" i="82"/>
  <c r="S21" i="82" s="1"/>
  <c r="R15" i="82"/>
  <c r="R25" i="82" s="1"/>
  <c r="Q15" i="82"/>
  <c r="Q25" i="82" s="1"/>
  <c r="N15" i="82"/>
  <c r="M15" i="82"/>
  <c r="M21" i="82" s="1"/>
  <c r="J15" i="82"/>
  <c r="J25" i="82" s="1"/>
  <c r="F15" i="82"/>
  <c r="F25" i="82" s="1"/>
  <c r="E15" i="82"/>
  <c r="AW24" i="75"/>
  <c r="AW23" i="75"/>
  <c r="AV24" i="75"/>
  <c r="AV23" i="75"/>
  <c r="AU24" i="75"/>
  <c r="AU23" i="75"/>
  <c r="AS24" i="75"/>
  <c r="AS23" i="75"/>
  <c r="AR24" i="75"/>
  <c r="AR23" i="75"/>
  <c r="AQ24" i="75"/>
  <c r="AQ23" i="75"/>
  <c r="AN24" i="75"/>
  <c r="AN23" i="75"/>
  <c r="AM24" i="75"/>
  <c r="AM23" i="75"/>
  <c r="AL24" i="75"/>
  <c r="AL23" i="75"/>
  <c r="AI24" i="75"/>
  <c r="AI23" i="75"/>
  <c r="AH24" i="75"/>
  <c r="AH23" i="75"/>
  <c r="AG24" i="75"/>
  <c r="AG23" i="75"/>
  <c r="AD24" i="75"/>
  <c r="AD23" i="75"/>
  <c r="AC24" i="75"/>
  <c r="AC23" i="75"/>
  <c r="AO24" i="75"/>
  <c r="AO23" i="75"/>
  <c r="AJ24" i="75"/>
  <c r="AJ23" i="75"/>
  <c r="Z24" i="75"/>
  <c r="Z23" i="75"/>
  <c r="V24" i="75"/>
  <c r="V23" i="75"/>
  <c r="Y24" i="75"/>
  <c r="Y23" i="75"/>
  <c r="X24" i="75"/>
  <c r="X23" i="75"/>
  <c r="W24" i="75"/>
  <c r="W23" i="75"/>
  <c r="R24" i="75"/>
  <c r="R23" i="75"/>
  <c r="Q24" i="75"/>
  <c r="Q23" i="75"/>
  <c r="P24" i="75"/>
  <c r="P23" i="75"/>
  <c r="M24" i="75"/>
  <c r="M23" i="75"/>
  <c r="L24" i="75"/>
  <c r="L23" i="75"/>
  <c r="I24" i="75"/>
  <c r="I23" i="75"/>
  <c r="F24" i="75"/>
  <c r="F23" i="75"/>
  <c r="E24" i="75"/>
  <c r="E23" i="75"/>
  <c r="AS21" i="75"/>
  <c r="AM21" i="75"/>
  <c r="AG21" i="75"/>
  <c r="AJ21" i="75"/>
  <c r="X21" i="75"/>
  <c r="P21" i="75"/>
  <c r="F21" i="75"/>
  <c r="AW19" i="75"/>
  <c r="AV19" i="75"/>
  <c r="AU19" i="75"/>
  <c r="AS19" i="75"/>
  <c r="AR19" i="75"/>
  <c r="AQ19" i="75"/>
  <c r="AN19" i="75"/>
  <c r="AM19" i="75"/>
  <c r="AL19" i="75"/>
  <c r="AI19" i="75"/>
  <c r="AH19" i="75"/>
  <c r="AG19" i="75"/>
  <c r="AD19" i="75"/>
  <c r="AC19" i="75"/>
  <c r="AO19" i="75"/>
  <c r="AJ19" i="75"/>
  <c r="Z19" i="75"/>
  <c r="V19" i="75"/>
  <c r="Y19" i="75"/>
  <c r="X19" i="75"/>
  <c r="W19" i="75"/>
  <c r="R19" i="75"/>
  <c r="Q19" i="75"/>
  <c r="P19" i="75"/>
  <c r="M19" i="75"/>
  <c r="L19" i="75"/>
  <c r="I19" i="75"/>
  <c r="F19" i="75"/>
  <c r="E19" i="75"/>
  <c r="AW15" i="75"/>
  <c r="AV15" i="75"/>
  <c r="AV21" i="75" s="1"/>
  <c r="AU15" i="75"/>
  <c r="AU21" i="75" s="1"/>
  <c r="AS15" i="75"/>
  <c r="AS25" i="75" s="1"/>
  <c r="AR15" i="75"/>
  <c r="AQ15" i="75"/>
  <c r="AQ21" i="75" s="1"/>
  <c r="AN15" i="75"/>
  <c r="AN21" i="75" s="1"/>
  <c r="AM15" i="75"/>
  <c r="AM25" i="75" s="1"/>
  <c r="AL15" i="75"/>
  <c r="AI15" i="75"/>
  <c r="AI21" i="75" s="1"/>
  <c r="AH15" i="75"/>
  <c r="AH21" i="75" s="1"/>
  <c r="AG15" i="75"/>
  <c r="AG25" i="75" s="1"/>
  <c r="AD15" i="75"/>
  <c r="AC15" i="75"/>
  <c r="AC21" i="75" s="1"/>
  <c r="AO15" i="75"/>
  <c r="AO21" i="75" s="1"/>
  <c r="AJ15" i="75"/>
  <c r="AJ25" i="75" s="1"/>
  <c r="Z15" i="75"/>
  <c r="V15" i="75"/>
  <c r="V21" i="75" s="1"/>
  <c r="Y15" i="75"/>
  <c r="Y21" i="75" s="1"/>
  <c r="X15" i="75"/>
  <c r="X25" i="75" s="1"/>
  <c r="W15" i="75"/>
  <c r="R15" i="75"/>
  <c r="R21" i="75" s="1"/>
  <c r="Q15" i="75"/>
  <c r="Q21" i="75" s="1"/>
  <c r="P15" i="75"/>
  <c r="P25" i="75" s="1"/>
  <c r="M15" i="75"/>
  <c r="L15" i="75"/>
  <c r="L21" i="75" s="1"/>
  <c r="I15" i="75"/>
  <c r="I21" i="75" s="1"/>
  <c r="F15" i="75"/>
  <c r="F25" i="75" s="1"/>
  <c r="E15" i="75"/>
  <c r="AS6" i="75"/>
  <c r="AC6" i="75"/>
  <c r="N25" i="82" l="1"/>
  <c r="W25" i="82"/>
  <c r="AR25" i="82"/>
  <c r="E21" i="82"/>
  <c r="E25" i="82" s="1"/>
  <c r="N21" i="82"/>
  <c r="W21" i="82"/>
  <c r="AA21" i="82"/>
  <c r="AA25" i="82" s="1"/>
  <c r="AH21" i="82"/>
  <c r="AH25" i="82" s="1"/>
  <c r="AM21" i="82"/>
  <c r="AM25" i="82" s="1"/>
  <c r="AR21" i="82"/>
  <c r="M25" i="82"/>
  <c r="S25" i="82"/>
  <c r="Z25" i="82"/>
  <c r="AF25" i="82"/>
  <c r="AL25" i="82"/>
  <c r="AQ25" i="82"/>
  <c r="AE25" i="82"/>
  <c r="AJ25" i="82"/>
  <c r="AP25" i="82"/>
  <c r="M25" i="75"/>
  <c r="AD25" i="75"/>
  <c r="E21" i="75"/>
  <c r="E25" i="75" s="1"/>
  <c r="M21" i="75"/>
  <c r="W21" i="75"/>
  <c r="W25" i="75" s="1"/>
  <c r="Z21" i="75"/>
  <c r="Z25" i="75" s="1"/>
  <c r="AD21" i="75"/>
  <c r="AL21" i="75"/>
  <c r="AL25" i="75" s="1"/>
  <c r="AR21" i="75"/>
  <c r="AR25" i="75" s="1"/>
  <c r="AW21" i="75"/>
  <c r="AW25" i="75" s="1"/>
  <c r="L25" i="75"/>
  <c r="R25" i="75"/>
  <c r="V25" i="75"/>
  <c r="AC25" i="75"/>
  <c r="AI25" i="75"/>
  <c r="AQ25" i="75"/>
  <c r="AV25" i="75"/>
  <c r="I25" i="75"/>
  <c r="Q25" i="75"/>
  <c r="Y25" i="75"/>
  <c r="AO25" i="75"/>
  <c r="AH25" i="75"/>
  <c r="AN25" i="75"/>
  <c r="AU25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<sst xmlns="http://schemas.openxmlformats.org/spreadsheetml/2006/main" count="4752" uniqueCount="658">
  <si>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</si>
  <si>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</si>
  <si>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</si>
  <si>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</si>
  <si>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</si>
  <si>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</si>
  <si>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</si>
  <si>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</si>
  <si>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</si>
  <si>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</si>
  <si>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</si>
  <si>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</si>
  <si>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</si>
  <si>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</si>
  <si>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</si>
  <si>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</si>
  <si>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</si>
  <si>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</si>
  <si>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</si>
  <si>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</si>
  <si>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</si>
  <si>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</si>
  <si>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</si>
  <si>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</si>
  <si>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</si>
  <si>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</si>
  <si>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</si>
  <si>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</si>
  <si>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</si>
  <si>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</si>
  <si>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</si>
  <si>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</si>
  <si>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</si>
  <si>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</si>
  <si>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</si>
  <si>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</si>
  <si>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</si>
  <si>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</si>
  <si>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</si>
  <si>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</si>
  <si>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</si>
  <si>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</si>
  <si>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</si>
  <si>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</si>
  <si>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</si>
  <si>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</si>
  <si>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</si>
  <si>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</si>
  <si>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</si>
  <si>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</si>
  <si>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</si>
  <si>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</si>
  <si>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</si>
  <si>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</si>
  <si>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</si>
  <si>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</si>
  <si>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</si>
  <si>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</si>
  <si>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</si>
  <si>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</si>
  <si>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</si>
  <si>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</si>
  <si>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</si>
  <si>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</si>
  <si>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</si>
  <si>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</si>
  <si>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</si>
  <si>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</si>
  <si>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</si>
  <si>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</si>
  <si>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</si>
  <si>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</si>
  <si>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</si>
  <si>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</si>
  <si>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</si>
  <si>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</si>
  <si>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</si>
  <si>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</si>
  <si>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</si>
  <si>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</si>
  <si>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</si>
  <si>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</si>
  <si>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</si>
  <si>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</si>
  <si>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</si>
  <si>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</si>
  <si>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</si>
  <si>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</si>
  <si>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</si>
  <si>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</si>
  <si>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</si>
  <si>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</si>
  <si>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</si>
  <si>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</si>
  <si>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</si>
  <si>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</si>
  <si>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</si>
  <si>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</si>
  <si>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</si>
  <si>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</si>
  <si>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</si>
  <si>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</si>
  <si>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</si>
  <si>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</si>
  <si>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</si>
  <si>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</si>
  <si>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</si>
  <si>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</si>
  <si>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</si>
  <si>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</si>
  <si>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</si>
  <si>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</si>
  <si>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</si>
  <si>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</si>
  <si>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</si>
  <si>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</si>
  <si>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</si>
  <si>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</si>
  <si>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</si>
  <si>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</si>
  <si>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</si>
  <si>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</si>
  <si>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</si>
  <si>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</si>
  <si>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</si>
  <si>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</si>
  <si>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</si>
  <si>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</si>
  <si>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</si>
  <si>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</si>
  <si>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</si>
  <si>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</si>
  <si>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</si>
  <si>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</si>
  <si>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</si>
  <si>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</si>
  <si>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</si>
  <si>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</si>
  <si>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</si>
  <si>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</si>
  <si>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</si>
  <si>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</si>
  <si>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</si>
  <si>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</si>
  <si>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</si>
  <si>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</si>
  <si>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</si>
  <si>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</si>
  <si>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</si>
  <si>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</si>
  <si>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</si>
  <si>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</si>
  <si>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</si>
  <si>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</si>
  <si>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</si>
  <si>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</si>
  <si>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</si>
  <si>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</si>
  <si>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</si>
  <si>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</si>
  <si>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</si>
  <si>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</si>
  <si>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</si>
  <si>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</si>
  <si>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</si>
  <si>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</si>
  <si>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</si>
  <si>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</si>
  <si>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</si>
  <si>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</si>
  <si>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</si>
  <si>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</si>
  <si>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</si>
  <si>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</si>
  <si>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</si>
  <si>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</si>
  <si>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</si>
  <si>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</si>
  <si>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</si>
  <si>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</si>
  <si>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</si>
  <si>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</si>
  <si>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</si>
  <si>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</si>
  <si>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</si>
  <si>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</si>
  <si>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</si>
  <si>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</si>
  <si>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</si>
  <si>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</si>
  <si>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</si>
  <si>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</si>
  <si>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</si>
  <si>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</si>
  <si>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</si>
  <si>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</si>
  <si>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</si>
  <si>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</si>
  <si>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</si>
  <si>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</si>
  <si>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</si>
  <si>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</si>
  <si>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</si>
  <si>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</si>
  <si>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</si>
  <si>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</si>
  <si>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</si>
  <si>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</si>
  <si>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</si>
  <si>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</si>
  <si>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</si>
  <si>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</si>
  <si>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</si>
  <si>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</si>
  <si>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</si>
  <si>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</si>
  <si>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</si>
  <si>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</si>
  <si>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</si>
  <si>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</si>
  <si>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</si>
  <si>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</si>
  <si>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</si>
  <si>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</si>
  <si>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</si>
  <si>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</si>
  <si>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</si>
  <si>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</si>
  <si>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</si>
  <si>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</si>
  <si>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</si>
  <si>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</si>
  <si>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</si>
  <si>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</si>
  <si>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</si>
  <si>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</si>
  <si>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</si>
  <si>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</si>
  <si>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</si>
  <si>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</si>
  <si>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</si>
  <si>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</si>
  <si>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</si>
  <si>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</si>
  <si>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</si>
  <si>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</si>
  <si>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</si>
  <si>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</si>
  <si>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</si>
  <si>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</si>
  <si>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</si>
  <si>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</si>
  <si>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</si>
  <si>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</si>
  <si>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</si>
  <si>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</si>
  <si>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</si>
  <si>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</si>
  <si>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</si>
  <si>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</si>
  <si>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</si>
  <si>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</si>
  <si>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</si>
  <si>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</si>
  <si>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</si>
  <si>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</si>
  <si>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</si>
  <si>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</si>
  <si>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</si>
  <si>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</si>
  <si>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</si>
  <si>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</si>
  <si>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</si>
  <si>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</si>
  <si>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</si>
  <si>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</si>
  <si>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</si>
  <si>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</si>
  <si>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</si>
  <si>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</si>
  <si>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</si>
  <si>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</si>
  <si>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</si>
  <si>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</si>
  <si>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</si>
  <si>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</si>
  <si>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</si>
  <si>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</si>
  <si>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</si>
  <si>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</si>
  <si>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</si>
  <si>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</si>
  <si>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</si>
  <si>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</si>
  <si>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</si>
  <si>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</si>
  <si>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</si>
  <si>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</si>
  <si>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</si>
  <si>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</si>
  <si>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</si>
  <si>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</si>
  <si>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</si>
  <si>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</si>
  <si>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</si>
  <si>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</si>
  <si>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</si>
  <si>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</si>
  <si>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</si>
  <si>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</si>
  <si>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</si>
  <si>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</si>
  <si>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</si>
  <si>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</si>
  <si>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</si>
  <si>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</si>
  <si>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</si>
  <si>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</si>
  <si>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</si>
  <si>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</si>
  <si>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</si>
  <si>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</si>
  <si>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</si>
  <si>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</si>
  <si>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</si>
  <si>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</si>
  <si>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</si>
  <si>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</si>
  <si>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</si>
  <si>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</si>
  <si>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</si>
  <si>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</si>
  <si>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</si>
  <si>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</si>
  <si>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</si>
  <si>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</si>
  <si>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</si>
  <si>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</si>
  <si>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</si>
  <si>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</si>
  <si>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</si>
  <si>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</si>
  <si>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</si>
  <si>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</si>
  <si>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</si>
  <si>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</si>
  <si>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</si>
  <si>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</si>
  <si>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</si>
  <si>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</si>
  <si>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</si>
  <si>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</si>
  <si>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</si>
  <si>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</si>
  <si>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</si>
  <si>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</si>
  <si>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</si>
  <si>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</si>
  <si>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</si>
  <si>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</si>
  <si>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</si>
  <si>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</si>
  <si>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</si>
  <si>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</si>
  <si>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</si>
  <si>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</si>
  <si>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</si>
  <si>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</si>
  <si>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</si>
  <si>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</si>
  <si>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</si>
  <si>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</si>
  <si>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</si>
  <si>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</si>
  <si>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</si>
  <si>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</si>
  <si>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</si>
  <si>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</si>
  <si>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</si>
  <si>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</si>
  <si>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</si>
  <si>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</si>
  <si>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</si>
  <si>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</si>
  <si>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</si>
  <si>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</si>
  <si>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</si>
  <si>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</si>
  <si>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</si>
  <si>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</si>
  <si>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</si>
  <si>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</si>
  <si>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</si>
  <si>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</si>
  <si>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</si>
  <si>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</si>
  <si>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</si>
  <si>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</si>
  <si>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</si>
  <si>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</si>
  <si>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</si>
  <si>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</si>
  <si>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</si>
  <si>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</si>
  <si>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</si>
  <si>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</si>
  <si>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</si>
  <si>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</si>
  <si>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</si>
  <si>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</si>
  <si>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</si>
  <si>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</si>
  <si>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</si>
  <si>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</si>
  <si>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</si>
  <si>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</si>
  <si>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</si>
  <si>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</si>
  <si>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</si>
  <si>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</si>
  <si>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</si>
  <si>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</si>
  <si>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</si>
  <si>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</si>
  <si>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</si>
  <si>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</si>
  <si>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</si>
  <si>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</si>
  <si>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</si>
  <si>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</si>
  <si>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</si>
  <si>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</si>
  <si>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</si>
  <si>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</si>
  <si>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</si>
  <si>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</si>
  <si>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</si>
  <si>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</si>
  <si>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</si>
  <si>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</si>
  <si>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</si>
  <si>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</si>
  <si>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</si>
  <si>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</si>
  <si>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</si>
  <si>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</si>
  <si>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</si>
  <si>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</si>
  <si>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</si>
  <si>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</si>
  <si>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</si>
  <si>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</si>
  <si>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</si>
  <si>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</si>
  <si>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</si>
  <si>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</si>
  <si>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</si>
  <si>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</si>
  <si>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</si>
  <si>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</si>
  <si>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</si>
  <si>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</si>
  <si>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</si>
  <si>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</si>
  <si>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</si>
  <si>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</si>
  <si>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</si>
  <si>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</si>
  <si>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</si>
  <si>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</si>
  <si>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</si>
  <si>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</si>
  <si>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</si>
  <si>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</si>
  <si>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</si>
  <si>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</si>
  <si>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</si>
  <si>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</si>
  <si>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</si>
  <si>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</si>
  <si>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</si>
  <si>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</si>
  <si>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</si>
  <si>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</si>
  <si>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</si>
  <si>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</si>
  <si>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</si>
  <si>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</si>
  <si>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</si>
  <si>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</si>
  <si>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</si>
  <si>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</si>
  <si>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</si>
  <si>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</si>
  <si>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</si>
  <si>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</si>
  <si>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</si>
  <si>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</si>
  <si>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</si>
  <si>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</si>
  <si>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</si>
  <si>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</si>
  <si>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</si>
  <si>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</si>
  <si>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</si>
  <si>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</si>
  <si>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</si>
  <si>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</si>
  <si>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</si>
  <si>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</si>
  <si>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</si>
  <si>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</si>
  <si>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</si>
  <si>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</si>
  <si>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</si>
  <si>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</si>
  <si>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</si>
  <si>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</si>
  <si>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</si>
  <si>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</si>
  <si>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</si>
  <si>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</si>
  <si>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</si>
  <si>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</si>
  <si>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</si>
  <si>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</si>
  <si>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</si>
  <si>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</si>
  <si>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</si>
  <si>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</si>
  <si>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</si>
  <si>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</si>
  <si>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</si>
  <si>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</si>
  <si>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</si>
  <si>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</si>
  <si>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</si>
  <si>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</si>
  <si>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</si>
  <si>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</si>
  <si>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</si>
  <si>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</si>
  <si>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</si>
  <si>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</si>
  <si>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</si>
  <si>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</si>
  <si>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</si>
  <si>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</si>
  <si>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</si>
  <si>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</si>
  <si>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</si>
  <si>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</si>
  <si>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</si>
  <si>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</si>
  <si>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</si>
  <si>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</si>
  <si>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</si>
  <si>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</si>
  <si>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</si>
  <si>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</si>
  <si>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</si>
  <si>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</si>
  <si>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</si>
  <si>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</si>
  <si>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</si>
  <si>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</si>
  <si>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</si>
  <si>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</si>
  <si>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</si>
  <si>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</si>
  <si>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</si>
  <si>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</si>
  <si>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</si>
  <si>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</si>
  <si>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</si>
  <si>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</si>
  <si>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</si>
  <si>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</si>
  <si>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</si>
  <si>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</si>
  <si>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</si>
  <si>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</si>
  <si>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</si>
  <si>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</si>
  <si>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</si>
  <si>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</si>
  <si>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</si>
  <si>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</si>
  <si>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</si>
  <si>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</si>
  <si>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</si>
  <si>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</si>
  <si>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</si>
  <si>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</si>
  <si>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</si>
  <si>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</si>
  <si>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</si>
  <si>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</si>
  <si>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</si>
  <si>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</si>
  <si>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</si>
  <si>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</si>
  <si>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</si>
  <si>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</si>
  <si>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</si>
  <si>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</si>
  <si>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</si>
  <si>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</si>
  <si>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</si>
  <si>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</si>
  <si>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</si>
  <si>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</si>
  <si>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</si>
  <si>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</si>
  <si>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</si>
  <si>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</si>
  <si>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</si>
  <si>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</si>
  <si>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</si>
  <si>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</si>
  <si>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</si>
  <si>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</si>
  <si>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</si>
  <si>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</si>
  <si>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</si>
  <si>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</si>
  <si>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</si>
  <si>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</si>
  <si>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</si>
  <si>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</si>
  <si>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</si>
  <si>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</si>
  <si>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</si>
  <si>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</si>
  <si>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</si>
  <si>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</si>
  <si>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>Kevin Ford</t>
  </si>
  <si>
    <t>Company 16 Grand Totals</t>
  </si>
  <si>
    <t>Company 16 Open Job Totals</t>
  </si>
  <si>
    <t>Company 16 Closed Job Totals</t>
  </si>
  <si>
    <t>Division 72</t>
  </si>
  <si>
    <t>72.1179.</t>
  </si>
  <si>
    <t xml:space="preserve">    ECAWP - Padre Dam</t>
  </si>
  <si>
    <t>72.1180.</t>
  </si>
  <si>
    <t xml:space="preserve">    Cadiz Water</t>
  </si>
  <si>
    <t>72.1181.</t>
  </si>
  <si>
    <t xml:space="preserve">    City of Banning</t>
  </si>
  <si>
    <t>72.1182.</t>
  </si>
  <si>
    <t xml:space="preserve">    Caltrans - Caldecott Tunnel</t>
  </si>
  <si>
    <t>72.1204.</t>
  </si>
  <si>
    <t xml:space="preserve">    Ceres Water Resources Recovery Facility - Upgrade Phase 1</t>
  </si>
  <si>
    <t>72.1218.</t>
  </si>
  <si>
    <t xml:space="preserve">    Semitropic Water Storage District - P-384 123-TCP Treatment</t>
  </si>
  <si>
    <t xml:space="preserve">  Division 72 Open Job Totals</t>
  </si>
  <si>
    <t>72.1183.</t>
  </si>
  <si>
    <t xml:space="preserve">    WML Marketing Assistance</t>
  </si>
  <si>
    <t xml:space="preserve">  Division 72 Closed Job Totals</t>
  </si>
  <si>
    <t>Division 72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</si>
</sst>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72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C3aMgF6ceugCzn3x8SZOQGCl+PeCLmzFM2jar7zw5BdK2iJvkTbnkAcaGPPcPSNSgh/z7wLuBfNCm9coLS0hDw==" saltValue="BtEdp654//LLD3H8S1S6y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640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641</v>
      </c>
      <c r="B9" s="234" t="s">
        <v>642</v>
      </c>
      <c r="C9" s="234" t="s">
        <v>636</v>
      </c>
      <c r="D9" s="235"/>
      <c r="E9" s="236">
        <v>6099</v>
      </c>
      <c r="F9" s="237">
        <v>6099</v>
      </c>
      <c r="G9" s="238"/>
      <c r="H9" s="176"/>
      <c r="I9" s="239">
        <v>5350</v>
      </c>
      <c r="J9" s="250"/>
      <c r="K9" s="241"/>
      <c r="L9" s="8">
        <v>428</v>
      </c>
      <c r="M9" s="242">
        <v>5350</v>
      </c>
      <c r="N9" s="72"/>
      <c r="O9" s="100"/>
      <c r="P9" s="9"/>
      <c r="Q9" s="9">
        <v>0</v>
      </c>
      <c r="R9" s="9"/>
      <c r="S9" s="152"/>
      <c r="T9" s="10"/>
      <c r="U9" s="23"/>
      <c r="V9" s="11"/>
      <c r="W9" s="11"/>
      <c r="X9" s="8">
        <v>5350</v>
      </c>
      <c r="Y9" s="9"/>
      <c r="Z9" s="70"/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5350</v>
      </c>
      <c r="AN9" s="9"/>
      <c r="AO9" s="9"/>
      <c r="AP9" s="10"/>
      <c r="AQ9" s="25"/>
      <c r="AR9" s="25"/>
      <c r="AS9" s="25"/>
      <c r="AT9" s="10"/>
      <c r="AU9" s="12">
        <v>6741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5350</v>
      </c>
      <c r="BF9" s="15">
        <v>5350</v>
      </c>
      <c r="BG9" s="15"/>
      <c r="BH9" s="15">
        <v>5350</v>
      </c>
      <c r="BI9" s="15">
        <v>5350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635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5350</v>
      </c>
      <c r="CK9" s="249">
        <v>5350</v>
      </c>
      <c r="CL9" s="249">
        <v>6741</v>
      </c>
      <c r="CM9" s="249">
        <v>0</v>
      </c>
    </row>
    <row r="10" spans="1:102" x14ac:dyDescent="0.25">
      <c r="A10" s="233" t="s">
        <v>643</v>
      </c>
      <c r="B10" s="234" t="s">
        <v>644</v>
      </c>
      <c r="C10" s="234" t="s">
        <v>636</v>
      </c>
      <c r="D10" s="235"/>
      <c r="E10" s="236">
        <v>0</v>
      </c>
      <c r="F10" s="237">
        <v>0</v>
      </c>
      <c r="G10" s="238"/>
      <c r="H10" s="176"/>
      <c r="I10" s="239"/>
      <c r="J10" s="250"/>
      <c r="K10" s="241"/>
      <c r="L10" s="8">
        <v>107</v>
      </c>
      <c r="M10" s="242">
        <v>802.5</v>
      </c>
      <c r="N10" s="72"/>
      <c r="O10" s="100"/>
      <c r="P10" s="9"/>
      <c r="Q10" s="9">
        <v>-802.5</v>
      </c>
      <c r="R10" s="9"/>
      <c r="S10" s="152"/>
      <c r="T10" s="10"/>
      <c r="U10" s="23"/>
      <c r="V10" s="11"/>
      <c r="W10" s="11"/>
      <c r="X10" s="8">
        <v>802.5</v>
      </c>
      <c r="Y10" s="9"/>
      <c r="Z10" s="70">
        <v>-802.5</v>
      </c>
      <c r="AA10" s="72"/>
      <c r="AB10" s="108"/>
      <c r="AC10" s="9">
        <v>-802.5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802.5</v>
      </c>
      <c r="AN10" s="9"/>
      <c r="AO10" s="9"/>
      <c r="AP10" s="10"/>
      <c r="AQ10" s="25"/>
      <c r="AR10" s="25"/>
      <c r="AS10" s="25"/>
      <c r="AT10" s="10"/>
      <c r="AU10" s="12">
        <v>56025</v>
      </c>
      <c r="AV10" s="12"/>
      <c r="AW10" s="12"/>
      <c r="AX10" s="243"/>
      <c r="AY10" s="244"/>
      <c r="AZ10" s="243"/>
      <c r="BA10" s="243"/>
      <c r="BB10" s="245"/>
      <c r="BC10" s="244"/>
      <c r="BD10" s="244" t="s">
        <v>630</v>
      </c>
      <c r="BE10" s="243">
        <v>0</v>
      </c>
      <c r="BF10" s="15">
        <v>802.5</v>
      </c>
      <c r="BG10" s="15">
        <v>-802.5</v>
      </c>
      <c r="BH10" s="243">
        <v>0</v>
      </c>
      <c r="BI10" s="15">
        <v>802.5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>
        <v>-802.5</v>
      </c>
      <c r="CC10" s="247" t="s">
        <v>635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802.5</v>
      </c>
      <c r="CK10" s="249">
        <v>802.5</v>
      </c>
      <c r="CL10" s="249">
        <v>56025</v>
      </c>
      <c r="CM10" s="249">
        <v>0</v>
      </c>
    </row>
    <row r="11" spans="1:102" x14ac:dyDescent="0.25">
      <c r="A11" s="233" t="s">
        <v>645</v>
      </c>
      <c r="B11" s="234" t="s">
        <v>646</v>
      </c>
      <c r="C11" s="234" t="s">
        <v>636</v>
      </c>
      <c r="D11" s="235"/>
      <c r="E11" s="236">
        <v>0</v>
      </c>
      <c r="F11" s="237">
        <v>0</v>
      </c>
      <c r="G11" s="238"/>
      <c r="H11" s="176"/>
      <c r="I11" s="239"/>
      <c r="J11" s="250"/>
      <c r="K11" s="241"/>
      <c r="L11" s="8">
        <v>107</v>
      </c>
      <c r="M11" s="242">
        <v>1463.25</v>
      </c>
      <c r="N11" s="72"/>
      <c r="O11" s="100"/>
      <c r="P11" s="9"/>
      <c r="Q11" s="9">
        <v>-1463.25</v>
      </c>
      <c r="R11" s="9"/>
      <c r="S11" s="152"/>
      <c r="T11" s="10"/>
      <c r="U11" s="23"/>
      <c r="V11" s="11"/>
      <c r="W11" s="11"/>
      <c r="X11" s="8">
        <v>1463.25</v>
      </c>
      <c r="Y11" s="9"/>
      <c r="Z11" s="70">
        <v>-1463.25</v>
      </c>
      <c r="AA11" s="72"/>
      <c r="AB11" s="108"/>
      <c r="AC11" s="9">
        <v>-1463.25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1463.25</v>
      </c>
      <c r="AN11" s="9"/>
      <c r="AO11" s="9"/>
      <c r="AP11" s="10"/>
      <c r="AQ11" s="25"/>
      <c r="AR11" s="25"/>
      <c r="AS11" s="25"/>
      <c r="AT11" s="10"/>
      <c r="AU11" s="12">
        <v>0</v>
      </c>
      <c r="AV11" s="12"/>
      <c r="AW11" s="12"/>
      <c r="AX11" s="243"/>
      <c r="AY11" s="244"/>
      <c r="AZ11" s="243"/>
      <c r="BA11" s="243"/>
      <c r="BB11" s="245"/>
      <c r="BC11" s="244"/>
      <c r="BD11" s="244" t="s">
        <v>630</v>
      </c>
      <c r="BE11" s="243">
        <v>0</v>
      </c>
      <c r="BF11" s="15">
        <v>1463.25</v>
      </c>
      <c r="BG11" s="15">
        <v>-1463.25</v>
      </c>
      <c r="BH11" s="243">
        <v>0</v>
      </c>
      <c r="BI11" s="15">
        <v>1463.25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-1463.25</v>
      </c>
      <c r="CC11" s="247" t="s">
        <v>635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1463.25</v>
      </c>
      <c r="CK11" s="249">
        <v>1463.25</v>
      </c>
      <c r="CL11" s="249">
        <v>0</v>
      </c>
      <c r="CM11" s="249">
        <v>0</v>
      </c>
    </row>
    <row r="12" spans="1:102" x14ac:dyDescent="0.25">
      <c r="A12" s="233" t="s">
        <v>647</v>
      </c>
      <c r="B12" s="234" t="s">
        <v>648</v>
      </c>
      <c r="C12" s="234" t="s">
        <v>636</v>
      </c>
      <c r="D12" s="235"/>
      <c r="E12" s="236">
        <v>0</v>
      </c>
      <c r="F12" s="237">
        <v>0</v>
      </c>
      <c r="G12" s="238"/>
      <c r="H12" s="176"/>
      <c r="I12" s="239"/>
      <c r="J12" s="250"/>
      <c r="K12" s="241"/>
      <c r="L12" s="8">
        <v>0</v>
      </c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>
        <v>0</v>
      </c>
      <c r="Y12" s="9"/>
      <c r="Z12" s="70"/>
      <c r="AA12" s="72"/>
      <c r="AB12" s="108"/>
      <c r="AC12" s="9"/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0</v>
      </c>
      <c r="AN12" s="9"/>
      <c r="AO12" s="9"/>
      <c r="AP12" s="10"/>
      <c r="AQ12" s="25"/>
      <c r="AR12" s="25"/>
      <c r="AS12" s="25"/>
      <c r="AT12" s="10"/>
      <c r="AU12" s="12">
        <v>0</v>
      </c>
      <c r="AV12" s="12"/>
      <c r="AW12" s="12"/>
      <c r="AX12" s="243"/>
      <c r="AY12" s="244"/>
      <c r="AZ12" s="243"/>
      <c r="BA12" s="243"/>
      <c r="BB12" s="245"/>
      <c r="BC12" s="244"/>
      <c r="BD12" s="244"/>
      <c r="BE12" s="243">
        <v>0</v>
      </c>
      <c r="BF12" s="243">
        <v>0</v>
      </c>
      <c r="BG12" s="243">
        <v>0</v>
      </c>
      <c r="BH12" s="243">
        <v>0</v>
      </c>
      <c r="BI12" s="243">
        <v>0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46"/>
      <c r="CC12" s="247"/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0</v>
      </c>
      <c r="CK12" s="249">
        <v>0</v>
      </c>
      <c r="CL12" s="249">
        <v>0</v>
      </c>
      <c r="CM12" s="249">
        <v>0</v>
      </c>
    </row>
    <row r="13" spans="1:102" x14ac:dyDescent="0.25">
      <c r="A13" s="233" t="s">
        <v>649</v>
      </c>
      <c r="B13" s="234" t="s">
        <v>650</v>
      </c>
      <c r="C13" s="234" t="s">
        <v>636</v>
      </c>
      <c r="D13" s="235"/>
      <c r="E13" s="236">
        <v>0</v>
      </c>
      <c r="F13" s="237">
        <v>0</v>
      </c>
      <c r="G13" s="238"/>
      <c r="H13" s="176"/>
      <c r="I13" s="239"/>
      <c r="J13" s="250"/>
      <c r="K13" s="241"/>
      <c r="L13" s="8">
        <v>0</v>
      </c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>
        <v>0</v>
      </c>
      <c r="Y13" s="9"/>
      <c r="Z13" s="70"/>
      <c r="AA13" s="71"/>
      <c r="AB13" s="108"/>
      <c r="AC13" s="9"/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0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3"/>
      <c r="AY13" s="244"/>
      <c r="AZ13" s="243"/>
      <c r="BA13" s="243"/>
      <c r="BB13" s="245"/>
      <c r="BC13" s="244"/>
      <c r="BD13" s="244"/>
      <c r="BE13" s="243">
        <v>0</v>
      </c>
      <c r="BF13" s="243">
        <v>0</v>
      </c>
      <c r="BG13" s="243">
        <v>0</v>
      </c>
      <c r="BH13" s="243">
        <v>0</v>
      </c>
      <c r="BI13" s="243">
        <v>0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46"/>
      <c r="CC13" s="247"/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0</v>
      </c>
      <c r="CK13" s="249">
        <v>0</v>
      </c>
      <c r="CL13" s="249">
        <v>0</v>
      </c>
      <c r="CM13" s="249">
        <v>0</v>
      </c>
    </row>
    <row r="14" spans="1:102" x14ac:dyDescent="0.25">
      <c r="A14" s="233" t="s">
        <v>651</v>
      </c>
      <c r="B14" s="234" t="s">
        <v>652</v>
      </c>
      <c r="C14" s="234" t="s">
        <v>636</v>
      </c>
      <c r="D14" s="235"/>
      <c r="E14" s="236">
        <v>0</v>
      </c>
      <c r="F14" s="237">
        <v>0</v>
      </c>
      <c r="G14" s="238"/>
      <c r="H14" s="176"/>
      <c r="I14" s="239"/>
      <c r="J14" s="250"/>
      <c r="K14" s="241"/>
      <c r="L14" s="8">
        <v>0</v>
      </c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>
        <v>0</v>
      </c>
      <c r="Y14" s="9"/>
      <c r="Z14" s="70"/>
      <c r="AA14" s="72"/>
      <c r="AB14" s="108"/>
      <c r="AC14" s="9"/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0</v>
      </c>
      <c r="AN14" s="9"/>
      <c r="AO14" s="9"/>
      <c r="AP14" s="10"/>
      <c r="AQ14" s="25"/>
      <c r="AR14" s="25"/>
      <c r="AS14" s="25"/>
      <c r="AT14" s="10"/>
      <c r="AU14" s="12">
        <v>13612.5</v>
      </c>
      <c r="AV14" s="12"/>
      <c r="AW14" s="12"/>
      <c r="AX14" s="243"/>
      <c r="AY14" s="244"/>
      <c r="AZ14" s="243"/>
      <c r="BA14" s="243"/>
      <c r="BB14" s="245"/>
      <c r="BC14" s="244"/>
      <c r="BD14" s="244"/>
      <c r="BE14" s="243">
        <v>0</v>
      </c>
      <c r="BF14" s="243">
        <v>0</v>
      </c>
      <c r="BG14" s="243">
        <v>0</v>
      </c>
      <c r="BH14" s="243">
        <v>0</v>
      </c>
      <c r="BI14" s="243">
        <v>0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46"/>
      <c r="CC14" s="247"/>
      <c r="CD14" s="243">
        <v>0</v>
      </c>
      <c r="CE14" s="243">
        <v>0</v>
      </c>
      <c r="CF14" s="243">
        <v>0</v>
      </c>
      <c r="CG14" s="243">
        <v>0</v>
      </c>
      <c r="CH14" s="243">
        <v>0</v>
      </c>
      <c r="CI14" s="248" t="s">
        <v>633</v>
      </c>
      <c r="CJ14" s="249">
        <v>0</v>
      </c>
      <c r="CK14" s="249">
        <v>0</v>
      </c>
      <c r="CL14" s="249">
        <v>13612.5</v>
      </c>
      <c r="CM14" s="249">
        <v>0</v>
      </c>
    </row>
    <row r="15" spans="1:102" x14ac:dyDescent="0.25">
      <c r="A15" s="233"/>
      <c r="B15" s="120" t="s">
        <v>653</v>
      </c>
      <c r="C15" s="234"/>
      <c r="D15" s="235"/>
      <c r="E15" s="278">
        <f>SUM(E8:E14)</f>
        <v>6099</v>
      </c>
      <c r="F15" s="268">
        <f>SUM(F8:F14)</f>
        <v>6099</v>
      </c>
      <c r="G15" s="238"/>
      <c r="H15" s="176"/>
      <c r="I15" s="279">
        <f>SUM(I8:I14)</f>
        <v>5350</v>
      </c>
      <c r="J15" s="250"/>
      <c r="K15" s="241"/>
      <c r="L15" s="272">
        <f>SUM(L8:L14)</f>
        <v>642</v>
      </c>
      <c r="M15" s="280">
        <f>SUM(M8:M14)</f>
        <v>7615.75</v>
      </c>
      <c r="N15" s="72"/>
      <c r="O15" s="100"/>
      <c r="P15" s="270">
        <f>SUM(P8:P14)</f>
        <v>0</v>
      </c>
      <c r="Q15" s="270">
        <f>SUM(Q8:Q14)</f>
        <v>-2265.75</v>
      </c>
      <c r="R15" s="270">
        <f>SUM(R8:R14)</f>
        <v>0</v>
      </c>
      <c r="S15" s="152"/>
      <c r="T15" s="10"/>
      <c r="U15" s="23"/>
      <c r="V15" s="271">
        <f>SUM(V8:V14)</f>
        <v>0</v>
      </c>
      <c r="W15" s="271">
        <f>SUM(W8:W14)</f>
        <v>0</v>
      </c>
      <c r="X15" s="272">
        <f>SUM(X8:X14)</f>
        <v>7615.75</v>
      </c>
      <c r="Y15" s="270">
        <f>SUM(Y8:Y14)</f>
        <v>0</v>
      </c>
      <c r="Z15" s="281">
        <f>SUM(Z8:Z14)</f>
        <v>-2265.75</v>
      </c>
      <c r="AA15" s="71"/>
      <c r="AB15" s="108"/>
      <c r="AC15" s="270">
        <f>SUM(AC8:AC14)</f>
        <v>-2265.75</v>
      </c>
      <c r="AD15" s="270">
        <f>SUM(AD8:AD14)</f>
        <v>0</v>
      </c>
      <c r="AE15" s="10"/>
      <c r="AF15" s="24"/>
      <c r="AG15" s="271">
        <f>SUM(AG8:AG14)</f>
        <v>0</v>
      </c>
      <c r="AH15" s="272">
        <f>SUM(AH8:AH14)</f>
        <v>0</v>
      </c>
      <c r="AI15" s="270">
        <f>SUM(AI8:AI14)</f>
        <v>0</v>
      </c>
      <c r="AJ15" s="270">
        <f>SUM(AJ8:AJ14)</f>
        <v>0</v>
      </c>
      <c r="AK15" s="10"/>
      <c r="AL15" s="271">
        <f>SUM(AL8:AL14)</f>
        <v>0</v>
      </c>
      <c r="AM15" s="272">
        <f>SUM(AM8:AM14)</f>
        <v>7615.75</v>
      </c>
      <c r="AN15" s="270">
        <f>SUM(AN8:AN14)</f>
        <v>0</v>
      </c>
      <c r="AO15" s="270">
        <f>SUM(AO8:AO14)</f>
        <v>0</v>
      </c>
      <c r="AP15" s="10"/>
      <c r="AQ15" s="282">
        <f>SUM(AQ8:AQ14)</f>
        <v>0</v>
      </c>
      <c r="AR15" s="282">
        <f>SUM(AR8:AR14)</f>
        <v>0</v>
      </c>
      <c r="AS15" s="282">
        <f>SUM(AS8:AS14)</f>
        <v>0</v>
      </c>
      <c r="AT15" s="10"/>
      <c r="AU15" s="283">
        <f>SUM(AU8:AU14)</f>
        <v>76378.5</v>
      </c>
      <c r="AV15" s="283">
        <f>SUM(AV8:AV14)</f>
        <v>0</v>
      </c>
      <c r="AW15" s="283">
        <f>SUM(AW8:AW14)</f>
        <v>0</v>
      </c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120" t="s">
        <v>634</v>
      </c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 t="s">
        <v>654</v>
      </c>
      <c r="B18" s="234" t="s">
        <v>655</v>
      </c>
      <c r="C18" s="234" t="s">
        <v>636</v>
      </c>
      <c r="D18" s="235"/>
      <c r="E18" s="236">
        <v>0</v>
      </c>
      <c r="F18" s="237">
        <v>0</v>
      </c>
      <c r="G18" s="238"/>
      <c r="H18" s="176"/>
      <c r="I18" s="239"/>
      <c r="J18" s="250"/>
      <c r="K18" s="241"/>
      <c r="L18" s="8">
        <v>642</v>
      </c>
      <c r="M18" s="242">
        <v>1712</v>
      </c>
      <c r="N18" s="72"/>
      <c r="O18" s="100"/>
      <c r="P18" s="9"/>
      <c r="Q18" s="9">
        <v>0</v>
      </c>
      <c r="R18" s="9"/>
      <c r="S18" s="152">
        <v>46022</v>
      </c>
      <c r="T18" s="10"/>
      <c r="U18" s="23"/>
      <c r="V18" s="11"/>
      <c r="W18" s="11"/>
      <c r="X18" s="8">
        <v>1712</v>
      </c>
      <c r="Y18" s="9"/>
      <c r="Z18" s="70">
        <v>-1712</v>
      </c>
      <c r="AA18" s="71"/>
      <c r="AB18" s="108"/>
      <c r="AC18" s="9">
        <v>0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1712</v>
      </c>
      <c r="AN18" s="9"/>
      <c r="AO18" s="9"/>
      <c r="AP18" s="10"/>
      <c r="AQ18" s="25"/>
      <c r="AR18" s="25"/>
      <c r="AS18" s="25"/>
      <c r="AT18" s="10"/>
      <c r="AU18" s="12">
        <v>0</v>
      </c>
      <c r="AV18" s="12"/>
      <c r="AW18" s="12"/>
      <c r="AX18" s="243"/>
      <c r="AY18" s="244"/>
      <c r="AZ18" s="243"/>
      <c r="BA18" s="243"/>
      <c r="BB18" s="245"/>
      <c r="BC18" s="244"/>
      <c r="BD18" s="244" t="s">
        <v>630</v>
      </c>
      <c r="BE18" s="243">
        <v>0</v>
      </c>
      <c r="BF18" s="15">
        <v>1712</v>
      </c>
      <c r="BG18" s="15">
        <v>-1712</v>
      </c>
      <c r="BH18" s="243">
        <v>0</v>
      </c>
      <c r="BI18" s="15">
        <v>1712</v>
      </c>
      <c r="BJ18" s="243">
        <v>0</v>
      </c>
      <c r="BK18" s="243">
        <v>0</v>
      </c>
      <c r="BL18" s="243"/>
      <c r="BM18" s="243">
        <v>2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>
        <v>-1712</v>
      </c>
      <c r="CC18" s="247" t="s">
        <v>635</v>
      </c>
      <c r="CD18" s="243">
        <v>0</v>
      </c>
      <c r="CE18" s="243">
        <v>0</v>
      </c>
      <c r="CF18" s="243">
        <v>0</v>
      </c>
      <c r="CG18" s="243">
        <v>0</v>
      </c>
      <c r="CH18" s="243">
        <v>0</v>
      </c>
      <c r="CI18" s="248" t="s">
        <v>633</v>
      </c>
      <c r="CJ18" s="249">
        <v>1712</v>
      </c>
      <c r="CK18" s="249">
        <v>1712</v>
      </c>
      <c r="CL18" s="249">
        <v>0</v>
      </c>
      <c r="CM18" s="249">
        <v>0</v>
      </c>
    </row>
    <row r="19" spans="1:91" x14ac:dyDescent="0.25">
      <c r="A19" s="233"/>
      <c r="B19" s="120" t="s">
        <v>656</v>
      </c>
      <c r="C19" s="234"/>
      <c r="D19" s="235"/>
      <c r="E19" s="278">
        <f>SUM(E17:E18)</f>
        <v>0</v>
      </c>
      <c r="F19" s="268">
        <f>SUM(F17:F18)</f>
        <v>0</v>
      </c>
      <c r="G19" s="238"/>
      <c r="H19" s="176"/>
      <c r="I19" s="279">
        <f>SUM(I17:I18)</f>
        <v>0</v>
      </c>
      <c r="J19" s="240"/>
      <c r="K19" s="241"/>
      <c r="L19" s="272">
        <f>SUM(L17:L18)</f>
        <v>642</v>
      </c>
      <c r="M19" s="280">
        <f>SUM(M17:M18)</f>
        <v>1712</v>
      </c>
      <c r="N19" s="72"/>
      <c r="O19" s="100"/>
      <c r="P19" s="270">
        <f>SUM(P17:P18)</f>
        <v>0</v>
      </c>
      <c r="Q19" s="270">
        <f>SUM(Q17:Q18)</f>
        <v>0</v>
      </c>
      <c r="R19" s="270">
        <f>SUM(R17:R18)</f>
        <v>0</v>
      </c>
      <c r="S19" s="152"/>
      <c r="T19" s="10"/>
      <c r="U19" s="23"/>
      <c r="V19" s="271">
        <f>SUM(V17:V18)</f>
        <v>0</v>
      </c>
      <c r="W19" s="271">
        <f>SUM(W17:W18)</f>
        <v>0</v>
      </c>
      <c r="X19" s="272">
        <f>SUM(X17:X18)</f>
        <v>1712</v>
      </c>
      <c r="Y19" s="270">
        <f>SUM(Y17:Y18)</f>
        <v>0</v>
      </c>
      <c r="Z19" s="281">
        <f>SUM(Z17:Z18)</f>
        <v>-1712</v>
      </c>
      <c r="AA19" s="71"/>
      <c r="AB19" s="108"/>
      <c r="AC19" s="270">
        <f>SUM(AC17:AC18)</f>
        <v>0</v>
      </c>
      <c r="AD19" s="270">
        <f>SUM(AD17:AD18)</f>
        <v>0</v>
      </c>
      <c r="AE19" s="10"/>
      <c r="AF19" s="24"/>
      <c r="AG19" s="271">
        <f>SUM(AG17:AG18)</f>
        <v>0</v>
      </c>
      <c r="AH19" s="272">
        <f>SUM(AH17:AH18)</f>
        <v>0</v>
      </c>
      <c r="AI19" s="270">
        <f>SUM(AI17:AI18)</f>
        <v>0</v>
      </c>
      <c r="AJ19" s="270">
        <f>SUM(AJ17:AJ18)</f>
        <v>0</v>
      </c>
      <c r="AK19" s="10"/>
      <c r="AL19" s="271">
        <f>SUM(AL17:AL18)</f>
        <v>0</v>
      </c>
      <c r="AM19" s="272">
        <f>SUM(AM17:AM18)</f>
        <v>1712</v>
      </c>
      <c r="AN19" s="270">
        <f>SUM(AN17:AN18)</f>
        <v>0</v>
      </c>
      <c r="AO19" s="270">
        <f>SUM(AO17:AO18)</f>
        <v>0</v>
      </c>
      <c r="AP19" s="10"/>
      <c r="AQ19" s="282">
        <f>SUM(AQ17:AQ18)</f>
        <v>0</v>
      </c>
      <c r="AR19" s="282">
        <f>SUM(AR17:AR18)</f>
        <v>0</v>
      </c>
      <c r="AS19" s="282">
        <f>SUM(AS17:AS18)</f>
        <v>0</v>
      </c>
      <c r="AT19" s="10"/>
      <c r="AU19" s="283">
        <f>SUM(AU17:AU18)</f>
        <v>0</v>
      </c>
      <c r="AV19" s="283">
        <f>SUM(AV17:AV18)</f>
        <v>0</v>
      </c>
      <c r="AW19" s="283">
        <f>SUM(AW17:AW18)</f>
        <v>0</v>
      </c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120" t="s">
        <v>657</v>
      </c>
      <c r="C21" s="234"/>
      <c r="D21" s="235"/>
      <c r="E21" s="278">
        <f>SUM(E7:E20)/2</f>
        <v>6099</v>
      </c>
      <c r="F21" s="268">
        <f>SUM(F7:F20)/2</f>
        <v>6099</v>
      </c>
      <c r="G21" s="238"/>
      <c r="H21" s="176"/>
      <c r="I21" s="279">
        <f>SUM(I7:I20)/2</f>
        <v>5350</v>
      </c>
      <c r="J21" s="240"/>
      <c r="K21" s="241"/>
      <c r="L21" s="272">
        <f>SUM(L7:L20)/2</f>
        <v>1284</v>
      </c>
      <c r="M21" s="280">
        <f>SUM(M7:M20)/2</f>
        <v>9327.75</v>
      </c>
      <c r="N21" s="71"/>
      <c r="O21" s="100"/>
      <c r="P21" s="270">
        <f>SUM(P7:P20)/2</f>
        <v>0</v>
      </c>
      <c r="Q21" s="270">
        <f>SUM(Q7:Q20)/2</f>
        <v>-2265.75</v>
      </c>
      <c r="R21" s="270">
        <f>SUM(R7:R20)/2</f>
        <v>0</v>
      </c>
      <c r="S21" s="152"/>
      <c r="T21" s="10"/>
      <c r="U21" s="23"/>
      <c r="V21" s="271">
        <f>SUM(V7:V20)/2</f>
        <v>0</v>
      </c>
      <c r="W21" s="271">
        <f>SUM(W7:W20)/2</f>
        <v>0</v>
      </c>
      <c r="X21" s="272">
        <f>SUM(X7:X20)/2</f>
        <v>9327.75</v>
      </c>
      <c r="Y21" s="270">
        <f>SUM(Y7:Y20)/2</f>
        <v>0</v>
      </c>
      <c r="Z21" s="281">
        <f>SUM(Z7:Z20)/2</f>
        <v>-3977.75</v>
      </c>
      <c r="AA21" s="71"/>
      <c r="AB21" s="108"/>
      <c r="AC21" s="270">
        <f>SUM(AC7:AC20)/2</f>
        <v>-2265.75</v>
      </c>
      <c r="AD21" s="270">
        <f>SUM(AD7:AD20)/2</f>
        <v>0</v>
      </c>
      <c r="AE21" s="10"/>
      <c r="AF21" s="24"/>
      <c r="AG21" s="271">
        <f>SUM(AG7:AG20)/2</f>
        <v>0</v>
      </c>
      <c r="AH21" s="272">
        <f>SUM(AH7:AH20)/2</f>
        <v>0</v>
      </c>
      <c r="AI21" s="270">
        <f>SUM(AI7:AI20)/2</f>
        <v>0</v>
      </c>
      <c r="AJ21" s="270">
        <f>SUM(AJ7:AJ20)/2</f>
        <v>0</v>
      </c>
      <c r="AK21" s="10"/>
      <c r="AL21" s="271">
        <f>SUM(AL7:AL20)/2</f>
        <v>0</v>
      </c>
      <c r="AM21" s="272">
        <f>SUM(AM7:AM20)/2</f>
        <v>9327.75</v>
      </c>
      <c r="AN21" s="270">
        <f>SUM(AN7:AN20)/2</f>
        <v>0</v>
      </c>
      <c r="AO21" s="270">
        <f>SUM(AO7:AO20)/2</f>
        <v>0</v>
      </c>
      <c r="AP21" s="10"/>
      <c r="AQ21" s="282">
        <f>SUM(AQ7:AQ20)/2</f>
        <v>0</v>
      </c>
      <c r="AR21" s="282">
        <f>SUM(AR7:AR20)/2</f>
        <v>0</v>
      </c>
      <c r="AS21" s="282">
        <f>SUM(AS7:AS20)/2</f>
        <v>0</v>
      </c>
      <c r="AT21" s="10"/>
      <c r="AU21" s="283">
        <f>SUM(AU7:AU20)/2</f>
        <v>76378.5</v>
      </c>
      <c r="AV21" s="283">
        <f>SUM(AV7:AV20)/2</f>
        <v>0</v>
      </c>
      <c r="AW21" s="283">
        <f>SUM(AW7:AW20)/2</f>
        <v>0</v>
      </c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86"/>
      <c r="B23" s="284" t="s">
        <v>638</v>
      </c>
      <c r="C23" s="120"/>
      <c r="D23" s="267"/>
      <c r="E23" s="278">
        <f>SUMIF(BM8:BM23,1, E8:E23)</f>
        <v>6099</v>
      </c>
      <c r="F23" s="268">
        <f>SUMIF(BM8:BM23,1, F8:F23)</f>
        <v>6099</v>
      </c>
      <c r="G23" s="287"/>
      <c r="H23" s="104"/>
      <c r="I23" s="279">
        <f>SUMIF(BM8:BM23,1, I8:I23)</f>
        <v>5350</v>
      </c>
      <c r="J23" s="288"/>
      <c r="K23" s="98"/>
      <c r="L23" s="272">
        <f>SUMIF(BM8:BM23,1, L8:L23)</f>
        <v>642</v>
      </c>
      <c r="M23" s="280">
        <f>SUMIF(BM8:BM23,1, M8:M23)</f>
        <v>7615.75</v>
      </c>
      <c r="N23" s="289"/>
      <c r="O23" s="99"/>
      <c r="P23" s="270">
        <f>SUMIF(BM8:BM23,1, P8:P23)</f>
        <v>0</v>
      </c>
      <c r="Q23" s="270">
        <f>SUMIF(BM8:BM23,1, Q8:Q23)</f>
        <v>-2265.75</v>
      </c>
      <c r="R23" s="270">
        <f>SUMIF(BM8:BM23,1, R8:R23)</f>
        <v>0</v>
      </c>
      <c r="S23" s="290"/>
      <c r="T23" s="291"/>
      <c r="U23" s="292"/>
      <c r="V23" s="271">
        <f>SUMIF(BM8:BM23,1, V8:V23)</f>
        <v>0</v>
      </c>
      <c r="W23" s="271">
        <f>SUMIF(BM8:BM23,1, W8:W23)</f>
        <v>0</v>
      </c>
      <c r="X23" s="272">
        <f>SUMIF(BM8:BM23,1, X8:X23)</f>
        <v>7615.75</v>
      </c>
      <c r="Y23" s="270">
        <f>SUMIF(BM8:BM23,1, Y8:Y23)</f>
        <v>0</v>
      </c>
      <c r="Z23" s="281">
        <f>SUMIF(BM8:BM23,1, Z8:Z23)</f>
        <v>-2265.75</v>
      </c>
      <c r="AA23" s="289"/>
      <c r="AB23" s="107"/>
      <c r="AC23" s="270">
        <f>SUMIF(BM8:BM23,1, AC8:AC23)</f>
        <v>-2265.75</v>
      </c>
      <c r="AD23" s="270">
        <f>SUMIF(BM8:BM23,1, AD8:AD23)</f>
        <v>0</v>
      </c>
      <c r="AE23" s="291"/>
      <c r="AF23" s="293"/>
      <c r="AG23" s="271">
        <f>SUMIF(BM8:BM23,1, AG8:AG23)</f>
        <v>0</v>
      </c>
      <c r="AH23" s="272">
        <f>SUMIF(BM8:BM23,1, AH8:AH23)</f>
        <v>0</v>
      </c>
      <c r="AI23" s="270">
        <f>SUMIF(BM8:BM23,1, AI8:AI23)</f>
        <v>0</v>
      </c>
      <c r="AJ23" s="270">
        <f>SUMIF(BM8:BM23,1, AJ8:AJ23)</f>
        <v>0</v>
      </c>
      <c r="AK23" s="291"/>
      <c r="AL23" s="271">
        <f>SUMIF(BM8:BM23,1, AL8:AL23)</f>
        <v>0</v>
      </c>
      <c r="AM23" s="272">
        <f>SUMIF(BM8:BM23,1, AM8:AM23)</f>
        <v>7615.75</v>
      </c>
      <c r="AN23" s="270">
        <f>SUMIF(BM8:BM23,1, AN8:AN23)</f>
        <v>0</v>
      </c>
      <c r="AO23" s="270">
        <f>SUMIF(BM8:BM23,1, AO8:AO23)</f>
        <v>0</v>
      </c>
      <c r="AP23" s="291"/>
      <c r="AQ23" s="282">
        <f>SUMIF(BM8:BM23,1, AQ8:AQ23)</f>
        <v>0</v>
      </c>
      <c r="AR23" s="282">
        <f>SUMIF(BM8:BM23,1, AR8:AR23)</f>
        <v>0</v>
      </c>
      <c r="AS23" s="282">
        <f>SUMIF(BM8:BM23,1, AS8:AS23)</f>
        <v>0</v>
      </c>
      <c r="AT23" s="291"/>
      <c r="AU23" s="283">
        <f>SUMIF(BM8:BM23,1, AU8:AU23)</f>
        <v>76378.5</v>
      </c>
      <c r="AV23" s="283">
        <f>SUMIF(BM8:BM23,1, AV8:AV23)</f>
        <v>0</v>
      </c>
      <c r="AW23" s="283">
        <f>SUMIF(BM8:BM23,1, AW8:AW23)</f>
        <v>0</v>
      </c>
      <c r="AX23" s="15"/>
      <c r="AY23" s="274"/>
      <c r="AZ23" s="15"/>
      <c r="BA23" s="15"/>
      <c r="BB23" s="275"/>
      <c r="BC23" s="274"/>
      <c r="BD23" s="274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298"/>
      <c r="BU23" s="298"/>
      <c r="BV23" s="298"/>
      <c r="BW23" s="298"/>
      <c r="BX23" s="15"/>
      <c r="BY23" s="15"/>
      <c r="BZ23" s="294"/>
      <c r="CA23" s="294"/>
      <c r="CB23" s="294"/>
      <c r="CC23" s="276"/>
      <c r="CD23" s="15"/>
      <c r="CE23" s="15"/>
      <c r="CF23" s="15"/>
      <c r="CG23" s="15"/>
      <c r="CH23" s="15"/>
      <c r="CI23" s="295"/>
      <c r="CJ23" s="277"/>
      <c r="CK23" s="277"/>
      <c r="CL23" s="277"/>
      <c r="CM23" s="277"/>
    </row>
    <row r="24" spans="1:91" x14ac:dyDescent="0.25">
      <c r="A24" s="286"/>
      <c r="B24" s="284" t="s">
        <v>639</v>
      </c>
      <c r="C24" s="120"/>
      <c r="D24" s="267"/>
      <c r="E24" s="278">
        <f>SUMIF(BM8:BM23,2, E8:E23)</f>
        <v>0</v>
      </c>
      <c r="F24" s="268">
        <f>SUMIF(BM8:BM23,2, F8:F23)</f>
        <v>0</v>
      </c>
      <c r="G24" s="287"/>
      <c r="H24" s="104"/>
      <c r="I24" s="279">
        <f>SUMIF(BM8:BM23,2, I8:I23)</f>
        <v>0</v>
      </c>
      <c r="J24" s="288"/>
      <c r="K24" s="98"/>
      <c r="L24" s="272">
        <f>SUMIF(BM8:BM23,2, L8:L23)</f>
        <v>642</v>
      </c>
      <c r="M24" s="280">
        <f>SUMIF(BM8:BM23,2, M8:M23)</f>
        <v>1712</v>
      </c>
      <c r="N24" s="289"/>
      <c r="O24" s="99"/>
      <c r="P24" s="270">
        <f>SUMIF(BM8:BM23,2, P8:P23)</f>
        <v>0</v>
      </c>
      <c r="Q24" s="270">
        <f>SUMIF(BM8:BM23,2, Q8:Q23)</f>
        <v>0</v>
      </c>
      <c r="R24" s="270">
        <f>SUMIF(BM8:BM23,2, R8:R23)</f>
        <v>0</v>
      </c>
      <c r="S24" s="290"/>
      <c r="T24" s="291"/>
      <c r="U24" s="292"/>
      <c r="V24" s="271">
        <f>SUMIF(BM8:BM23,2, V8:V23)</f>
        <v>0</v>
      </c>
      <c r="W24" s="271">
        <f>SUMIF(BM8:BM23,2, W8:W23)</f>
        <v>0</v>
      </c>
      <c r="X24" s="272">
        <f>SUMIF(BM8:BM23,2, X8:X23)</f>
        <v>1712</v>
      </c>
      <c r="Y24" s="270">
        <f>SUMIF(BM8:BM23,2, Y8:Y23)</f>
        <v>0</v>
      </c>
      <c r="Z24" s="281">
        <f>SUMIF(BM8:BM23,2, Z8:Z23)</f>
        <v>-1712</v>
      </c>
      <c r="AA24" s="289"/>
      <c r="AB24" s="107"/>
      <c r="AC24" s="270">
        <f>SUMIF(BM8:BM23,2, AC8:AC23)</f>
        <v>0</v>
      </c>
      <c r="AD24" s="270">
        <f>SUMIF(BM8:BM23,2, AD8:AD23)</f>
        <v>0</v>
      </c>
      <c r="AE24" s="291"/>
      <c r="AF24" s="293"/>
      <c r="AG24" s="271">
        <f>SUMIF(BM8:BM23,2, AG8:AG23)</f>
        <v>0</v>
      </c>
      <c r="AH24" s="272">
        <f>SUMIF(BM8:BM23,2, AH8:AH23)</f>
        <v>0</v>
      </c>
      <c r="AI24" s="270">
        <f>SUMIF(BM8:BM23,2, AI8:AI23)</f>
        <v>0</v>
      </c>
      <c r="AJ24" s="270">
        <f>SUMIF(BM8:BM23,2, AJ8:AJ23)</f>
        <v>0</v>
      </c>
      <c r="AK24" s="291"/>
      <c r="AL24" s="271">
        <f>SUMIF(BM8:BM23,2, AL8:AL23)</f>
        <v>0</v>
      </c>
      <c r="AM24" s="272">
        <f>SUMIF(BM8:BM23,2, AM8:AM23)</f>
        <v>1712</v>
      </c>
      <c r="AN24" s="270">
        <f>SUMIF(BM8:BM23,2, AN8:AN23)</f>
        <v>0</v>
      </c>
      <c r="AO24" s="270">
        <f>SUMIF(BM8:BM23,2, AO8:AO23)</f>
        <v>0</v>
      </c>
      <c r="AP24" s="291"/>
      <c r="AQ24" s="282">
        <f>SUMIF(BM8:BM23,2, AQ8:AQ23)</f>
        <v>0</v>
      </c>
      <c r="AR24" s="282">
        <f>SUMIF(BM8:BM23,2, AR8:AR23)</f>
        <v>0</v>
      </c>
      <c r="AS24" s="282">
        <f>SUMIF(BM8:BM23,2, AS8:AS23)</f>
        <v>0</v>
      </c>
      <c r="AT24" s="291"/>
      <c r="AU24" s="283">
        <f>SUMIF(BM8:BM23,2, AU8:AU23)</f>
        <v>0</v>
      </c>
      <c r="AV24" s="283">
        <f>SUMIF(BM8:BM23,2, AV8:AV23)</f>
        <v>0</v>
      </c>
      <c r="AW24" s="283">
        <f>SUMIF(BM8:BM23,2, AW8:AW23)</f>
        <v>0</v>
      </c>
      <c r="AX24" s="15"/>
      <c r="AY24" s="274"/>
      <c r="AZ24" s="15"/>
      <c r="BA24" s="15"/>
      <c r="BB24" s="275"/>
      <c r="BC24" s="274"/>
      <c r="BD24" s="274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298"/>
      <c r="BU24" s="298"/>
      <c r="BV24" s="298"/>
      <c r="BW24" s="298"/>
      <c r="BX24" s="15"/>
      <c r="BY24" s="15"/>
      <c r="BZ24" s="294"/>
      <c r="CA24" s="294"/>
      <c r="CB24" s="294"/>
      <c r="CC24" s="276"/>
      <c r="CD24" s="15"/>
      <c r="CE24" s="15"/>
      <c r="CF24" s="15"/>
      <c r="CG24" s="15"/>
      <c r="CH24" s="15"/>
      <c r="CI24" s="295"/>
      <c r="CJ24" s="277"/>
      <c r="CK24" s="277"/>
      <c r="CL24" s="277"/>
      <c r="CM24" s="277"/>
    </row>
    <row r="25" spans="1:91" x14ac:dyDescent="0.25">
      <c r="A25" s="286"/>
      <c r="B25" s="284" t="s">
        <v>637</v>
      </c>
      <c r="C25" s="120"/>
      <c r="D25" s="267"/>
      <c r="E25" s="278">
        <f>SUM(E8:E24)/4</f>
        <v>6099</v>
      </c>
      <c r="F25" s="268">
        <f>SUM(F8:F24)/4</f>
        <v>6099</v>
      </c>
      <c r="G25" s="287"/>
      <c r="H25" s="104"/>
      <c r="I25" s="279">
        <f>SUM(I8:I24)/4</f>
        <v>5350</v>
      </c>
      <c r="J25" s="303"/>
      <c r="K25" s="98"/>
      <c r="L25" s="272">
        <f>SUM(L8:L24)/4</f>
        <v>1284</v>
      </c>
      <c r="M25" s="280">
        <f>SUM(M8:M24)/4</f>
        <v>9327.75</v>
      </c>
      <c r="N25" s="289"/>
      <c r="O25" s="99"/>
      <c r="P25" s="270">
        <f>SUM(P8:P24)/4</f>
        <v>0</v>
      </c>
      <c r="Q25" s="270">
        <f>SUM(Q8:Q24)/4</f>
        <v>-2265.75</v>
      </c>
      <c r="R25" s="270">
        <f>SUM(R8:R24)/4</f>
        <v>0</v>
      </c>
      <c r="S25" s="290"/>
      <c r="T25" s="291"/>
      <c r="U25" s="292"/>
      <c r="V25" s="271">
        <f>SUM(V8:V24)/4</f>
        <v>0</v>
      </c>
      <c r="W25" s="271">
        <f>SUM(W8:W24)/4</f>
        <v>0</v>
      </c>
      <c r="X25" s="272">
        <f>SUM(X8:X24)/4</f>
        <v>9327.75</v>
      </c>
      <c r="Y25" s="270">
        <f>SUM(Y8:Y24)/4</f>
        <v>0</v>
      </c>
      <c r="Z25" s="281">
        <f>SUM(Z8:Z24)/4</f>
        <v>-3977.75</v>
      </c>
      <c r="AA25" s="289"/>
      <c r="AB25" s="107"/>
      <c r="AC25" s="270">
        <f>SUM(AC8:AC24)/4</f>
        <v>-2265.75</v>
      </c>
      <c r="AD25" s="270">
        <f>SUM(AD8:AD24)/4</f>
        <v>0</v>
      </c>
      <c r="AE25" s="291"/>
      <c r="AF25" s="293"/>
      <c r="AG25" s="271">
        <f>SUM(AG8:AG24)/4</f>
        <v>0</v>
      </c>
      <c r="AH25" s="272">
        <f>SUM(AH8:AH24)/4</f>
        <v>0</v>
      </c>
      <c r="AI25" s="270">
        <f>SUM(AI8:AI24)/4</f>
        <v>0</v>
      </c>
      <c r="AJ25" s="270">
        <f>SUM(AJ8:AJ24)/4</f>
        <v>0</v>
      </c>
      <c r="AK25" s="291"/>
      <c r="AL25" s="271">
        <f>SUM(AL8:AL24)/4</f>
        <v>0</v>
      </c>
      <c r="AM25" s="272">
        <f>SUM(AM8:AM24)/4</f>
        <v>9327.75</v>
      </c>
      <c r="AN25" s="270">
        <f>SUM(AN8:AN24)/4</f>
        <v>0</v>
      </c>
      <c r="AO25" s="270">
        <f>SUM(AO8:AO24)/4</f>
        <v>0</v>
      </c>
      <c r="AP25" s="291"/>
      <c r="AQ25" s="282">
        <f>SUM(AQ8:AQ24)/4</f>
        <v>0</v>
      </c>
      <c r="AR25" s="282">
        <f>SUM(AR8:AR24)/4</f>
        <v>0</v>
      </c>
      <c r="AS25" s="282">
        <f>SUM(AS8:AS24)/4</f>
        <v>0</v>
      </c>
      <c r="AT25" s="291"/>
      <c r="AU25" s="283">
        <f>SUM(AU8:AU24)/4</f>
        <v>76378.5</v>
      </c>
      <c r="AV25" s="283">
        <f>SUM(AV8:AV24)/4</f>
        <v>0</v>
      </c>
      <c r="AW25" s="283">
        <f>SUM(AW8:AW24)/4</f>
        <v>0</v>
      </c>
      <c r="AX25" s="15"/>
      <c r="AY25" s="274"/>
      <c r="AZ25" s="15"/>
      <c r="BA25" s="15"/>
      <c r="BB25" s="275"/>
      <c r="BC25" s="274"/>
      <c r="BD25" s="274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298"/>
      <c r="BU25" s="298"/>
      <c r="BV25" s="298"/>
      <c r="BW25" s="298"/>
      <c r="BX25" s="15"/>
      <c r="BY25" s="15"/>
      <c r="BZ25" s="294"/>
      <c r="CA25" s="294"/>
      <c r="CB25" s="294"/>
      <c r="CC25" s="276"/>
      <c r="CD25" s="15"/>
      <c r="CE25" s="15"/>
      <c r="CF25" s="15"/>
      <c r="CG25" s="15"/>
      <c r="CH25" s="15"/>
      <c r="CI25" s="295"/>
      <c r="CJ25" s="277"/>
      <c r="CK25" s="277"/>
      <c r="CL25" s="277"/>
      <c r="CM25" s="277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ldVzwNVEm1uBEcfEdp2eEh37Cx1wMCw4EK3PaSXf6aXL4lHKoVThzR4ov2pUjcHbMgG4MgKrOz6kl/Mu4VJVXA==" saltValue="A2bGWR/xNh/fEk30B4fmo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640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641</v>
      </c>
      <c r="B9" s="256" t="s">
        <v>642</v>
      </c>
      <c r="C9" s="256" t="s">
        <v>636</v>
      </c>
      <c r="D9" s="235"/>
      <c r="E9" s="236">
        <v>6099</v>
      </c>
      <c r="F9" s="237">
        <v>6099</v>
      </c>
      <c r="G9" s="257"/>
      <c r="H9" s="177"/>
      <c r="I9" s="176"/>
      <c r="J9" s="239">
        <v>5350</v>
      </c>
      <c r="K9" s="250"/>
      <c r="L9" s="241"/>
      <c r="M9" s="8">
        <v>428</v>
      </c>
      <c r="N9" s="242">
        <v>5350</v>
      </c>
      <c r="O9" s="72"/>
      <c r="P9" s="100"/>
      <c r="Q9" s="9"/>
      <c r="R9" s="9"/>
      <c r="S9" s="9"/>
      <c r="T9" s="258"/>
      <c r="U9" s="10"/>
      <c r="V9" s="23"/>
      <c r="W9" s="11"/>
      <c r="X9" s="8">
        <v>5350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5350</v>
      </c>
      <c r="AJ9" s="9"/>
      <c r="AK9" s="10"/>
      <c r="AL9" s="25"/>
      <c r="AM9" s="25"/>
      <c r="AN9" s="25"/>
      <c r="AO9" s="10"/>
      <c r="AP9" s="12">
        <v>6741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5350</v>
      </c>
      <c r="BA9" s="15">
        <v>5350</v>
      </c>
      <c r="BB9" s="15">
        <v>5350</v>
      </c>
      <c r="BC9" s="15">
        <v>5350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635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5350</v>
      </c>
      <c r="CD9" s="249">
        <v>5350</v>
      </c>
      <c r="CE9" s="249">
        <v>6741</v>
      </c>
      <c r="CF9" s="249">
        <v>0</v>
      </c>
    </row>
    <row r="10" spans="1:95" x14ac:dyDescent="0.25">
      <c r="A10" s="255" t="s">
        <v>643</v>
      </c>
      <c r="B10" s="256" t="s">
        <v>644</v>
      </c>
      <c r="C10" s="256" t="s">
        <v>636</v>
      </c>
      <c r="D10" s="235"/>
      <c r="E10" s="236">
        <v>0</v>
      </c>
      <c r="F10" s="237">
        <v>0</v>
      </c>
      <c r="G10" s="257"/>
      <c r="H10" s="177"/>
      <c r="I10" s="176"/>
      <c r="J10" s="239"/>
      <c r="K10" s="250"/>
      <c r="L10" s="241"/>
      <c r="M10" s="8">
        <v>107</v>
      </c>
      <c r="N10" s="242">
        <v>802.5</v>
      </c>
      <c r="O10" s="72"/>
      <c r="P10" s="100"/>
      <c r="Q10" s="9"/>
      <c r="R10" s="9"/>
      <c r="S10" s="9"/>
      <c r="T10" s="258"/>
      <c r="U10" s="10"/>
      <c r="V10" s="23"/>
      <c r="W10" s="11"/>
      <c r="X10" s="8">
        <v>802.5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802.5</v>
      </c>
      <c r="AJ10" s="9"/>
      <c r="AK10" s="10"/>
      <c r="AL10" s="25"/>
      <c r="AM10" s="25"/>
      <c r="AN10" s="25"/>
      <c r="AO10" s="10"/>
      <c r="AP10" s="12">
        <v>56025</v>
      </c>
      <c r="AQ10" s="12"/>
      <c r="AR10" s="12"/>
      <c r="AS10" s="243"/>
      <c r="AT10" s="244"/>
      <c r="AU10" s="243"/>
      <c r="AV10" s="243"/>
      <c r="AW10" s="245"/>
      <c r="AX10" s="244"/>
      <c r="AY10" s="244" t="s">
        <v>630</v>
      </c>
      <c r="AZ10" s="243">
        <v>0</v>
      </c>
      <c r="BA10" s="15">
        <v>802.5</v>
      </c>
      <c r="BB10" s="243">
        <v>0</v>
      </c>
      <c r="BC10" s="15">
        <v>802.5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635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802.5</v>
      </c>
      <c r="CD10" s="249">
        <v>802.5</v>
      </c>
      <c r="CE10" s="249">
        <v>56025</v>
      </c>
      <c r="CF10" s="249">
        <v>0</v>
      </c>
    </row>
    <row r="11" spans="1:95" x14ac:dyDescent="0.25">
      <c r="A11" s="255" t="s">
        <v>645</v>
      </c>
      <c r="B11" s="256" t="s">
        <v>646</v>
      </c>
      <c r="C11" s="256" t="s">
        <v>636</v>
      </c>
      <c r="D11" s="235"/>
      <c r="E11" s="236">
        <v>0</v>
      </c>
      <c r="F11" s="237">
        <v>0</v>
      </c>
      <c r="G11" s="257"/>
      <c r="H11" s="177"/>
      <c r="I11" s="176"/>
      <c r="J11" s="239"/>
      <c r="K11" s="250"/>
      <c r="L11" s="241"/>
      <c r="M11" s="8">
        <v>107</v>
      </c>
      <c r="N11" s="242">
        <v>1463.25</v>
      </c>
      <c r="O11" s="72"/>
      <c r="P11" s="100"/>
      <c r="Q11" s="9"/>
      <c r="R11" s="9"/>
      <c r="S11" s="9"/>
      <c r="T11" s="258"/>
      <c r="U11" s="10"/>
      <c r="V11" s="23"/>
      <c r="W11" s="11"/>
      <c r="X11" s="8">
        <v>1463.25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1463.25</v>
      </c>
      <c r="AJ11" s="9"/>
      <c r="AK11" s="10"/>
      <c r="AL11" s="25"/>
      <c r="AM11" s="25"/>
      <c r="AN11" s="25"/>
      <c r="AO11" s="10"/>
      <c r="AP11" s="12">
        <v>0</v>
      </c>
      <c r="AQ11" s="12"/>
      <c r="AR11" s="12"/>
      <c r="AS11" s="243"/>
      <c r="AT11" s="244"/>
      <c r="AU11" s="243"/>
      <c r="AV11" s="243"/>
      <c r="AW11" s="245"/>
      <c r="AX11" s="244"/>
      <c r="AY11" s="244" t="s">
        <v>630</v>
      </c>
      <c r="AZ11" s="243">
        <v>0</v>
      </c>
      <c r="BA11" s="15">
        <v>1463.25</v>
      </c>
      <c r="BB11" s="243">
        <v>0</v>
      </c>
      <c r="BC11" s="15">
        <v>1463.25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635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1463.25</v>
      </c>
      <c r="CD11" s="249">
        <v>1463.25</v>
      </c>
      <c r="CE11" s="249">
        <v>0</v>
      </c>
      <c r="CF11" s="249">
        <v>0</v>
      </c>
    </row>
    <row r="12" spans="1:95" x14ac:dyDescent="0.25">
      <c r="A12" s="255" t="s">
        <v>647</v>
      </c>
      <c r="B12" s="256" t="s">
        <v>648</v>
      </c>
      <c r="C12" s="256" t="s">
        <v>636</v>
      </c>
      <c r="D12" s="235"/>
      <c r="E12" s="236">
        <v>0</v>
      </c>
      <c r="F12" s="237">
        <v>0</v>
      </c>
      <c r="G12" s="257"/>
      <c r="H12" s="177"/>
      <c r="I12" s="176"/>
      <c r="J12" s="239"/>
      <c r="K12" s="250"/>
      <c r="L12" s="241"/>
      <c r="M12" s="8">
        <v>0</v>
      </c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>
        <v>0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0</v>
      </c>
      <c r="AJ12" s="9"/>
      <c r="AK12" s="10"/>
      <c r="AL12" s="25"/>
      <c r="AM12" s="25"/>
      <c r="AN12" s="25"/>
      <c r="AO12" s="10"/>
      <c r="AP12" s="12">
        <v>0</v>
      </c>
      <c r="AQ12" s="12"/>
      <c r="AR12" s="12"/>
      <c r="AS12" s="243"/>
      <c r="AT12" s="244"/>
      <c r="AU12" s="243"/>
      <c r="AV12" s="243"/>
      <c r="AW12" s="245"/>
      <c r="AX12" s="244"/>
      <c r="AY12" s="244"/>
      <c r="AZ12" s="243">
        <v>0</v>
      </c>
      <c r="BA12" s="243">
        <v>0</v>
      </c>
      <c r="BB12" s="243">
        <v>0</v>
      </c>
      <c r="BC12" s="243">
        <v>0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/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0</v>
      </c>
      <c r="CD12" s="249">
        <v>0</v>
      </c>
      <c r="CE12" s="249">
        <v>0</v>
      </c>
      <c r="CF12" s="249">
        <v>0</v>
      </c>
    </row>
    <row r="13" spans="1:95" x14ac:dyDescent="0.25">
      <c r="A13" s="255" t="s">
        <v>649</v>
      </c>
      <c r="B13" s="256" t="s">
        <v>650</v>
      </c>
      <c r="C13" s="256" t="s">
        <v>636</v>
      </c>
      <c r="D13" s="235"/>
      <c r="E13" s="236">
        <v>0</v>
      </c>
      <c r="F13" s="237">
        <v>0</v>
      </c>
      <c r="G13" s="257"/>
      <c r="H13" s="177"/>
      <c r="I13" s="176"/>
      <c r="J13" s="239"/>
      <c r="K13" s="250"/>
      <c r="L13" s="241"/>
      <c r="M13" s="8">
        <v>0</v>
      </c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>
        <v>0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0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3"/>
      <c r="AT13" s="244"/>
      <c r="AU13" s="243"/>
      <c r="AV13" s="243"/>
      <c r="AW13" s="245"/>
      <c r="AX13" s="244"/>
      <c r="AY13" s="244"/>
      <c r="AZ13" s="243">
        <v>0</v>
      </c>
      <c r="BA13" s="243">
        <v>0</v>
      </c>
      <c r="BB13" s="243">
        <v>0</v>
      </c>
      <c r="BC13" s="243">
        <v>0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/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0</v>
      </c>
      <c r="CD13" s="249">
        <v>0</v>
      </c>
      <c r="CE13" s="249">
        <v>0</v>
      </c>
      <c r="CF13" s="249">
        <v>0</v>
      </c>
    </row>
    <row r="14" spans="1:95" x14ac:dyDescent="0.25">
      <c r="A14" s="255" t="s">
        <v>651</v>
      </c>
      <c r="B14" s="256" t="s">
        <v>652</v>
      </c>
      <c r="C14" s="256" t="s">
        <v>636</v>
      </c>
      <c r="D14" s="235"/>
      <c r="E14" s="236">
        <v>0</v>
      </c>
      <c r="F14" s="237">
        <v>0</v>
      </c>
      <c r="G14" s="257"/>
      <c r="H14" s="177"/>
      <c r="I14" s="176"/>
      <c r="J14" s="239"/>
      <c r="K14" s="250"/>
      <c r="L14" s="241"/>
      <c r="M14" s="8">
        <v>0</v>
      </c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>
        <v>0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0</v>
      </c>
      <c r="AJ14" s="9"/>
      <c r="AK14" s="10"/>
      <c r="AL14" s="25"/>
      <c r="AM14" s="25"/>
      <c r="AN14" s="25"/>
      <c r="AO14" s="10"/>
      <c r="AP14" s="12">
        <v>13612.5</v>
      </c>
      <c r="AQ14" s="12"/>
      <c r="AR14" s="12"/>
      <c r="AS14" s="243"/>
      <c r="AT14" s="244"/>
      <c r="AU14" s="243"/>
      <c r="AV14" s="243"/>
      <c r="AW14" s="245"/>
      <c r="AX14" s="244"/>
      <c r="AY14" s="244"/>
      <c r="AZ14" s="243">
        <v>0</v>
      </c>
      <c r="BA14" s="243">
        <v>0</v>
      </c>
      <c r="BB14" s="243">
        <v>0</v>
      </c>
      <c r="BC14" s="243">
        <v>0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/>
      <c r="BW14" s="243">
        <v>0</v>
      </c>
      <c r="BX14" s="243">
        <v>0</v>
      </c>
      <c r="BY14" s="243">
        <v>0</v>
      </c>
      <c r="BZ14" s="243">
        <v>0</v>
      </c>
      <c r="CA14" s="243">
        <v>0</v>
      </c>
      <c r="CB14" s="244" t="s">
        <v>633</v>
      </c>
      <c r="CC14" s="249">
        <v>0</v>
      </c>
      <c r="CD14" s="249">
        <v>0</v>
      </c>
      <c r="CE14" s="249">
        <v>13612.5</v>
      </c>
      <c r="CF14" s="249">
        <v>0</v>
      </c>
    </row>
    <row r="15" spans="1:95" x14ac:dyDescent="0.25">
      <c r="A15" s="255"/>
      <c r="B15" s="93" t="s">
        <v>653</v>
      </c>
      <c r="C15" s="256"/>
      <c r="D15" s="235"/>
      <c r="E15" s="278">
        <f>SUM(E8:E14)</f>
        <v>6099</v>
      </c>
      <c r="F15" s="268">
        <f>SUM(F8:F14)</f>
        <v>6099</v>
      </c>
      <c r="G15" s="257"/>
      <c r="H15" s="177"/>
      <c r="I15" s="176"/>
      <c r="J15" s="279">
        <f>SUM(J8:J14)</f>
        <v>5350</v>
      </c>
      <c r="K15" s="250"/>
      <c r="L15" s="241"/>
      <c r="M15" s="272">
        <f>SUM(M8:M14)</f>
        <v>642</v>
      </c>
      <c r="N15" s="280">
        <f>SUM(N8:N14)</f>
        <v>7615.75</v>
      </c>
      <c r="O15" s="72"/>
      <c r="P15" s="100"/>
      <c r="Q15" s="270">
        <f>SUM(Q8:Q14)</f>
        <v>0</v>
      </c>
      <c r="R15" s="270">
        <f>SUM(R8:R14)</f>
        <v>0</v>
      </c>
      <c r="S15" s="270">
        <f>SUM(S8:S14)</f>
        <v>0</v>
      </c>
      <c r="T15" s="258"/>
      <c r="U15" s="10"/>
      <c r="V15" s="23"/>
      <c r="W15" s="271">
        <f>SUM(W8:W14)</f>
        <v>0</v>
      </c>
      <c r="X15" s="272">
        <f>SUM(X8:X14)</f>
        <v>7615.75</v>
      </c>
      <c r="Y15" s="270">
        <f>SUM(Y8:Y14)</f>
        <v>0</v>
      </c>
      <c r="Z15" s="270">
        <f>SUM(Z8:Z14)</f>
        <v>0</v>
      </c>
      <c r="AA15" s="270">
        <f>SUM(AA8:AA14)</f>
        <v>0</v>
      </c>
      <c r="AB15" s="10"/>
      <c r="AC15" s="24"/>
      <c r="AD15" s="271">
        <f>SUM(AD8:AD14)</f>
        <v>0</v>
      </c>
      <c r="AE15" s="272">
        <f>SUM(AE8:AE14)</f>
        <v>0</v>
      </c>
      <c r="AF15" s="270">
        <f>SUM(AF8:AF14)</f>
        <v>0</v>
      </c>
      <c r="AG15" s="10"/>
      <c r="AH15" s="271">
        <f>SUM(AH8:AH14)</f>
        <v>0</v>
      </c>
      <c r="AI15" s="272">
        <f>SUM(AI8:AI14)</f>
        <v>7615.75</v>
      </c>
      <c r="AJ15" s="270">
        <f>SUM(AJ8:AJ14)</f>
        <v>0</v>
      </c>
      <c r="AK15" s="10"/>
      <c r="AL15" s="282">
        <f>SUM(AL8:AL14)</f>
        <v>0</v>
      </c>
      <c r="AM15" s="282">
        <f>SUM(AM8:AM14)</f>
        <v>0</v>
      </c>
      <c r="AN15" s="282">
        <f>SUM(AN8:AN14)</f>
        <v>0</v>
      </c>
      <c r="AO15" s="10"/>
      <c r="AP15" s="283">
        <f>SUM(AP8:AP14)</f>
        <v>76378.5</v>
      </c>
      <c r="AQ15" s="283">
        <f>SUM(AQ8:AQ14)</f>
        <v>0</v>
      </c>
      <c r="AR15" s="283">
        <f>SUM(AR8:AR14)</f>
        <v>0</v>
      </c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93" t="s">
        <v>634</v>
      </c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 t="s">
        <v>654</v>
      </c>
      <c r="B18" s="256" t="s">
        <v>655</v>
      </c>
      <c r="C18" s="256" t="s">
        <v>636</v>
      </c>
      <c r="D18" s="235"/>
      <c r="E18" s="236">
        <v>0</v>
      </c>
      <c r="F18" s="237">
        <v>0</v>
      </c>
      <c r="G18" s="257"/>
      <c r="H18" s="177"/>
      <c r="I18" s="176"/>
      <c r="J18" s="239"/>
      <c r="K18" s="250"/>
      <c r="L18" s="241"/>
      <c r="M18" s="8">
        <v>642</v>
      </c>
      <c r="N18" s="242">
        <v>1712</v>
      </c>
      <c r="O18" s="72"/>
      <c r="P18" s="100"/>
      <c r="Q18" s="9"/>
      <c r="R18" s="9"/>
      <c r="S18" s="9"/>
      <c r="T18" s="258">
        <v>46022</v>
      </c>
      <c r="U18" s="10"/>
      <c r="V18" s="23"/>
      <c r="W18" s="11"/>
      <c r="X18" s="8">
        <v>1712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1712</v>
      </c>
      <c r="AJ18" s="9"/>
      <c r="AK18" s="10"/>
      <c r="AL18" s="25"/>
      <c r="AM18" s="25"/>
      <c r="AN18" s="25"/>
      <c r="AO18" s="10"/>
      <c r="AP18" s="12">
        <v>0</v>
      </c>
      <c r="AQ18" s="12"/>
      <c r="AR18" s="12"/>
      <c r="AS18" s="243"/>
      <c r="AT18" s="244"/>
      <c r="AU18" s="243"/>
      <c r="AV18" s="243"/>
      <c r="AW18" s="245"/>
      <c r="AX18" s="244"/>
      <c r="AY18" s="244" t="s">
        <v>630</v>
      </c>
      <c r="AZ18" s="243">
        <v>0</v>
      </c>
      <c r="BA18" s="15">
        <v>1712</v>
      </c>
      <c r="BB18" s="243">
        <v>0</v>
      </c>
      <c r="BC18" s="15">
        <v>1712</v>
      </c>
      <c r="BD18" s="243">
        <v>0</v>
      </c>
      <c r="BE18" s="243">
        <v>0</v>
      </c>
      <c r="BF18" s="243"/>
      <c r="BG18" s="243">
        <v>2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635</v>
      </c>
      <c r="BW18" s="243">
        <v>0</v>
      </c>
      <c r="BX18" s="243">
        <v>0</v>
      </c>
      <c r="BY18" s="243">
        <v>0</v>
      </c>
      <c r="BZ18" s="243">
        <v>0</v>
      </c>
      <c r="CA18" s="243">
        <v>0</v>
      </c>
      <c r="CB18" s="244" t="s">
        <v>633</v>
      </c>
      <c r="CC18" s="249">
        <v>1712</v>
      </c>
      <c r="CD18" s="249">
        <v>1712</v>
      </c>
      <c r="CE18" s="249">
        <v>0</v>
      </c>
      <c r="CF18" s="249">
        <v>0</v>
      </c>
    </row>
    <row r="19" spans="1:84" x14ac:dyDescent="0.25">
      <c r="A19" s="255"/>
      <c r="B19" s="93" t="s">
        <v>656</v>
      </c>
      <c r="C19" s="256"/>
      <c r="D19" s="235"/>
      <c r="E19" s="278">
        <f>SUM(E17:E18)</f>
        <v>0</v>
      </c>
      <c r="F19" s="268">
        <f>SUM(F17:F18)</f>
        <v>0</v>
      </c>
      <c r="G19" s="257"/>
      <c r="H19" s="177"/>
      <c r="I19" s="176"/>
      <c r="J19" s="279">
        <f>SUM(J17:J18)</f>
        <v>0</v>
      </c>
      <c r="K19" s="240"/>
      <c r="L19" s="241"/>
      <c r="M19" s="272">
        <f>SUM(M17:M18)</f>
        <v>642</v>
      </c>
      <c r="N19" s="280">
        <f>SUM(N17:N18)</f>
        <v>1712</v>
      </c>
      <c r="O19" s="72"/>
      <c r="P19" s="100"/>
      <c r="Q19" s="270">
        <f>SUM(Q17:Q18)</f>
        <v>0</v>
      </c>
      <c r="R19" s="270">
        <f>SUM(R17:R18)</f>
        <v>0</v>
      </c>
      <c r="S19" s="270">
        <f>SUM(S17:S18)</f>
        <v>0</v>
      </c>
      <c r="T19" s="258"/>
      <c r="U19" s="10"/>
      <c r="V19" s="23"/>
      <c r="W19" s="271">
        <f>SUM(W17:W18)</f>
        <v>0</v>
      </c>
      <c r="X19" s="272">
        <f>SUM(X17:X18)</f>
        <v>1712</v>
      </c>
      <c r="Y19" s="270">
        <f>SUM(Y17:Y18)</f>
        <v>0</v>
      </c>
      <c r="Z19" s="270">
        <f>SUM(Z17:Z18)</f>
        <v>0</v>
      </c>
      <c r="AA19" s="270">
        <f>SUM(AA17:AA18)</f>
        <v>0</v>
      </c>
      <c r="AB19" s="10"/>
      <c r="AC19" s="24"/>
      <c r="AD19" s="271">
        <f>SUM(AD17:AD18)</f>
        <v>0</v>
      </c>
      <c r="AE19" s="272">
        <f>SUM(AE17:AE18)</f>
        <v>0</v>
      </c>
      <c r="AF19" s="270">
        <f>SUM(AF17:AF18)</f>
        <v>0</v>
      </c>
      <c r="AG19" s="10"/>
      <c r="AH19" s="271">
        <f>SUM(AH17:AH18)</f>
        <v>0</v>
      </c>
      <c r="AI19" s="272">
        <f>SUM(AI17:AI18)</f>
        <v>1712</v>
      </c>
      <c r="AJ19" s="270">
        <f>SUM(AJ17:AJ18)</f>
        <v>0</v>
      </c>
      <c r="AK19" s="10"/>
      <c r="AL19" s="282">
        <f>SUM(AL17:AL18)</f>
        <v>0</v>
      </c>
      <c r="AM19" s="282">
        <f>SUM(AM17:AM18)</f>
        <v>0</v>
      </c>
      <c r="AN19" s="282">
        <f>SUM(AN17:AN18)</f>
        <v>0</v>
      </c>
      <c r="AO19" s="10"/>
      <c r="AP19" s="283">
        <f>SUM(AP17:AP18)</f>
        <v>0</v>
      </c>
      <c r="AQ19" s="283">
        <f>SUM(AQ17:AQ18)</f>
        <v>0</v>
      </c>
      <c r="AR19" s="283">
        <f>SUM(AR17:AR18)</f>
        <v>0</v>
      </c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93" t="s">
        <v>657</v>
      </c>
      <c r="C21" s="256"/>
      <c r="D21" s="235"/>
      <c r="E21" s="278">
        <f>SUM(E7:E20)/2</f>
        <v>6099</v>
      </c>
      <c r="F21" s="268">
        <f>SUM(F7:F20)/2</f>
        <v>6099</v>
      </c>
      <c r="G21" s="257"/>
      <c r="H21" s="177"/>
      <c r="I21" s="176"/>
      <c r="J21" s="279">
        <f>SUM(J7:J20)/2</f>
        <v>5350</v>
      </c>
      <c r="K21" s="240"/>
      <c r="L21" s="241"/>
      <c r="M21" s="272">
        <f>SUM(M7:M20)/2</f>
        <v>1284</v>
      </c>
      <c r="N21" s="280">
        <f>SUM(N7:N20)/2</f>
        <v>9327.75</v>
      </c>
      <c r="O21" s="71"/>
      <c r="P21" s="100"/>
      <c r="Q21" s="270">
        <f>SUM(Q7:Q20)/2</f>
        <v>0</v>
      </c>
      <c r="R21" s="270">
        <f>SUM(R7:R20)/2</f>
        <v>0</v>
      </c>
      <c r="S21" s="270">
        <f>SUM(S7:S20)/2</f>
        <v>0</v>
      </c>
      <c r="T21" s="258"/>
      <c r="U21" s="10"/>
      <c r="V21" s="23"/>
      <c r="W21" s="271">
        <f>SUM(W7:W20)/2</f>
        <v>0</v>
      </c>
      <c r="X21" s="272">
        <f>SUM(X7:X20)/2</f>
        <v>9327.75</v>
      </c>
      <c r="Y21" s="270">
        <f>SUM(Y7:Y20)/2</f>
        <v>0</v>
      </c>
      <c r="Z21" s="270">
        <f>SUM(Z7:Z20)/2</f>
        <v>0</v>
      </c>
      <c r="AA21" s="270">
        <f>SUM(AA7:AA20)/2</f>
        <v>0</v>
      </c>
      <c r="AB21" s="10"/>
      <c r="AC21" s="24"/>
      <c r="AD21" s="271">
        <f>SUM(AD7:AD20)/2</f>
        <v>0</v>
      </c>
      <c r="AE21" s="272">
        <f>SUM(AE7:AE20)/2</f>
        <v>0</v>
      </c>
      <c r="AF21" s="270">
        <f>SUM(AF7:AF20)/2</f>
        <v>0</v>
      </c>
      <c r="AG21" s="10"/>
      <c r="AH21" s="271">
        <f>SUM(AH7:AH20)/2</f>
        <v>0</v>
      </c>
      <c r="AI21" s="272">
        <f>SUM(AI7:AI20)/2</f>
        <v>9327.75</v>
      </c>
      <c r="AJ21" s="270">
        <f>SUM(AJ7:AJ20)/2</f>
        <v>0</v>
      </c>
      <c r="AK21" s="10"/>
      <c r="AL21" s="282">
        <f>SUM(AL7:AL20)/2</f>
        <v>0</v>
      </c>
      <c r="AM21" s="282">
        <f>SUM(AM7:AM20)/2</f>
        <v>0</v>
      </c>
      <c r="AN21" s="282">
        <f>SUM(AN7:AN20)/2</f>
        <v>0</v>
      </c>
      <c r="AO21" s="10"/>
      <c r="AP21" s="283">
        <f>SUM(AP7:AP20)/2</f>
        <v>76378.5</v>
      </c>
      <c r="AQ21" s="283">
        <f>SUM(AQ7:AQ20)/2</f>
        <v>0</v>
      </c>
      <c r="AR21" s="283">
        <f>SUM(AR7:AR20)/2</f>
        <v>0</v>
      </c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300"/>
      <c r="B23" s="299" t="s">
        <v>638</v>
      </c>
      <c r="C23" s="93"/>
      <c r="D23" s="267"/>
      <c r="E23" s="278">
        <f>SUMIF(BG8:BG23,1, E8:E23)</f>
        <v>6099</v>
      </c>
      <c r="F23" s="268">
        <f>SUMIF(BG8:BG23,1, F8:F23)</f>
        <v>6099</v>
      </c>
      <c r="G23" s="301"/>
      <c r="H23" s="113"/>
      <c r="I23" s="104"/>
      <c r="J23" s="279">
        <f>SUMIF(BG8:BG23,1, J8:J23)</f>
        <v>5350</v>
      </c>
      <c r="K23" s="288"/>
      <c r="L23" s="98"/>
      <c r="M23" s="272">
        <f>SUMIF(BG8:BG23,1, M8:M23)</f>
        <v>642</v>
      </c>
      <c r="N23" s="280">
        <f>SUMIF(BG8:BG23,1, N8:N23)</f>
        <v>7615.75</v>
      </c>
      <c r="O23" s="289"/>
      <c r="P23" s="99"/>
      <c r="Q23" s="270">
        <f>SUMIF(BG8:BG23,1, Q8:Q23)</f>
        <v>0</v>
      </c>
      <c r="R23" s="270">
        <f>SUMIF(BG8:BG23,1, R8:R23)</f>
        <v>0</v>
      </c>
      <c r="S23" s="270">
        <f>SUMIF(BG8:BG23,1, S8:S23)</f>
        <v>0</v>
      </c>
      <c r="T23" s="302"/>
      <c r="U23" s="291"/>
      <c r="V23" s="292"/>
      <c r="W23" s="271">
        <f>SUMIF(BG8:BG23,1, W8:W23)</f>
        <v>0</v>
      </c>
      <c r="X23" s="272">
        <f>SUMIF(BG8:BG23,1, X8:X23)</f>
        <v>7615.75</v>
      </c>
      <c r="Y23" s="270">
        <f>SUMIF(BG8:BG23,1, Y8:Y23)</f>
        <v>0</v>
      </c>
      <c r="Z23" s="270">
        <f>SUMIF(BG8:BG23,1, Z8:Z23)</f>
        <v>0</v>
      </c>
      <c r="AA23" s="270">
        <f>SUMIF(BG8:BG23,1, AA8:AA23)</f>
        <v>0</v>
      </c>
      <c r="AB23" s="291"/>
      <c r="AC23" s="293"/>
      <c r="AD23" s="271">
        <f>SUMIF(BG8:BG23,1, AD8:AD23)</f>
        <v>0</v>
      </c>
      <c r="AE23" s="272">
        <f>SUMIF(BG8:BG23,1, AE8:AE23)</f>
        <v>0</v>
      </c>
      <c r="AF23" s="270">
        <f>SUMIF(BG8:BG23,1, AF8:AF23)</f>
        <v>0</v>
      </c>
      <c r="AG23" s="291"/>
      <c r="AH23" s="271">
        <f>SUMIF(BG8:BG23,1, AH8:AH23)</f>
        <v>0</v>
      </c>
      <c r="AI23" s="272">
        <f>SUMIF(BG8:BG23,1, AI8:AI23)</f>
        <v>7615.75</v>
      </c>
      <c r="AJ23" s="270">
        <f>SUMIF(BG8:BG23,1, AJ8:AJ23)</f>
        <v>0</v>
      </c>
      <c r="AK23" s="291"/>
      <c r="AL23" s="282">
        <f>SUMIF(BG8:BG23,1, AL8:AL23)</f>
        <v>0</v>
      </c>
      <c r="AM23" s="282">
        <f>SUMIF(BG8:BG23,1, AM8:AM23)</f>
        <v>0</v>
      </c>
      <c r="AN23" s="282">
        <f>SUMIF(BG8:BG23,1, AN8:AN23)</f>
        <v>0</v>
      </c>
      <c r="AO23" s="291"/>
      <c r="AP23" s="283">
        <f>SUMIF(BG8:BG23,1, AP8:AP23)</f>
        <v>76378.5</v>
      </c>
      <c r="AQ23" s="283">
        <f>SUMIF(BG8:BG23,1, AQ8:AQ23)</f>
        <v>0</v>
      </c>
      <c r="AR23" s="283">
        <f>SUMIF(BG8:BG23,1, AR8:AR23)</f>
        <v>0</v>
      </c>
      <c r="AS23" s="15"/>
      <c r="AT23" s="274"/>
      <c r="AU23" s="15"/>
      <c r="AV23" s="15"/>
      <c r="AW23" s="275"/>
      <c r="AX23" s="274"/>
      <c r="AY23" s="274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298"/>
      <c r="BO23" s="298"/>
      <c r="BP23" s="298"/>
      <c r="BQ23" s="298"/>
      <c r="BR23" s="294"/>
      <c r="BS23" s="294"/>
      <c r="BT23" s="15"/>
      <c r="BU23" s="15"/>
      <c r="BV23" s="276"/>
      <c r="BW23" s="15"/>
      <c r="BX23" s="15"/>
      <c r="BY23" s="15"/>
      <c r="BZ23" s="15"/>
      <c r="CA23" s="15"/>
      <c r="CB23" s="274"/>
      <c r="CC23" s="277"/>
      <c r="CD23" s="277"/>
      <c r="CE23" s="277"/>
      <c r="CF23" s="277"/>
    </row>
    <row r="24" spans="1:84" x14ac:dyDescent="0.25">
      <c r="A24" s="300"/>
      <c r="B24" s="299" t="s">
        <v>639</v>
      </c>
      <c r="C24" s="93"/>
      <c r="D24" s="267"/>
      <c r="E24" s="278">
        <f>SUMIF(BG8:BG23,2, E8:E23)</f>
        <v>0</v>
      </c>
      <c r="F24" s="268">
        <f>SUMIF(BG8:BG23,2, F8:F23)</f>
        <v>0</v>
      </c>
      <c r="G24" s="301"/>
      <c r="H24" s="113"/>
      <c r="I24" s="104"/>
      <c r="J24" s="279">
        <f>SUMIF(BG8:BG23,2, J8:J23)</f>
        <v>0</v>
      </c>
      <c r="K24" s="288"/>
      <c r="L24" s="98"/>
      <c r="M24" s="272">
        <f>SUMIF(BG8:BG23,2, M8:M23)</f>
        <v>642</v>
      </c>
      <c r="N24" s="280">
        <f>SUMIF(BG8:BG23,2, N8:N23)</f>
        <v>1712</v>
      </c>
      <c r="O24" s="289"/>
      <c r="P24" s="99"/>
      <c r="Q24" s="270">
        <f>SUMIF(BG8:BG23,2, Q8:Q23)</f>
        <v>0</v>
      </c>
      <c r="R24" s="270">
        <f>SUMIF(BG8:BG23,2, R8:R23)</f>
        <v>0</v>
      </c>
      <c r="S24" s="270">
        <f>SUMIF(BG8:BG23,2, S8:S23)</f>
        <v>0</v>
      </c>
      <c r="T24" s="302"/>
      <c r="U24" s="291"/>
      <c r="V24" s="292"/>
      <c r="W24" s="271">
        <f>SUMIF(BG8:BG23,2, W8:W23)</f>
        <v>0</v>
      </c>
      <c r="X24" s="272">
        <f>SUMIF(BG8:BG23,2, X8:X23)</f>
        <v>1712</v>
      </c>
      <c r="Y24" s="270">
        <f>SUMIF(BG8:BG23,2, Y8:Y23)</f>
        <v>0</v>
      </c>
      <c r="Z24" s="270">
        <f>SUMIF(BG8:BG23,2, Z8:Z23)</f>
        <v>0</v>
      </c>
      <c r="AA24" s="270">
        <f>SUMIF(BG8:BG23,2, AA8:AA23)</f>
        <v>0</v>
      </c>
      <c r="AB24" s="291"/>
      <c r="AC24" s="293"/>
      <c r="AD24" s="271">
        <f>SUMIF(BG8:BG23,2, AD8:AD23)</f>
        <v>0</v>
      </c>
      <c r="AE24" s="272">
        <f>SUMIF(BG8:BG23,2, AE8:AE23)</f>
        <v>0</v>
      </c>
      <c r="AF24" s="270">
        <f>SUMIF(BG8:BG23,2, AF8:AF23)</f>
        <v>0</v>
      </c>
      <c r="AG24" s="291"/>
      <c r="AH24" s="271">
        <f>SUMIF(BG8:BG23,2, AH8:AH23)</f>
        <v>0</v>
      </c>
      <c r="AI24" s="272">
        <f>SUMIF(BG8:BG23,2, AI8:AI23)</f>
        <v>1712</v>
      </c>
      <c r="AJ24" s="270">
        <f>SUMIF(BG8:BG23,2, AJ8:AJ23)</f>
        <v>0</v>
      </c>
      <c r="AK24" s="291"/>
      <c r="AL24" s="282">
        <f>SUMIF(BG8:BG23,2, AL8:AL23)</f>
        <v>0</v>
      </c>
      <c r="AM24" s="282">
        <f>SUMIF(BG8:BG23,2, AM8:AM23)</f>
        <v>0</v>
      </c>
      <c r="AN24" s="282">
        <f>SUMIF(BG8:BG23,2, AN8:AN23)</f>
        <v>0</v>
      </c>
      <c r="AO24" s="291"/>
      <c r="AP24" s="283">
        <f>SUMIF(BG8:BG23,2, AP8:AP23)</f>
        <v>0</v>
      </c>
      <c r="AQ24" s="283">
        <f>SUMIF(BG8:BG23,2, AQ8:AQ23)</f>
        <v>0</v>
      </c>
      <c r="AR24" s="283">
        <f>SUMIF(BG8:BG23,2, AR8:AR23)</f>
        <v>0</v>
      </c>
      <c r="AS24" s="15"/>
      <c r="AT24" s="274"/>
      <c r="AU24" s="15"/>
      <c r="AV24" s="15"/>
      <c r="AW24" s="275"/>
      <c r="AX24" s="274"/>
      <c r="AY24" s="274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298"/>
      <c r="BO24" s="298"/>
      <c r="BP24" s="298"/>
      <c r="BQ24" s="298"/>
      <c r="BR24" s="294"/>
      <c r="BS24" s="294"/>
      <c r="BT24" s="15"/>
      <c r="BU24" s="15"/>
      <c r="BV24" s="276"/>
      <c r="BW24" s="15"/>
      <c r="BX24" s="15"/>
      <c r="BY24" s="15"/>
      <c r="BZ24" s="15"/>
      <c r="CA24" s="15"/>
      <c r="CB24" s="274"/>
      <c r="CC24" s="277"/>
      <c r="CD24" s="277"/>
      <c r="CE24" s="277"/>
      <c r="CF24" s="277"/>
    </row>
    <row r="25" spans="1:84" x14ac:dyDescent="0.25">
      <c r="A25" s="300"/>
      <c r="B25" s="299" t="s">
        <v>637</v>
      </c>
      <c r="C25" s="93"/>
      <c r="D25" s="267"/>
      <c r="E25" s="278">
        <f>SUM(E8:E24)/4</f>
        <v>6099</v>
      </c>
      <c r="F25" s="268">
        <f>SUM(F8:F24)/4</f>
        <v>6099</v>
      </c>
      <c r="G25" s="301"/>
      <c r="H25" s="113"/>
      <c r="I25" s="104"/>
      <c r="J25" s="279">
        <f>SUM(J8:J24)/4</f>
        <v>5350</v>
      </c>
      <c r="K25" s="303"/>
      <c r="L25" s="98"/>
      <c r="M25" s="272">
        <f>SUM(M8:M24)/4</f>
        <v>1284</v>
      </c>
      <c r="N25" s="280">
        <f>SUM(N8:N24)/4</f>
        <v>9327.75</v>
      </c>
      <c r="O25" s="289"/>
      <c r="P25" s="99"/>
      <c r="Q25" s="270">
        <f>SUM(Q8:Q24)/4</f>
        <v>0</v>
      </c>
      <c r="R25" s="270">
        <f>SUM(R8:R24)/4</f>
        <v>0</v>
      </c>
      <c r="S25" s="270">
        <f>SUM(S8:S24)/4</f>
        <v>0</v>
      </c>
      <c r="T25" s="302"/>
      <c r="U25" s="291"/>
      <c r="V25" s="292"/>
      <c r="W25" s="271">
        <f>SUM(W8:W24)/4</f>
        <v>0</v>
      </c>
      <c r="X25" s="272">
        <f>SUM(X8:X24)/4</f>
        <v>9327.75</v>
      </c>
      <c r="Y25" s="270">
        <f>SUM(Y8:Y24)/4</f>
        <v>0</v>
      </c>
      <c r="Z25" s="270">
        <f>SUM(Z8:Z24)/4</f>
        <v>0</v>
      </c>
      <c r="AA25" s="270">
        <f>SUM(AA8:AA24)/4</f>
        <v>0</v>
      </c>
      <c r="AB25" s="291"/>
      <c r="AC25" s="293"/>
      <c r="AD25" s="271">
        <f>SUM(AD8:AD24)/4</f>
        <v>0</v>
      </c>
      <c r="AE25" s="272">
        <f>SUM(AE8:AE24)/4</f>
        <v>0</v>
      </c>
      <c r="AF25" s="270">
        <f>SUM(AF8:AF24)/4</f>
        <v>0</v>
      </c>
      <c r="AG25" s="291"/>
      <c r="AH25" s="271">
        <f>SUM(AH8:AH24)/4</f>
        <v>0</v>
      </c>
      <c r="AI25" s="272">
        <f>SUM(AI8:AI24)/4</f>
        <v>9327.75</v>
      </c>
      <c r="AJ25" s="270">
        <f>SUM(AJ8:AJ24)/4</f>
        <v>0</v>
      </c>
      <c r="AK25" s="291"/>
      <c r="AL25" s="282">
        <f>SUM(AL8:AL24)/4</f>
        <v>0</v>
      </c>
      <c r="AM25" s="282">
        <f>SUM(AM8:AM24)/4</f>
        <v>0</v>
      </c>
      <c r="AN25" s="282">
        <f>SUM(AN8:AN24)/4</f>
        <v>0</v>
      </c>
      <c r="AO25" s="291"/>
      <c r="AP25" s="283">
        <f>SUM(AP8:AP24)/4</f>
        <v>76378.5</v>
      </c>
      <c r="AQ25" s="283">
        <f>SUM(AQ8:AQ24)/4</f>
        <v>0</v>
      </c>
      <c r="AR25" s="283">
        <f>SUM(AR8:AR24)/4</f>
        <v>0</v>
      </c>
      <c r="AS25" s="15"/>
      <c r="AT25" s="274"/>
      <c r="AU25" s="15"/>
      <c r="AV25" s="15"/>
      <c r="AW25" s="275"/>
      <c r="AX25" s="274"/>
      <c r="AY25" s="274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298"/>
      <c r="BO25" s="298"/>
      <c r="BP25" s="298"/>
      <c r="BQ25" s="298"/>
      <c r="BR25" s="294"/>
      <c r="BS25" s="294"/>
      <c r="BT25" s="15"/>
      <c r="BU25" s="15"/>
      <c r="BV25" s="276"/>
      <c r="BW25" s="15"/>
      <c r="BX25" s="15"/>
      <c r="BY25" s="15"/>
      <c r="BZ25" s="15"/>
      <c r="CA25" s="15"/>
      <c r="CB25" s="274"/>
      <c r="CC25" s="277"/>
      <c r="CD25" s="277"/>
      <c r="CE25" s="277"/>
      <c r="CF25" s="277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B6ZyWjdS6VUfc6ADGn/xI9sxX+JxJDu6mha12R2G4rVtdBw42wsnrrBQs0X3D8/ep374/woumHO7u9d3uPhYKQ==" saltValue="q6+TD4xxO1SQiZxxQ1bS6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5"/>
      <c r="B15" s="266"/>
      <c r="C15" s="266"/>
      <c r="D15" s="267"/>
      <c r="E15" s="268"/>
      <c r="F15" s="269"/>
      <c r="G15" s="268"/>
      <c r="H15" s="269"/>
      <c r="I15" s="268"/>
      <c r="J15" s="270"/>
      <c r="K15" s="270"/>
      <c r="L15" s="270"/>
      <c r="M15" s="15"/>
      <c r="N15" s="270"/>
      <c r="O15" s="270"/>
      <c r="P15" s="270"/>
      <c r="Q15" s="15"/>
      <c r="R15" s="271"/>
      <c r="S15" s="271"/>
      <c r="T15" s="271"/>
      <c r="U15" s="272"/>
      <c r="V15" s="272"/>
      <c r="W15" s="272"/>
      <c r="X15" s="270"/>
      <c r="Y15" s="270"/>
      <c r="Z15" s="270"/>
      <c r="AA15" s="273"/>
      <c r="AB15" s="274"/>
      <c r="AC15" s="15"/>
      <c r="AD15" s="15"/>
      <c r="AE15" s="275"/>
      <c r="AF15" s="274"/>
      <c r="AG15" s="274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276"/>
      <c r="BE15" s="15"/>
      <c r="BF15" s="15"/>
      <c r="BG15" s="15"/>
      <c r="BH15" s="15"/>
      <c r="BI15" s="15"/>
      <c r="BJ15" s="274"/>
      <c r="BK15" s="277"/>
      <c r="BL15" s="277"/>
      <c r="BM15" s="277"/>
      <c r="BN15" s="277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5"/>
      <c r="B17" s="285"/>
      <c r="C17" s="266"/>
      <c r="D17" s="267"/>
      <c r="E17" s="268"/>
      <c r="F17" s="269"/>
      <c r="G17" s="268"/>
      <c r="H17" s="269"/>
      <c r="I17" s="268"/>
      <c r="J17" s="270"/>
      <c r="K17" s="270"/>
      <c r="L17" s="270"/>
      <c r="M17" s="15"/>
      <c r="N17" s="270"/>
      <c r="O17" s="270"/>
      <c r="P17" s="270"/>
      <c r="Q17" s="15"/>
      <c r="R17" s="271"/>
      <c r="S17" s="271"/>
      <c r="T17" s="271"/>
      <c r="U17" s="272"/>
      <c r="V17" s="272"/>
      <c r="W17" s="272"/>
      <c r="X17" s="270"/>
      <c r="Y17" s="270"/>
      <c r="Z17" s="270"/>
      <c r="AA17" s="273"/>
      <c r="AB17" s="274"/>
      <c r="AC17" s="15"/>
      <c r="AD17" s="15"/>
      <c r="AE17" s="275"/>
      <c r="AF17" s="274"/>
      <c r="AG17" s="274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276"/>
      <c r="BE17" s="15"/>
      <c r="BF17" s="15"/>
      <c r="BG17" s="15"/>
      <c r="BH17" s="15"/>
      <c r="BI17" s="15"/>
      <c r="BJ17" s="274"/>
      <c r="BK17" s="277"/>
      <c r="BL17" s="277"/>
      <c r="BM17" s="277"/>
      <c r="BN17" s="277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5"/>
      <c r="B19" s="285"/>
      <c r="C19" s="266"/>
      <c r="D19" s="267"/>
      <c r="E19" s="268"/>
      <c r="F19" s="269"/>
      <c r="G19" s="268"/>
      <c r="H19" s="269"/>
      <c r="I19" s="268"/>
      <c r="J19" s="270"/>
      <c r="K19" s="270"/>
      <c r="L19" s="270"/>
      <c r="M19" s="15"/>
      <c r="N19" s="270"/>
      <c r="O19" s="270"/>
      <c r="P19" s="270"/>
      <c r="Q19" s="15"/>
      <c r="R19" s="271"/>
      <c r="S19" s="271"/>
      <c r="T19" s="271"/>
      <c r="U19" s="272"/>
      <c r="V19" s="272"/>
      <c r="W19" s="272"/>
      <c r="X19" s="270"/>
      <c r="Y19" s="270"/>
      <c r="Z19" s="270"/>
      <c r="AA19" s="273"/>
      <c r="AB19" s="274"/>
      <c r="AC19" s="15"/>
      <c r="AD19" s="15"/>
      <c r="AE19" s="275"/>
      <c r="AF19" s="274"/>
      <c r="AG19" s="274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276"/>
      <c r="BE19" s="15"/>
      <c r="BF19" s="15"/>
      <c r="BG19" s="15"/>
      <c r="BH19" s="15"/>
      <c r="BI19" s="15"/>
      <c r="BJ19" s="274"/>
      <c r="BK19" s="277"/>
      <c r="BL19" s="277"/>
      <c r="BM19" s="277"/>
      <c r="BN19" s="277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5"/>
      <c r="B21" s="285"/>
      <c r="C21" s="266"/>
      <c r="D21" s="267"/>
      <c r="E21" s="268"/>
      <c r="F21" s="269"/>
      <c r="G21" s="268"/>
      <c r="H21" s="269"/>
      <c r="I21" s="268"/>
      <c r="J21" s="270"/>
      <c r="K21" s="270"/>
      <c r="L21" s="270"/>
      <c r="M21" s="15"/>
      <c r="N21" s="270"/>
      <c r="O21" s="270"/>
      <c r="P21" s="270"/>
      <c r="Q21" s="15"/>
      <c r="R21" s="271"/>
      <c r="S21" s="271"/>
      <c r="T21" s="271"/>
      <c r="U21" s="272"/>
      <c r="V21" s="272"/>
      <c r="W21" s="272"/>
      <c r="X21" s="270"/>
      <c r="Y21" s="270"/>
      <c r="Z21" s="270"/>
      <c r="AA21" s="273"/>
      <c r="AB21" s="274"/>
      <c r="AC21" s="15"/>
      <c r="AD21" s="15"/>
      <c r="AE21" s="275"/>
      <c r="AF21" s="274"/>
      <c r="AG21" s="274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276"/>
      <c r="BE21" s="15"/>
      <c r="BF21" s="15"/>
      <c r="BG21" s="15"/>
      <c r="BH21" s="15"/>
      <c r="BI21" s="15"/>
      <c r="BJ21" s="274"/>
      <c r="BK21" s="277"/>
      <c r="BL21" s="277"/>
      <c r="BM21" s="277"/>
      <c r="BN21" s="277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85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85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85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eMsWp0m9zy/SQIbz+C01odGYUkfVcbRICGdqsFN0yrhxfGyIRkLxvCYcDK0eTJy8gzpg8hqqcLMqWjkKCeXX4w==" saltValue="1Bk5Lap3roCN+sODPUtxs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zTgb2+HHYfoQxK8k42A+lHuhIfL57Nts94eKJWShWtiaibDcKF9aEF9lqVqTOkinPmsmNZ7XhMzMYFMSeU4RYg==" saltValue="RZCMkDF5YUAS3pRIQT/ep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fk1gnEUlmw6pm0kzT8SvEv9/nyNbBNSmfUDS0DZ3mbTPpPXD53XPsBhY4+OOGRhjNoGmmbV2IMQGtkMEDmoAKg==" saltValue="JV47tshbXvTOnau4UeJTJ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