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9D903D0-1174-4474-B29D-329A08338E9C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R14" i="82"/>
  <c r="AQ15" i="82"/>
  <c r="AQ14" i="82"/>
  <c r="AP15" i="82"/>
  <c r="AP14" i="82"/>
  <c r="AN15" i="82"/>
  <c r="AN14" i="82"/>
  <c r="AM15" i="82"/>
  <c r="AM14" i="82"/>
  <c r="AL15" i="82"/>
  <c r="AL14" i="82"/>
  <c r="AJ15" i="82"/>
  <c r="AJ14" i="82"/>
  <c r="AI15" i="82"/>
  <c r="AI14" i="82"/>
  <c r="AH15" i="82"/>
  <c r="AH14" i="82"/>
  <c r="AF15" i="82"/>
  <c r="AF14" i="82"/>
  <c r="AE15" i="82"/>
  <c r="AE14" i="82"/>
  <c r="AD15" i="82"/>
  <c r="AD14" i="82"/>
  <c r="AA15" i="82"/>
  <c r="AA14" i="82"/>
  <c r="Z15" i="82"/>
  <c r="Z14" i="82"/>
  <c r="Y15" i="82"/>
  <c r="Y14" i="82"/>
  <c r="X15" i="82"/>
  <c r="X14" i="82"/>
  <c r="W15" i="82"/>
  <c r="W14" i="82"/>
  <c r="S15" i="82"/>
  <c r="S14" i="82"/>
  <c r="R15" i="82"/>
  <c r="R14" i="82"/>
  <c r="Q15" i="82"/>
  <c r="Q14" i="82"/>
  <c r="N15" i="82"/>
  <c r="N14" i="82"/>
  <c r="M15" i="82"/>
  <c r="M14" i="82"/>
  <c r="J15" i="82"/>
  <c r="J14" i="82"/>
  <c r="F15" i="82"/>
  <c r="F14" i="82"/>
  <c r="E15" i="82"/>
  <c r="E14" i="82"/>
  <c r="Q12" i="82"/>
  <c r="F12" i="82"/>
  <c r="AR10" i="82"/>
  <c r="AQ10" i="82"/>
  <c r="AQ12" i="82" s="1"/>
  <c r="AP10" i="82"/>
  <c r="AP12" i="82" s="1"/>
  <c r="AN10" i="82"/>
  <c r="AM10" i="82"/>
  <c r="AL10" i="82"/>
  <c r="AL12" i="82" s="1"/>
  <c r="AJ10" i="82"/>
  <c r="AJ12" i="82" s="1"/>
  <c r="AI10" i="82"/>
  <c r="AH10" i="82"/>
  <c r="AF10" i="82"/>
  <c r="AF12" i="82" s="1"/>
  <c r="AE10" i="82"/>
  <c r="AE12" i="82" s="1"/>
  <c r="AD10" i="82"/>
  <c r="AA10" i="82"/>
  <c r="Z10" i="82"/>
  <c r="Z12" i="82" s="1"/>
  <c r="Y10" i="82"/>
  <c r="Y12" i="82" s="1"/>
  <c r="X10" i="82"/>
  <c r="W10" i="82"/>
  <c r="S10" i="82"/>
  <c r="S12" i="82" s="1"/>
  <c r="R10" i="82"/>
  <c r="R12" i="82" s="1"/>
  <c r="Q10" i="82"/>
  <c r="Q16" i="82" s="1"/>
  <c r="N10" i="82"/>
  <c r="M10" i="82"/>
  <c r="M12" i="82" s="1"/>
  <c r="J10" i="82"/>
  <c r="J12" i="82" s="1"/>
  <c r="F10" i="82"/>
  <c r="F16" i="82" s="1"/>
  <c r="E10" i="82"/>
  <c r="AW15" i="75"/>
  <c r="AW14" i="75"/>
  <c r="AV15" i="75"/>
  <c r="AV14" i="75"/>
  <c r="AU15" i="75"/>
  <c r="AU14" i="75"/>
  <c r="AS15" i="75"/>
  <c r="AS14" i="75"/>
  <c r="AR15" i="75"/>
  <c r="AR14" i="75"/>
  <c r="AQ15" i="75"/>
  <c r="AQ14" i="75"/>
  <c r="AN15" i="75"/>
  <c r="AN14" i="75"/>
  <c r="AM15" i="75"/>
  <c r="AM14" i="75"/>
  <c r="AL15" i="75"/>
  <c r="AL14" i="75"/>
  <c r="AI15" i="75"/>
  <c r="AI14" i="75"/>
  <c r="AH15" i="75"/>
  <c r="AH14" i="75"/>
  <c r="AG15" i="75"/>
  <c r="AG14" i="75"/>
  <c r="AD15" i="75"/>
  <c r="AD14" i="75"/>
  <c r="AC15" i="75"/>
  <c r="AC14" i="75"/>
  <c r="AO15" i="75"/>
  <c r="AO14" i="75"/>
  <c r="AJ15" i="75"/>
  <c r="AJ14" i="75"/>
  <c r="Z15" i="75"/>
  <c r="Z14" i="75"/>
  <c r="V15" i="75"/>
  <c r="V14" i="75"/>
  <c r="Y15" i="75"/>
  <c r="Y14" i="75"/>
  <c r="X15" i="75"/>
  <c r="X14" i="75"/>
  <c r="W15" i="75"/>
  <c r="W14" i="75"/>
  <c r="R15" i="75"/>
  <c r="R14" i="75"/>
  <c r="Q15" i="75"/>
  <c r="Q14" i="75"/>
  <c r="P15" i="75"/>
  <c r="P14" i="75"/>
  <c r="M15" i="75"/>
  <c r="M14" i="75"/>
  <c r="L15" i="75"/>
  <c r="L14" i="75"/>
  <c r="I15" i="75"/>
  <c r="I14" i="75"/>
  <c r="F15" i="75"/>
  <c r="F14" i="75"/>
  <c r="E15" i="75"/>
  <c r="E14" i="75"/>
  <c r="AS12" i="75"/>
  <c r="AM12" i="75"/>
  <c r="AG12" i="75"/>
  <c r="AJ12" i="75"/>
  <c r="X12" i="75"/>
  <c r="P12" i="75"/>
  <c r="F12" i="75"/>
  <c r="AW10" i="75"/>
  <c r="AV10" i="75"/>
  <c r="AV12" i="75" s="1"/>
  <c r="AU10" i="75"/>
  <c r="AU12" i="75" s="1"/>
  <c r="AS10" i="75"/>
  <c r="AS16" i="75" s="1"/>
  <c r="AR10" i="75"/>
  <c r="AQ10" i="75"/>
  <c r="AQ12" i="75" s="1"/>
  <c r="AN10" i="75"/>
  <c r="AN12" i="75" s="1"/>
  <c r="AM10" i="75"/>
  <c r="AM16" i="75" s="1"/>
  <c r="AL10" i="75"/>
  <c r="AI10" i="75"/>
  <c r="AI12" i="75" s="1"/>
  <c r="AH10" i="75"/>
  <c r="AH12" i="75" s="1"/>
  <c r="AG10" i="75"/>
  <c r="AG16" i="75" s="1"/>
  <c r="AD10" i="75"/>
  <c r="AC10" i="75"/>
  <c r="AC12" i="75" s="1"/>
  <c r="AO10" i="75"/>
  <c r="AO12" i="75" s="1"/>
  <c r="AJ10" i="75"/>
  <c r="AJ16" i="75" s="1"/>
  <c r="Z10" i="75"/>
  <c r="V10" i="75"/>
  <c r="V12" i="75" s="1"/>
  <c r="Y10" i="75"/>
  <c r="Y12" i="75" s="1"/>
  <c r="X10" i="75"/>
  <c r="X16" i="75" s="1"/>
  <c r="W10" i="75"/>
  <c r="R10" i="75"/>
  <c r="R12" i="75" s="1"/>
  <c r="Q10" i="75"/>
  <c r="Q12" i="75" s="1"/>
  <c r="P10" i="75"/>
  <c r="P16" i="75" s="1"/>
  <c r="M10" i="75"/>
  <c r="L10" i="75"/>
  <c r="L12" i="75" s="1"/>
  <c r="I10" i="75"/>
  <c r="I12" i="75" s="1"/>
  <c r="F10" i="75"/>
  <c r="F16" i="75" s="1"/>
  <c r="E10" i="75"/>
  <c r="AS6" i="75"/>
  <c r="AC6" i="75"/>
  <c r="X16" i="82" l="1"/>
  <c r="AD16" i="82"/>
  <c r="N16" i="82"/>
  <c r="W16" i="82"/>
  <c r="AA16" i="82"/>
  <c r="AM16" i="82"/>
  <c r="AR16" i="82"/>
  <c r="E12" i="82"/>
  <c r="E16" i="82" s="1"/>
  <c r="N12" i="82"/>
  <c r="W12" i="82"/>
  <c r="AA12" i="82"/>
  <c r="AH12" i="82"/>
  <c r="AH16" i="82" s="1"/>
  <c r="AM12" i="82"/>
  <c r="AR12" i="82"/>
  <c r="M16" i="82"/>
  <c r="S16" i="82"/>
  <c r="Z16" i="82"/>
  <c r="AF16" i="82"/>
  <c r="AL16" i="82"/>
  <c r="AQ16" i="82"/>
  <c r="X12" i="82"/>
  <c r="AD12" i="82"/>
  <c r="AI12" i="82"/>
  <c r="AI16" i="82" s="1"/>
  <c r="AN12" i="82"/>
  <c r="AN16" i="82" s="1"/>
  <c r="J16" i="82"/>
  <c r="R16" i="82"/>
  <c r="Y16" i="82"/>
  <c r="AE16" i="82"/>
  <c r="AJ16" i="82"/>
  <c r="AP16" i="82"/>
  <c r="E12" i="75"/>
  <c r="E16" i="75" s="1"/>
  <c r="M12" i="75"/>
  <c r="M16" i="75" s="1"/>
  <c r="W12" i="75"/>
  <c r="W16" i="75" s="1"/>
  <c r="Z12" i="75"/>
  <c r="Z16" i="75" s="1"/>
  <c r="AD12" i="75"/>
  <c r="AD16" i="75" s="1"/>
  <c r="AL12" i="75"/>
  <c r="AL16" i="75" s="1"/>
  <c r="AR12" i="75"/>
  <c r="AR16" i="75" s="1"/>
  <c r="AW12" i="75"/>
  <c r="AW16" i="75" s="1"/>
  <c r="L16" i="75"/>
  <c r="R16" i="75"/>
  <c r="V16" i="75"/>
  <c r="AC16" i="75"/>
  <c r="AI16" i="75"/>
  <c r="AQ16" i="75"/>
  <c r="AV16" i="75"/>
  <c r="I16" i="75"/>
  <c r="Q16" i="75"/>
  <c r="Y16" i="75"/>
  <c r="AO16" i="75"/>
  <c r="AH16" i="75"/>
  <c r="AN16" i="75"/>
  <c r="AU1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B16F9BA3-4898-447E-B3BD-A1253F23BF3B}">
      <text>
        <r>
          <rPr>
            <sz val="10"/>
            <color indexed="81"/>
            <rFont val="Arial"/>
            <family val="2"/>
          </rPr>
          <t>Original - _x000D_
295,000_x000D_
Change Order - _x000D_
-1,507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1297D21-8CBA-410C-A029-9CCEDF591B24}">
      <text>
        <r>
          <rPr>
            <sz val="10"/>
            <color indexed="81"/>
            <rFont val="Arial"/>
            <family val="2"/>
          </rPr>
          <t>Original - _x000D_
295,000_x000D_
Change Order - _x000D_
-1,507</t>
        </r>
      </text>
    </comment>
  </commentList>
</comments>
</file>

<file path=xl/sharedStrings.xml><?xml version="1.0" encoding="utf-8"?>
<sst xmlns="http://schemas.openxmlformats.org/spreadsheetml/2006/main" count="4688" uniqueCount="644">
  <si>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</si>
  <si>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</si>
  <si>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</si>
  <si>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</si>
  <si>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</si>
  <si>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</si>
  <si>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</si>
  <si>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</si>
  <si>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</si>
  <si>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</si>
  <si>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</si>
  <si>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</si>
  <si>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</si>
  <si>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</si>
  <si>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</si>
  <si>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</si>
  <si>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</si>
  <si>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</si>
  <si>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</si>
  <si>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</si>
  <si>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</si>
  <si>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</si>
  <si>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</si>
  <si>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</si>
  <si>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</si>
  <si>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</si>
  <si>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</si>
  <si>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</si>
  <si>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</si>
  <si>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</si>
  <si>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</si>
  <si>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</si>
  <si>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</si>
  <si>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</si>
  <si>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</si>
  <si>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</si>
  <si>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</si>
  <si>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</si>
  <si>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</si>
  <si>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</si>
  <si>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</si>
  <si>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</si>
  <si>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</si>
  <si>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</si>
  <si>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</si>
  <si>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</si>
  <si>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</si>
  <si>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</si>
  <si>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</si>
  <si>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</si>
  <si>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</si>
  <si>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</si>
  <si>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</si>
  <si>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</si>
  <si>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</si>
  <si>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</si>
  <si>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</si>
  <si>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</si>
  <si>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</si>
  <si>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</si>
  <si>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</si>
  <si>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</si>
  <si>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</si>
  <si>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</si>
  <si>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</si>
  <si>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</si>
  <si>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</si>
  <si>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</si>
  <si>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</si>
  <si>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</si>
  <si>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</si>
  <si>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</si>
  <si>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</si>
  <si>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</si>
  <si>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</si>
  <si>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</si>
  <si>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</si>
  <si>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</si>
  <si>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</si>
  <si>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</si>
  <si>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</si>
  <si>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</si>
  <si>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</si>
  <si>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</si>
  <si>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</si>
  <si>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</si>
  <si>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</si>
  <si>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</si>
  <si>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</si>
  <si>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</si>
  <si>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</si>
  <si>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</si>
  <si>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</si>
  <si>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</si>
  <si>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</si>
  <si>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</si>
  <si>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</si>
  <si>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</si>
  <si>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</si>
  <si>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</si>
  <si>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</si>
  <si>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</si>
  <si>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</si>
  <si>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</si>
  <si>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</si>
  <si>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</si>
  <si>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</si>
  <si>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</si>
  <si>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</si>
  <si>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</si>
  <si>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</si>
  <si>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</si>
  <si>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</si>
  <si>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</si>
  <si>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</si>
  <si>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</si>
  <si>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</si>
  <si>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</si>
  <si>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</si>
  <si>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</si>
  <si>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</si>
  <si>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</si>
  <si>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</si>
  <si>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</si>
  <si>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</si>
  <si>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</si>
  <si>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</si>
  <si>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</si>
  <si>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</si>
  <si>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</si>
  <si>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</si>
  <si>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</si>
  <si>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</si>
  <si>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</si>
  <si>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</si>
  <si>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</si>
  <si>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</si>
  <si>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</si>
  <si>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</si>
  <si>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</si>
  <si>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</si>
  <si>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</si>
  <si>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</si>
  <si>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</si>
  <si>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</si>
  <si>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</si>
  <si>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</si>
  <si>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</si>
  <si>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</si>
  <si>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</si>
  <si>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</si>
  <si>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</si>
  <si>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</si>
  <si>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</si>
  <si>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</si>
  <si>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</si>
  <si>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</si>
  <si>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</si>
  <si>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</si>
  <si>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</si>
  <si>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</si>
  <si>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</si>
  <si>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</si>
  <si>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</si>
  <si>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</si>
  <si>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</si>
  <si>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</si>
  <si>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</si>
  <si>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</si>
  <si>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</si>
  <si>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</si>
  <si>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</si>
  <si>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</si>
  <si>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</si>
  <si>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</si>
  <si>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</si>
  <si>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</si>
  <si>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</si>
  <si>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</si>
  <si>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</si>
  <si>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</si>
  <si>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</si>
  <si>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</si>
  <si>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</si>
  <si>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</si>
  <si>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</si>
  <si>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</si>
  <si>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</si>
  <si>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</si>
  <si>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</si>
  <si>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</si>
  <si>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</si>
  <si>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</si>
  <si>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</si>
  <si>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</si>
  <si>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</si>
  <si>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</si>
  <si>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</si>
  <si>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</si>
  <si>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</si>
  <si>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</si>
  <si>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</si>
  <si>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</si>
  <si>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</si>
  <si>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</si>
  <si>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</si>
  <si>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</si>
  <si>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</si>
  <si>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</si>
  <si>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</si>
  <si>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</si>
  <si>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</si>
  <si>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</si>
  <si>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</si>
  <si>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</si>
  <si>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</si>
  <si>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</si>
  <si>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</si>
  <si>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</si>
  <si>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</si>
  <si>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</si>
  <si>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</si>
  <si>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</si>
  <si>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</si>
  <si>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</si>
  <si>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</si>
  <si>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</si>
  <si>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</si>
  <si>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</si>
  <si>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</si>
  <si>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</si>
  <si>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</si>
  <si>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</si>
  <si>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</si>
  <si>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</si>
  <si>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</si>
  <si>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</si>
  <si>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</si>
  <si>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</si>
  <si>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</si>
  <si>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</si>
  <si>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</si>
  <si>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</si>
  <si>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</si>
  <si>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</si>
  <si>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</si>
  <si>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</si>
  <si>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</si>
  <si>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</si>
  <si>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</si>
  <si>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</si>
  <si>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</si>
  <si>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</si>
  <si>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</si>
  <si>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</si>
  <si>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</si>
  <si>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</si>
  <si>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</si>
  <si>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</si>
  <si>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</si>
  <si>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</si>
  <si>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</si>
  <si>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</si>
  <si>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</si>
  <si>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</si>
  <si>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</si>
  <si>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</si>
  <si>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</si>
  <si>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</si>
  <si>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</si>
  <si>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</si>
  <si>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</si>
  <si>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</si>
  <si>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</si>
  <si>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</si>
  <si>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</si>
  <si>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</si>
  <si>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</si>
  <si>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</si>
  <si>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</si>
  <si>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</si>
  <si>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</si>
  <si>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</si>
  <si>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</si>
  <si>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</si>
  <si>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</si>
  <si>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</si>
  <si>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</si>
  <si>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</si>
  <si>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</si>
  <si>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</si>
  <si>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</si>
  <si>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</si>
  <si>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</si>
  <si>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</si>
  <si>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</si>
  <si>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</si>
  <si>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</si>
  <si>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</si>
  <si>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</si>
  <si>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</si>
  <si>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</si>
  <si>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</si>
  <si>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</si>
  <si>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</si>
  <si>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</si>
  <si>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</si>
  <si>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</si>
  <si>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</si>
  <si>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</si>
  <si>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</si>
  <si>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</si>
  <si>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</si>
  <si>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</si>
  <si>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</si>
  <si>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</si>
  <si>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</si>
  <si>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</si>
  <si>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</si>
  <si>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</si>
  <si>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</si>
  <si>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</si>
  <si>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</si>
  <si>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</si>
  <si>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</si>
  <si>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</si>
  <si>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</si>
  <si>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</si>
  <si>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</si>
  <si>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</si>
  <si>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</si>
  <si>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</si>
  <si>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</si>
  <si>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</si>
  <si>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</si>
  <si>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</si>
  <si>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</si>
  <si>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</si>
  <si>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</si>
  <si>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</si>
  <si>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</si>
  <si>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</si>
  <si>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</si>
  <si>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</si>
  <si>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</si>
  <si>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</si>
  <si>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</si>
  <si>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</si>
  <si>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</si>
  <si>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</si>
  <si>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</si>
  <si>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</si>
  <si>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</si>
  <si>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</si>
  <si>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</si>
  <si>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</si>
  <si>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</si>
  <si>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</si>
  <si>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</si>
  <si>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</si>
  <si>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</si>
  <si>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</si>
  <si>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</si>
  <si>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</si>
  <si>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</si>
  <si>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</si>
  <si>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</si>
  <si>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</si>
  <si>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</si>
  <si>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</si>
  <si>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</si>
  <si>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</si>
  <si>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</si>
  <si>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</si>
  <si>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</si>
  <si>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</si>
  <si>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</si>
  <si>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</si>
  <si>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</si>
  <si>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</si>
  <si>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</si>
  <si>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</si>
  <si>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</si>
  <si>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</si>
  <si>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</si>
  <si>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</si>
  <si>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</si>
  <si>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</si>
  <si>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</si>
  <si>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</si>
  <si>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</si>
  <si>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</si>
  <si>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</si>
  <si>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</si>
  <si>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</si>
  <si>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</si>
  <si>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</si>
  <si>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</si>
  <si>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</si>
  <si>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</si>
  <si>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</si>
  <si>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</si>
  <si>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</si>
  <si>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</si>
  <si>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</si>
  <si>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</si>
  <si>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</si>
  <si>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</si>
  <si>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</si>
  <si>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</si>
  <si>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</si>
  <si>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</si>
  <si>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</si>
  <si>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</si>
  <si>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</si>
  <si>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</si>
  <si>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</si>
  <si>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</si>
  <si>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</si>
  <si>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</si>
  <si>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</si>
  <si>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</si>
  <si>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</si>
  <si>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</si>
  <si>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</si>
  <si>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</si>
  <si>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</si>
  <si>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</si>
  <si>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</si>
  <si>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</si>
  <si>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</si>
  <si>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</si>
  <si>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</si>
  <si>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</si>
  <si>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</si>
  <si>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</si>
  <si>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</si>
  <si>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</si>
  <si>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</si>
  <si>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</si>
  <si>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</si>
  <si>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</si>
  <si>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</si>
  <si>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</si>
  <si>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</si>
  <si>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</si>
  <si>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</si>
  <si>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</si>
  <si>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</si>
  <si>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</si>
  <si>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</si>
  <si>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</si>
  <si>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</si>
  <si>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</si>
  <si>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</si>
  <si>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</si>
  <si>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</si>
  <si>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</si>
  <si>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</si>
  <si>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</si>
  <si>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</si>
  <si>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</si>
  <si>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</si>
  <si>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</si>
  <si>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</si>
  <si>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</si>
  <si>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</si>
  <si>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</si>
  <si>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</si>
  <si>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</si>
  <si>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</si>
  <si>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</si>
  <si>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</si>
  <si>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</si>
  <si>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</si>
  <si>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</si>
  <si>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</si>
  <si>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</si>
  <si>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</si>
  <si>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</si>
  <si>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</si>
  <si>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</si>
  <si>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</si>
  <si>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</si>
  <si>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</si>
  <si>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</si>
  <si>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</si>
  <si>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</si>
  <si>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</si>
  <si>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</si>
  <si>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</si>
  <si>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</si>
  <si>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</si>
  <si>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</si>
  <si>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</si>
  <si>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</si>
  <si>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</si>
  <si>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</si>
  <si>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</si>
  <si>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</si>
  <si>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</si>
  <si>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</si>
  <si>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</si>
  <si>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</si>
  <si>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</si>
  <si>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</si>
  <si>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</si>
  <si>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</si>
  <si>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</si>
  <si>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</si>
  <si>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</si>
  <si>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</si>
  <si>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</si>
  <si>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</si>
  <si>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</si>
  <si>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</si>
  <si>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</si>
  <si>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</si>
  <si>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</si>
  <si>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</si>
  <si>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</si>
  <si>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</si>
  <si>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</si>
  <si>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</si>
  <si>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</si>
  <si>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</si>
  <si>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</si>
  <si>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</si>
  <si>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</si>
  <si>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</si>
  <si>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</si>
  <si>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</si>
  <si>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</si>
  <si>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</si>
  <si>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</si>
  <si>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</si>
  <si>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</si>
  <si>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</si>
  <si>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</si>
  <si>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</si>
  <si>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</si>
  <si>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</si>
  <si>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</si>
  <si>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</si>
  <si>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</si>
  <si>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</si>
  <si>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</si>
  <si>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</si>
  <si>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</si>
  <si>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</si>
  <si>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</si>
  <si>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</si>
  <si>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</si>
  <si>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</si>
  <si>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</si>
  <si>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</si>
  <si>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</si>
  <si>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</si>
  <si>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</si>
  <si>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</si>
  <si>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</si>
  <si>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</si>
  <si>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</si>
  <si>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</si>
  <si>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</si>
  <si>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</si>
  <si>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</si>
  <si>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</si>
  <si>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</si>
  <si>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</si>
  <si>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</si>
  <si>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</si>
  <si>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</si>
  <si>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</si>
  <si>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</si>
  <si>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</si>
  <si>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</si>
  <si>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</si>
  <si>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</si>
  <si>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</si>
  <si>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</si>
  <si>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</si>
  <si>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</si>
  <si>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</si>
  <si>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</si>
  <si>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</si>
  <si>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</si>
  <si>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</si>
  <si>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</si>
  <si>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</si>
  <si>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</si>
  <si>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</si>
  <si>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</si>
  <si>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</si>
  <si>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</si>
  <si>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</si>
  <si>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</si>
  <si>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</si>
  <si>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</si>
  <si>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</si>
  <si>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</si>
  <si>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</si>
  <si>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</si>
  <si>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</si>
  <si>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</si>
  <si>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</si>
  <si>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</si>
  <si>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</si>
  <si>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</si>
  <si>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</si>
  <si>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</si>
  <si>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</si>
  <si>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</si>
  <si>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</si>
  <si>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</si>
  <si>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</si>
  <si>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</si>
  <si>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</si>
  <si>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</si>
  <si>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</si>
  <si>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</si>
  <si>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</si>
  <si>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</si>
  <si>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</si>
  <si>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</si>
  <si>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</si>
  <si>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</si>
  <si>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</si>
  <si>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</si>
  <si>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</si>
  <si>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</si>
  <si>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</si>
  <si>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</si>
  <si>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</si>
  <si>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ExcelImport</t>
  </si>
  <si>
    <t>Kevin Ford</t>
  </si>
  <si>
    <t>Company 16 Grand Totals</t>
  </si>
  <si>
    <t>Company 16 Open Job Totals</t>
  </si>
  <si>
    <t>Company 16 Closed Job Totals</t>
  </si>
  <si>
    <t>Division 77</t>
  </si>
  <si>
    <t>77.1211.</t>
  </si>
  <si>
    <t xml:space="preserve">    TCP and Nitrate Mitigation Project – Mettler County Water Ag</t>
  </si>
  <si>
    <t xml:space="preserve">  Division 77 Open Job Totals</t>
  </si>
  <si>
    <t>Division 77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</si>
</sst>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77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5wBDt33iPPHganWs5vJnqDav8tR+AIi43J9bUwu639qPvCXPoM/iUrplnLO4fb+ZaN2LwvB9BEceVgBgCKnRTQ==" saltValue="V+0dumnFCFeOBQX2fW5D/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639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640</v>
      </c>
      <c r="B9" s="234" t="s">
        <v>641</v>
      </c>
      <c r="C9" s="234" t="s">
        <v>635</v>
      </c>
      <c r="D9" s="235"/>
      <c r="E9" s="236">
        <v>293493</v>
      </c>
      <c r="F9" s="237">
        <v>293493</v>
      </c>
      <c r="G9" s="238"/>
      <c r="H9" s="176"/>
      <c r="I9" s="239">
        <v>295000</v>
      </c>
      <c r="J9" s="250"/>
      <c r="K9" s="241"/>
      <c r="L9" s="8">
        <v>213695.01</v>
      </c>
      <c r="M9" s="242">
        <v>217560</v>
      </c>
      <c r="N9" s="72"/>
      <c r="O9" s="100"/>
      <c r="P9" s="9"/>
      <c r="Q9" s="9"/>
      <c r="R9" s="9"/>
      <c r="S9" s="152">
        <v>46447</v>
      </c>
      <c r="T9" s="10"/>
      <c r="U9" s="23"/>
      <c r="V9" s="11"/>
      <c r="W9" s="11"/>
      <c r="X9" s="8">
        <v>630.17999999999995</v>
      </c>
      <c r="Y9" s="9"/>
      <c r="Z9" s="70"/>
      <c r="AA9" s="72"/>
      <c r="AB9" s="108"/>
      <c r="AC9" s="9"/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630.17999999999995</v>
      </c>
      <c r="AN9" s="9"/>
      <c r="AO9" s="9"/>
      <c r="AP9" s="10"/>
      <c r="AQ9" s="25"/>
      <c r="AR9" s="25"/>
      <c r="AS9" s="25"/>
      <c r="AT9" s="10"/>
      <c r="AU9" s="12">
        <v>10000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295000</v>
      </c>
      <c r="BF9" s="15">
        <v>217560</v>
      </c>
      <c r="BG9" s="15"/>
      <c r="BH9" s="15">
        <v>295000</v>
      </c>
      <c r="BI9" s="15">
        <v>217560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/>
      <c r="CC9" s="247" t="s">
        <v>634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630.17999999999995</v>
      </c>
      <c r="CK9" s="249">
        <v>630.17999999999995</v>
      </c>
      <c r="CL9" s="249">
        <v>10000</v>
      </c>
      <c r="CM9" s="249">
        <v>0</v>
      </c>
    </row>
    <row r="10" spans="1:102" x14ac:dyDescent="0.25">
      <c r="A10" s="233"/>
      <c r="B10" s="120" t="s">
        <v>642</v>
      </c>
      <c r="C10" s="234"/>
      <c r="D10" s="235"/>
      <c r="E10" s="278">
        <f>SUM(E8:E9)</f>
        <v>293493</v>
      </c>
      <c r="F10" s="268">
        <f>SUM(F8:F9)</f>
        <v>293493</v>
      </c>
      <c r="G10" s="238"/>
      <c r="H10" s="176"/>
      <c r="I10" s="279">
        <f>SUM(I8:I9)</f>
        <v>295000</v>
      </c>
      <c r="J10" s="250"/>
      <c r="K10" s="241"/>
      <c r="L10" s="272">
        <f>SUM(L8:L9)</f>
        <v>213695.01</v>
      </c>
      <c r="M10" s="280">
        <f>SUM(M8:M9)</f>
        <v>217560</v>
      </c>
      <c r="N10" s="72"/>
      <c r="O10" s="100"/>
      <c r="P10" s="270">
        <f>SUM(P8:P9)</f>
        <v>0</v>
      </c>
      <c r="Q10" s="270">
        <f>SUM(Q8:Q9)</f>
        <v>0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630.17999999999995</v>
      </c>
      <c r="Y10" s="270">
        <f>SUM(Y8:Y9)</f>
        <v>0</v>
      </c>
      <c r="Z10" s="281">
        <f>SUM(Z8:Z9)</f>
        <v>0</v>
      </c>
      <c r="AA10" s="72"/>
      <c r="AB10" s="108"/>
      <c r="AC10" s="270">
        <f>SUM(AC8:AC9)</f>
        <v>0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630.17999999999995</v>
      </c>
      <c r="AN10" s="270">
        <f>SUM(AN8:AN9)</f>
        <v>0</v>
      </c>
      <c r="AO10" s="270">
        <f>SUM(AO8:AO9)</f>
        <v>0</v>
      </c>
      <c r="AP10" s="10"/>
      <c r="AQ10" s="282">
        <f>SUM(AQ8:AQ9)</f>
        <v>0</v>
      </c>
      <c r="AR10" s="282">
        <f>SUM(AR8:AR9)</f>
        <v>0</v>
      </c>
      <c r="AS10" s="282">
        <f>SUM(AS8:AS9)</f>
        <v>0</v>
      </c>
      <c r="AT10" s="10"/>
      <c r="AU10" s="283">
        <f>SUM(AU8:AU9)</f>
        <v>10000</v>
      </c>
      <c r="AV10" s="283">
        <f>SUM(AV8:AV9)</f>
        <v>0</v>
      </c>
      <c r="AW10" s="283">
        <f>SUM(AW8:AW9)</f>
        <v>0</v>
      </c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6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120" t="s">
        <v>643</v>
      </c>
      <c r="C12" s="234"/>
      <c r="D12" s="235"/>
      <c r="E12" s="278">
        <f>SUM(E7:E11)/2</f>
        <v>293493</v>
      </c>
      <c r="F12" s="268">
        <f>SUM(F7:F11)/2</f>
        <v>293493</v>
      </c>
      <c r="G12" s="238"/>
      <c r="H12" s="176"/>
      <c r="I12" s="279">
        <f>SUM(I7:I11)/2</f>
        <v>295000</v>
      </c>
      <c r="J12" s="250"/>
      <c r="K12" s="241"/>
      <c r="L12" s="272">
        <f>SUM(L7:L11)/2</f>
        <v>213695.01</v>
      </c>
      <c r="M12" s="280">
        <f>SUM(M7:M11)/2</f>
        <v>217560</v>
      </c>
      <c r="N12" s="71"/>
      <c r="O12" s="100"/>
      <c r="P12" s="270">
        <f>SUM(P7:P11)/2</f>
        <v>0</v>
      </c>
      <c r="Q12" s="270">
        <f>SUM(Q7:Q11)/2</f>
        <v>0</v>
      </c>
      <c r="R12" s="270">
        <f>SUM(R7:R11)/2</f>
        <v>0</v>
      </c>
      <c r="S12" s="152"/>
      <c r="T12" s="10"/>
      <c r="U12" s="23"/>
      <c r="V12" s="271">
        <f>SUM(V7:V11)/2</f>
        <v>0</v>
      </c>
      <c r="W12" s="271">
        <f>SUM(W7:W11)/2</f>
        <v>0</v>
      </c>
      <c r="X12" s="272">
        <f>SUM(X7:X11)/2</f>
        <v>630.17999999999995</v>
      </c>
      <c r="Y12" s="270">
        <f>SUM(Y7:Y11)/2</f>
        <v>0</v>
      </c>
      <c r="Z12" s="281">
        <f>SUM(Z7:Z11)/2</f>
        <v>0</v>
      </c>
      <c r="AA12" s="72"/>
      <c r="AB12" s="108"/>
      <c r="AC12" s="270">
        <f>SUM(AC7:AC11)/2</f>
        <v>0</v>
      </c>
      <c r="AD12" s="270">
        <f>SUM(AD7:AD11)/2</f>
        <v>0</v>
      </c>
      <c r="AE12" s="10"/>
      <c r="AF12" s="24"/>
      <c r="AG12" s="271">
        <f>SUM(AG7:AG11)/2</f>
        <v>0</v>
      </c>
      <c r="AH12" s="272">
        <f>SUM(AH7:AH11)/2</f>
        <v>0</v>
      </c>
      <c r="AI12" s="270">
        <f>SUM(AI7:AI11)/2</f>
        <v>0</v>
      </c>
      <c r="AJ12" s="270">
        <f>SUM(AJ7:AJ11)/2</f>
        <v>0</v>
      </c>
      <c r="AK12" s="10"/>
      <c r="AL12" s="271">
        <f>SUM(AL7:AL11)/2</f>
        <v>0</v>
      </c>
      <c r="AM12" s="272">
        <f>SUM(AM7:AM11)/2</f>
        <v>630.17999999999995</v>
      </c>
      <c r="AN12" s="270">
        <f>SUM(AN7:AN11)/2</f>
        <v>0</v>
      </c>
      <c r="AO12" s="270">
        <f>SUM(AO7:AO11)/2</f>
        <v>0</v>
      </c>
      <c r="AP12" s="10"/>
      <c r="AQ12" s="282">
        <f>SUM(AQ7:AQ11)/2</f>
        <v>0</v>
      </c>
      <c r="AR12" s="282">
        <f>SUM(AR7:AR11)/2</f>
        <v>0</v>
      </c>
      <c r="AS12" s="282">
        <f>SUM(AS7:AS11)/2</f>
        <v>0</v>
      </c>
      <c r="AT12" s="10"/>
      <c r="AU12" s="283">
        <f>SUM(AU7:AU11)/2</f>
        <v>10000</v>
      </c>
      <c r="AV12" s="283">
        <f>SUM(AV7:AV11)/2</f>
        <v>0</v>
      </c>
      <c r="AW12" s="283">
        <f>SUM(AW7:AW11)/2</f>
        <v>0</v>
      </c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96"/>
      <c r="BU12" s="296"/>
      <c r="BV12" s="296"/>
      <c r="BW12" s="29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6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96"/>
      <c r="BU13" s="296"/>
      <c r="BV13" s="296"/>
      <c r="BW13" s="29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86"/>
      <c r="B14" s="284" t="s">
        <v>637</v>
      </c>
      <c r="C14" s="120"/>
      <c r="D14" s="267"/>
      <c r="E14" s="278">
        <f>SUMIF(BM8:BM14,1, E8:E14)</f>
        <v>293493</v>
      </c>
      <c r="F14" s="268">
        <f>SUMIF(BM8:BM14,1, F8:F14)</f>
        <v>293493</v>
      </c>
      <c r="G14" s="287"/>
      <c r="H14" s="104"/>
      <c r="I14" s="279">
        <f>SUMIF(BM8:BM14,1, I8:I14)</f>
        <v>295000</v>
      </c>
      <c r="J14" s="303"/>
      <c r="K14" s="98"/>
      <c r="L14" s="272">
        <f>SUMIF(BM8:BM14,1, L8:L14)</f>
        <v>213695.01</v>
      </c>
      <c r="M14" s="280">
        <f>SUMIF(BM8:BM14,1, M8:M14)</f>
        <v>217560</v>
      </c>
      <c r="N14" s="302"/>
      <c r="O14" s="99"/>
      <c r="P14" s="270">
        <f>SUMIF(BM8:BM14,1, P8:P14)</f>
        <v>0</v>
      </c>
      <c r="Q14" s="270">
        <f>SUMIF(BM8:BM14,1, Q8:Q14)</f>
        <v>0</v>
      </c>
      <c r="R14" s="270">
        <f>SUMIF(BM8:BM14,1, R8:R14)</f>
        <v>0</v>
      </c>
      <c r="S14" s="289"/>
      <c r="T14" s="290"/>
      <c r="U14" s="291"/>
      <c r="V14" s="271">
        <f>SUMIF(BM8:BM14,1, V8:V14)</f>
        <v>0</v>
      </c>
      <c r="W14" s="271">
        <f>SUMIF(BM8:BM14,1, W8:W14)</f>
        <v>0</v>
      </c>
      <c r="X14" s="272">
        <f>SUMIF(BM8:BM14,1, X8:X14)</f>
        <v>630.17999999999995</v>
      </c>
      <c r="Y14" s="270">
        <f>SUMIF(BM8:BM14,1, Y8:Y14)</f>
        <v>0</v>
      </c>
      <c r="Z14" s="281">
        <f>SUMIF(BM8:BM14,1, Z8:Z14)</f>
        <v>0</v>
      </c>
      <c r="AA14" s="302"/>
      <c r="AB14" s="107"/>
      <c r="AC14" s="270">
        <f>SUMIF(BM8:BM14,1, AC8:AC14)</f>
        <v>0</v>
      </c>
      <c r="AD14" s="270">
        <f>SUMIF(BM8:BM14,1, AD8:AD14)</f>
        <v>0</v>
      </c>
      <c r="AE14" s="290"/>
      <c r="AF14" s="292"/>
      <c r="AG14" s="271">
        <f>SUMIF(BM8:BM14,1, AG8:AG14)</f>
        <v>0</v>
      </c>
      <c r="AH14" s="272">
        <f>SUMIF(BM8:BM14,1, AH8:AH14)</f>
        <v>0</v>
      </c>
      <c r="AI14" s="270">
        <f>SUMIF(BM8:BM14,1, AI8:AI14)</f>
        <v>0</v>
      </c>
      <c r="AJ14" s="270">
        <f>SUMIF(BM8:BM14,1, AJ8:AJ14)</f>
        <v>0</v>
      </c>
      <c r="AK14" s="290"/>
      <c r="AL14" s="271">
        <f>SUMIF(BM8:BM14,1, AL8:AL14)</f>
        <v>0</v>
      </c>
      <c r="AM14" s="272">
        <f>SUMIF(BM8:BM14,1, AM8:AM14)</f>
        <v>630.17999999999995</v>
      </c>
      <c r="AN14" s="270">
        <f>SUMIF(BM8:BM14,1, AN8:AN14)</f>
        <v>0</v>
      </c>
      <c r="AO14" s="270">
        <f>SUMIF(BM8:BM14,1, AO8:AO14)</f>
        <v>0</v>
      </c>
      <c r="AP14" s="290"/>
      <c r="AQ14" s="282">
        <f>SUMIF(BM8:BM14,1, AQ8:AQ14)</f>
        <v>0</v>
      </c>
      <c r="AR14" s="282">
        <f>SUMIF(BM8:BM14,1, AR8:AR14)</f>
        <v>0</v>
      </c>
      <c r="AS14" s="282">
        <f>SUMIF(BM8:BM14,1, AS8:AS14)</f>
        <v>0</v>
      </c>
      <c r="AT14" s="290"/>
      <c r="AU14" s="283">
        <f>SUMIF(BM8:BM14,1, AU8:AU14)</f>
        <v>10000</v>
      </c>
      <c r="AV14" s="283">
        <f>SUMIF(BM8:BM14,1, AV8:AV14)</f>
        <v>0</v>
      </c>
      <c r="AW14" s="283">
        <f>SUMIF(BM8:BM14,1, AW8:AW14)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7"/>
      <c r="BU14" s="297"/>
      <c r="BV14" s="297"/>
      <c r="BW14" s="297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86"/>
      <c r="B15" s="284" t="s">
        <v>638</v>
      </c>
      <c r="C15" s="120"/>
      <c r="D15" s="267"/>
      <c r="E15" s="278">
        <f>SUMIF(BM8:BM14,2, E8:E14)</f>
        <v>0</v>
      </c>
      <c r="F15" s="268">
        <f>SUMIF(BM8:BM14,2, F8:F14)</f>
        <v>0</v>
      </c>
      <c r="G15" s="287"/>
      <c r="H15" s="104"/>
      <c r="I15" s="279">
        <f>SUMIF(BM8:BM14,2, I8:I14)</f>
        <v>0</v>
      </c>
      <c r="J15" s="303"/>
      <c r="K15" s="98"/>
      <c r="L15" s="272">
        <f>SUMIF(BM8:BM14,2, L8:L14)</f>
        <v>0</v>
      </c>
      <c r="M15" s="280">
        <f>SUMIF(BM8:BM14,2, M8:M14)</f>
        <v>0</v>
      </c>
      <c r="N15" s="302"/>
      <c r="O15" s="99"/>
      <c r="P15" s="270">
        <f>SUMIF(BM8:BM14,2, P8:P14)</f>
        <v>0</v>
      </c>
      <c r="Q15" s="270">
        <f>SUMIF(BM8:BM14,2, Q8:Q14)</f>
        <v>0</v>
      </c>
      <c r="R15" s="270">
        <f>SUMIF(BM8:BM14,2, R8:R14)</f>
        <v>0</v>
      </c>
      <c r="S15" s="289"/>
      <c r="T15" s="290"/>
      <c r="U15" s="291"/>
      <c r="V15" s="271">
        <f>SUMIF(BM8:BM14,2, V8:V14)</f>
        <v>0</v>
      </c>
      <c r="W15" s="271">
        <f>SUMIF(BM8:BM14,2, W8:W14)</f>
        <v>0</v>
      </c>
      <c r="X15" s="272">
        <f>SUMIF(BM8:BM14,2, X8:X14)</f>
        <v>0</v>
      </c>
      <c r="Y15" s="270">
        <f>SUMIF(BM8:BM14,2, Y8:Y14)</f>
        <v>0</v>
      </c>
      <c r="Z15" s="281">
        <f>SUMIF(BM8:BM14,2, Z8:Z14)</f>
        <v>0</v>
      </c>
      <c r="AA15" s="288"/>
      <c r="AB15" s="107"/>
      <c r="AC15" s="270">
        <f>SUMIF(BM8:BM14,2, AC8:AC14)</f>
        <v>0</v>
      </c>
      <c r="AD15" s="270">
        <f>SUMIF(BM8:BM14,2, AD8:AD14)</f>
        <v>0</v>
      </c>
      <c r="AE15" s="290"/>
      <c r="AF15" s="292"/>
      <c r="AG15" s="271">
        <f>SUMIF(BM8:BM14,2, AG8:AG14)</f>
        <v>0</v>
      </c>
      <c r="AH15" s="272">
        <f>SUMIF(BM8:BM14,2, AH8:AH14)</f>
        <v>0</v>
      </c>
      <c r="AI15" s="270">
        <f>SUMIF(BM8:BM14,2, AI8:AI14)</f>
        <v>0</v>
      </c>
      <c r="AJ15" s="270">
        <f>SUMIF(BM8:BM14,2, AJ8:AJ14)</f>
        <v>0</v>
      </c>
      <c r="AK15" s="290"/>
      <c r="AL15" s="271">
        <f>SUMIF(BM8:BM14,2, AL8:AL14)</f>
        <v>0</v>
      </c>
      <c r="AM15" s="272">
        <f>SUMIF(BM8:BM14,2, AM8:AM14)</f>
        <v>0</v>
      </c>
      <c r="AN15" s="270">
        <f>SUMIF(BM8:BM14,2, AN8:AN14)</f>
        <v>0</v>
      </c>
      <c r="AO15" s="270">
        <f>SUMIF(BM8:BM14,2, AO8:AO14)</f>
        <v>0</v>
      </c>
      <c r="AP15" s="290"/>
      <c r="AQ15" s="282">
        <f>SUMIF(BM8:BM14,2, AQ8:AQ14)</f>
        <v>0</v>
      </c>
      <c r="AR15" s="282">
        <f>SUMIF(BM8:BM14,2, AR8:AR14)</f>
        <v>0</v>
      </c>
      <c r="AS15" s="282">
        <f>SUMIF(BM8:BM14,2, AS8:AS14)</f>
        <v>0</v>
      </c>
      <c r="AT15" s="290"/>
      <c r="AU15" s="283">
        <f>SUMIF(BM8:BM14,2, AU8:AU14)</f>
        <v>0</v>
      </c>
      <c r="AV15" s="283">
        <f>SUMIF(BM8:BM14,2, AV8:AV14)</f>
        <v>0</v>
      </c>
      <c r="AW15" s="283">
        <f>SUMIF(BM8:BM14,2, AW8:AW14)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7"/>
      <c r="BU15" s="297"/>
      <c r="BV15" s="297"/>
      <c r="BW15" s="297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4" t="s">
        <v>636</v>
      </c>
      <c r="C16" s="120"/>
      <c r="D16" s="267"/>
      <c r="E16" s="278">
        <f>SUM(E8:E15)/4</f>
        <v>293493</v>
      </c>
      <c r="F16" s="268">
        <f>SUM(F8:F15)/4</f>
        <v>293493</v>
      </c>
      <c r="G16" s="287"/>
      <c r="H16" s="104"/>
      <c r="I16" s="279">
        <f>SUM(I8:I15)/4</f>
        <v>295000</v>
      </c>
      <c r="J16" s="303"/>
      <c r="K16" s="98"/>
      <c r="L16" s="272">
        <f>SUM(L8:L15)/4</f>
        <v>213695.01</v>
      </c>
      <c r="M16" s="280">
        <f>SUM(M8:M15)/4</f>
        <v>217560</v>
      </c>
      <c r="N16" s="302"/>
      <c r="O16" s="99"/>
      <c r="P16" s="270">
        <f>SUM(P8:P15)/4</f>
        <v>0</v>
      </c>
      <c r="Q16" s="270">
        <f>SUM(Q8:Q15)/4</f>
        <v>0</v>
      </c>
      <c r="R16" s="270">
        <f>SUM(R8:R15)/4</f>
        <v>0</v>
      </c>
      <c r="S16" s="289"/>
      <c r="T16" s="290"/>
      <c r="U16" s="291"/>
      <c r="V16" s="271">
        <f>SUM(V8:V15)/4</f>
        <v>0</v>
      </c>
      <c r="W16" s="271">
        <f>SUM(W8:W15)/4</f>
        <v>0</v>
      </c>
      <c r="X16" s="272">
        <f>SUM(X8:X15)/4</f>
        <v>630.17999999999995</v>
      </c>
      <c r="Y16" s="270">
        <f>SUM(Y8:Y15)/4</f>
        <v>0</v>
      </c>
      <c r="Z16" s="281">
        <f>SUM(Z8:Z15)/4</f>
        <v>0</v>
      </c>
      <c r="AA16" s="302"/>
      <c r="AB16" s="107"/>
      <c r="AC16" s="270">
        <f>SUM(AC8:AC15)/4</f>
        <v>0</v>
      </c>
      <c r="AD16" s="270">
        <f>SUM(AD8:AD15)/4</f>
        <v>0</v>
      </c>
      <c r="AE16" s="290"/>
      <c r="AF16" s="292"/>
      <c r="AG16" s="271">
        <f>SUM(AG8:AG15)/4</f>
        <v>0</v>
      </c>
      <c r="AH16" s="272">
        <f>SUM(AH8:AH15)/4</f>
        <v>0</v>
      </c>
      <c r="AI16" s="270">
        <f>SUM(AI8:AI15)/4</f>
        <v>0</v>
      </c>
      <c r="AJ16" s="270">
        <f>SUM(AJ8:AJ15)/4</f>
        <v>0</v>
      </c>
      <c r="AK16" s="290"/>
      <c r="AL16" s="271">
        <f>SUM(AL8:AL15)/4</f>
        <v>0</v>
      </c>
      <c r="AM16" s="272">
        <f>SUM(AM8:AM15)/4</f>
        <v>630.17999999999995</v>
      </c>
      <c r="AN16" s="270">
        <f>SUM(AN8:AN15)/4</f>
        <v>0</v>
      </c>
      <c r="AO16" s="270">
        <f>SUM(AO8:AO15)/4</f>
        <v>0</v>
      </c>
      <c r="AP16" s="290"/>
      <c r="AQ16" s="282">
        <f>SUM(AQ8:AQ15)/4</f>
        <v>0</v>
      </c>
      <c r="AR16" s="282">
        <f>SUM(AR8:AR15)/4</f>
        <v>0</v>
      </c>
      <c r="AS16" s="282">
        <f>SUM(AS8:AS15)/4</f>
        <v>0</v>
      </c>
      <c r="AT16" s="290"/>
      <c r="AU16" s="283">
        <f>SUM(AU8:AU15)/4</f>
        <v>10000</v>
      </c>
      <c r="AV16" s="283">
        <f>SUM(AV8:AV15)/4</f>
        <v>0</v>
      </c>
      <c r="AW16" s="283">
        <f>SUM(AW8:AW15)/4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7"/>
      <c r="BU16" s="297"/>
      <c r="BV16" s="297"/>
      <c r="BW16" s="297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FOXPGBc/tmkrFPrWi8MpLX1HEeAQsYJmHkaBBwC/pCuqSIrL9pQzDMwaJSEQ8LR94fwsvjZ940DmCPi02Q645A==" saltValue="vH/SWCYNWR7pw4LoDsw+/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639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640</v>
      </c>
      <c r="B9" s="256" t="s">
        <v>641</v>
      </c>
      <c r="C9" s="256" t="s">
        <v>635</v>
      </c>
      <c r="D9" s="235"/>
      <c r="E9" s="236">
        <v>293493</v>
      </c>
      <c r="F9" s="237">
        <v>293493</v>
      </c>
      <c r="G9" s="257"/>
      <c r="H9" s="177"/>
      <c r="I9" s="176"/>
      <c r="J9" s="239">
        <v>295000</v>
      </c>
      <c r="K9" s="250"/>
      <c r="L9" s="241"/>
      <c r="M9" s="8">
        <v>213695.01</v>
      </c>
      <c r="N9" s="242">
        <v>217560</v>
      </c>
      <c r="O9" s="72"/>
      <c r="P9" s="100"/>
      <c r="Q9" s="9"/>
      <c r="R9" s="9"/>
      <c r="S9" s="9"/>
      <c r="T9" s="258">
        <v>46447</v>
      </c>
      <c r="U9" s="10"/>
      <c r="V9" s="23"/>
      <c r="W9" s="11"/>
      <c r="X9" s="8">
        <v>630.17999999999995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630.17999999999995</v>
      </c>
      <c r="AJ9" s="9"/>
      <c r="AK9" s="10"/>
      <c r="AL9" s="25"/>
      <c r="AM9" s="25"/>
      <c r="AN9" s="25"/>
      <c r="AO9" s="10"/>
      <c r="AP9" s="12">
        <v>10000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295000</v>
      </c>
      <c r="BA9" s="15">
        <v>217560</v>
      </c>
      <c r="BB9" s="15">
        <v>295000</v>
      </c>
      <c r="BC9" s="15">
        <v>217560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634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630.17999999999995</v>
      </c>
      <c r="CD9" s="249">
        <v>630.17999999999995</v>
      </c>
      <c r="CE9" s="249">
        <v>10000</v>
      </c>
      <c r="CF9" s="249">
        <v>0</v>
      </c>
    </row>
    <row r="10" spans="1:95" x14ac:dyDescent="0.25">
      <c r="A10" s="255"/>
      <c r="B10" s="93" t="s">
        <v>642</v>
      </c>
      <c r="C10" s="256"/>
      <c r="D10" s="235"/>
      <c r="E10" s="278">
        <f>SUM(E8:E9)</f>
        <v>293493</v>
      </c>
      <c r="F10" s="268">
        <f>SUM(F8:F9)</f>
        <v>293493</v>
      </c>
      <c r="G10" s="257"/>
      <c r="H10" s="177"/>
      <c r="I10" s="176"/>
      <c r="J10" s="279">
        <f>SUM(J8:J9)</f>
        <v>295000</v>
      </c>
      <c r="K10" s="250"/>
      <c r="L10" s="241"/>
      <c r="M10" s="272">
        <f>SUM(M8:M9)</f>
        <v>213695.01</v>
      </c>
      <c r="N10" s="280">
        <f>SUM(N8:N9)</f>
        <v>217560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630.17999999999995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630.17999999999995</v>
      </c>
      <c r="AJ10" s="270">
        <f>SUM(AJ8:AJ9)</f>
        <v>0</v>
      </c>
      <c r="AK10" s="10"/>
      <c r="AL10" s="282">
        <f>SUM(AL8:AL9)</f>
        <v>0</v>
      </c>
      <c r="AM10" s="282">
        <f>SUM(AM8:AM9)</f>
        <v>0</v>
      </c>
      <c r="AN10" s="282">
        <f>SUM(AN8:AN9)</f>
        <v>0</v>
      </c>
      <c r="AO10" s="10"/>
      <c r="AP10" s="283">
        <f>SUM(AP8:AP9)</f>
        <v>10000</v>
      </c>
      <c r="AQ10" s="283">
        <f>SUM(AQ8:AQ9)</f>
        <v>0</v>
      </c>
      <c r="AR10" s="283">
        <f>SUM(AR8:AR9)</f>
        <v>0</v>
      </c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7"/>
      <c r="I11" s="176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93" t="s">
        <v>643</v>
      </c>
      <c r="C12" s="256"/>
      <c r="D12" s="235"/>
      <c r="E12" s="278">
        <f>SUM(E7:E11)/2</f>
        <v>293493</v>
      </c>
      <c r="F12" s="268">
        <f>SUM(F7:F11)/2</f>
        <v>293493</v>
      </c>
      <c r="G12" s="257"/>
      <c r="H12" s="177"/>
      <c r="I12" s="176"/>
      <c r="J12" s="279">
        <f>SUM(J7:J11)/2</f>
        <v>295000</v>
      </c>
      <c r="K12" s="250"/>
      <c r="L12" s="241"/>
      <c r="M12" s="272">
        <f>SUM(M7:M11)/2</f>
        <v>213695.01</v>
      </c>
      <c r="N12" s="280">
        <f>SUM(N7:N11)/2</f>
        <v>217560</v>
      </c>
      <c r="O12" s="71"/>
      <c r="P12" s="100"/>
      <c r="Q12" s="270">
        <f>SUM(Q7:Q11)/2</f>
        <v>0</v>
      </c>
      <c r="R12" s="270">
        <f>SUM(R7:R11)/2</f>
        <v>0</v>
      </c>
      <c r="S12" s="270">
        <f>SUM(S7:S11)/2</f>
        <v>0</v>
      </c>
      <c r="T12" s="258"/>
      <c r="U12" s="10"/>
      <c r="V12" s="23"/>
      <c r="W12" s="271">
        <f>SUM(W7:W11)/2</f>
        <v>0</v>
      </c>
      <c r="X12" s="272">
        <f>SUM(X7:X11)/2</f>
        <v>630.17999999999995</v>
      </c>
      <c r="Y12" s="270">
        <f>SUM(Y7:Y11)/2</f>
        <v>0</v>
      </c>
      <c r="Z12" s="270">
        <f>SUM(Z7:Z11)/2</f>
        <v>0</v>
      </c>
      <c r="AA12" s="270">
        <f>SUM(AA7:AA11)/2</f>
        <v>0</v>
      </c>
      <c r="AB12" s="10"/>
      <c r="AC12" s="24"/>
      <c r="AD12" s="271">
        <f>SUM(AD7:AD11)/2</f>
        <v>0</v>
      </c>
      <c r="AE12" s="272">
        <f>SUM(AE7:AE11)/2</f>
        <v>0</v>
      </c>
      <c r="AF12" s="270">
        <f>SUM(AF7:AF11)/2</f>
        <v>0</v>
      </c>
      <c r="AG12" s="10"/>
      <c r="AH12" s="271">
        <f>SUM(AH7:AH11)/2</f>
        <v>0</v>
      </c>
      <c r="AI12" s="272">
        <f>SUM(AI7:AI11)/2</f>
        <v>630.17999999999995</v>
      </c>
      <c r="AJ12" s="270">
        <f>SUM(AJ7:AJ11)/2</f>
        <v>0</v>
      </c>
      <c r="AK12" s="10"/>
      <c r="AL12" s="282">
        <f>SUM(AL7:AL11)/2</f>
        <v>0</v>
      </c>
      <c r="AM12" s="282">
        <f>SUM(AM7:AM11)/2</f>
        <v>0</v>
      </c>
      <c r="AN12" s="282">
        <f>SUM(AN7:AN11)/2</f>
        <v>0</v>
      </c>
      <c r="AO12" s="10"/>
      <c r="AP12" s="283">
        <f>SUM(AP7:AP11)/2</f>
        <v>10000</v>
      </c>
      <c r="AQ12" s="283">
        <f>SUM(AQ7:AQ11)/2</f>
        <v>0</v>
      </c>
      <c r="AR12" s="283">
        <f>SUM(AR7:AR11)/2</f>
        <v>0</v>
      </c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96"/>
      <c r="BO12" s="296"/>
      <c r="BP12" s="296"/>
      <c r="BQ12" s="29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7"/>
      <c r="I13" s="176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96"/>
      <c r="BO13" s="296"/>
      <c r="BP13" s="296"/>
      <c r="BQ13" s="29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99"/>
      <c r="B14" s="298" t="s">
        <v>637</v>
      </c>
      <c r="C14" s="93"/>
      <c r="D14" s="267"/>
      <c r="E14" s="278">
        <f>SUMIF(BG8:BG14,1, E8:E14)</f>
        <v>293493</v>
      </c>
      <c r="F14" s="268">
        <f>SUMIF(BG8:BG14,1, F8:F14)</f>
        <v>293493</v>
      </c>
      <c r="G14" s="300"/>
      <c r="H14" s="113"/>
      <c r="I14" s="104"/>
      <c r="J14" s="279">
        <f>SUMIF(BG8:BG14,1, J8:J14)</f>
        <v>295000</v>
      </c>
      <c r="K14" s="303"/>
      <c r="L14" s="98"/>
      <c r="M14" s="272">
        <f>SUMIF(BG8:BG14,1, M8:M14)</f>
        <v>213695.01</v>
      </c>
      <c r="N14" s="280">
        <f>SUMIF(BG8:BG14,1, N8:N14)</f>
        <v>217560</v>
      </c>
      <c r="O14" s="302"/>
      <c r="P14" s="99"/>
      <c r="Q14" s="270">
        <f>SUMIF(BG8:BG14,1, Q8:Q14)</f>
        <v>0</v>
      </c>
      <c r="R14" s="270">
        <f>SUMIF(BG8:BG14,1, R8:R14)</f>
        <v>0</v>
      </c>
      <c r="S14" s="270">
        <f>SUMIF(BG8:BG14,1, S8:S14)</f>
        <v>0</v>
      </c>
      <c r="T14" s="301"/>
      <c r="U14" s="290"/>
      <c r="V14" s="291"/>
      <c r="W14" s="271">
        <f>SUMIF(BG8:BG14,1, W8:W14)</f>
        <v>0</v>
      </c>
      <c r="X14" s="272">
        <f>SUMIF(BG8:BG14,1, X8:X14)</f>
        <v>630.17999999999995</v>
      </c>
      <c r="Y14" s="270">
        <f>SUMIF(BG8:BG14,1, Y8:Y14)</f>
        <v>0</v>
      </c>
      <c r="Z14" s="270">
        <f>SUMIF(BG8:BG14,1, Z8:Z14)</f>
        <v>0</v>
      </c>
      <c r="AA14" s="270">
        <f>SUMIF(BG8:BG14,1, AA8:AA14)</f>
        <v>0</v>
      </c>
      <c r="AB14" s="290"/>
      <c r="AC14" s="292"/>
      <c r="AD14" s="271">
        <f>SUMIF(BG8:BG14,1, AD8:AD14)</f>
        <v>0</v>
      </c>
      <c r="AE14" s="272">
        <f>SUMIF(BG8:BG14,1, AE8:AE14)</f>
        <v>0</v>
      </c>
      <c r="AF14" s="270">
        <f>SUMIF(BG8:BG14,1, AF8:AF14)</f>
        <v>0</v>
      </c>
      <c r="AG14" s="290"/>
      <c r="AH14" s="271">
        <f>SUMIF(BG8:BG14,1, AH8:AH14)</f>
        <v>0</v>
      </c>
      <c r="AI14" s="272">
        <f>SUMIF(BG8:BG14,1, AI8:AI14)</f>
        <v>630.17999999999995</v>
      </c>
      <c r="AJ14" s="270">
        <f>SUMIF(BG8:BG14,1, AJ8:AJ14)</f>
        <v>0</v>
      </c>
      <c r="AK14" s="290"/>
      <c r="AL14" s="282">
        <f>SUMIF(BG8:BG14,1, AL8:AL14)</f>
        <v>0</v>
      </c>
      <c r="AM14" s="282">
        <f>SUMIF(BG8:BG14,1, AM8:AM14)</f>
        <v>0</v>
      </c>
      <c r="AN14" s="282">
        <f>SUMIF(BG8:BG14,1, AN8:AN14)</f>
        <v>0</v>
      </c>
      <c r="AO14" s="290"/>
      <c r="AP14" s="283">
        <f>SUMIF(BG8:BG14,1, AP8:AP14)</f>
        <v>10000</v>
      </c>
      <c r="AQ14" s="283">
        <f>SUMIF(BG8:BG14,1, AQ8:AQ14)</f>
        <v>0</v>
      </c>
      <c r="AR14" s="283">
        <f>SUMIF(BG8:BG14,1, AR8:AR14)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7"/>
      <c r="BO14" s="297"/>
      <c r="BP14" s="297"/>
      <c r="BQ14" s="297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299"/>
      <c r="B15" s="298" t="s">
        <v>638</v>
      </c>
      <c r="C15" s="93"/>
      <c r="D15" s="267"/>
      <c r="E15" s="278">
        <f>SUMIF(BG8:BG14,2, E8:E14)</f>
        <v>0</v>
      </c>
      <c r="F15" s="268">
        <f>SUMIF(BG8:BG14,2, F8:F14)</f>
        <v>0</v>
      </c>
      <c r="G15" s="300"/>
      <c r="H15" s="113"/>
      <c r="I15" s="104"/>
      <c r="J15" s="279">
        <f>SUMIF(BG8:BG14,2, J8:J14)</f>
        <v>0</v>
      </c>
      <c r="K15" s="303"/>
      <c r="L15" s="98"/>
      <c r="M15" s="272">
        <f>SUMIF(BG8:BG14,2, M8:M14)</f>
        <v>0</v>
      </c>
      <c r="N15" s="280">
        <f>SUMIF(BG8:BG14,2, N8:N14)</f>
        <v>0</v>
      </c>
      <c r="O15" s="302"/>
      <c r="P15" s="99"/>
      <c r="Q15" s="270">
        <f>SUMIF(BG8:BG14,2, Q8:Q14)</f>
        <v>0</v>
      </c>
      <c r="R15" s="270">
        <f>SUMIF(BG8:BG14,2, R8:R14)</f>
        <v>0</v>
      </c>
      <c r="S15" s="270">
        <f>SUMIF(BG8:BG14,2, S8:S14)</f>
        <v>0</v>
      </c>
      <c r="T15" s="301"/>
      <c r="U15" s="290"/>
      <c r="V15" s="291"/>
      <c r="W15" s="271">
        <f>SUMIF(BG8:BG14,2, W8:W14)</f>
        <v>0</v>
      </c>
      <c r="X15" s="272">
        <f>SUMIF(BG8:BG14,2, X8:X14)</f>
        <v>0</v>
      </c>
      <c r="Y15" s="270">
        <f>SUMIF(BG8:BG14,2, Y8:Y14)</f>
        <v>0</v>
      </c>
      <c r="Z15" s="270">
        <f>SUMIF(BG8:BG14,2, Z8:Z14)</f>
        <v>0</v>
      </c>
      <c r="AA15" s="270">
        <f>SUMIF(BG8:BG14,2, AA8:AA14)</f>
        <v>0</v>
      </c>
      <c r="AB15" s="290"/>
      <c r="AC15" s="292"/>
      <c r="AD15" s="271">
        <f>SUMIF(BG8:BG14,2, AD8:AD14)</f>
        <v>0</v>
      </c>
      <c r="AE15" s="272">
        <f>SUMIF(BG8:BG14,2, AE8:AE14)</f>
        <v>0</v>
      </c>
      <c r="AF15" s="270">
        <f>SUMIF(BG8:BG14,2, AF8:AF14)</f>
        <v>0</v>
      </c>
      <c r="AG15" s="290"/>
      <c r="AH15" s="271">
        <f>SUMIF(BG8:BG14,2, AH8:AH14)</f>
        <v>0</v>
      </c>
      <c r="AI15" s="272">
        <f>SUMIF(BG8:BG14,2, AI8:AI14)</f>
        <v>0</v>
      </c>
      <c r="AJ15" s="270">
        <f>SUMIF(BG8:BG14,2, AJ8:AJ14)</f>
        <v>0</v>
      </c>
      <c r="AK15" s="290"/>
      <c r="AL15" s="282">
        <f>SUMIF(BG8:BG14,2, AL8:AL14)</f>
        <v>0</v>
      </c>
      <c r="AM15" s="282">
        <f>SUMIF(BG8:BG14,2, AM8:AM14)</f>
        <v>0</v>
      </c>
      <c r="AN15" s="282">
        <f>SUMIF(BG8:BG14,2, AN8:AN14)</f>
        <v>0</v>
      </c>
      <c r="AO15" s="290"/>
      <c r="AP15" s="283">
        <f>SUMIF(BG8:BG14,2, AP8:AP14)</f>
        <v>0</v>
      </c>
      <c r="AQ15" s="283">
        <f>SUMIF(BG8:BG14,2, AQ8:AQ14)</f>
        <v>0</v>
      </c>
      <c r="AR15" s="283">
        <f>SUMIF(BG8:BG14,2, AR8:AR14)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7"/>
      <c r="BO15" s="297"/>
      <c r="BP15" s="297"/>
      <c r="BQ15" s="297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299"/>
      <c r="B16" s="298" t="s">
        <v>636</v>
      </c>
      <c r="C16" s="93"/>
      <c r="D16" s="267"/>
      <c r="E16" s="278">
        <f>SUM(E8:E15)/4</f>
        <v>293493</v>
      </c>
      <c r="F16" s="268">
        <f>SUM(F8:F15)/4</f>
        <v>293493</v>
      </c>
      <c r="G16" s="300"/>
      <c r="H16" s="113"/>
      <c r="I16" s="104"/>
      <c r="J16" s="279">
        <f>SUM(J8:J15)/4</f>
        <v>295000</v>
      </c>
      <c r="K16" s="303"/>
      <c r="L16" s="98"/>
      <c r="M16" s="272">
        <f>SUM(M8:M15)/4</f>
        <v>213695.01</v>
      </c>
      <c r="N16" s="280">
        <f>SUM(N8:N15)/4</f>
        <v>217560</v>
      </c>
      <c r="O16" s="302"/>
      <c r="P16" s="99"/>
      <c r="Q16" s="270">
        <f>SUM(Q8:Q15)/4</f>
        <v>0</v>
      </c>
      <c r="R16" s="270">
        <f>SUM(R8:R15)/4</f>
        <v>0</v>
      </c>
      <c r="S16" s="270">
        <f>SUM(S8:S15)/4</f>
        <v>0</v>
      </c>
      <c r="T16" s="301"/>
      <c r="U16" s="290"/>
      <c r="V16" s="291"/>
      <c r="W16" s="271">
        <f>SUM(W8:W15)/4</f>
        <v>0</v>
      </c>
      <c r="X16" s="272">
        <f>SUM(X8:X15)/4</f>
        <v>630.17999999999995</v>
      </c>
      <c r="Y16" s="270">
        <f>SUM(Y8:Y15)/4</f>
        <v>0</v>
      </c>
      <c r="Z16" s="270">
        <f>SUM(Z8:Z15)/4</f>
        <v>0</v>
      </c>
      <c r="AA16" s="270">
        <f>SUM(AA8:AA15)/4</f>
        <v>0</v>
      </c>
      <c r="AB16" s="290"/>
      <c r="AC16" s="292"/>
      <c r="AD16" s="271">
        <f>SUM(AD8:AD15)/4</f>
        <v>0</v>
      </c>
      <c r="AE16" s="272">
        <f>SUM(AE8:AE15)/4</f>
        <v>0</v>
      </c>
      <c r="AF16" s="270">
        <f>SUM(AF8:AF15)/4</f>
        <v>0</v>
      </c>
      <c r="AG16" s="290"/>
      <c r="AH16" s="271">
        <f>SUM(AH8:AH15)/4</f>
        <v>0</v>
      </c>
      <c r="AI16" s="272">
        <f>SUM(AI8:AI15)/4</f>
        <v>630.17999999999995</v>
      </c>
      <c r="AJ16" s="270">
        <f>SUM(AJ8:AJ15)/4</f>
        <v>0</v>
      </c>
      <c r="AK16" s="290"/>
      <c r="AL16" s="282">
        <f>SUM(AL8:AL15)/4</f>
        <v>0</v>
      </c>
      <c r="AM16" s="282">
        <f>SUM(AM8:AM15)/4</f>
        <v>0</v>
      </c>
      <c r="AN16" s="282">
        <f>SUM(AN8:AN15)/4</f>
        <v>0</v>
      </c>
      <c r="AO16" s="290"/>
      <c r="AP16" s="283">
        <f>SUM(AP8:AP15)/4</f>
        <v>10000</v>
      </c>
      <c r="AQ16" s="283">
        <f>SUM(AQ8:AQ15)/4</f>
        <v>0</v>
      </c>
      <c r="AR16" s="283">
        <f>SUM(AR8:AR15)/4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7"/>
      <c r="BO16" s="297"/>
      <c r="BP16" s="297"/>
      <c r="BQ16" s="297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r6WH3c7QTucnhp5sTlOLxVGSwtfxGKbETBhV2yrgBQLq/p9MNwqqDifP5djsFrXjKNw0DK+Rf6luLdGzDBGfIw==" saltValue="iWPe9ZXJHUdPmHEV529qL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5"/>
      <c r="B12" s="285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4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85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85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85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Q4DPHcMi1sWegmTyfXLR5BdVevQPrE55yKoZuxiqrdUwPXZENp6Aw10Q6RHObhuQgKMVIdO96EAGblb44YzRzQ==" saltValue="UPPznSvQR8rmvQppm/1pz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UqAi8DNjL+81SF2dCO1zUkp1BhccOjZH9BM8o7luYpgqsLffaM68ltzCcz6O0mlFpvVlpMEP9sM/AJ7wXVEO/w==" saltValue="0ptiGeWGwFWwS1NSR8eo3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toCrfDijvW2+7ttffopmcovEC3TNGB/ogPKEEcJIN1VyYIYP9occLUHTCFeLJRhoCoQ0Wgrp+uFJ9Jm+BkvKGQ==" saltValue="eD3nr+nBJ8fb2qs0PyT9B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