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FCF67C49-7AD3-470E-8A1E-229F325926DD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85" i="82" l="1"/>
  <c r="AP84" i="82"/>
  <c r="AI85" i="82"/>
  <c r="AI84" i="82"/>
  <c r="AE85" i="82"/>
  <c r="AE84" i="82"/>
  <c r="AD85" i="82"/>
  <c r="AD84" i="82"/>
  <c r="X85" i="82"/>
  <c r="X84" i="82"/>
  <c r="M85" i="82"/>
  <c r="M84" i="82"/>
  <c r="F85" i="82"/>
  <c r="F84" i="82"/>
  <c r="E85" i="82"/>
  <c r="E84" i="82"/>
  <c r="E82" i="82"/>
  <c r="AP43" i="82"/>
  <c r="AP82" i="82" s="1"/>
  <c r="AE43" i="82"/>
  <c r="AE82" i="82" s="1"/>
  <c r="AD43" i="82"/>
  <c r="X43" i="82"/>
  <c r="M43" i="82"/>
  <c r="M82" i="82" s="1"/>
  <c r="M86" i="82" s="1"/>
  <c r="F43" i="82"/>
  <c r="E43" i="82"/>
  <c r="E86" i="82" s="1"/>
  <c r="AU85" i="75"/>
  <c r="AU84" i="75"/>
  <c r="AM85" i="75"/>
  <c r="AM84" i="75"/>
  <c r="AI85" i="75"/>
  <c r="AI84" i="75"/>
  <c r="AH85" i="75"/>
  <c r="AH84" i="75"/>
  <c r="AG85" i="75"/>
  <c r="AG84" i="75"/>
  <c r="AJ85" i="75"/>
  <c r="AJ84" i="75"/>
  <c r="X85" i="75"/>
  <c r="X84" i="75"/>
  <c r="L85" i="75"/>
  <c r="L84" i="75"/>
  <c r="F85" i="75"/>
  <c r="F84" i="75"/>
  <c r="E85" i="75"/>
  <c r="E84" i="75"/>
  <c r="E82" i="75"/>
  <c r="AU43" i="75"/>
  <c r="AU82" i="75" s="1"/>
  <c r="AH43" i="75"/>
  <c r="AH82" i="75" s="1"/>
  <c r="AG43" i="75"/>
  <c r="AJ43" i="75"/>
  <c r="X43" i="75"/>
  <c r="L43" i="75"/>
  <c r="L82" i="75" s="1"/>
  <c r="F43" i="75"/>
  <c r="E43" i="75"/>
  <c r="E86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F26" i="78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F22" i="78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AA436" i="82"/>
  <c r="Z436" i="82"/>
  <c r="Y436" i="82"/>
  <c r="W436" i="82"/>
  <c r="V436" i="82"/>
  <c r="T436" i="82"/>
  <c r="R436" i="82"/>
  <c r="Q436" i="82"/>
  <c r="S436" i="82" s="1"/>
  <c r="N436" i="82"/>
  <c r="AM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AA434" i="82"/>
  <c r="Z434" i="82"/>
  <c r="Y434" i="82"/>
  <c r="W434" i="82"/>
  <c r="V434" i="82"/>
  <c r="T434" i="82"/>
  <c r="R434" i="82"/>
  <c r="Q434" i="82"/>
  <c r="S434" i="82" s="1"/>
  <c r="N434" i="82"/>
  <c r="AM434" i="82" s="1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AA432" i="82"/>
  <c r="Z432" i="82"/>
  <c r="Y432" i="82"/>
  <c r="W432" i="82"/>
  <c r="V432" i="82"/>
  <c r="T432" i="82"/>
  <c r="R432" i="82"/>
  <c r="Q432" i="82"/>
  <c r="S432" i="82" s="1"/>
  <c r="N432" i="82"/>
  <c r="AM432" i="82" s="1"/>
  <c r="J432" i="82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AA430" i="82"/>
  <c r="Z430" i="82"/>
  <c r="Y430" i="82"/>
  <c r="W430" i="82"/>
  <c r="V430" i="82"/>
  <c r="T430" i="82"/>
  <c r="R430" i="82"/>
  <c r="Q430" i="82"/>
  <c r="S430" i="82" s="1"/>
  <c r="N430" i="82"/>
  <c r="AM430" i="82" s="1"/>
  <c r="J430" i="82"/>
  <c r="H430" i="82"/>
  <c r="G430" i="82"/>
  <c r="AR429" i="82"/>
  <c r="AQ429" i="82"/>
  <c r="AN429" i="82"/>
  <c r="AM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M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M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M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M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M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M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M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M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J413" i="82"/>
  <c r="Q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J412" i="82"/>
  <c r="H412" i="82"/>
  <c r="G412" i="82"/>
  <c r="AR411" i="82"/>
  <c r="AQ411" i="82"/>
  <c r="AN411" i="82"/>
  <c r="AM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M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J409" i="82"/>
  <c r="Q409" i="82" s="1"/>
  <c r="S409" i="82" s="1"/>
  <c r="H409" i="82"/>
  <c r="G409" i="82"/>
  <c r="AR408" i="82"/>
  <c r="AQ408" i="82"/>
  <c r="AN408" i="82"/>
  <c r="AL408" i="82"/>
  <c r="AJ408" i="82"/>
  <c r="AI408" i="82"/>
  <c r="AH408" i="82"/>
  <c r="AF408" i="82"/>
  <c r="AA408" i="82"/>
  <c r="Z408" i="82"/>
  <c r="Y408" i="82"/>
  <c r="W408" i="82"/>
  <c r="V408" i="82"/>
  <c r="T408" i="82"/>
  <c r="R408" i="82"/>
  <c r="N408" i="82"/>
  <c r="AM408" i="82" s="1"/>
  <c r="J408" i="82"/>
  <c r="H408" i="82"/>
  <c r="G408" i="82"/>
  <c r="AR407" i="82"/>
  <c r="AQ407" i="82"/>
  <c r="AN407" i="82"/>
  <c r="AM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J407" i="82"/>
  <c r="Q407" i="82" s="1"/>
  <c r="S407" i="82" s="1"/>
  <c r="H407" i="82"/>
  <c r="G407" i="82"/>
  <c r="AR406" i="82"/>
  <c r="AQ406" i="82"/>
  <c r="AN406" i="82"/>
  <c r="AL406" i="82"/>
  <c r="AJ406" i="82"/>
  <c r="AI406" i="82"/>
  <c r="AH406" i="82"/>
  <c r="AF406" i="82"/>
  <c r="AA406" i="82"/>
  <c r="Z406" i="82"/>
  <c r="Y406" i="82"/>
  <c r="W406" i="82"/>
  <c r="V406" i="82"/>
  <c r="T406" i="82"/>
  <c r="R406" i="82"/>
  <c r="N406" i="82"/>
  <c r="AM406" i="82" s="1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W405" i="82"/>
  <c r="V405" i="82"/>
  <c r="T405" i="82"/>
  <c r="R405" i="82"/>
  <c r="N405" i="82"/>
  <c r="AM405" i="82" s="1"/>
  <c r="J405" i="82"/>
  <c r="H405" i="82"/>
  <c r="G405" i="82"/>
  <c r="AR404" i="82"/>
  <c r="AQ404" i="82"/>
  <c r="AN404" i="82"/>
  <c r="AL404" i="82"/>
  <c r="AJ404" i="82"/>
  <c r="AI404" i="82"/>
  <c r="AH404" i="82"/>
  <c r="AF404" i="82"/>
  <c r="AA404" i="82"/>
  <c r="Z404" i="82"/>
  <c r="Y404" i="82"/>
  <c r="W404" i="82"/>
  <c r="V404" i="82"/>
  <c r="T404" i="82"/>
  <c r="R404" i="82"/>
  <c r="N404" i="82"/>
  <c r="AM404" i="82" s="1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AA402" i="82"/>
  <c r="Z402" i="82"/>
  <c r="Y402" i="82"/>
  <c r="W402" i="82"/>
  <c r="V402" i="82"/>
  <c r="T402" i="82"/>
  <c r="R402" i="82"/>
  <c r="N402" i="82"/>
  <c r="AM402" i="82" s="1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AA401" i="82"/>
  <c r="Z401" i="82"/>
  <c r="Y401" i="82"/>
  <c r="W401" i="82"/>
  <c r="V401" i="82"/>
  <c r="T401" i="82"/>
  <c r="R401" i="82"/>
  <c r="Q401" i="82"/>
  <c r="S401" i="82" s="1"/>
  <c r="N401" i="82"/>
  <c r="AM401" i="82" s="1"/>
  <c r="J401" i="82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AM400" i="82" s="1"/>
  <c r="J400" i="82"/>
  <c r="Q400" i="82" s="1"/>
  <c r="S400" i="82" s="1"/>
  <c r="H400" i="82"/>
  <c r="G400" i="82"/>
  <c r="AR399" i="82"/>
  <c r="AQ399" i="82"/>
  <c r="AN399" i="82"/>
  <c r="AL399" i="82"/>
  <c r="AJ399" i="82"/>
  <c r="AI399" i="82"/>
  <c r="AH399" i="82"/>
  <c r="AF399" i="82"/>
  <c r="AA399" i="82"/>
  <c r="Z399" i="82"/>
  <c r="Y399" i="82"/>
  <c r="W399" i="82"/>
  <c r="V399" i="82"/>
  <c r="T399" i="82"/>
  <c r="R399" i="82"/>
  <c r="Q399" i="82"/>
  <c r="S399" i="82" s="1"/>
  <c r="N399" i="82"/>
  <c r="AM399" i="82" s="1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Y398" i="82"/>
  <c r="AA398" i="82" s="1"/>
  <c r="W398" i="82"/>
  <c r="V398" i="82"/>
  <c r="T398" i="82"/>
  <c r="R398" i="82"/>
  <c r="N398" i="82"/>
  <c r="AM398" i="82" s="1"/>
  <c r="J398" i="82"/>
  <c r="Q398" i="82" s="1"/>
  <c r="S398" i="82" s="1"/>
  <c r="H398" i="82"/>
  <c r="G398" i="82"/>
  <c r="AR397" i="82"/>
  <c r="AQ397" i="82"/>
  <c r="AN397" i="82"/>
  <c r="AL397" i="82"/>
  <c r="AJ397" i="82"/>
  <c r="AI397" i="82"/>
  <c r="AH397" i="82"/>
  <c r="AF397" i="82"/>
  <c r="AA397" i="82"/>
  <c r="Z397" i="82"/>
  <c r="Y397" i="82"/>
  <c r="W397" i="82"/>
  <c r="V397" i="82"/>
  <c r="T397" i="82"/>
  <c r="R397" i="82"/>
  <c r="Q397" i="82"/>
  <c r="S397" i="82" s="1"/>
  <c r="N397" i="82"/>
  <c r="AM397" i="82" s="1"/>
  <c r="J397" i="82"/>
  <c r="H397" i="82"/>
  <c r="G397" i="82"/>
  <c r="AR396" i="82"/>
  <c r="AQ396" i="82"/>
  <c r="AN396" i="82"/>
  <c r="AL396" i="82"/>
  <c r="AJ396" i="82"/>
  <c r="AI396" i="82"/>
  <c r="AH396" i="82"/>
  <c r="AF396" i="82"/>
  <c r="Z396" i="82"/>
  <c r="Y396" i="82"/>
  <c r="AA396" i="82" s="1"/>
  <c r="W396" i="82"/>
  <c r="V396" i="82"/>
  <c r="T396" i="82"/>
  <c r="R396" i="82"/>
  <c r="N396" i="82"/>
  <c r="AM396" i="82" s="1"/>
  <c r="J396" i="82"/>
  <c r="Q396" i="82" s="1"/>
  <c r="S396" i="82" s="1"/>
  <c r="H396" i="82"/>
  <c r="G396" i="82"/>
  <c r="AR395" i="82"/>
  <c r="AQ395" i="82"/>
  <c r="AN395" i="82"/>
  <c r="AL395" i="82"/>
  <c r="AJ395" i="82"/>
  <c r="AI395" i="82"/>
  <c r="AH395" i="82"/>
  <c r="AF395" i="82"/>
  <c r="AA395" i="82"/>
  <c r="Z395" i="82"/>
  <c r="Y395" i="82"/>
  <c r="W395" i="82"/>
  <c r="V395" i="82"/>
  <c r="T395" i="82"/>
  <c r="R395" i="82"/>
  <c r="Q395" i="82"/>
  <c r="S395" i="82" s="1"/>
  <c r="N395" i="82"/>
  <c r="AM395" i="82" s="1"/>
  <c r="J395" i="82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AM394" i="82" s="1"/>
  <c r="J394" i="82"/>
  <c r="Q394" i="82" s="1"/>
  <c r="S394" i="82" s="1"/>
  <c r="H394" i="82"/>
  <c r="G394" i="82"/>
  <c r="AR393" i="82"/>
  <c r="AQ393" i="82"/>
  <c r="AN393" i="82"/>
  <c r="AL393" i="82"/>
  <c r="AJ393" i="82"/>
  <c r="AI393" i="82"/>
  <c r="AH393" i="82"/>
  <c r="AF393" i="82"/>
  <c r="AA393" i="82"/>
  <c r="Z393" i="82"/>
  <c r="Y393" i="82"/>
  <c r="W393" i="82"/>
  <c r="V393" i="82"/>
  <c r="T393" i="82"/>
  <c r="R393" i="82"/>
  <c r="Q393" i="82"/>
  <c r="S393" i="82" s="1"/>
  <c r="N393" i="82"/>
  <c r="AM393" i="82" s="1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AM392" i="82" s="1"/>
  <c r="J392" i="82"/>
  <c r="Q392" i="82" s="1"/>
  <c r="S392" i="82" s="1"/>
  <c r="H392" i="82"/>
  <c r="G392" i="82"/>
  <c r="AR391" i="82"/>
  <c r="AQ391" i="82"/>
  <c r="AN391" i="82"/>
  <c r="AL391" i="82"/>
  <c r="AJ391" i="82"/>
  <c r="AI391" i="82"/>
  <c r="AH391" i="82"/>
  <c r="AF391" i="82"/>
  <c r="Z391" i="82"/>
  <c r="AA391" i="82" s="1"/>
  <c r="Y391" i="82"/>
  <c r="W391" i="82"/>
  <c r="V391" i="82"/>
  <c r="T391" i="82"/>
  <c r="R391" i="82"/>
  <c r="N391" i="82"/>
  <c r="AM391" i="82" s="1"/>
  <c r="J391" i="82"/>
  <c r="H391" i="82"/>
  <c r="G391" i="82"/>
  <c r="AR390" i="82"/>
  <c r="AQ390" i="82"/>
  <c r="AN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N390" i="82"/>
  <c r="AM390" i="82" s="1"/>
  <c r="J390" i="82"/>
  <c r="Q390" i="82" s="1"/>
  <c r="S390" i="82" s="1"/>
  <c r="H390" i="82"/>
  <c r="G390" i="82"/>
  <c r="AR389" i="82"/>
  <c r="AQ389" i="82"/>
  <c r="AN389" i="82"/>
  <c r="AL389" i="82"/>
  <c r="AJ389" i="82"/>
  <c r="AI389" i="82"/>
  <c r="AH389" i="82"/>
  <c r="AF389" i="82"/>
  <c r="Z389" i="82"/>
  <c r="AA389" i="82" s="1"/>
  <c r="Y389" i="82"/>
  <c r="W389" i="82"/>
  <c r="V389" i="82"/>
  <c r="T389" i="82"/>
  <c r="R389" i="82"/>
  <c r="N389" i="82"/>
  <c r="AM389" i="82" s="1"/>
  <c r="J389" i="82"/>
  <c r="H389" i="82"/>
  <c r="G389" i="82"/>
  <c r="AR388" i="82"/>
  <c r="AQ388" i="82"/>
  <c r="AN388" i="82"/>
  <c r="AL388" i="82"/>
  <c r="AJ388" i="82"/>
  <c r="AI388" i="82"/>
  <c r="AH388" i="82"/>
  <c r="AF388" i="82"/>
  <c r="Z388" i="82"/>
  <c r="Y388" i="82"/>
  <c r="AA388" i="82" s="1"/>
  <c r="W388" i="82"/>
  <c r="V388" i="82"/>
  <c r="T388" i="82"/>
  <c r="R388" i="82"/>
  <c r="N388" i="82"/>
  <c r="AM388" i="82" s="1"/>
  <c r="J388" i="82"/>
  <c r="Q388" i="82" s="1"/>
  <c r="S388" i="82" s="1"/>
  <c r="H388" i="82"/>
  <c r="G388" i="82"/>
  <c r="AR387" i="82"/>
  <c r="AQ387" i="82"/>
  <c r="AN387" i="82"/>
  <c r="AL387" i="82"/>
  <c r="AJ387" i="82"/>
  <c r="AI387" i="82"/>
  <c r="AH387" i="82"/>
  <c r="AF387" i="82"/>
  <c r="Z387" i="82"/>
  <c r="AA387" i="82" s="1"/>
  <c r="Y387" i="82"/>
  <c r="W387" i="82"/>
  <c r="V387" i="82"/>
  <c r="T387" i="82"/>
  <c r="R387" i="82"/>
  <c r="N387" i="82"/>
  <c r="AM387" i="82" s="1"/>
  <c r="J387" i="82"/>
  <c r="H387" i="82"/>
  <c r="G387" i="82"/>
  <c r="AR386" i="82"/>
  <c r="AQ386" i="82"/>
  <c r="AN386" i="82"/>
  <c r="AL386" i="82"/>
  <c r="AJ386" i="82"/>
  <c r="AI386" i="82"/>
  <c r="AH386" i="82"/>
  <c r="AF386" i="82"/>
  <c r="Z386" i="82"/>
  <c r="Y386" i="82"/>
  <c r="AA386" i="82" s="1"/>
  <c r="W386" i="82"/>
  <c r="V386" i="82"/>
  <c r="T386" i="82"/>
  <c r="R386" i="82"/>
  <c r="N386" i="82"/>
  <c r="AM386" i="82" s="1"/>
  <c r="J386" i="82"/>
  <c r="Q386" i="82" s="1"/>
  <c r="S386" i="82" s="1"/>
  <c r="H386" i="82"/>
  <c r="G386" i="82"/>
  <c r="AR385" i="82"/>
  <c r="AQ385" i="82"/>
  <c r="AN385" i="82"/>
  <c r="AL385" i="82"/>
  <c r="AJ385" i="82"/>
  <c r="AI385" i="82"/>
  <c r="AH385" i="82"/>
  <c r="AF385" i="82"/>
  <c r="Z385" i="82"/>
  <c r="AA385" i="82" s="1"/>
  <c r="Y385" i="82"/>
  <c r="W385" i="82"/>
  <c r="V385" i="82"/>
  <c r="T385" i="82"/>
  <c r="R385" i="82"/>
  <c r="N385" i="82"/>
  <c r="AM385" i="82" s="1"/>
  <c r="J385" i="82"/>
  <c r="H385" i="82"/>
  <c r="G385" i="82"/>
  <c r="AR384" i="82"/>
  <c r="AQ384" i="82"/>
  <c r="AN384" i="82"/>
  <c r="AL384" i="82"/>
  <c r="AJ384" i="82"/>
  <c r="AI384" i="82"/>
  <c r="AH384" i="82"/>
  <c r="AF384" i="82"/>
  <c r="Z384" i="82"/>
  <c r="Y384" i="82"/>
  <c r="AA384" i="82" s="1"/>
  <c r="W384" i="82"/>
  <c r="V384" i="82"/>
  <c r="T384" i="82"/>
  <c r="R384" i="82"/>
  <c r="N384" i="82"/>
  <c r="AM384" i="82" s="1"/>
  <c r="J384" i="82"/>
  <c r="Q384" i="82" s="1"/>
  <c r="S384" i="82" s="1"/>
  <c r="H384" i="82"/>
  <c r="G384" i="82"/>
  <c r="AR383" i="82"/>
  <c r="AQ383" i="82"/>
  <c r="AN383" i="82"/>
  <c r="AL383" i="82"/>
  <c r="AJ383" i="82"/>
  <c r="AI383" i="82"/>
  <c r="AH383" i="82"/>
  <c r="AF383" i="82"/>
  <c r="Z383" i="82"/>
  <c r="AA383" i="82" s="1"/>
  <c r="Y383" i="82"/>
  <c r="W383" i="82"/>
  <c r="V383" i="82"/>
  <c r="T383" i="82"/>
  <c r="R383" i="82"/>
  <c r="N383" i="82"/>
  <c r="AM383" i="82" s="1"/>
  <c r="J383" i="82"/>
  <c r="H383" i="82"/>
  <c r="G383" i="82"/>
  <c r="AR382" i="82"/>
  <c r="AQ382" i="82"/>
  <c r="AN382" i="82"/>
  <c r="AL382" i="82"/>
  <c r="AJ382" i="82"/>
  <c r="AI382" i="82"/>
  <c r="AH382" i="82"/>
  <c r="AF382" i="82"/>
  <c r="Z382" i="82"/>
  <c r="Y382" i="82"/>
  <c r="AA382" i="82" s="1"/>
  <c r="W382" i="82"/>
  <c r="V382" i="82"/>
  <c r="T382" i="82"/>
  <c r="R382" i="82"/>
  <c r="N382" i="82"/>
  <c r="AM382" i="82" s="1"/>
  <c r="J382" i="82"/>
  <c r="Q382" i="82" s="1"/>
  <c r="S382" i="82" s="1"/>
  <c r="H382" i="82"/>
  <c r="G382" i="82"/>
  <c r="AR381" i="82"/>
  <c r="AQ381" i="82"/>
  <c r="AN381" i="82"/>
  <c r="AL381" i="82"/>
  <c r="AJ381" i="82"/>
  <c r="AI381" i="82"/>
  <c r="AH381" i="82"/>
  <c r="AF381" i="82"/>
  <c r="Z381" i="82"/>
  <c r="AA381" i="82" s="1"/>
  <c r="Y381" i="82"/>
  <c r="W381" i="82"/>
  <c r="V381" i="82"/>
  <c r="T381" i="82"/>
  <c r="R381" i="82"/>
  <c r="N381" i="82"/>
  <c r="AM381" i="82" s="1"/>
  <c r="J381" i="82"/>
  <c r="H381" i="82"/>
  <c r="G381" i="82"/>
  <c r="AR380" i="82"/>
  <c r="AQ380" i="82"/>
  <c r="AN380" i="82"/>
  <c r="AL380" i="82"/>
  <c r="AJ380" i="82"/>
  <c r="AI380" i="82"/>
  <c r="AH380" i="82"/>
  <c r="AF380" i="82"/>
  <c r="Z380" i="82"/>
  <c r="Y380" i="82"/>
  <c r="AA380" i="82" s="1"/>
  <c r="W380" i="82"/>
  <c r="V380" i="82"/>
  <c r="T380" i="82"/>
  <c r="R380" i="82"/>
  <c r="N380" i="82"/>
  <c r="AM380" i="82" s="1"/>
  <c r="J380" i="82"/>
  <c r="Q380" i="82" s="1"/>
  <c r="S380" i="82" s="1"/>
  <c r="H380" i="82"/>
  <c r="G380" i="82"/>
  <c r="AR379" i="82"/>
  <c r="AQ379" i="82"/>
  <c r="AN379" i="82"/>
  <c r="AL379" i="82"/>
  <c r="AJ379" i="82"/>
  <c r="AI379" i="82"/>
  <c r="AH379" i="82"/>
  <c r="AF379" i="82"/>
  <c r="Z379" i="82"/>
  <c r="AA379" i="82" s="1"/>
  <c r="Y379" i="82"/>
  <c r="W379" i="82"/>
  <c r="V379" i="82"/>
  <c r="T379" i="82"/>
  <c r="R379" i="82"/>
  <c r="N379" i="82"/>
  <c r="AM379" i="82" s="1"/>
  <c r="J379" i="82"/>
  <c r="H379" i="82"/>
  <c r="G379" i="82"/>
  <c r="AR378" i="82"/>
  <c r="AQ378" i="82"/>
  <c r="AN378" i="82"/>
  <c r="AL378" i="82"/>
  <c r="AJ378" i="82"/>
  <c r="AI378" i="82"/>
  <c r="AH378" i="82"/>
  <c r="AF378" i="82"/>
  <c r="Z378" i="82"/>
  <c r="Y378" i="82"/>
  <c r="AA378" i="82" s="1"/>
  <c r="W378" i="82"/>
  <c r="V378" i="82"/>
  <c r="T378" i="82"/>
  <c r="R378" i="82"/>
  <c r="N378" i="82"/>
  <c r="AM378" i="82" s="1"/>
  <c r="J378" i="82"/>
  <c r="Q378" i="82" s="1"/>
  <c r="S378" i="82" s="1"/>
  <c r="H378" i="82"/>
  <c r="G378" i="82"/>
  <c r="AR377" i="82"/>
  <c r="AQ377" i="82"/>
  <c r="AN377" i="82"/>
  <c r="AL377" i="82"/>
  <c r="AJ377" i="82"/>
  <c r="AI377" i="82"/>
  <c r="AH377" i="82"/>
  <c r="AF377" i="82"/>
  <c r="Z377" i="82"/>
  <c r="AA377" i="82" s="1"/>
  <c r="Y377" i="82"/>
  <c r="W377" i="82"/>
  <c r="V377" i="82"/>
  <c r="T377" i="82"/>
  <c r="R377" i="82"/>
  <c r="N377" i="82"/>
  <c r="AM377" i="82" s="1"/>
  <c r="J377" i="82"/>
  <c r="H377" i="82"/>
  <c r="G377" i="82"/>
  <c r="AR376" i="82"/>
  <c r="AQ376" i="82"/>
  <c r="AN376" i="82"/>
  <c r="AL376" i="82"/>
  <c r="AJ376" i="82"/>
  <c r="AI376" i="82"/>
  <c r="AH376" i="82"/>
  <c r="AF376" i="82"/>
  <c r="Z376" i="82"/>
  <c r="Y376" i="82"/>
  <c r="AA376" i="82" s="1"/>
  <c r="W376" i="82"/>
  <c r="V376" i="82"/>
  <c r="T376" i="82"/>
  <c r="R376" i="82"/>
  <c r="N376" i="82"/>
  <c r="AM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AA375" i="82" s="1"/>
  <c r="Y375" i="82"/>
  <c r="W375" i="82"/>
  <c r="V375" i="82"/>
  <c r="T375" i="82"/>
  <c r="R375" i="82"/>
  <c r="N375" i="82"/>
  <c r="AM375" i="82" s="1"/>
  <c r="J375" i="82"/>
  <c r="H375" i="82"/>
  <c r="G375" i="82"/>
  <c r="AR374" i="82"/>
  <c r="AQ374" i="82"/>
  <c r="AN374" i="82"/>
  <c r="AL374" i="82"/>
  <c r="AJ374" i="82"/>
  <c r="AI374" i="82"/>
  <c r="AH374" i="82"/>
  <c r="AF374" i="82"/>
  <c r="Z374" i="82"/>
  <c r="Y374" i="82"/>
  <c r="AA374" i="82" s="1"/>
  <c r="W374" i="82"/>
  <c r="V374" i="82"/>
  <c r="T374" i="82"/>
  <c r="R374" i="82"/>
  <c r="N374" i="82"/>
  <c r="AM374" i="82" s="1"/>
  <c r="J374" i="82"/>
  <c r="H374" i="82"/>
  <c r="G374" i="82"/>
  <c r="AR373" i="82"/>
  <c r="AQ373" i="82"/>
  <c r="AN373" i="82"/>
  <c r="AL373" i="82"/>
  <c r="AJ373" i="82"/>
  <c r="AI373" i="82"/>
  <c r="AH373" i="82"/>
  <c r="AF373" i="82"/>
  <c r="Z373" i="82"/>
  <c r="AA373" i="82" s="1"/>
  <c r="Y373" i="82"/>
  <c r="W373" i="82"/>
  <c r="V373" i="82"/>
  <c r="T373" i="82"/>
  <c r="R373" i="82"/>
  <c r="N373" i="82"/>
  <c r="J373" i="82"/>
  <c r="H373" i="82"/>
  <c r="G373" i="82"/>
  <c r="AR372" i="82"/>
  <c r="AQ372" i="82"/>
  <c r="AN372" i="82"/>
  <c r="AL372" i="82"/>
  <c r="AJ372" i="82"/>
  <c r="AI372" i="82"/>
  <c r="AH372" i="82"/>
  <c r="AF372" i="82"/>
  <c r="Z372" i="82"/>
  <c r="Y372" i="82"/>
  <c r="AA372" i="82" s="1"/>
  <c r="W372" i="82"/>
  <c r="V372" i="82"/>
  <c r="T372" i="82"/>
  <c r="R372" i="82"/>
  <c r="N372" i="82"/>
  <c r="AM372" i="82" s="1"/>
  <c r="J372" i="82"/>
  <c r="H372" i="82"/>
  <c r="G372" i="82"/>
  <c r="AR371" i="82"/>
  <c r="AQ371" i="82"/>
  <c r="AN371" i="82"/>
  <c r="AL371" i="82"/>
  <c r="AJ371" i="82"/>
  <c r="AI371" i="82"/>
  <c r="AH371" i="82"/>
  <c r="AF371" i="82"/>
  <c r="Z371" i="82"/>
  <c r="AA371" i="82" s="1"/>
  <c r="Y371" i="82"/>
  <c r="W371" i="82"/>
  <c r="V371" i="82"/>
  <c r="T371" i="82"/>
  <c r="R371" i="82"/>
  <c r="N371" i="82"/>
  <c r="J371" i="82"/>
  <c r="H371" i="82"/>
  <c r="G371" i="82"/>
  <c r="AR370" i="82"/>
  <c r="AQ370" i="82"/>
  <c r="AN370" i="82"/>
  <c r="AL370" i="82"/>
  <c r="AJ370" i="82"/>
  <c r="AI370" i="82"/>
  <c r="AH370" i="82"/>
  <c r="AF370" i="82"/>
  <c r="Z370" i="82"/>
  <c r="Y370" i="82"/>
  <c r="AA370" i="82" s="1"/>
  <c r="W370" i="82"/>
  <c r="V370" i="82"/>
  <c r="T370" i="82"/>
  <c r="R370" i="82"/>
  <c r="N370" i="82"/>
  <c r="AM370" i="82" s="1"/>
  <c r="J370" i="82"/>
  <c r="H370" i="82"/>
  <c r="G370" i="82"/>
  <c r="AR369" i="82"/>
  <c r="AQ369" i="82"/>
  <c r="AN369" i="82"/>
  <c r="AL369" i="82"/>
  <c r="AJ369" i="82"/>
  <c r="AI369" i="82"/>
  <c r="AH369" i="82"/>
  <c r="AF369" i="82"/>
  <c r="Z369" i="82"/>
  <c r="AA369" i="82" s="1"/>
  <c r="Y369" i="82"/>
  <c r="W369" i="82"/>
  <c r="V369" i="82"/>
  <c r="T369" i="82"/>
  <c r="R369" i="82"/>
  <c r="N369" i="82"/>
  <c r="AM369" i="82" s="1"/>
  <c r="J369" i="82"/>
  <c r="H369" i="82"/>
  <c r="G369" i="82"/>
  <c r="AR368" i="82"/>
  <c r="AQ368" i="82"/>
  <c r="AN368" i="82"/>
  <c r="AL368" i="82"/>
  <c r="AJ368" i="82"/>
  <c r="AI368" i="82"/>
  <c r="AH368" i="82"/>
  <c r="AF368" i="82"/>
  <c r="Z368" i="82"/>
  <c r="Y368" i="82"/>
  <c r="W368" i="82"/>
  <c r="V368" i="82"/>
  <c r="T368" i="82"/>
  <c r="R368" i="82"/>
  <c r="N368" i="82"/>
  <c r="AM368" i="82" s="1"/>
  <c r="J368" i="82"/>
  <c r="H368" i="82"/>
  <c r="G368" i="82"/>
  <c r="AR367" i="82"/>
  <c r="AQ367" i="82"/>
  <c r="AN367" i="82"/>
  <c r="AL367" i="82"/>
  <c r="AJ367" i="82"/>
  <c r="AI367" i="82"/>
  <c r="AH367" i="82"/>
  <c r="AF367" i="82"/>
  <c r="AA367" i="82"/>
  <c r="Z367" i="82"/>
  <c r="Y367" i="82"/>
  <c r="W367" i="82"/>
  <c r="V367" i="82"/>
  <c r="T367" i="82"/>
  <c r="R367" i="82"/>
  <c r="N367" i="82"/>
  <c r="AM367" i="82" s="1"/>
  <c r="J367" i="82"/>
  <c r="H367" i="82"/>
  <c r="G367" i="82"/>
  <c r="AR366" i="82"/>
  <c r="AQ366" i="82"/>
  <c r="AN366" i="82"/>
  <c r="AL366" i="82"/>
  <c r="AJ366" i="82"/>
  <c r="AI366" i="82"/>
  <c r="AH366" i="82"/>
  <c r="AF366" i="82"/>
  <c r="Z366" i="82"/>
  <c r="Y366" i="82"/>
  <c r="W366" i="82"/>
  <c r="V366" i="82"/>
  <c r="T366" i="82"/>
  <c r="R366" i="82"/>
  <c r="N366" i="82"/>
  <c r="AM366" i="82" s="1"/>
  <c r="J366" i="82"/>
  <c r="H366" i="82"/>
  <c r="G366" i="82"/>
  <c r="AR365" i="82"/>
  <c r="AQ365" i="82"/>
  <c r="AN365" i="82"/>
  <c r="AL365" i="82"/>
  <c r="AJ365" i="82"/>
  <c r="AI365" i="82"/>
  <c r="AH365" i="82"/>
  <c r="AF365" i="82"/>
  <c r="AA365" i="82"/>
  <c r="Z365" i="82"/>
  <c r="Y365" i="82"/>
  <c r="W365" i="82"/>
  <c r="V365" i="82"/>
  <c r="T365" i="82"/>
  <c r="R365" i="82"/>
  <c r="N365" i="82"/>
  <c r="AM365" i="82" s="1"/>
  <c r="J365" i="82"/>
  <c r="H365" i="82"/>
  <c r="G365" i="82"/>
  <c r="AR364" i="82"/>
  <c r="AQ364" i="82"/>
  <c r="AN364" i="82"/>
  <c r="AL364" i="82"/>
  <c r="AJ364" i="82"/>
  <c r="AI364" i="82"/>
  <c r="AH364" i="82"/>
  <c r="AF364" i="82"/>
  <c r="Z364" i="82"/>
  <c r="Y364" i="82"/>
  <c r="W364" i="82"/>
  <c r="V364" i="82"/>
  <c r="T364" i="82"/>
  <c r="R364" i="82"/>
  <c r="N364" i="82"/>
  <c r="AM364" i="82" s="1"/>
  <c r="J364" i="82"/>
  <c r="H364" i="82"/>
  <c r="G364" i="82"/>
  <c r="AR363" i="82"/>
  <c r="AQ363" i="82"/>
  <c r="AN363" i="82"/>
  <c r="AL363" i="82"/>
  <c r="AJ363" i="82"/>
  <c r="AI363" i="82"/>
  <c r="AH363" i="82"/>
  <c r="AF363" i="82"/>
  <c r="AA363" i="82"/>
  <c r="Z363" i="82"/>
  <c r="Y363" i="82"/>
  <c r="W363" i="82"/>
  <c r="V363" i="82"/>
  <c r="T363" i="82"/>
  <c r="R363" i="82"/>
  <c r="N363" i="82"/>
  <c r="AM363" i="82" s="1"/>
  <c r="J363" i="82"/>
  <c r="Q363" i="82" s="1"/>
  <c r="S363" i="82" s="1"/>
  <c r="H363" i="82"/>
  <c r="G363" i="82"/>
  <c r="AR362" i="82"/>
  <c r="AQ362" i="82"/>
  <c r="AN362" i="82"/>
  <c r="AL362" i="82"/>
  <c r="AJ362" i="82"/>
  <c r="AI362" i="82"/>
  <c r="AH362" i="82"/>
  <c r="AF362" i="82"/>
  <c r="AA362" i="82"/>
  <c r="Z362" i="82"/>
  <c r="Y362" i="82"/>
  <c r="W362" i="82"/>
  <c r="V362" i="82"/>
  <c r="T362" i="82"/>
  <c r="R362" i="82"/>
  <c r="Q362" i="82"/>
  <c r="S362" i="82" s="1"/>
  <c r="N362" i="82"/>
  <c r="AM362" i="82" s="1"/>
  <c r="J362" i="82"/>
  <c r="H362" i="82"/>
  <c r="G362" i="82"/>
  <c r="AR361" i="82"/>
  <c r="AQ361" i="82"/>
  <c r="AN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AM361" i="82" s="1"/>
  <c r="J361" i="82"/>
  <c r="Q361" i="82" s="1"/>
  <c r="S361" i="82" s="1"/>
  <c r="H361" i="82"/>
  <c r="G361" i="82"/>
  <c r="AR360" i="82"/>
  <c r="AQ360" i="82"/>
  <c r="AN360" i="82"/>
  <c r="AL360" i="82"/>
  <c r="AJ360" i="82"/>
  <c r="AI360" i="82"/>
  <c r="AH360" i="82"/>
  <c r="AF360" i="82"/>
  <c r="AA360" i="82"/>
  <c r="Z360" i="82"/>
  <c r="Y360" i="82"/>
  <c r="W360" i="82"/>
  <c r="V360" i="82"/>
  <c r="T360" i="82"/>
  <c r="R360" i="82"/>
  <c r="Q360" i="82"/>
  <c r="S360" i="82" s="1"/>
  <c r="N360" i="82"/>
  <c r="AM360" i="82" s="1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AM359" i="82" s="1"/>
  <c r="J359" i="82"/>
  <c r="Q359" i="82" s="1"/>
  <c r="S359" i="82" s="1"/>
  <c r="H359" i="82"/>
  <c r="G359" i="82"/>
  <c r="AR358" i="82"/>
  <c r="AQ358" i="82"/>
  <c r="AN358" i="82"/>
  <c r="AL358" i="82"/>
  <c r="AJ358" i="82"/>
  <c r="AI358" i="82"/>
  <c r="AH358" i="82"/>
  <c r="AF358" i="82"/>
  <c r="AA358" i="82"/>
  <c r="Z358" i="82"/>
  <c r="Y358" i="82"/>
  <c r="W358" i="82"/>
  <c r="V358" i="82"/>
  <c r="T358" i="82"/>
  <c r="R358" i="82"/>
  <c r="Q358" i="82"/>
  <c r="S358" i="82" s="1"/>
  <c r="N358" i="82"/>
  <c r="AM358" i="82" s="1"/>
  <c r="J358" i="82"/>
  <c r="H358" i="82"/>
  <c r="G358" i="82"/>
  <c r="AR357" i="82"/>
  <c r="AQ357" i="82"/>
  <c r="AN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AM357" i="82" s="1"/>
  <c r="J357" i="82"/>
  <c r="Q357" i="82" s="1"/>
  <c r="S357" i="82" s="1"/>
  <c r="H357" i="82"/>
  <c r="G357" i="82"/>
  <c r="AR356" i="82"/>
  <c r="AQ356" i="82"/>
  <c r="AN356" i="82"/>
  <c r="AL356" i="82"/>
  <c r="AJ356" i="82"/>
  <c r="AI356" i="82"/>
  <c r="AH356" i="82"/>
  <c r="AF356" i="82"/>
  <c r="AA356" i="82"/>
  <c r="Z356" i="82"/>
  <c r="Y356" i="82"/>
  <c r="W356" i="82"/>
  <c r="V356" i="82"/>
  <c r="T356" i="82"/>
  <c r="R356" i="82"/>
  <c r="Q356" i="82"/>
  <c r="S356" i="82" s="1"/>
  <c r="N356" i="82"/>
  <c r="AM356" i="82" s="1"/>
  <c r="J356" i="82"/>
  <c r="H356" i="82"/>
  <c r="G356" i="82"/>
  <c r="AR355" i="82"/>
  <c r="AQ355" i="82"/>
  <c r="AN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AM355" i="82" s="1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Q354" i="82"/>
  <c r="S354" i="82" s="1"/>
  <c r="N354" i="82"/>
  <c r="AM354" i="82" s="1"/>
  <c r="J354" i="82"/>
  <c r="H354" i="82"/>
  <c r="G354" i="82"/>
  <c r="AR353" i="82"/>
  <c r="AQ353" i="82"/>
  <c r="AN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AM353" i="82" s="1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AA352" i="82"/>
  <c r="Z352" i="82"/>
  <c r="Y352" i="82"/>
  <c r="W352" i="82"/>
  <c r="V352" i="82"/>
  <c r="T352" i="82"/>
  <c r="R352" i="82"/>
  <c r="Q352" i="82"/>
  <c r="S352" i="82" s="1"/>
  <c r="N352" i="82"/>
  <c r="AM352" i="82" s="1"/>
  <c r="J352" i="82"/>
  <c r="H352" i="82"/>
  <c r="G352" i="82"/>
  <c r="AR351" i="82"/>
  <c r="AQ351" i="82"/>
  <c r="AN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AM351" i="82" s="1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Z350" i="82"/>
  <c r="AA350" i="82" s="1"/>
  <c r="Y350" i="82"/>
  <c r="W350" i="82"/>
  <c r="V350" i="82"/>
  <c r="T350" i="82"/>
  <c r="R350" i="82"/>
  <c r="N350" i="82"/>
  <c r="AM350" i="82" s="1"/>
  <c r="J350" i="82"/>
  <c r="H350" i="82"/>
  <c r="G350" i="82"/>
  <c r="AR349" i="82"/>
  <c r="AQ349" i="82"/>
  <c r="AN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AM349" i="82" s="1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Z348" i="82"/>
  <c r="AA348" i="82" s="1"/>
  <c r="Y348" i="82"/>
  <c r="W348" i="82"/>
  <c r="V348" i="82"/>
  <c r="T348" i="82"/>
  <c r="R348" i="82"/>
  <c r="N348" i="82"/>
  <c r="AM348" i="82" s="1"/>
  <c r="J348" i="82"/>
  <c r="H348" i="82"/>
  <c r="G348" i="82"/>
  <c r="AR347" i="82"/>
  <c r="AQ347" i="82"/>
  <c r="AN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AM347" i="82" s="1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Z346" i="82"/>
  <c r="AA346" i="82" s="1"/>
  <c r="Y346" i="82"/>
  <c r="W346" i="82"/>
  <c r="V346" i="82"/>
  <c r="T346" i="82"/>
  <c r="R346" i="82"/>
  <c r="N346" i="82"/>
  <c r="AM346" i="82" s="1"/>
  <c r="J346" i="82"/>
  <c r="H346" i="82"/>
  <c r="G346" i="82"/>
  <c r="AR345" i="82"/>
  <c r="AQ345" i="82"/>
  <c r="AN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AM345" i="82" s="1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Z344" i="82"/>
  <c r="AA344" i="82" s="1"/>
  <c r="Y344" i="82"/>
  <c r="W344" i="82"/>
  <c r="V344" i="82"/>
  <c r="T344" i="82"/>
  <c r="R344" i="82"/>
  <c r="N344" i="82"/>
  <c r="AM344" i="82" s="1"/>
  <c r="J344" i="82"/>
  <c r="H344" i="82"/>
  <c r="G344" i="82"/>
  <c r="AR343" i="82"/>
  <c r="AQ343" i="82"/>
  <c r="AN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AM343" i="82" s="1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Z342" i="82"/>
  <c r="AA342" i="82" s="1"/>
  <c r="Y342" i="82"/>
  <c r="W342" i="82"/>
  <c r="V342" i="82"/>
  <c r="T342" i="82"/>
  <c r="R342" i="82"/>
  <c r="N342" i="82"/>
  <c r="AM342" i="82" s="1"/>
  <c r="J342" i="82"/>
  <c r="H342" i="82"/>
  <c r="G342" i="82"/>
  <c r="AR341" i="82"/>
  <c r="AQ341" i="82"/>
  <c r="AN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AM341" i="82" s="1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AA340" i="82" s="1"/>
  <c r="Y340" i="82"/>
  <c r="W340" i="82"/>
  <c r="V340" i="82"/>
  <c r="T340" i="82"/>
  <c r="R340" i="82"/>
  <c r="N340" i="82"/>
  <c r="AM340" i="82" s="1"/>
  <c r="J340" i="82"/>
  <c r="H340" i="82"/>
  <c r="G340" i="82"/>
  <c r="AR339" i="82"/>
  <c r="AQ339" i="82"/>
  <c r="AN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AM339" i="82" s="1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Z338" i="82"/>
  <c r="AA338" i="82" s="1"/>
  <c r="Y338" i="82"/>
  <c r="W338" i="82"/>
  <c r="V338" i="82"/>
  <c r="T338" i="82"/>
  <c r="R338" i="82"/>
  <c r="N338" i="82"/>
  <c r="AM338" i="82" s="1"/>
  <c r="J338" i="82"/>
  <c r="H338" i="82"/>
  <c r="G338" i="82"/>
  <c r="AR337" i="82"/>
  <c r="AQ337" i="82"/>
  <c r="AN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AM337" i="82" s="1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AA336" i="82" s="1"/>
  <c r="Y336" i="82"/>
  <c r="W336" i="82"/>
  <c r="V336" i="82"/>
  <c r="T336" i="82"/>
  <c r="R336" i="82"/>
  <c r="N336" i="82"/>
  <c r="AM336" i="82" s="1"/>
  <c r="J336" i="82"/>
  <c r="H336" i="82"/>
  <c r="G336" i="82"/>
  <c r="AR335" i="82"/>
  <c r="AQ335" i="82"/>
  <c r="AN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AM335" i="82" s="1"/>
  <c r="J335" i="82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N334" i="82"/>
  <c r="AM334" i="82" s="1"/>
  <c r="J334" i="82"/>
  <c r="H334" i="82"/>
  <c r="G334" i="82"/>
  <c r="AR333" i="82"/>
  <c r="AQ333" i="82"/>
  <c r="AN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AM333" i="82" s="1"/>
  <c r="J333" i="82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N332" i="82"/>
  <c r="AM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AM331" i="82" s="1"/>
  <c r="J331" i="82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N330" i="82"/>
  <c r="AM330" i="82" s="1"/>
  <c r="J330" i="82"/>
  <c r="H330" i="82"/>
  <c r="G330" i="82"/>
  <c r="AR329" i="82"/>
  <c r="AQ329" i="82"/>
  <c r="AN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AM329" i="82" s="1"/>
  <c r="J329" i="82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N328" i="82"/>
  <c r="AM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AM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AM325" i="82" s="1"/>
  <c r="J325" i="82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AM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AM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S315" i="82"/>
  <c r="R315" i="82"/>
  <c r="N315" i="82"/>
  <c r="AM315" i="82" s="1"/>
  <c r="J315" i="82"/>
  <c r="Q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AM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AM313" i="82" s="1"/>
  <c r="J313" i="82"/>
  <c r="Q313" i="82" s="1"/>
  <c r="S313" i="82" s="1"/>
  <c r="H313" i="82"/>
  <c r="G313" i="82"/>
  <c r="AR312" i="82"/>
  <c r="AQ312" i="82"/>
  <c r="AN312" i="82"/>
  <c r="AM312" i="82"/>
  <c r="AL312" i="82"/>
  <c r="AJ312" i="82"/>
  <c r="AI312" i="82"/>
  <c r="AH312" i="82"/>
  <c r="AF312" i="82"/>
  <c r="AA312" i="82"/>
  <c r="Z312" i="82"/>
  <c r="Y312" i="82"/>
  <c r="W312" i="82"/>
  <c r="V312" i="82"/>
  <c r="T312" i="82"/>
  <c r="R312" i="82"/>
  <c r="Q312" i="82"/>
  <c r="S312" i="82" s="1"/>
  <c r="N312" i="82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AM311" i="82" s="1"/>
  <c r="J311" i="82"/>
  <c r="Q311" i="82" s="1"/>
  <c r="S311" i="82" s="1"/>
  <c r="H311" i="82"/>
  <c r="G311" i="82"/>
  <c r="AR310" i="82"/>
  <c r="AQ310" i="82"/>
  <c r="AN310" i="82"/>
  <c r="AM310" i="82"/>
  <c r="AL310" i="82"/>
  <c r="AJ310" i="82"/>
  <c r="AI310" i="82"/>
  <c r="AH310" i="82"/>
  <c r="AF310" i="82"/>
  <c r="AA310" i="82"/>
  <c r="Z310" i="82"/>
  <c r="Y310" i="82"/>
  <c r="W310" i="82"/>
  <c r="V310" i="82"/>
  <c r="T310" i="82"/>
  <c r="R310" i="82"/>
  <c r="Q310" i="82"/>
  <c r="S310" i="82" s="1"/>
  <c r="N310" i="82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AM309" i="82" s="1"/>
  <c r="J309" i="82"/>
  <c r="Q309" i="82" s="1"/>
  <c r="S309" i="82" s="1"/>
  <c r="H309" i="82"/>
  <c r="G309" i="82"/>
  <c r="AR308" i="82"/>
  <c r="AQ308" i="82"/>
  <c r="AN308" i="82"/>
  <c r="AM308" i="82"/>
  <c r="AL308" i="82"/>
  <c r="AJ308" i="82"/>
  <c r="AI308" i="82"/>
  <c r="AH308" i="82"/>
  <c r="AF308" i="82"/>
  <c r="AA308" i="82"/>
  <c r="Z308" i="82"/>
  <c r="Y308" i="82"/>
  <c r="W308" i="82"/>
  <c r="V308" i="82"/>
  <c r="T308" i="82"/>
  <c r="R308" i="82"/>
  <c r="Q308" i="82"/>
  <c r="S308" i="82" s="1"/>
  <c r="N308" i="82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AM307" i="82" s="1"/>
  <c r="J307" i="82"/>
  <c r="Q307" i="82" s="1"/>
  <c r="S307" i="82" s="1"/>
  <c r="H307" i="82"/>
  <c r="G307" i="82"/>
  <c r="AR306" i="82"/>
  <c r="AQ306" i="82"/>
  <c r="AN306" i="82"/>
  <c r="AM306" i="82"/>
  <c r="AL306" i="82"/>
  <c r="AJ306" i="82"/>
  <c r="AI306" i="82"/>
  <c r="AH306" i="82"/>
  <c r="AF306" i="82"/>
  <c r="AA306" i="82"/>
  <c r="Z306" i="82"/>
  <c r="Y306" i="82"/>
  <c r="W306" i="82"/>
  <c r="V306" i="82"/>
  <c r="T306" i="82"/>
  <c r="R306" i="82"/>
  <c r="Q306" i="82"/>
  <c r="S306" i="82" s="1"/>
  <c r="N306" i="82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AM305" i="82" s="1"/>
  <c r="J305" i="82"/>
  <c r="Q305" i="82" s="1"/>
  <c r="S305" i="82" s="1"/>
  <c r="H305" i="82"/>
  <c r="G305" i="82"/>
  <c r="AR304" i="82"/>
  <c r="AQ304" i="82"/>
  <c r="AN304" i="82"/>
  <c r="AM304" i="82"/>
  <c r="AL304" i="82"/>
  <c r="AJ304" i="82"/>
  <c r="AI304" i="82"/>
  <c r="AH304" i="82"/>
  <c r="AF304" i="82"/>
  <c r="AA304" i="82"/>
  <c r="Z304" i="82"/>
  <c r="Y304" i="82"/>
  <c r="W304" i="82"/>
  <c r="V304" i="82"/>
  <c r="T304" i="82"/>
  <c r="R304" i="82"/>
  <c r="Q304" i="82"/>
  <c r="S304" i="82" s="1"/>
  <c r="N304" i="82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AM303" i="82" s="1"/>
  <c r="J303" i="82"/>
  <c r="Q303" i="82" s="1"/>
  <c r="S303" i="82" s="1"/>
  <c r="H303" i="82"/>
  <c r="G303" i="82"/>
  <c r="AR302" i="82"/>
  <c r="AQ302" i="82"/>
  <c r="AN302" i="82"/>
  <c r="AM302" i="82"/>
  <c r="AL302" i="82"/>
  <c r="AJ302" i="82"/>
  <c r="AI302" i="82"/>
  <c r="AH302" i="82"/>
  <c r="AF302" i="82"/>
  <c r="AA302" i="82"/>
  <c r="Z302" i="82"/>
  <c r="Y302" i="82"/>
  <c r="W302" i="82"/>
  <c r="V302" i="82"/>
  <c r="T302" i="82"/>
  <c r="R302" i="82"/>
  <c r="Q302" i="82"/>
  <c r="S302" i="82" s="1"/>
  <c r="N302" i="82"/>
  <c r="J302" i="82"/>
  <c r="H302" i="82"/>
  <c r="G302" i="82"/>
  <c r="AR301" i="82"/>
  <c r="AQ301" i="82"/>
  <c r="AN301" i="82"/>
  <c r="AL301" i="82"/>
  <c r="AJ301" i="82"/>
  <c r="AI301" i="82"/>
  <c r="AH301" i="82"/>
  <c r="AF301" i="82"/>
  <c r="Z301" i="82"/>
  <c r="Y301" i="82"/>
  <c r="AA301" i="82" s="1"/>
  <c r="W301" i="82"/>
  <c r="V301" i="82"/>
  <c r="T301" i="82"/>
  <c r="R301" i="82"/>
  <c r="N301" i="82"/>
  <c r="AM301" i="82" s="1"/>
  <c r="J301" i="82"/>
  <c r="Q301" i="82" s="1"/>
  <c r="S301" i="82" s="1"/>
  <c r="H301" i="82"/>
  <c r="G301" i="82"/>
  <c r="AR300" i="82"/>
  <c r="AQ300" i="82"/>
  <c r="AN300" i="82"/>
  <c r="AM300" i="82"/>
  <c r="AL300" i="82"/>
  <c r="AJ300" i="82"/>
  <c r="AI300" i="82"/>
  <c r="AH300" i="82"/>
  <c r="AF300" i="82"/>
  <c r="AA300" i="82"/>
  <c r="Z300" i="82"/>
  <c r="Y300" i="82"/>
  <c r="W300" i="82"/>
  <c r="V300" i="82"/>
  <c r="T300" i="82"/>
  <c r="R300" i="82"/>
  <c r="Q300" i="82"/>
  <c r="S300" i="82" s="1"/>
  <c r="N300" i="82"/>
  <c r="J300" i="82"/>
  <c r="H300" i="82"/>
  <c r="G300" i="82"/>
  <c r="AR299" i="82"/>
  <c r="AQ299" i="82"/>
  <c r="AN299" i="82"/>
  <c r="AL299" i="82"/>
  <c r="AJ299" i="82"/>
  <c r="AI299" i="82"/>
  <c r="AH299" i="82"/>
  <c r="AF299" i="82"/>
  <c r="Z299" i="82"/>
  <c r="Y299" i="82"/>
  <c r="AA299" i="82" s="1"/>
  <c r="W299" i="82"/>
  <c r="V299" i="82"/>
  <c r="T299" i="82"/>
  <c r="R299" i="82"/>
  <c r="N299" i="82"/>
  <c r="AM299" i="82" s="1"/>
  <c r="J299" i="82"/>
  <c r="Q299" i="82" s="1"/>
  <c r="S299" i="82" s="1"/>
  <c r="H299" i="82"/>
  <c r="G299" i="82"/>
  <c r="AR298" i="82"/>
  <c r="AQ298" i="82"/>
  <c r="AN298" i="82"/>
  <c r="AM298" i="82"/>
  <c r="AL298" i="82"/>
  <c r="AJ298" i="82"/>
  <c r="AI298" i="82"/>
  <c r="AH298" i="82"/>
  <c r="AF298" i="82"/>
  <c r="AA298" i="82"/>
  <c r="Z298" i="82"/>
  <c r="Y298" i="82"/>
  <c r="W298" i="82"/>
  <c r="V298" i="82"/>
  <c r="T298" i="82"/>
  <c r="R298" i="82"/>
  <c r="Q298" i="82"/>
  <c r="S298" i="82" s="1"/>
  <c r="N298" i="82"/>
  <c r="J298" i="82"/>
  <c r="H298" i="82"/>
  <c r="G298" i="82"/>
  <c r="AR297" i="82"/>
  <c r="AQ297" i="82"/>
  <c r="AN297" i="82"/>
  <c r="AL297" i="82"/>
  <c r="AJ297" i="82"/>
  <c r="AI297" i="82"/>
  <c r="AH297" i="82"/>
  <c r="AF297" i="82"/>
  <c r="Z297" i="82"/>
  <c r="Y297" i="82"/>
  <c r="AA297" i="82" s="1"/>
  <c r="W297" i="82"/>
  <c r="V297" i="82"/>
  <c r="T297" i="82"/>
  <c r="R297" i="82"/>
  <c r="N297" i="82"/>
  <c r="AM297" i="82" s="1"/>
  <c r="J297" i="82"/>
  <c r="Q297" i="82" s="1"/>
  <c r="S297" i="82" s="1"/>
  <c r="H297" i="82"/>
  <c r="G297" i="82"/>
  <c r="AR296" i="82"/>
  <c r="AQ296" i="82"/>
  <c r="AN296" i="82"/>
  <c r="AM296" i="82"/>
  <c r="AL296" i="82"/>
  <c r="AJ296" i="82"/>
  <c r="AI296" i="82"/>
  <c r="AH296" i="82"/>
  <c r="AF296" i="82"/>
  <c r="AA296" i="82"/>
  <c r="Z296" i="82"/>
  <c r="Y296" i="82"/>
  <c r="W296" i="82"/>
  <c r="V296" i="82"/>
  <c r="T296" i="82"/>
  <c r="R296" i="82"/>
  <c r="Q296" i="82"/>
  <c r="S296" i="82" s="1"/>
  <c r="N296" i="82"/>
  <c r="J296" i="82"/>
  <c r="H296" i="82"/>
  <c r="G296" i="82"/>
  <c r="AR295" i="82"/>
  <c r="AQ295" i="82"/>
  <c r="AN295" i="82"/>
  <c r="AL295" i="82"/>
  <c r="AJ295" i="82"/>
  <c r="AI295" i="82"/>
  <c r="AH295" i="82"/>
  <c r="AF295" i="82"/>
  <c r="Z295" i="82"/>
  <c r="Y295" i="82"/>
  <c r="AA295" i="82" s="1"/>
  <c r="W295" i="82"/>
  <c r="V295" i="82"/>
  <c r="T295" i="82"/>
  <c r="R295" i="82"/>
  <c r="N295" i="82"/>
  <c r="AM295" i="82" s="1"/>
  <c r="J295" i="82"/>
  <c r="Q295" i="82" s="1"/>
  <c r="S295" i="82" s="1"/>
  <c r="H295" i="82"/>
  <c r="G295" i="82"/>
  <c r="AR294" i="82"/>
  <c r="AQ294" i="82"/>
  <c r="AN294" i="82"/>
  <c r="AM294" i="82"/>
  <c r="AL294" i="82"/>
  <c r="AJ294" i="82"/>
  <c r="AI294" i="82"/>
  <c r="AH294" i="82"/>
  <c r="AF294" i="82"/>
  <c r="AA294" i="82"/>
  <c r="Z294" i="82"/>
  <c r="Y294" i="82"/>
  <c r="W294" i="82"/>
  <c r="V294" i="82"/>
  <c r="T294" i="82"/>
  <c r="R294" i="82"/>
  <c r="Q294" i="82"/>
  <c r="S294" i="82" s="1"/>
  <c r="N294" i="82"/>
  <c r="J294" i="82"/>
  <c r="H294" i="82"/>
  <c r="G294" i="82"/>
  <c r="AR293" i="82"/>
  <c r="AQ293" i="82"/>
  <c r="AN293" i="82"/>
  <c r="AL293" i="82"/>
  <c r="AJ293" i="82"/>
  <c r="AI293" i="82"/>
  <c r="AH293" i="82"/>
  <c r="AF293" i="82"/>
  <c r="Z293" i="82"/>
  <c r="Y293" i="82"/>
  <c r="AA293" i="82" s="1"/>
  <c r="W293" i="82"/>
  <c r="V293" i="82"/>
  <c r="T293" i="82"/>
  <c r="R293" i="82"/>
  <c r="N293" i="82"/>
  <c r="AM293" i="82" s="1"/>
  <c r="J293" i="82"/>
  <c r="Q293" i="82" s="1"/>
  <c r="S293" i="82" s="1"/>
  <c r="H293" i="82"/>
  <c r="G293" i="82"/>
  <c r="AR292" i="82"/>
  <c r="AQ292" i="82"/>
  <c r="AN292" i="82"/>
  <c r="AM292" i="82"/>
  <c r="AL292" i="82"/>
  <c r="AJ292" i="82"/>
  <c r="AI292" i="82"/>
  <c r="AH292" i="82"/>
  <c r="AF292" i="82"/>
  <c r="AA292" i="82"/>
  <c r="Z292" i="82"/>
  <c r="Y292" i="82"/>
  <c r="W292" i="82"/>
  <c r="V292" i="82"/>
  <c r="T292" i="82"/>
  <c r="R292" i="82"/>
  <c r="Q292" i="82"/>
  <c r="S292" i="82" s="1"/>
  <c r="N292" i="82"/>
  <c r="J292" i="82"/>
  <c r="H292" i="82"/>
  <c r="G292" i="82"/>
  <c r="AR291" i="82"/>
  <c r="AQ291" i="82"/>
  <c r="AN291" i="82"/>
  <c r="AL291" i="82"/>
  <c r="AJ291" i="82"/>
  <c r="AI291" i="82"/>
  <c r="AH291" i="82"/>
  <c r="AF291" i="82"/>
  <c r="Z291" i="82"/>
  <c r="Y291" i="82"/>
  <c r="AA291" i="82" s="1"/>
  <c r="W291" i="82"/>
  <c r="V291" i="82"/>
  <c r="T291" i="82"/>
  <c r="R291" i="82"/>
  <c r="N291" i="82"/>
  <c r="AM291" i="82" s="1"/>
  <c r="J291" i="82"/>
  <c r="Q291" i="82" s="1"/>
  <c r="S291" i="82" s="1"/>
  <c r="H291" i="82"/>
  <c r="G291" i="82"/>
  <c r="AR290" i="82"/>
  <c r="AQ290" i="82"/>
  <c r="AN290" i="82"/>
  <c r="AM290" i="82"/>
  <c r="AL290" i="82"/>
  <c r="AJ290" i="82"/>
  <c r="AI290" i="82"/>
  <c r="AH290" i="82"/>
  <c r="AF290" i="82"/>
  <c r="AA290" i="82"/>
  <c r="Z290" i="82"/>
  <c r="Y290" i="82"/>
  <c r="W290" i="82"/>
  <c r="V290" i="82"/>
  <c r="T290" i="82"/>
  <c r="R290" i="82"/>
  <c r="Q290" i="82"/>
  <c r="S290" i="82" s="1"/>
  <c r="N290" i="82"/>
  <c r="J290" i="82"/>
  <c r="H290" i="82"/>
  <c r="G290" i="82"/>
  <c r="AR289" i="82"/>
  <c r="AQ289" i="82"/>
  <c r="AN289" i="82"/>
  <c r="AL289" i="82"/>
  <c r="AJ289" i="82"/>
  <c r="AI289" i="82"/>
  <c r="AH289" i="82"/>
  <c r="AF289" i="82"/>
  <c r="Z289" i="82"/>
  <c r="Y289" i="82"/>
  <c r="AA289" i="82" s="1"/>
  <c r="W289" i="82"/>
  <c r="V289" i="82"/>
  <c r="T289" i="82"/>
  <c r="R289" i="82"/>
  <c r="N289" i="82"/>
  <c r="AM289" i="82" s="1"/>
  <c r="J289" i="82"/>
  <c r="Q289" i="82" s="1"/>
  <c r="S289" i="82" s="1"/>
  <c r="H289" i="82"/>
  <c r="G289" i="82"/>
  <c r="AR288" i="82"/>
  <c r="AQ288" i="82"/>
  <c r="AN288" i="82"/>
  <c r="AM288" i="82"/>
  <c r="AL288" i="82"/>
  <c r="AJ288" i="82"/>
  <c r="AI288" i="82"/>
  <c r="AH288" i="82"/>
  <c r="AF288" i="82"/>
  <c r="AA288" i="82"/>
  <c r="Z288" i="82"/>
  <c r="Y288" i="82"/>
  <c r="W288" i="82"/>
  <c r="V288" i="82"/>
  <c r="T288" i="82"/>
  <c r="R288" i="82"/>
  <c r="Q288" i="82"/>
  <c r="S288" i="82" s="1"/>
  <c r="N288" i="82"/>
  <c r="J288" i="82"/>
  <c r="H288" i="82"/>
  <c r="G288" i="82"/>
  <c r="AR287" i="82"/>
  <c r="AQ287" i="82"/>
  <c r="AN287" i="82"/>
  <c r="AL287" i="82"/>
  <c r="AJ287" i="82"/>
  <c r="AI287" i="82"/>
  <c r="AH287" i="82"/>
  <c r="AF287" i="82"/>
  <c r="Z287" i="82"/>
  <c r="Y287" i="82"/>
  <c r="AA287" i="82" s="1"/>
  <c r="W287" i="82"/>
  <c r="V287" i="82"/>
  <c r="T287" i="82"/>
  <c r="R287" i="82"/>
  <c r="N287" i="82"/>
  <c r="AM287" i="82" s="1"/>
  <c r="J287" i="82"/>
  <c r="Q287" i="82" s="1"/>
  <c r="S287" i="82" s="1"/>
  <c r="H287" i="82"/>
  <c r="G287" i="82"/>
  <c r="AR286" i="82"/>
  <c r="AQ286" i="82"/>
  <c r="AN286" i="82"/>
  <c r="AM286" i="82"/>
  <c r="AL286" i="82"/>
  <c r="AJ286" i="82"/>
  <c r="AI286" i="82"/>
  <c r="AH286" i="82"/>
  <c r="AF286" i="82"/>
  <c r="AA286" i="82"/>
  <c r="Z286" i="82"/>
  <c r="Y286" i="82"/>
  <c r="W286" i="82"/>
  <c r="V286" i="82"/>
  <c r="T286" i="82"/>
  <c r="R286" i="82"/>
  <c r="Q286" i="82"/>
  <c r="S286" i="82" s="1"/>
  <c r="N286" i="82"/>
  <c r="J286" i="82"/>
  <c r="H286" i="82"/>
  <c r="G286" i="82"/>
  <c r="AR285" i="82"/>
  <c r="AQ285" i="82"/>
  <c r="AN285" i="82"/>
  <c r="AL285" i="82"/>
  <c r="AJ285" i="82"/>
  <c r="AI285" i="82"/>
  <c r="AH285" i="82"/>
  <c r="AF285" i="82"/>
  <c r="Z285" i="82"/>
  <c r="Y285" i="82"/>
  <c r="AA285" i="82" s="1"/>
  <c r="W285" i="82"/>
  <c r="V285" i="82"/>
  <c r="T285" i="82"/>
  <c r="R285" i="82"/>
  <c r="N285" i="82"/>
  <c r="AM285" i="82" s="1"/>
  <c r="J285" i="82"/>
  <c r="Q285" i="82" s="1"/>
  <c r="S285" i="82" s="1"/>
  <c r="H285" i="82"/>
  <c r="G285" i="82"/>
  <c r="AR284" i="82"/>
  <c r="AQ284" i="82"/>
  <c r="AN284" i="82"/>
  <c r="AM284" i="82"/>
  <c r="AL284" i="82"/>
  <c r="AJ284" i="82"/>
  <c r="AI284" i="82"/>
  <c r="AH284" i="82"/>
  <c r="AF284" i="82"/>
  <c r="AA284" i="82"/>
  <c r="Z284" i="82"/>
  <c r="Y284" i="82"/>
  <c r="W284" i="82"/>
  <c r="V284" i="82"/>
  <c r="T284" i="82"/>
  <c r="R284" i="82"/>
  <c r="Q284" i="82"/>
  <c r="S284" i="82" s="1"/>
  <c r="N284" i="82"/>
  <c r="J284" i="82"/>
  <c r="H284" i="82"/>
  <c r="G284" i="82"/>
  <c r="AR283" i="82"/>
  <c r="AQ283" i="82"/>
  <c r="AN283" i="82"/>
  <c r="AL283" i="82"/>
  <c r="AJ283" i="82"/>
  <c r="AI283" i="82"/>
  <c r="AH283" i="82"/>
  <c r="AF283" i="82"/>
  <c r="Z283" i="82"/>
  <c r="Y283" i="82"/>
  <c r="AA283" i="82" s="1"/>
  <c r="W283" i="82"/>
  <c r="V283" i="82"/>
  <c r="T283" i="82"/>
  <c r="R283" i="82"/>
  <c r="N283" i="82"/>
  <c r="AM283" i="82" s="1"/>
  <c r="J283" i="82"/>
  <c r="Q283" i="82" s="1"/>
  <c r="S283" i="82" s="1"/>
  <c r="H283" i="82"/>
  <c r="G283" i="82"/>
  <c r="AR282" i="82"/>
  <c r="AQ282" i="82"/>
  <c r="AN282" i="82"/>
  <c r="AM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Q282" i="82"/>
  <c r="S282" i="82" s="1"/>
  <c r="N282" i="82"/>
  <c r="J282" i="82"/>
  <c r="H282" i="82"/>
  <c r="G282" i="82"/>
  <c r="AR281" i="82"/>
  <c r="AQ281" i="82"/>
  <c r="AN281" i="82"/>
  <c r="AL281" i="82"/>
  <c r="AJ281" i="82"/>
  <c r="AI281" i="82"/>
  <c r="AH281" i="82"/>
  <c r="AF281" i="82"/>
  <c r="Z281" i="82"/>
  <c r="Y281" i="82"/>
  <c r="AA281" i="82" s="1"/>
  <c r="W281" i="82"/>
  <c r="V281" i="82"/>
  <c r="T281" i="82"/>
  <c r="R281" i="82"/>
  <c r="N281" i="82"/>
  <c r="AM281" i="82" s="1"/>
  <c r="J281" i="82"/>
  <c r="Q281" i="82" s="1"/>
  <c r="S281" i="82" s="1"/>
  <c r="H281" i="82"/>
  <c r="G281" i="82"/>
  <c r="AR280" i="82"/>
  <c r="AQ280" i="82"/>
  <c r="AN280" i="82"/>
  <c r="AM280" i="82"/>
  <c r="AL280" i="82"/>
  <c r="AJ280" i="82"/>
  <c r="AI280" i="82"/>
  <c r="AH280" i="82"/>
  <c r="AF280" i="82"/>
  <c r="AA280" i="82"/>
  <c r="Z280" i="82"/>
  <c r="Y280" i="82"/>
  <c r="W280" i="82"/>
  <c r="V280" i="82"/>
  <c r="T280" i="82"/>
  <c r="R280" i="82"/>
  <c r="Q280" i="82"/>
  <c r="S280" i="82" s="1"/>
  <c r="N280" i="82"/>
  <c r="J280" i="82"/>
  <c r="H280" i="82"/>
  <c r="G280" i="82"/>
  <c r="AR279" i="82"/>
  <c r="AQ279" i="82"/>
  <c r="AN279" i="82"/>
  <c r="AL279" i="82"/>
  <c r="AJ279" i="82"/>
  <c r="AI279" i="82"/>
  <c r="AH279" i="82"/>
  <c r="AF279" i="82"/>
  <c r="Z279" i="82"/>
  <c r="Y279" i="82"/>
  <c r="AA279" i="82" s="1"/>
  <c r="W279" i="82"/>
  <c r="V279" i="82"/>
  <c r="T279" i="82"/>
  <c r="R279" i="82"/>
  <c r="N279" i="82"/>
  <c r="AM279" i="82" s="1"/>
  <c r="J279" i="82"/>
  <c r="Q279" i="82" s="1"/>
  <c r="S279" i="82" s="1"/>
  <c r="H279" i="82"/>
  <c r="G279" i="82"/>
  <c r="AR278" i="82"/>
  <c r="AQ278" i="82"/>
  <c r="AN278" i="82"/>
  <c r="AM278" i="82"/>
  <c r="AL278" i="82"/>
  <c r="AJ278" i="82"/>
  <c r="AI278" i="82"/>
  <c r="AH278" i="82"/>
  <c r="AF278" i="82"/>
  <c r="AA278" i="82"/>
  <c r="Z278" i="82"/>
  <c r="Y278" i="82"/>
  <c r="W278" i="82"/>
  <c r="V278" i="82"/>
  <c r="T278" i="82"/>
  <c r="R278" i="82"/>
  <c r="Q278" i="82"/>
  <c r="S278" i="82" s="1"/>
  <c r="N278" i="82"/>
  <c r="J278" i="82"/>
  <c r="H278" i="82"/>
  <c r="G278" i="82"/>
  <c r="AR277" i="82"/>
  <c r="AQ277" i="82"/>
  <c r="AN277" i="82"/>
  <c r="AL277" i="82"/>
  <c r="AJ277" i="82"/>
  <c r="AI277" i="82"/>
  <c r="AH277" i="82"/>
  <c r="AF277" i="82"/>
  <c r="Z277" i="82"/>
  <c r="Y277" i="82"/>
  <c r="AA277" i="82" s="1"/>
  <c r="W277" i="82"/>
  <c r="V277" i="82"/>
  <c r="T277" i="82"/>
  <c r="R277" i="82"/>
  <c r="N277" i="82"/>
  <c r="AM277" i="82" s="1"/>
  <c r="J277" i="82"/>
  <c r="Q277" i="82" s="1"/>
  <c r="S277" i="82" s="1"/>
  <c r="H277" i="82"/>
  <c r="G277" i="82"/>
  <c r="AR276" i="82"/>
  <c r="AQ276" i="82"/>
  <c r="AN276" i="82"/>
  <c r="AM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Y275" i="82"/>
  <c r="AA275" i="82" s="1"/>
  <c r="W275" i="82"/>
  <c r="V275" i="82"/>
  <c r="T275" i="82"/>
  <c r="R275" i="82"/>
  <c r="N275" i="82"/>
  <c r="Q275" i="82" s="1"/>
  <c r="S275" i="82" s="1"/>
  <c r="J275" i="82"/>
  <c r="H275" i="82"/>
  <c r="G275" i="82"/>
  <c r="AR274" i="82"/>
  <c r="AQ274" i="82"/>
  <c r="AN274" i="82"/>
  <c r="AM274" i="82"/>
  <c r="AL274" i="82"/>
  <c r="AJ274" i="82"/>
  <c r="AI274" i="82"/>
  <c r="AH274" i="82"/>
  <c r="AF274" i="82"/>
  <c r="Z274" i="82"/>
  <c r="Y274" i="82"/>
  <c r="AA274" i="82" s="1"/>
  <c r="W274" i="82"/>
  <c r="V274" i="82"/>
  <c r="T274" i="82"/>
  <c r="R274" i="82"/>
  <c r="N274" i="82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N273" i="82"/>
  <c r="Q273" i="82" s="1"/>
  <c r="S273" i="82" s="1"/>
  <c r="J273" i="82"/>
  <c r="H273" i="82"/>
  <c r="G273" i="82"/>
  <c r="AR272" i="82"/>
  <c r="AQ272" i="82"/>
  <c r="AN272" i="82"/>
  <c r="AM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Q272" i="82"/>
  <c r="S272" i="82" s="1"/>
  <c r="N272" i="82"/>
  <c r="J272" i="82"/>
  <c r="H272" i="82"/>
  <c r="G272" i="82"/>
  <c r="AR271" i="82"/>
  <c r="AQ271" i="82"/>
  <c r="AN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Q271" i="82" s="1"/>
  <c r="S271" i="82" s="1"/>
  <c r="J271" i="82"/>
  <c r="H271" i="82"/>
  <c r="G271" i="82"/>
  <c r="AR270" i="82"/>
  <c r="AQ270" i="82"/>
  <c r="AN270" i="82"/>
  <c r="AM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J270" i="82"/>
  <c r="Q270" i="82" s="1"/>
  <c r="S270" i="82" s="1"/>
  <c r="H270" i="82"/>
  <c r="G270" i="82"/>
  <c r="AR269" i="82"/>
  <c r="AQ269" i="82"/>
  <c r="AN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J269" i="82"/>
  <c r="H269" i="82"/>
  <c r="G269" i="82"/>
  <c r="AR268" i="82"/>
  <c r="AQ268" i="82"/>
  <c r="AN268" i="82"/>
  <c r="AM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J268" i="82"/>
  <c r="Q268" i="82" s="1"/>
  <c r="S268" i="82" s="1"/>
  <c r="H268" i="82"/>
  <c r="G268" i="82"/>
  <c r="AR267" i="82"/>
  <c r="AQ267" i="82"/>
  <c r="AN267" i="82"/>
  <c r="AL267" i="82"/>
  <c r="AJ267" i="82"/>
  <c r="AI267" i="82"/>
  <c r="AH267" i="82"/>
  <c r="AF267" i="82"/>
  <c r="Z267" i="82"/>
  <c r="AA267" i="82" s="1"/>
  <c r="Y267" i="82"/>
  <c r="W267" i="82"/>
  <c r="V267" i="82"/>
  <c r="T267" i="82"/>
  <c r="R267" i="82"/>
  <c r="N267" i="82"/>
  <c r="J267" i="82"/>
  <c r="H267" i="82"/>
  <c r="G267" i="82"/>
  <c r="AR266" i="82"/>
  <c r="AQ266" i="82"/>
  <c r="AN266" i="82"/>
  <c r="AM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Q266" i="82"/>
  <c r="S266" i="82" s="1"/>
  <c r="N266" i="82"/>
  <c r="J266" i="82"/>
  <c r="H266" i="82"/>
  <c r="G266" i="82"/>
  <c r="AR265" i="82"/>
  <c r="AQ265" i="82"/>
  <c r="AN265" i="82"/>
  <c r="AL265" i="82"/>
  <c r="AJ265" i="82"/>
  <c r="AI265" i="82"/>
  <c r="AH265" i="82"/>
  <c r="AF265" i="82"/>
  <c r="Z265" i="82"/>
  <c r="Y265" i="82"/>
  <c r="W265" i="82"/>
  <c r="V265" i="82"/>
  <c r="T265" i="82"/>
  <c r="R265" i="82"/>
  <c r="N265" i="82"/>
  <c r="J265" i="82"/>
  <c r="H265" i="82"/>
  <c r="G265" i="82"/>
  <c r="AR264" i="82"/>
  <c r="AQ264" i="82"/>
  <c r="AN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Q264" i="82"/>
  <c r="N264" i="82"/>
  <c r="AM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N263" i="82"/>
  <c r="J263" i="82"/>
  <c r="H263" i="82"/>
  <c r="G263" i="82"/>
  <c r="AR262" i="82"/>
  <c r="AQ262" i="82"/>
  <c r="AN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AM262" i="82" s="1"/>
  <c r="J262" i="82"/>
  <c r="Q262" i="82" s="1"/>
  <c r="S262" i="82" s="1"/>
  <c r="H262" i="82"/>
  <c r="G262" i="82"/>
  <c r="AR261" i="82"/>
  <c r="AQ261" i="82"/>
  <c r="AN261" i="82"/>
  <c r="AL261" i="82"/>
  <c r="AJ261" i="82"/>
  <c r="AI261" i="82"/>
  <c r="AH261" i="82"/>
  <c r="AF261" i="82"/>
  <c r="Z261" i="82"/>
  <c r="AA261" i="82" s="1"/>
  <c r="Y261" i="82"/>
  <c r="W261" i="82"/>
  <c r="V261" i="82"/>
  <c r="T261" i="82"/>
  <c r="R261" i="82"/>
  <c r="N261" i="82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AM260" i="82" s="1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AM259" i="82" s="1"/>
  <c r="J259" i="82"/>
  <c r="Q259" i="82" s="1"/>
  <c r="S259" i="82" s="1"/>
  <c r="H259" i="82"/>
  <c r="G259" i="82"/>
  <c r="AR258" i="82"/>
  <c r="AQ258" i="82"/>
  <c r="AN258" i="82"/>
  <c r="AL258" i="82"/>
  <c r="AJ258" i="82"/>
  <c r="AI258" i="82"/>
  <c r="AH258" i="82"/>
  <c r="AF258" i="82"/>
  <c r="AA258" i="82"/>
  <c r="Z258" i="82"/>
  <c r="Y258" i="82"/>
  <c r="W258" i="82"/>
  <c r="V258" i="82"/>
  <c r="T258" i="82"/>
  <c r="R258" i="82"/>
  <c r="Q258" i="82"/>
  <c r="S258" i="82" s="1"/>
  <c r="N258" i="82"/>
  <c r="AM258" i="82" s="1"/>
  <c r="J258" i="82"/>
  <c r="H258" i="82"/>
  <c r="G258" i="82"/>
  <c r="AR257" i="82"/>
  <c r="AQ257" i="82"/>
  <c r="AN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AM257" i="82" s="1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AA256" i="82"/>
  <c r="Z256" i="82"/>
  <c r="Y256" i="82"/>
  <c r="W256" i="82"/>
  <c r="V256" i="82"/>
  <c r="T256" i="82"/>
  <c r="R256" i="82"/>
  <c r="Q256" i="82"/>
  <c r="S256" i="82" s="1"/>
  <c r="N256" i="82"/>
  <c r="AM256" i="82" s="1"/>
  <c r="J256" i="82"/>
  <c r="H256" i="82"/>
  <c r="G256" i="82"/>
  <c r="AR255" i="82"/>
  <c r="AQ255" i="82"/>
  <c r="AN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AM255" i="82" s="1"/>
  <c r="J255" i="82"/>
  <c r="Q255" i="82" s="1"/>
  <c r="S255" i="82" s="1"/>
  <c r="H255" i="82"/>
  <c r="G255" i="82"/>
  <c r="AR254" i="82"/>
  <c r="AQ254" i="82"/>
  <c r="AN254" i="82"/>
  <c r="AL254" i="82"/>
  <c r="AJ254" i="82"/>
  <c r="AI254" i="82"/>
  <c r="AH254" i="82"/>
  <c r="AF254" i="82"/>
  <c r="AA254" i="82"/>
  <c r="Z254" i="82"/>
  <c r="Y254" i="82"/>
  <c r="W254" i="82"/>
  <c r="V254" i="82"/>
  <c r="T254" i="82"/>
  <c r="R254" i="82"/>
  <c r="Q254" i="82"/>
  <c r="S254" i="82" s="1"/>
  <c r="N254" i="82"/>
  <c r="AM254" i="82" s="1"/>
  <c r="J254" i="82"/>
  <c r="H254" i="82"/>
  <c r="G254" i="82"/>
  <c r="AR253" i="82"/>
  <c r="AQ253" i="82"/>
  <c r="AN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AM253" i="82" s="1"/>
  <c r="J253" i="82"/>
  <c r="Q253" i="82" s="1"/>
  <c r="S253" i="82" s="1"/>
  <c r="H253" i="82"/>
  <c r="G253" i="82"/>
  <c r="AR252" i="82"/>
  <c r="AQ252" i="82"/>
  <c r="AN252" i="82"/>
  <c r="AL252" i="82"/>
  <c r="AJ252" i="82"/>
  <c r="AI252" i="82"/>
  <c r="AH252" i="82"/>
  <c r="AF252" i="82"/>
  <c r="AA252" i="82"/>
  <c r="Z252" i="82"/>
  <c r="Y252" i="82"/>
  <c r="W252" i="82"/>
  <c r="V252" i="82"/>
  <c r="T252" i="82"/>
  <c r="R252" i="82"/>
  <c r="Q252" i="82"/>
  <c r="S252" i="82" s="1"/>
  <c r="N252" i="82"/>
  <c r="AM252" i="82" s="1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AM251" i="82" s="1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AA250" i="82"/>
  <c r="Z250" i="82"/>
  <c r="Y250" i="82"/>
  <c r="W250" i="82"/>
  <c r="V250" i="82"/>
  <c r="T250" i="82"/>
  <c r="R250" i="82"/>
  <c r="Q250" i="82"/>
  <c r="S250" i="82" s="1"/>
  <c r="N250" i="82"/>
  <c r="AM250" i="82" s="1"/>
  <c r="J250" i="82"/>
  <c r="H250" i="82"/>
  <c r="G250" i="82"/>
  <c r="AR249" i="82"/>
  <c r="AQ249" i="82"/>
  <c r="AN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AM249" i="82" s="1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AA248" i="82"/>
  <c r="Z248" i="82"/>
  <c r="Y248" i="82"/>
  <c r="W248" i="82"/>
  <c r="V248" i="82"/>
  <c r="T248" i="82"/>
  <c r="R248" i="82"/>
  <c r="Q248" i="82"/>
  <c r="S248" i="82" s="1"/>
  <c r="N248" i="82"/>
  <c r="AM248" i="82" s="1"/>
  <c r="J248" i="82"/>
  <c r="H248" i="82"/>
  <c r="G248" i="82"/>
  <c r="AR247" i="82"/>
  <c r="AQ247" i="82"/>
  <c r="AN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AM247" i="82" s="1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AA246" i="82"/>
  <c r="Z246" i="82"/>
  <c r="Y246" i="82"/>
  <c r="W246" i="82"/>
  <c r="V246" i="82"/>
  <c r="T246" i="82"/>
  <c r="R246" i="82"/>
  <c r="Q246" i="82"/>
  <c r="S246" i="82" s="1"/>
  <c r="N246" i="82"/>
  <c r="AM246" i="82" s="1"/>
  <c r="J246" i="82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AM245" i="82" s="1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AA244" i="82"/>
  <c r="Z244" i="82"/>
  <c r="Y244" i="82"/>
  <c r="W244" i="82"/>
  <c r="V244" i="82"/>
  <c r="T244" i="82"/>
  <c r="R244" i="82"/>
  <c r="Q244" i="82"/>
  <c r="S244" i="82" s="1"/>
  <c r="N244" i="82"/>
  <c r="AM244" i="82" s="1"/>
  <c r="J244" i="82"/>
  <c r="H244" i="82"/>
  <c r="G244" i="82"/>
  <c r="AR243" i="82"/>
  <c r="AQ243" i="82"/>
  <c r="AN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AM243" i="82" s="1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AA242" i="82"/>
  <c r="Z242" i="82"/>
  <c r="Y242" i="82"/>
  <c r="W242" i="82"/>
  <c r="V242" i="82"/>
  <c r="T242" i="82"/>
  <c r="R242" i="82"/>
  <c r="Q242" i="82"/>
  <c r="S242" i="82" s="1"/>
  <c r="N242" i="82"/>
  <c r="AM242" i="82" s="1"/>
  <c r="J242" i="82"/>
  <c r="H242" i="82"/>
  <c r="G242" i="82"/>
  <c r="AR241" i="82"/>
  <c r="AQ241" i="82"/>
  <c r="AN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AM241" i="82" s="1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AA240" i="82"/>
  <c r="Z240" i="82"/>
  <c r="Y240" i="82"/>
  <c r="W240" i="82"/>
  <c r="V240" i="82"/>
  <c r="T240" i="82"/>
  <c r="R240" i="82"/>
  <c r="N240" i="82"/>
  <c r="AM240" i="82" s="1"/>
  <c r="J240" i="82"/>
  <c r="H240" i="82"/>
  <c r="G240" i="82"/>
  <c r="AR239" i="82"/>
  <c r="AQ239" i="82"/>
  <c r="AN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AM239" i="82" s="1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AM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AM237" i="82" s="1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AM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AM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AM233" i="82" s="1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AM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AM230" i="82" s="1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AM228" i="82" s="1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AM227" i="82" s="1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N226" i="82"/>
  <c r="AM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AM224" i="82" s="1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AM223" i="82" s="1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Z222" i="82"/>
  <c r="AA222" i="82" s="1"/>
  <c r="Y222" i="82"/>
  <c r="W222" i="82"/>
  <c r="V222" i="82"/>
  <c r="T222" i="82"/>
  <c r="R222" i="82"/>
  <c r="N222" i="82"/>
  <c r="AM222" i="82" s="1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AM221" i="82" s="1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AM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AM219" i="82" s="1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Z218" i="82"/>
  <c r="AA218" i="82" s="1"/>
  <c r="Y218" i="82"/>
  <c r="W218" i="82"/>
  <c r="V218" i="82"/>
  <c r="T218" i="82"/>
  <c r="R218" i="82"/>
  <c r="N218" i="82"/>
  <c r="AM218" i="82" s="1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AM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AM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N212" i="82"/>
  <c r="AM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AM211" i="82" s="1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AM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AM208" i="82" s="1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W207" i="82"/>
  <c r="V207" i="82"/>
  <c r="T207" i="82"/>
  <c r="R207" i="82"/>
  <c r="N207" i="82"/>
  <c r="AM207" i="82" s="1"/>
  <c r="J207" i="82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AM206" i="82" s="1"/>
  <c r="J206" i="82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W205" i="82"/>
  <c r="V205" i="82"/>
  <c r="T205" i="82"/>
  <c r="R205" i="82"/>
  <c r="N205" i="82"/>
  <c r="AM205" i="82" s="1"/>
  <c r="J205" i="82"/>
  <c r="H205" i="82"/>
  <c r="G205" i="82"/>
  <c r="AR204" i="82"/>
  <c r="AQ204" i="82"/>
  <c r="AN204" i="82"/>
  <c r="AL204" i="82"/>
  <c r="AJ204" i="82"/>
  <c r="AI204" i="82"/>
  <c r="AH204" i="82"/>
  <c r="AF204" i="82"/>
  <c r="Z204" i="82"/>
  <c r="AA204" i="82" s="1"/>
  <c r="Y204" i="82"/>
  <c r="W204" i="82"/>
  <c r="V204" i="82"/>
  <c r="T204" i="82"/>
  <c r="R204" i="82"/>
  <c r="N204" i="82"/>
  <c r="AM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W203" i="82"/>
  <c r="V203" i="82"/>
  <c r="T203" i="82"/>
  <c r="R203" i="82"/>
  <c r="N203" i="82"/>
  <c r="AM203" i="82" s="1"/>
  <c r="J203" i="82"/>
  <c r="H203" i="82"/>
  <c r="G203" i="82"/>
  <c r="AR202" i="82"/>
  <c r="AQ202" i="82"/>
  <c r="AN202" i="82"/>
  <c r="AL202" i="82"/>
  <c r="AJ202" i="82"/>
  <c r="AI202" i="82"/>
  <c r="AH202" i="82"/>
  <c r="AF202" i="82"/>
  <c r="Z202" i="82"/>
  <c r="AA202" i="82" s="1"/>
  <c r="Y202" i="82"/>
  <c r="W202" i="82"/>
  <c r="V202" i="82"/>
  <c r="T202" i="82"/>
  <c r="R202" i="82"/>
  <c r="N202" i="82"/>
  <c r="AM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W201" i="82"/>
  <c r="V201" i="82"/>
  <c r="T201" i="82"/>
  <c r="R201" i="82"/>
  <c r="N201" i="82"/>
  <c r="AM201" i="82" s="1"/>
  <c r="J201" i="82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AM200" i="82" s="1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W199" i="82"/>
  <c r="V199" i="82"/>
  <c r="T199" i="82"/>
  <c r="R199" i="82"/>
  <c r="N199" i="82"/>
  <c r="AM199" i="82" s="1"/>
  <c r="J199" i="82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AM198" i="82" s="1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W197" i="82"/>
  <c r="V197" i="82"/>
  <c r="T197" i="82"/>
  <c r="R197" i="82"/>
  <c r="N197" i="82"/>
  <c r="AM197" i="82" s="1"/>
  <c r="J197" i="82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AM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W195" i="82"/>
  <c r="V195" i="82"/>
  <c r="T195" i="82"/>
  <c r="R195" i="82"/>
  <c r="N195" i="82"/>
  <c r="AM195" i="82" s="1"/>
  <c r="J195" i="82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W193" i="82"/>
  <c r="V193" i="82"/>
  <c r="T193" i="82"/>
  <c r="R193" i="82"/>
  <c r="N193" i="82"/>
  <c r="AM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W191" i="82"/>
  <c r="V191" i="82"/>
  <c r="T191" i="82"/>
  <c r="R191" i="82"/>
  <c r="N191" i="82"/>
  <c r="AM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W189" i="82"/>
  <c r="V189" i="82"/>
  <c r="T189" i="82"/>
  <c r="R189" i="82"/>
  <c r="N189" i="82"/>
  <c r="AM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Q188" i="82"/>
  <c r="S188" i="82" s="1"/>
  <c r="N188" i="82"/>
  <c r="AM188" i="82" s="1"/>
  <c r="J188" i="82"/>
  <c r="H188" i="82"/>
  <c r="G188" i="82"/>
  <c r="AR187" i="82"/>
  <c r="AQ187" i="82"/>
  <c r="AN187" i="82"/>
  <c r="AM187" i="82"/>
  <c r="AL187" i="82"/>
  <c r="AJ187" i="82"/>
  <c r="AI187" i="82"/>
  <c r="AH187" i="82"/>
  <c r="AF187" i="82"/>
  <c r="Z187" i="82"/>
  <c r="Y187" i="82"/>
  <c r="W187" i="82"/>
  <c r="V187" i="82"/>
  <c r="T187" i="82"/>
  <c r="R187" i="82"/>
  <c r="N187" i="82"/>
  <c r="J187" i="82"/>
  <c r="Q187" i="82" s="1"/>
  <c r="S187" i="82" s="1"/>
  <c r="H187" i="82"/>
  <c r="G187" i="82"/>
  <c r="AR186" i="82"/>
  <c r="AQ186" i="82"/>
  <c r="AN186" i="82"/>
  <c r="AL186" i="82"/>
  <c r="AJ186" i="82"/>
  <c r="AI186" i="82"/>
  <c r="AH186" i="82"/>
  <c r="AF186" i="82"/>
  <c r="Z186" i="82"/>
  <c r="AA186" i="82" s="1"/>
  <c r="Y186" i="82"/>
  <c r="W186" i="82"/>
  <c r="V186" i="82"/>
  <c r="T186" i="82"/>
  <c r="R186" i="82"/>
  <c r="Q186" i="82"/>
  <c r="S186" i="82" s="1"/>
  <c r="N186" i="82"/>
  <c r="AM186" i="82" s="1"/>
  <c r="J186" i="82"/>
  <c r="H186" i="82"/>
  <c r="G186" i="82"/>
  <c r="AR185" i="82"/>
  <c r="AQ185" i="82"/>
  <c r="AN185" i="82"/>
  <c r="AM185" i="82"/>
  <c r="AL185" i="82"/>
  <c r="AJ185" i="82"/>
  <c r="AI185" i="82"/>
  <c r="AH185" i="82"/>
  <c r="AF185" i="82"/>
  <c r="Z185" i="82"/>
  <c r="Y185" i="82"/>
  <c r="W185" i="82"/>
  <c r="V185" i="82"/>
  <c r="T185" i="82"/>
  <c r="R185" i="82"/>
  <c r="N185" i="82"/>
  <c r="J185" i="82"/>
  <c r="Q185" i="82" s="1"/>
  <c r="S185" i="82" s="1"/>
  <c r="H185" i="82"/>
  <c r="G185" i="82"/>
  <c r="AR184" i="82"/>
  <c r="AQ184" i="82"/>
  <c r="AN184" i="82"/>
  <c r="AL184" i="82"/>
  <c r="AJ184" i="82"/>
  <c r="AI184" i="82"/>
  <c r="AH184" i="82"/>
  <c r="AF184" i="82"/>
  <c r="Z184" i="82"/>
  <c r="AA184" i="82" s="1"/>
  <c r="Y184" i="82"/>
  <c r="W184" i="82"/>
  <c r="V184" i="82"/>
  <c r="T184" i="82"/>
  <c r="R184" i="82"/>
  <c r="Q184" i="82"/>
  <c r="S184" i="82" s="1"/>
  <c r="N184" i="82"/>
  <c r="AM184" i="82" s="1"/>
  <c r="J184" i="82"/>
  <c r="H184" i="82"/>
  <c r="G184" i="82"/>
  <c r="AR183" i="82"/>
  <c r="AQ183" i="82"/>
  <c r="AN183" i="82"/>
  <c r="AM183" i="82"/>
  <c r="AL183" i="82"/>
  <c r="AJ183" i="82"/>
  <c r="AI183" i="82"/>
  <c r="AH183" i="82"/>
  <c r="AF183" i="82"/>
  <c r="Z183" i="82"/>
  <c r="Y183" i="82"/>
  <c r="W183" i="82"/>
  <c r="V183" i="82"/>
  <c r="T183" i="82"/>
  <c r="R183" i="82"/>
  <c r="N183" i="82"/>
  <c r="J183" i="82"/>
  <c r="Q183" i="82" s="1"/>
  <c r="S183" i="82" s="1"/>
  <c r="H183" i="82"/>
  <c r="G183" i="82"/>
  <c r="AR182" i="82"/>
  <c r="AQ182" i="82"/>
  <c r="AN182" i="82"/>
  <c r="AL182" i="82"/>
  <c r="AJ182" i="82"/>
  <c r="AI182" i="82"/>
  <c r="AH182" i="82"/>
  <c r="AF182" i="82"/>
  <c r="Z182" i="82"/>
  <c r="AA182" i="82" s="1"/>
  <c r="Y182" i="82"/>
  <c r="W182" i="82"/>
  <c r="V182" i="82"/>
  <c r="T182" i="82"/>
  <c r="R182" i="82"/>
  <c r="Q182" i="82"/>
  <c r="S182" i="82" s="1"/>
  <c r="N182" i="82"/>
  <c r="AM182" i="82" s="1"/>
  <c r="J182" i="82"/>
  <c r="H182" i="82"/>
  <c r="G182" i="82"/>
  <c r="AR181" i="82"/>
  <c r="AQ181" i="82"/>
  <c r="AN181" i="82"/>
  <c r="AM181" i="82"/>
  <c r="AL181" i="82"/>
  <c r="AJ181" i="82"/>
  <c r="AI181" i="82"/>
  <c r="AH181" i="82"/>
  <c r="AF181" i="82"/>
  <c r="Z181" i="82"/>
  <c r="Y181" i="82"/>
  <c r="W181" i="82"/>
  <c r="V181" i="82"/>
  <c r="T181" i="82"/>
  <c r="R181" i="82"/>
  <c r="N181" i="82"/>
  <c r="J181" i="82"/>
  <c r="Q181" i="82" s="1"/>
  <c r="S181" i="82" s="1"/>
  <c r="H181" i="82"/>
  <c r="G181" i="82"/>
  <c r="AR180" i="82"/>
  <c r="AQ180" i="82"/>
  <c r="AN180" i="82"/>
  <c r="AL180" i="82"/>
  <c r="AJ180" i="82"/>
  <c r="AI180" i="82"/>
  <c r="AH180" i="82"/>
  <c r="AF180" i="82"/>
  <c r="Z180" i="82"/>
  <c r="AA180" i="82" s="1"/>
  <c r="Y180" i="82"/>
  <c r="W180" i="82"/>
  <c r="V180" i="82"/>
  <c r="T180" i="82"/>
  <c r="R180" i="82"/>
  <c r="Q180" i="82"/>
  <c r="S180" i="82" s="1"/>
  <c r="N180" i="82"/>
  <c r="AM180" i="82" s="1"/>
  <c r="J180" i="82"/>
  <c r="H180" i="82"/>
  <c r="G180" i="82"/>
  <c r="AR179" i="82"/>
  <c r="AQ179" i="82"/>
  <c r="AN179" i="82"/>
  <c r="AM179" i="82"/>
  <c r="AL179" i="82"/>
  <c r="AJ179" i="82"/>
  <c r="AI179" i="82"/>
  <c r="AH179" i="82"/>
  <c r="AF179" i="82"/>
  <c r="Z179" i="82"/>
  <c r="Y179" i="82"/>
  <c r="W179" i="82"/>
  <c r="V179" i="82"/>
  <c r="T179" i="82"/>
  <c r="R179" i="82"/>
  <c r="N179" i="82"/>
  <c r="J179" i="82"/>
  <c r="Q179" i="82" s="1"/>
  <c r="S179" i="82" s="1"/>
  <c r="H179" i="82"/>
  <c r="G179" i="82"/>
  <c r="AR178" i="82"/>
  <c r="AQ178" i="82"/>
  <c r="AN178" i="82"/>
  <c r="AL178" i="82"/>
  <c r="AJ178" i="82"/>
  <c r="AI178" i="82"/>
  <c r="AH178" i="82"/>
  <c r="AF178" i="82"/>
  <c r="Z178" i="82"/>
  <c r="AA178" i="82" s="1"/>
  <c r="Y178" i="82"/>
  <c r="W178" i="82"/>
  <c r="V178" i="82"/>
  <c r="T178" i="82"/>
  <c r="R178" i="82"/>
  <c r="Q178" i="82"/>
  <c r="S178" i="82" s="1"/>
  <c r="N178" i="82"/>
  <c r="AM178" i="82" s="1"/>
  <c r="J178" i="82"/>
  <c r="H178" i="82"/>
  <c r="G178" i="82"/>
  <c r="AR177" i="82"/>
  <c r="AQ177" i="82"/>
  <c r="AN177" i="82"/>
  <c r="AM177" i="82"/>
  <c r="AL177" i="82"/>
  <c r="AJ177" i="82"/>
  <c r="AI177" i="82"/>
  <c r="AH177" i="82"/>
  <c r="AF177" i="82"/>
  <c r="Z177" i="82"/>
  <c r="Y177" i="82"/>
  <c r="W177" i="82"/>
  <c r="V177" i="82"/>
  <c r="T177" i="82"/>
  <c r="R177" i="82"/>
  <c r="N177" i="82"/>
  <c r="J177" i="82"/>
  <c r="Q177" i="82" s="1"/>
  <c r="S177" i="82" s="1"/>
  <c r="H177" i="82"/>
  <c r="G177" i="82"/>
  <c r="AR176" i="82"/>
  <c r="AQ176" i="82"/>
  <c r="AN176" i="82"/>
  <c r="AL176" i="82"/>
  <c r="AJ176" i="82"/>
  <c r="AI176" i="82"/>
  <c r="AH176" i="82"/>
  <c r="AF176" i="82"/>
  <c r="Z176" i="82"/>
  <c r="AA176" i="82" s="1"/>
  <c r="Y176" i="82"/>
  <c r="W176" i="82"/>
  <c r="V176" i="82"/>
  <c r="T176" i="82"/>
  <c r="R176" i="82"/>
  <c r="Q176" i="82"/>
  <c r="S176" i="82" s="1"/>
  <c r="N176" i="82"/>
  <c r="AM176" i="82" s="1"/>
  <c r="J176" i="82"/>
  <c r="H176" i="82"/>
  <c r="G176" i="82"/>
  <c r="AR175" i="82"/>
  <c r="AQ175" i="82"/>
  <c r="AN175" i="82"/>
  <c r="AL175" i="82"/>
  <c r="AJ175" i="82"/>
  <c r="AI175" i="82"/>
  <c r="AH175" i="82"/>
  <c r="AF175" i="82"/>
  <c r="Z175" i="82"/>
  <c r="Y175" i="82"/>
  <c r="W175" i="82"/>
  <c r="V175" i="82"/>
  <c r="T175" i="82"/>
  <c r="R175" i="82"/>
  <c r="N175" i="82"/>
  <c r="AM175" i="82" s="1"/>
  <c r="J175" i="82"/>
  <c r="Q175" i="82" s="1"/>
  <c r="S175" i="82" s="1"/>
  <c r="H175" i="82"/>
  <c r="G175" i="82"/>
  <c r="AR174" i="82"/>
  <c r="AQ174" i="82"/>
  <c r="AN174" i="82"/>
  <c r="AL174" i="82"/>
  <c r="AJ174" i="82"/>
  <c r="AI174" i="82"/>
  <c r="AH174" i="82"/>
  <c r="AF174" i="82"/>
  <c r="Z174" i="82"/>
  <c r="AA174" i="82" s="1"/>
  <c r="Y174" i="82"/>
  <c r="W174" i="82"/>
  <c r="V174" i="82"/>
  <c r="T174" i="82"/>
  <c r="R174" i="82"/>
  <c r="N174" i="82"/>
  <c r="AM174" i="82" s="1"/>
  <c r="J174" i="82"/>
  <c r="H174" i="82"/>
  <c r="G174" i="82"/>
  <c r="AR173" i="82"/>
  <c r="AQ173" i="82"/>
  <c r="AN173" i="82"/>
  <c r="AL173" i="82"/>
  <c r="AJ173" i="82"/>
  <c r="AI173" i="82"/>
  <c r="AH173" i="82"/>
  <c r="AF173" i="82"/>
  <c r="Z173" i="82"/>
  <c r="Y173" i="82"/>
  <c r="AA173" i="82" s="1"/>
  <c r="W173" i="82"/>
  <c r="V173" i="82"/>
  <c r="T173" i="82"/>
  <c r="R173" i="82"/>
  <c r="N173" i="82"/>
  <c r="AM173" i="82" s="1"/>
  <c r="J173" i="82"/>
  <c r="Q173" i="82" s="1"/>
  <c r="S173" i="82" s="1"/>
  <c r="H173" i="82"/>
  <c r="G173" i="82"/>
  <c r="AR172" i="82"/>
  <c r="AQ172" i="82"/>
  <c r="AN172" i="82"/>
  <c r="AL172" i="82"/>
  <c r="AJ172" i="82"/>
  <c r="AI172" i="82"/>
  <c r="AH172" i="82"/>
  <c r="AF172" i="82"/>
  <c r="Z172" i="82"/>
  <c r="AA172" i="82" s="1"/>
  <c r="Y172" i="82"/>
  <c r="W172" i="82"/>
  <c r="V172" i="82"/>
  <c r="T172" i="82"/>
  <c r="R172" i="82"/>
  <c r="N172" i="82"/>
  <c r="AM172" i="82" s="1"/>
  <c r="J172" i="82"/>
  <c r="H172" i="82"/>
  <c r="G172" i="82"/>
  <c r="AR171" i="82"/>
  <c r="AQ171" i="82"/>
  <c r="AN171" i="82"/>
  <c r="AL171" i="82"/>
  <c r="AJ171" i="82"/>
  <c r="AI171" i="82"/>
  <c r="AH171" i="82"/>
  <c r="AF171" i="82"/>
  <c r="Z171" i="82"/>
  <c r="Y171" i="82"/>
  <c r="AA171" i="82" s="1"/>
  <c r="W171" i="82"/>
  <c r="V171" i="82"/>
  <c r="T171" i="82"/>
  <c r="R171" i="82"/>
  <c r="N171" i="82"/>
  <c r="AM171" i="82" s="1"/>
  <c r="J171" i="82"/>
  <c r="Q171" i="82" s="1"/>
  <c r="S171" i="82" s="1"/>
  <c r="H171" i="82"/>
  <c r="G171" i="82"/>
  <c r="AR170" i="82"/>
  <c r="AQ170" i="82"/>
  <c r="AN170" i="82"/>
  <c r="AL170" i="82"/>
  <c r="AJ170" i="82"/>
  <c r="AI170" i="82"/>
  <c r="AH170" i="82"/>
  <c r="AF170" i="82"/>
  <c r="Z170" i="82"/>
  <c r="AA170" i="82" s="1"/>
  <c r="Y170" i="82"/>
  <c r="W170" i="82"/>
  <c r="V170" i="82"/>
  <c r="T170" i="82"/>
  <c r="R170" i="82"/>
  <c r="N170" i="82"/>
  <c r="AM170" i="82" s="1"/>
  <c r="J170" i="82"/>
  <c r="H170" i="82"/>
  <c r="G170" i="82"/>
  <c r="AR169" i="82"/>
  <c r="AQ169" i="82"/>
  <c r="AN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R169" i="82"/>
  <c r="N169" i="82"/>
  <c r="AM169" i="82" s="1"/>
  <c r="J169" i="82"/>
  <c r="Q169" i="82" s="1"/>
  <c r="S169" i="82" s="1"/>
  <c r="H169" i="82"/>
  <c r="G169" i="82"/>
  <c r="AR168" i="82"/>
  <c r="AQ168" i="82"/>
  <c r="AN168" i="82"/>
  <c r="AL168" i="82"/>
  <c r="AJ168" i="82"/>
  <c r="AI168" i="82"/>
  <c r="AH168" i="82"/>
  <c r="AF168" i="82"/>
  <c r="Z168" i="82"/>
  <c r="AA168" i="82" s="1"/>
  <c r="Y168" i="82"/>
  <c r="W168" i="82"/>
  <c r="V168" i="82"/>
  <c r="T168" i="82"/>
  <c r="R168" i="82"/>
  <c r="N168" i="82"/>
  <c r="AM168" i="82" s="1"/>
  <c r="J168" i="82"/>
  <c r="H168" i="82"/>
  <c r="G168" i="82"/>
  <c r="AR167" i="82"/>
  <c r="AQ167" i="82"/>
  <c r="AN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R167" i="82"/>
  <c r="N167" i="82"/>
  <c r="AM167" i="82" s="1"/>
  <c r="J167" i="82"/>
  <c r="Q167" i="82" s="1"/>
  <c r="S167" i="82" s="1"/>
  <c r="H167" i="82"/>
  <c r="G167" i="82"/>
  <c r="AR166" i="82"/>
  <c r="AQ166" i="82"/>
  <c r="AN166" i="82"/>
  <c r="AL166" i="82"/>
  <c r="AJ166" i="82"/>
  <c r="AI166" i="82"/>
  <c r="AH166" i="82"/>
  <c r="AF166" i="82"/>
  <c r="Z166" i="82"/>
  <c r="AA166" i="82" s="1"/>
  <c r="Y166" i="82"/>
  <c r="W166" i="82"/>
  <c r="V166" i="82"/>
  <c r="T166" i="82"/>
  <c r="R166" i="82"/>
  <c r="N166" i="82"/>
  <c r="AM166" i="82" s="1"/>
  <c r="J166" i="82"/>
  <c r="H166" i="82"/>
  <c r="G166" i="82"/>
  <c r="AR165" i="82"/>
  <c r="AQ165" i="82"/>
  <c r="AN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R165" i="82"/>
  <c r="N165" i="82"/>
  <c r="AM165" i="82" s="1"/>
  <c r="J165" i="82"/>
  <c r="Q165" i="82" s="1"/>
  <c r="S165" i="82" s="1"/>
  <c r="H165" i="82"/>
  <c r="G165" i="82"/>
  <c r="AR164" i="82"/>
  <c r="AQ164" i="82"/>
  <c r="AN164" i="82"/>
  <c r="AL164" i="82"/>
  <c r="AJ164" i="82"/>
  <c r="AI164" i="82"/>
  <c r="AH164" i="82"/>
  <c r="AF164" i="82"/>
  <c r="Z164" i="82"/>
  <c r="AA164" i="82" s="1"/>
  <c r="Y164" i="82"/>
  <c r="W164" i="82"/>
  <c r="V164" i="82"/>
  <c r="T164" i="82"/>
  <c r="R164" i="82"/>
  <c r="N164" i="82"/>
  <c r="AM164" i="82" s="1"/>
  <c r="J164" i="82"/>
  <c r="H164" i="82"/>
  <c r="G164" i="82"/>
  <c r="AR163" i="82"/>
  <c r="AQ163" i="82"/>
  <c r="AN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R163" i="82"/>
  <c r="N163" i="82"/>
  <c r="AM163" i="82" s="1"/>
  <c r="J163" i="82"/>
  <c r="Q163" i="82" s="1"/>
  <c r="S163" i="82" s="1"/>
  <c r="H163" i="82"/>
  <c r="G163" i="82"/>
  <c r="AR162" i="82"/>
  <c r="AQ162" i="82"/>
  <c r="AN162" i="82"/>
  <c r="AL162" i="82"/>
  <c r="AJ162" i="82"/>
  <c r="AI162" i="82"/>
  <c r="AH162" i="82"/>
  <c r="AF162" i="82"/>
  <c r="Z162" i="82"/>
  <c r="AA162" i="82" s="1"/>
  <c r="Y162" i="82"/>
  <c r="W162" i="82"/>
  <c r="V162" i="82"/>
  <c r="T162" i="82"/>
  <c r="R162" i="82"/>
  <c r="N162" i="82"/>
  <c r="AM162" i="82" s="1"/>
  <c r="J162" i="82"/>
  <c r="H162" i="82"/>
  <c r="G162" i="82"/>
  <c r="AR161" i="82"/>
  <c r="AQ161" i="82"/>
  <c r="AN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R161" i="82"/>
  <c r="N161" i="82"/>
  <c r="AM161" i="82" s="1"/>
  <c r="J161" i="82"/>
  <c r="Q161" i="82" s="1"/>
  <c r="S161" i="82" s="1"/>
  <c r="H161" i="82"/>
  <c r="G161" i="82"/>
  <c r="AR160" i="82"/>
  <c r="AQ160" i="82"/>
  <c r="AN160" i="82"/>
  <c r="AL160" i="82"/>
  <c r="AJ160" i="82"/>
  <c r="AI160" i="82"/>
  <c r="AH160" i="82"/>
  <c r="AF160" i="82"/>
  <c r="Z160" i="82"/>
  <c r="AA160" i="82" s="1"/>
  <c r="Y160" i="82"/>
  <c r="W160" i="82"/>
  <c r="V160" i="82"/>
  <c r="T160" i="82"/>
  <c r="R160" i="82"/>
  <c r="N160" i="82"/>
  <c r="AM160" i="82" s="1"/>
  <c r="J160" i="82"/>
  <c r="H160" i="82"/>
  <c r="G160" i="82"/>
  <c r="AR159" i="82"/>
  <c r="AQ159" i="82"/>
  <c r="AN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R159" i="82"/>
  <c r="N159" i="82"/>
  <c r="AM159" i="82" s="1"/>
  <c r="J159" i="82"/>
  <c r="Q159" i="82" s="1"/>
  <c r="S159" i="82" s="1"/>
  <c r="H159" i="82"/>
  <c r="G159" i="82"/>
  <c r="AR158" i="82"/>
  <c r="AQ158" i="82"/>
  <c r="AN158" i="82"/>
  <c r="AL158" i="82"/>
  <c r="AJ158" i="82"/>
  <c r="AI158" i="82"/>
  <c r="AH158" i="82"/>
  <c r="AF158" i="82"/>
  <c r="Z158" i="82"/>
  <c r="AA158" i="82" s="1"/>
  <c r="Y158" i="82"/>
  <c r="W158" i="82"/>
  <c r="V158" i="82"/>
  <c r="T158" i="82"/>
  <c r="R158" i="82"/>
  <c r="N158" i="82"/>
  <c r="AM158" i="82" s="1"/>
  <c r="J158" i="82"/>
  <c r="H158" i="82"/>
  <c r="G158" i="82"/>
  <c r="AR157" i="82"/>
  <c r="AQ157" i="82"/>
  <c r="AN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R157" i="82"/>
  <c r="N157" i="82"/>
  <c r="AM157" i="82" s="1"/>
  <c r="J157" i="82"/>
  <c r="Q157" i="82" s="1"/>
  <c r="S157" i="82" s="1"/>
  <c r="H157" i="82"/>
  <c r="G157" i="82"/>
  <c r="AR156" i="82"/>
  <c r="AQ156" i="82"/>
  <c r="AN156" i="82"/>
  <c r="AL156" i="82"/>
  <c r="AJ156" i="82"/>
  <c r="AI156" i="82"/>
  <c r="AH156" i="82"/>
  <c r="AF156" i="82"/>
  <c r="Z156" i="82"/>
  <c r="AA156" i="82" s="1"/>
  <c r="Y156" i="82"/>
  <c r="W156" i="82"/>
  <c r="V156" i="82"/>
  <c r="T156" i="82"/>
  <c r="R156" i="82"/>
  <c r="N156" i="82"/>
  <c r="AM156" i="82" s="1"/>
  <c r="J156" i="82"/>
  <c r="H156" i="82"/>
  <c r="G156" i="82"/>
  <c r="AR155" i="82"/>
  <c r="AQ155" i="82"/>
  <c r="AN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R155" i="82"/>
  <c r="N155" i="82"/>
  <c r="AM155" i="82" s="1"/>
  <c r="J155" i="82"/>
  <c r="Q155" i="82" s="1"/>
  <c r="S155" i="82" s="1"/>
  <c r="H155" i="82"/>
  <c r="G155" i="82"/>
  <c r="AR154" i="82"/>
  <c r="AQ154" i="82"/>
  <c r="AN154" i="82"/>
  <c r="AL154" i="82"/>
  <c r="AJ154" i="82"/>
  <c r="AI154" i="82"/>
  <c r="AH154" i="82"/>
  <c r="AF154" i="82"/>
  <c r="Z154" i="82"/>
  <c r="AA154" i="82" s="1"/>
  <c r="Y154" i="82"/>
  <c r="W154" i="82"/>
  <c r="V154" i="82"/>
  <c r="T154" i="82"/>
  <c r="R154" i="82"/>
  <c r="N154" i="82"/>
  <c r="AM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R153" i="82"/>
  <c r="N153" i="82"/>
  <c r="AM153" i="82" s="1"/>
  <c r="J153" i="82"/>
  <c r="Q153" i="82" s="1"/>
  <c r="S153" i="82" s="1"/>
  <c r="H153" i="82"/>
  <c r="G153" i="82"/>
  <c r="AR152" i="82"/>
  <c r="AQ152" i="82"/>
  <c r="AN152" i="82"/>
  <c r="AL152" i="82"/>
  <c r="AJ152" i="82"/>
  <c r="AI152" i="82"/>
  <c r="AH152" i="82"/>
  <c r="AF152" i="82"/>
  <c r="Z152" i="82"/>
  <c r="AA152" i="82" s="1"/>
  <c r="Y152" i="82"/>
  <c r="W152" i="82"/>
  <c r="V152" i="82"/>
  <c r="T152" i="82"/>
  <c r="R152" i="82"/>
  <c r="N152" i="82"/>
  <c r="AM152" i="82" s="1"/>
  <c r="J152" i="82"/>
  <c r="H152" i="82"/>
  <c r="G152" i="82"/>
  <c r="AR151" i="82"/>
  <c r="AQ151" i="82"/>
  <c r="AN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R151" i="82"/>
  <c r="N151" i="82"/>
  <c r="AM151" i="82" s="1"/>
  <c r="J151" i="82"/>
  <c r="Q151" i="82" s="1"/>
  <c r="S151" i="82" s="1"/>
  <c r="H151" i="82"/>
  <c r="G151" i="82"/>
  <c r="AR150" i="82"/>
  <c r="AQ150" i="82"/>
  <c r="AN150" i="82"/>
  <c r="AL150" i="82"/>
  <c r="AJ150" i="82"/>
  <c r="AI150" i="82"/>
  <c r="AH150" i="82"/>
  <c r="AF150" i="82"/>
  <c r="Z150" i="82"/>
  <c r="AA150" i="82" s="1"/>
  <c r="Y150" i="82"/>
  <c r="W150" i="82"/>
  <c r="V150" i="82"/>
  <c r="T150" i="82"/>
  <c r="R150" i="82"/>
  <c r="N150" i="82"/>
  <c r="AM150" i="82" s="1"/>
  <c r="J150" i="82"/>
  <c r="H150" i="82"/>
  <c r="G150" i="82"/>
  <c r="AR149" i="82"/>
  <c r="AQ149" i="82"/>
  <c r="AN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AM149" i="82" s="1"/>
  <c r="J149" i="82"/>
  <c r="Q149" i="82" s="1"/>
  <c r="S149" i="82" s="1"/>
  <c r="H149" i="82"/>
  <c r="G149" i="82"/>
  <c r="AR148" i="82"/>
  <c r="AQ148" i="82"/>
  <c r="AN148" i="82"/>
  <c r="AL148" i="82"/>
  <c r="AJ148" i="82"/>
  <c r="AI148" i="82"/>
  <c r="AH148" i="82"/>
  <c r="AF148" i="82"/>
  <c r="Z148" i="82"/>
  <c r="AA148" i="82" s="1"/>
  <c r="Y148" i="82"/>
  <c r="W148" i="82"/>
  <c r="V148" i="82"/>
  <c r="T148" i="82"/>
  <c r="R148" i="82"/>
  <c r="N148" i="82"/>
  <c r="AM148" i="82" s="1"/>
  <c r="J148" i="82"/>
  <c r="H148" i="82"/>
  <c r="G148" i="82"/>
  <c r="AR147" i="82"/>
  <c r="AQ147" i="82"/>
  <c r="AN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AM147" i="82" s="1"/>
  <c r="J147" i="82"/>
  <c r="Q147" i="82" s="1"/>
  <c r="S147" i="82" s="1"/>
  <c r="H147" i="82"/>
  <c r="G147" i="82"/>
  <c r="AR146" i="82"/>
  <c r="AQ146" i="82"/>
  <c r="AN146" i="82"/>
  <c r="AL146" i="82"/>
  <c r="AJ146" i="82"/>
  <c r="AI146" i="82"/>
  <c r="AH146" i="82"/>
  <c r="AF146" i="82"/>
  <c r="Z146" i="82"/>
  <c r="AA146" i="82" s="1"/>
  <c r="Y146" i="82"/>
  <c r="W146" i="82"/>
  <c r="V146" i="82"/>
  <c r="T146" i="82"/>
  <c r="R146" i="82"/>
  <c r="N146" i="82"/>
  <c r="AM146" i="82" s="1"/>
  <c r="J146" i="82"/>
  <c r="H146" i="82"/>
  <c r="G146" i="82"/>
  <c r="AR145" i="82"/>
  <c r="AQ145" i="82"/>
  <c r="AN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AM145" i="82" s="1"/>
  <c r="J145" i="82"/>
  <c r="Q145" i="82" s="1"/>
  <c r="S145" i="82" s="1"/>
  <c r="H145" i="82"/>
  <c r="G145" i="82"/>
  <c r="AR144" i="82"/>
  <c r="AQ144" i="82"/>
  <c r="AN144" i="82"/>
  <c r="AL144" i="82"/>
  <c r="AJ144" i="82"/>
  <c r="AI144" i="82"/>
  <c r="AH144" i="82"/>
  <c r="AF144" i="82"/>
  <c r="Z144" i="82"/>
  <c r="AA144" i="82" s="1"/>
  <c r="Y144" i="82"/>
  <c r="W144" i="82"/>
  <c r="V144" i="82"/>
  <c r="T144" i="82"/>
  <c r="R144" i="82"/>
  <c r="N144" i="82"/>
  <c r="AM144" i="82" s="1"/>
  <c r="J144" i="82"/>
  <c r="H144" i="82"/>
  <c r="G144" i="82"/>
  <c r="AR143" i="82"/>
  <c r="AQ143" i="82"/>
  <c r="AN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AM143" i="82" s="1"/>
  <c r="J143" i="82"/>
  <c r="Q143" i="82" s="1"/>
  <c r="S143" i="82" s="1"/>
  <c r="H143" i="82"/>
  <c r="G143" i="82"/>
  <c r="AR142" i="82"/>
  <c r="AQ142" i="82"/>
  <c r="AN142" i="82"/>
  <c r="AL142" i="82"/>
  <c r="AJ142" i="82"/>
  <c r="AI142" i="82"/>
  <c r="AH142" i="82"/>
  <c r="AF142" i="82"/>
  <c r="Z142" i="82"/>
  <c r="AA142" i="82" s="1"/>
  <c r="Y142" i="82"/>
  <c r="W142" i="82"/>
  <c r="V142" i="82"/>
  <c r="T142" i="82"/>
  <c r="R142" i="82"/>
  <c r="N142" i="82"/>
  <c r="AM142" i="82" s="1"/>
  <c r="J142" i="82"/>
  <c r="H142" i="82"/>
  <c r="G142" i="82"/>
  <c r="AR141" i="82"/>
  <c r="AQ141" i="82"/>
  <c r="AN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AM141" i="82" s="1"/>
  <c r="J141" i="82"/>
  <c r="Q141" i="82" s="1"/>
  <c r="S141" i="82" s="1"/>
  <c r="H141" i="82"/>
  <c r="G141" i="82"/>
  <c r="AR140" i="82"/>
  <c r="AQ140" i="82"/>
  <c r="AN140" i="82"/>
  <c r="AL140" i="82"/>
  <c r="AJ140" i="82"/>
  <c r="AI140" i="82"/>
  <c r="AH140" i="82"/>
  <c r="AF140" i="82"/>
  <c r="Z140" i="82"/>
  <c r="AA140" i="82" s="1"/>
  <c r="Y140" i="82"/>
  <c r="W140" i="82"/>
  <c r="V140" i="82"/>
  <c r="T140" i="82"/>
  <c r="R140" i="82"/>
  <c r="N140" i="82"/>
  <c r="AM140" i="82" s="1"/>
  <c r="J140" i="82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AM139" i="82" s="1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Z138" i="82"/>
  <c r="AA138" i="82" s="1"/>
  <c r="Y138" i="82"/>
  <c r="W138" i="82"/>
  <c r="V138" i="82"/>
  <c r="T138" i="82"/>
  <c r="R138" i="82"/>
  <c r="N138" i="82"/>
  <c r="AM138" i="82" s="1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AM137" i="82" s="1"/>
  <c r="J137" i="82"/>
  <c r="Q137" i="82" s="1"/>
  <c r="S137" i="82" s="1"/>
  <c r="H137" i="82"/>
  <c r="G137" i="82"/>
  <c r="AR136" i="82"/>
  <c r="AQ136" i="82"/>
  <c r="AN136" i="82"/>
  <c r="AL136" i="82"/>
  <c r="AJ136" i="82"/>
  <c r="AI136" i="82"/>
  <c r="AH136" i="82"/>
  <c r="AF136" i="82"/>
  <c r="Z136" i="82"/>
  <c r="AA136" i="82" s="1"/>
  <c r="Y136" i="82"/>
  <c r="W136" i="82"/>
  <c r="V136" i="82"/>
  <c r="T136" i="82"/>
  <c r="R136" i="82"/>
  <c r="N136" i="82"/>
  <c r="AM136" i="82" s="1"/>
  <c r="J136" i="82"/>
  <c r="H136" i="82"/>
  <c r="G136" i="82"/>
  <c r="AR135" i="82"/>
  <c r="AQ135" i="82"/>
  <c r="AN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AM135" i="82" s="1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Z134" i="82"/>
  <c r="AA134" i="82" s="1"/>
  <c r="Y134" i="82"/>
  <c r="W134" i="82"/>
  <c r="V134" i="82"/>
  <c r="T134" i="82"/>
  <c r="R134" i="82"/>
  <c r="N134" i="82"/>
  <c r="AM134" i="82" s="1"/>
  <c r="J134" i="82"/>
  <c r="H134" i="82"/>
  <c r="G134" i="82"/>
  <c r="AR133" i="82"/>
  <c r="AQ133" i="82"/>
  <c r="AN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AM133" i="82" s="1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Z132" i="82"/>
  <c r="AA132" i="82" s="1"/>
  <c r="Y132" i="82"/>
  <c r="W132" i="82"/>
  <c r="V132" i="82"/>
  <c r="T132" i="82"/>
  <c r="R132" i="82"/>
  <c r="N132" i="82"/>
  <c r="AM132" i="82" s="1"/>
  <c r="J132" i="82"/>
  <c r="H132" i="82"/>
  <c r="G132" i="82"/>
  <c r="AR131" i="82"/>
  <c r="AQ131" i="82"/>
  <c r="AN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AM131" i="82" s="1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Z130" i="82"/>
  <c r="AA130" i="82" s="1"/>
  <c r="Y130" i="82"/>
  <c r="W130" i="82"/>
  <c r="V130" i="82"/>
  <c r="T130" i="82"/>
  <c r="R130" i="82"/>
  <c r="N130" i="82"/>
  <c r="AM130" i="82" s="1"/>
  <c r="J130" i="82"/>
  <c r="H130" i="82"/>
  <c r="G130" i="82"/>
  <c r="AR129" i="82"/>
  <c r="AQ129" i="82"/>
  <c r="AN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AM129" i="82" s="1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Z128" i="82"/>
  <c r="AA128" i="82" s="1"/>
  <c r="Y128" i="82"/>
  <c r="W128" i="82"/>
  <c r="V128" i="82"/>
  <c r="T128" i="82"/>
  <c r="R128" i="82"/>
  <c r="N128" i="82"/>
  <c r="AM128" i="82" s="1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AM127" i="82" s="1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Z126" i="82"/>
  <c r="AA126" i="82" s="1"/>
  <c r="Y126" i="82"/>
  <c r="W126" i="82"/>
  <c r="V126" i="82"/>
  <c r="T126" i="82"/>
  <c r="R126" i="82"/>
  <c r="N126" i="82"/>
  <c r="AM126" i="82" s="1"/>
  <c r="J126" i="82"/>
  <c r="H126" i="82"/>
  <c r="G126" i="82"/>
  <c r="AR125" i="82"/>
  <c r="AQ125" i="82"/>
  <c r="AN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AM125" i="82" s="1"/>
  <c r="J125" i="82"/>
  <c r="H125" i="82"/>
  <c r="G125" i="82"/>
  <c r="AR124" i="82"/>
  <c r="AQ124" i="82"/>
  <c r="AN124" i="82"/>
  <c r="AL124" i="82"/>
  <c r="AJ124" i="82"/>
  <c r="AI124" i="82"/>
  <c r="AH124" i="82"/>
  <c r="AF124" i="82"/>
  <c r="Z124" i="82"/>
  <c r="AA124" i="82" s="1"/>
  <c r="Y124" i="82"/>
  <c r="W124" i="82"/>
  <c r="V124" i="82"/>
  <c r="T124" i="82"/>
  <c r="R124" i="82"/>
  <c r="N124" i="82"/>
  <c r="AM124" i="82" s="1"/>
  <c r="J124" i="82"/>
  <c r="H124" i="82"/>
  <c r="G124" i="82"/>
  <c r="AR123" i="82"/>
  <c r="AQ123" i="82"/>
  <c r="AN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AM123" i="82" s="1"/>
  <c r="J123" i="82"/>
  <c r="H123" i="82"/>
  <c r="G123" i="82"/>
  <c r="AR122" i="82"/>
  <c r="AQ122" i="82"/>
  <c r="AN122" i="82"/>
  <c r="AL122" i="82"/>
  <c r="AJ122" i="82"/>
  <c r="AI122" i="82"/>
  <c r="AH122" i="82"/>
  <c r="AF122" i="82"/>
  <c r="Z122" i="82"/>
  <c r="AA122" i="82" s="1"/>
  <c r="Y122" i="82"/>
  <c r="W122" i="82"/>
  <c r="V122" i="82"/>
  <c r="T122" i="82"/>
  <c r="R122" i="82"/>
  <c r="N122" i="82"/>
  <c r="J122" i="82"/>
  <c r="H122" i="82"/>
  <c r="G122" i="82"/>
  <c r="AR121" i="82"/>
  <c r="AQ121" i="82"/>
  <c r="AN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AM121" i="82" s="1"/>
  <c r="J121" i="82"/>
  <c r="H121" i="82"/>
  <c r="G121" i="82"/>
  <c r="AR120" i="82"/>
  <c r="AQ120" i="82"/>
  <c r="AN120" i="82"/>
  <c r="AL120" i="82"/>
  <c r="AJ120" i="82"/>
  <c r="AI120" i="82"/>
  <c r="AH120" i="82"/>
  <c r="AF120" i="82"/>
  <c r="Z120" i="82"/>
  <c r="AA120" i="82" s="1"/>
  <c r="Y120" i="82"/>
  <c r="W120" i="82"/>
  <c r="V120" i="82"/>
  <c r="T120" i="82"/>
  <c r="R120" i="82"/>
  <c r="N120" i="82"/>
  <c r="J120" i="82"/>
  <c r="H120" i="82"/>
  <c r="G120" i="82"/>
  <c r="AR119" i="82"/>
  <c r="AQ119" i="82"/>
  <c r="AN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AM119" i="82" s="1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AA118" i="82" s="1"/>
  <c r="Y118" i="82"/>
  <c r="W118" i="82"/>
  <c r="V118" i="82"/>
  <c r="T118" i="82"/>
  <c r="R118" i="82"/>
  <c r="N118" i="82"/>
  <c r="J118" i="82"/>
  <c r="H118" i="82"/>
  <c r="G118" i="82"/>
  <c r="AR117" i="82"/>
  <c r="AQ117" i="82"/>
  <c r="AN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AM117" i="82" s="1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AA116" i="82" s="1"/>
  <c r="Y116" i="82"/>
  <c r="W116" i="82"/>
  <c r="V116" i="82"/>
  <c r="T116" i="82"/>
  <c r="R116" i="82"/>
  <c r="N116" i="82"/>
  <c r="J116" i="82"/>
  <c r="H116" i="82"/>
  <c r="G116" i="82"/>
  <c r="AR115" i="82"/>
  <c r="AQ115" i="82"/>
  <c r="AN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AM115" i="82" s="1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AA114" i="82" s="1"/>
  <c r="Y114" i="82"/>
  <c r="W114" i="82"/>
  <c r="V114" i="82"/>
  <c r="T114" i="82"/>
  <c r="R114" i="82"/>
  <c r="N114" i="82"/>
  <c r="J114" i="82"/>
  <c r="H114" i="82"/>
  <c r="G114" i="82"/>
  <c r="AR113" i="82"/>
  <c r="AQ113" i="82"/>
  <c r="AN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AM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AA112" i="82" s="1"/>
  <c r="Y112" i="82"/>
  <c r="W112" i="82"/>
  <c r="V112" i="82"/>
  <c r="T112" i="82"/>
  <c r="R112" i="82"/>
  <c r="N112" i="82"/>
  <c r="J112" i="82"/>
  <c r="H112" i="82"/>
  <c r="G112" i="82"/>
  <c r="AR111" i="82"/>
  <c r="AQ111" i="82"/>
  <c r="AN111" i="82"/>
  <c r="AL111" i="82"/>
  <c r="AJ111" i="82"/>
  <c r="AI111" i="82"/>
  <c r="AH111" i="82"/>
  <c r="AF111" i="82"/>
  <c r="Z111" i="82"/>
  <c r="Y111" i="82"/>
  <c r="AA111" i="82" s="1"/>
  <c r="W111" i="82"/>
  <c r="V111" i="82"/>
  <c r="T111" i="82"/>
  <c r="R111" i="82"/>
  <c r="N111" i="82"/>
  <c r="AM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AA110" i="82" s="1"/>
  <c r="Y110" i="82"/>
  <c r="W110" i="82"/>
  <c r="V110" i="82"/>
  <c r="T110" i="82"/>
  <c r="R110" i="82"/>
  <c r="N110" i="82"/>
  <c r="J110" i="82"/>
  <c r="H110" i="82"/>
  <c r="G110" i="82"/>
  <c r="AR109" i="82"/>
  <c r="AQ109" i="82"/>
  <c r="AN109" i="82"/>
  <c r="AL109" i="82"/>
  <c r="AJ109" i="82"/>
  <c r="AI109" i="82"/>
  <c r="AH109" i="82"/>
  <c r="AF109" i="82"/>
  <c r="Z109" i="82"/>
  <c r="Y109" i="82"/>
  <c r="AA109" i="82" s="1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J108" i="82"/>
  <c r="H108" i="82"/>
  <c r="G108" i="82"/>
  <c r="AR107" i="82"/>
  <c r="AQ107" i="82"/>
  <c r="AN107" i="82"/>
  <c r="AL107" i="82"/>
  <c r="AJ107" i="82"/>
  <c r="AI107" i="82"/>
  <c r="AH107" i="82"/>
  <c r="AF107" i="82"/>
  <c r="Z107" i="82"/>
  <c r="Y107" i="82"/>
  <c r="AA107" i="82" s="1"/>
  <c r="W107" i="82"/>
  <c r="V107" i="82"/>
  <c r="T107" i="82"/>
  <c r="R107" i="82"/>
  <c r="N107" i="82"/>
  <c r="AM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AA106" i="82" s="1"/>
  <c r="Y106" i="82"/>
  <c r="W106" i="82"/>
  <c r="V106" i="82"/>
  <c r="T106" i="82"/>
  <c r="R106" i="82"/>
  <c r="N106" i="82"/>
  <c r="J106" i="82"/>
  <c r="H106" i="82"/>
  <c r="G106" i="82"/>
  <c r="AR105" i="82"/>
  <c r="AQ105" i="82"/>
  <c r="AN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AM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AA104" i="82" s="1"/>
  <c r="Y104" i="82"/>
  <c r="W104" i="82"/>
  <c r="V104" i="82"/>
  <c r="T104" i="82"/>
  <c r="R104" i="82"/>
  <c r="N104" i="82"/>
  <c r="J104" i="82"/>
  <c r="H104" i="82"/>
  <c r="G104" i="82"/>
  <c r="AR103" i="82"/>
  <c r="AQ103" i="82"/>
  <c r="AN103" i="82"/>
  <c r="AL103" i="82"/>
  <c r="AJ103" i="82"/>
  <c r="AI103" i="82"/>
  <c r="AH103" i="82"/>
  <c r="AF103" i="82"/>
  <c r="Z103" i="82"/>
  <c r="Y103" i="82"/>
  <c r="AA103" i="82" s="1"/>
  <c r="W103" i="82"/>
  <c r="V103" i="82"/>
  <c r="T103" i="82"/>
  <c r="R103" i="82"/>
  <c r="N103" i="82"/>
  <c r="AM103" i="82" s="1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AA102" i="82" s="1"/>
  <c r="Y102" i="82"/>
  <c r="W102" i="82"/>
  <c r="V102" i="82"/>
  <c r="T102" i="82"/>
  <c r="R102" i="82"/>
  <c r="N102" i="82"/>
  <c r="J102" i="82"/>
  <c r="H102" i="82"/>
  <c r="G102" i="82"/>
  <c r="AR101" i="82"/>
  <c r="AQ101" i="82"/>
  <c r="AN101" i="82"/>
  <c r="AM101" i="82"/>
  <c r="AL101" i="82"/>
  <c r="AJ101" i="82"/>
  <c r="AI101" i="82"/>
  <c r="AH101" i="82"/>
  <c r="AF101" i="82"/>
  <c r="Z101" i="82"/>
  <c r="Y101" i="82"/>
  <c r="AA101" i="82" s="1"/>
  <c r="W101" i="82"/>
  <c r="V101" i="82"/>
  <c r="T101" i="82"/>
  <c r="S101" i="82"/>
  <c r="R101" i="82"/>
  <c r="N101" i="82"/>
  <c r="J101" i="82"/>
  <c r="Q101" i="82" s="1"/>
  <c r="H101" i="82"/>
  <c r="G101" i="82"/>
  <c r="AR100" i="82"/>
  <c r="AQ100" i="82"/>
  <c r="AN100" i="82"/>
  <c r="AL100" i="82"/>
  <c r="AJ100" i="82"/>
  <c r="AI100" i="82"/>
  <c r="AH100" i="82"/>
  <c r="AF100" i="82"/>
  <c r="Z100" i="82"/>
  <c r="AA100" i="82" s="1"/>
  <c r="Y100" i="82"/>
  <c r="W100" i="82"/>
  <c r="V100" i="82"/>
  <c r="T100" i="82"/>
  <c r="R100" i="82"/>
  <c r="Q100" i="82"/>
  <c r="N100" i="82"/>
  <c r="AM100" i="82" s="1"/>
  <c r="J100" i="82"/>
  <c r="H100" i="82"/>
  <c r="G100" i="82"/>
  <c r="AR99" i="82"/>
  <c r="AQ99" i="82"/>
  <c r="AN99" i="82"/>
  <c r="AL99" i="82"/>
  <c r="AJ99" i="82"/>
  <c r="AI99" i="82"/>
  <c r="AH99" i="82"/>
  <c r="AF99" i="82"/>
  <c r="Z99" i="82"/>
  <c r="Y99" i="82"/>
  <c r="AA99" i="82" s="1"/>
  <c r="W99" i="82"/>
  <c r="V99" i="82"/>
  <c r="T99" i="82"/>
  <c r="R99" i="82"/>
  <c r="N99" i="82"/>
  <c r="AM99" i="82" s="1"/>
  <c r="J99" i="82"/>
  <c r="Q99" i="82" s="1"/>
  <c r="S99" i="82" s="1"/>
  <c r="H99" i="82"/>
  <c r="G99" i="82"/>
  <c r="AR98" i="82"/>
  <c r="AQ98" i="82"/>
  <c r="AN98" i="82"/>
  <c r="AL98" i="82"/>
  <c r="AJ98" i="82"/>
  <c r="AI98" i="82"/>
  <c r="AH98" i="82"/>
  <c r="AF98" i="82"/>
  <c r="AA98" i="82"/>
  <c r="Z98" i="82"/>
  <c r="Y98" i="82"/>
  <c r="W98" i="82"/>
  <c r="V98" i="82"/>
  <c r="T98" i="82"/>
  <c r="R98" i="82"/>
  <c r="Q98" i="82"/>
  <c r="S98" i="82" s="1"/>
  <c r="N98" i="82"/>
  <c r="AM98" i="82" s="1"/>
  <c r="J98" i="82"/>
  <c r="H98" i="82"/>
  <c r="G98" i="82"/>
  <c r="AR97" i="82"/>
  <c r="AQ97" i="82"/>
  <c r="AN97" i="82"/>
  <c r="AM97" i="82"/>
  <c r="AL97" i="82"/>
  <c r="AJ97" i="82"/>
  <c r="AI97" i="82"/>
  <c r="AH97" i="82"/>
  <c r="AF97" i="82"/>
  <c r="Z97" i="82"/>
  <c r="Y97" i="82"/>
  <c r="AA97" i="82" s="1"/>
  <c r="W97" i="82"/>
  <c r="V97" i="82"/>
  <c r="T97" i="82"/>
  <c r="R97" i="82"/>
  <c r="N97" i="82"/>
  <c r="J97" i="82"/>
  <c r="Q97" i="82" s="1"/>
  <c r="S97" i="82" s="1"/>
  <c r="H97" i="82"/>
  <c r="G97" i="82"/>
  <c r="AR96" i="82"/>
  <c r="AQ96" i="82"/>
  <c r="AN96" i="82"/>
  <c r="AL96" i="82"/>
  <c r="AJ96" i="82"/>
  <c r="AI96" i="82"/>
  <c r="AH96" i="82"/>
  <c r="AF96" i="82"/>
  <c r="AA96" i="82"/>
  <c r="Z96" i="82"/>
  <c r="Y96" i="82"/>
  <c r="W96" i="82"/>
  <c r="V96" i="82"/>
  <c r="T96" i="82"/>
  <c r="R96" i="82"/>
  <c r="Q96" i="82"/>
  <c r="S96" i="82" s="1"/>
  <c r="N96" i="82"/>
  <c r="AM96" i="82" s="1"/>
  <c r="J96" i="82"/>
  <c r="H96" i="82"/>
  <c r="G96" i="82"/>
  <c r="AR95" i="82"/>
  <c r="AQ95" i="82"/>
  <c r="AN95" i="82"/>
  <c r="AM95" i="82"/>
  <c r="AL95" i="82"/>
  <c r="AJ95" i="82"/>
  <c r="AI95" i="82"/>
  <c r="AH95" i="82"/>
  <c r="AF95" i="82"/>
  <c r="Z95" i="82"/>
  <c r="Y95" i="82"/>
  <c r="AA95" i="82" s="1"/>
  <c r="W95" i="82"/>
  <c r="V95" i="82"/>
  <c r="T95" i="82"/>
  <c r="R95" i="82"/>
  <c r="N95" i="82"/>
  <c r="J95" i="82"/>
  <c r="Q95" i="82" s="1"/>
  <c r="S95" i="82" s="1"/>
  <c r="H95" i="82"/>
  <c r="G95" i="82"/>
  <c r="AR94" i="82"/>
  <c r="AQ94" i="82"/>
  <c r="AN94" i="82"/>
  <c r="AL94" i="82"/>
  <c r="AJ94" i="82"/>
  <c r="AI94" i="82"/>
  <c r="AH94" i="82"/>
  <c r="AF94" i="82"/>
  <c r="AA94" i="82"/>
  <c r="Z94" i="82"/>
  <c r="Y94" i="82"/>
  <c r="W94" i="82"/>
  <c r="V94" i="82"/>
  <c r="T94" i="82"/>
  <c r="R94" i="82"/>
  <c r="Q94" i="82"/>
  <c r="S94" i="82" s="1"/>
  <c r="N94" i="82"/>
  <c r="AM94" i="82" s="1"/>
  <c r="J94" i="82"/>
  <c r="H94" i="82"/>
  <c r="G94" i="82"/>
  <c r="AR93" i="82"/>
  <c r="AQ93" i="82"/>
  <c r="AN93" i="82"/>
  <c r="AM93" i="82"/>
  <c r="AL93" i="82"/>
  <c r="AJ93" i="82"/>
  <c r="AI93" i="82"/>
  <c r="AH93" i="82"/>
  <c r="AF93" i="82"/>
  <c r="Z93" i="82"/>
  <c r="Y93" i="82"/>
  <c r="AA93" i="82" s="1"/>
  <c r="W93" i="82"/>
  <c r="V93" i="82"/>
  <c r="T93" i="82"/>
  <c r="R93" i="82"/>
  <c r="N93" i="82"/>
  <c r="J93" i="82"/>
  <c r="Q93" i="82" s="1"/>
  <c r="S93" i="82" s="1"/>
  <c r="H93" i="82"/>
  <c r="G93" i="82"/>
  <c r="AR92" i="82"/>
  <c r="AQ92" i="82"/>
  <c r="AN92" i="82"/>
  <c r="AL92" i="82"/>
  <c r="AJ92" i="82"/>
  <c r="AI92" i="82"/>
  <c r="AH92" i="82"/>
  <c r="AF92" i="82"/>
  <c r="AA92" i="82"/>
  <c r="Z92" i="82"/>
  <c r="Y92" i="82"/>
  <c r="W92" i="82"/>
  <c r="V92" i="82"/>
  <c r="T92" i="82"/>
  <c r="R92" i="82"/>
  <c r="Q92" i="82"/>
  <c r="S92" i="82" s="1"/>
  <c r="N92" i="82"/>
  <c r="AM92" i="82" s="1"/>
  <c r="J92" i="82"/>
  <c r="H92" i="82"/>
  <c r="G92" i="82"/>
  <c r="AR91" i="82"/>
  <c r="AQ91" i="82"/>
  <c r="AN91" i="82"/>
  <c r="AM91" i="82"/>
  <c r="AL91" i="82"/>
  <c r="AJ91" i="82"/>
  <c r="AI91" i="82"/>
  <c r="AH91" i="82"/>
  <c r="AF91" i="82"/>
  <c r="Z91" i="82"/>
  <c r="Y91" i="82"/>
  <c r="AA91" i="82" s="1"/>
  <c r="W91" i="82"/>
  <c r="V91" i="82"/>
  <c r="T91" i="82"/>
  <c r="R91" i="82"/>
  <c r="N91" i="82"/>
  <c r="J91" i="82"/>
  <c r="Q91" i="82" s="1"/>
  <c r="S91" i="82" s="1"/>
  <c r="H91" i="82"/>
  <c r="G91" i="82"/>
  <c r="AR90" i="82"/>
  <c r="AQ90" i="82"/>
  <c r="AN90" i="82"/>
  <c r="AL90" i="82"/>
  <c r="AJ90" i="82"/>
  <c r="AI90" i="82"/>
  <c r="AH90" i="82"/>
  <c r="AF90" i="82"/>
  <c r="AA90" i="82"/>
  <c r="Z90" i="82"/>
  <c r="Y90" i="82"/>
  <c r="W90" i="82"/>
  <c r="V90" i="82"/>
  <c r="T90" i="82"/>
  <c r="R90" i="82"/>
  <c r="Q90" i="82"/>
  <c r="S90" i="82" s="1"/>
  <c r="N90" i="82"/>
  <c r="AM90" i="82" s="1"/>
  <c r="J90" i="82"/>
  <c r="H90" i="82"/>
  <c r="G90" i="82"/>
  <c r="AR89" i="82"/>
  <c r="AQ89" i="82"/>
  <c r="AN89" i="82"/>
  <c r="AL89" i="82"/>
  <c r="AJ89" i="82"/>
  <c r="AI89" i="82"/>
  <c r="AH89" i="82"/>
  <c r="AF89" i="82"/>
  <c r="Z89" i="82"/>
  <c r="Y89" i="82"/>
  <c r="AA89" i="82" s="1"/>
  <c r="W89" i="82"/>
  <c r="V89" i="82"/>
  <c r="T89" i="82"/>
  <c r="R89" i="82"/>
  <c r="N89" i="82"/>
  <c r="AM89" i="82" s="1"/>
  <c r="J89" i="82"/>
  <c r="Q89" i="82" s="1"/>
  <c r="S89" i="82" s="1"/>
  <c r="H89" i="82"/>
  <c r="G89" i="82"/>
  <c r="AR88" i="82"/>
  <c r="AQ88" i="82"/>
  <c r="AN88" i="82"/>
  <c r="AL88" i="82"/>
  <c r="AJ88" i="82"/>
  <c r="AI88" i="82"/>
  <c r="AH88" i="82"/>
  <c r="AF88" i="82"/>
  <c r="AA88" i="82"/>
  <c r="Z88" i="82"/>
  <c r="Y88" i="82"/>
  <c r="W88" i="82"/>
  <c r="V88" i="82"/>
  <c r="T88" i="82"/>
  <c r="R88" i="82"/>
  <c r="Q88" i="82"/>
  <c r="S88" i="82" s="1"/>
  <c r="N88" i="82"/>
  <c r="AM88" i="82" s="1"/>
  <c r="J88" i="82"/>
  <c r="H88" i="82"/>
  <c r="G88" i="82"/>
  <c r="AR87" i="82"/>
  <c r="AQ87" i="82"/>
  <c r="AN87" i="82"/>
  <c r="AL87" i="82"/>
  <c r="AJ87" i="82"/>
  <c r="AI87" i="82"/>
  <c r="AH87" i="82"/>
  <c r="AF87" i="82"/>
  <c r="Z87" i="82"/>
  <c r="Y87" i="82"/>
  <c r="AA87" i="82" s="1"/>
  <c r="W87" i="82"/>
  <c r="V87" i="82"/>
  <c r="T87" i="82"/>
  <c r="R87" i="82"/>
  <c r="N87" i="82"/>
  <c r="AM87" i="82" s="1"/>
  <c r="J87" i="82"/>
  <c r="Q87" i="82" s="1"/>
  <c r="S87" i="82" s="1"/>
  <c r="H87" i="82"/>
  <c r="G87" i="82"/>
  <c r="V86" i="82"/>
  <c r="T86" i="82"/>
  <c r="H86" i="82"/>
  <c r="G86" i="82"/>
  <c r="V85" i="82"/>
  <c r="T85" i="82"/>
  <c r="H85" i="82"/>
  <c r="G85" i="82"/>
  <c r="V84" i="82"/>
  <c r="T84" i="82"/>
  <c r="H84" i="82"/>
  <c r="G84" i="82"/>
  <c r="AR83" i="82"/>
  <c r="AQ83" i="82"/>
  <c r="AN83" i="82"/>
  <c r="AL83" i="82"/>
  <c r="AJ83" i="82"/>
  <c r="AI83" i="82"/>
  <c r="AH83" i="82"/>
  <c r="AF83" i="82"/>
  <c r="Z83" i="82"/>
  <c r="Y83" i="82"/>
  <c r="AA83" i="82" s="1"/>
  <c r="W83" i="82"/>
  <c r="V83" i="82"/>
  <c r="T83" i="82"/>
  <c r="R83" i="82"/>
  <c r="N83" i="82"/>
  <c r="AM83" i="82" s="1"/>
  <c r="J83" i="82"/>
  <c r="Q83" i="82" s="1"/>
  <c r="S83" i="82" s="1"/>
  <c r="H83" i="82"/>
  <c r="G83" i="82"/>
  <c r="V82" i="82"/>
  <c r="T82" i="82"/>
  <c r="H82" i="82"/>
  <c r="G82" i="82"/>
  <c r="AF81" i="82"/>
  <c r="Z81" i="82"/>
  <c r="V81" i="82"/>
  <c r="W81" i="82" s="1"/>
  <c r="R81" i="82"/>
  <c r="N81" i="82"/>
  <c r="AM81" i="82" s="1"/>
  <c r="J81" i="82"/>
  <c r="H81" i="82"/>
  <c r="G81" i="82"/>
  <c r="AF80" i="82"/>
  <c r="Z80" i="82"/>
  <c r="R80" i="82"/>
  <c r="N80" i="82"/>
  <c r="AM80" i="82" s="1"/>
  <c r="J80" i="82"/>
  <c r="H80" i="82"/>
  <c r="G80" i="82"/>
  <c r="AF79" i="82"/>
  <c r="Z79" i="82"/>
  <c r="R79" i="82"/>
  <c r="N79" i="82"/>
  <c r="AM79" i="82" s="1"/>
  <c r="J79" i="82"/>
  <c r="H79" i="82"/>
  <c r="G79" i="82"/>
  <c r="AF78" i="82"/>
  <c r="Z78" i="82"/>
  <c r="R78" i="82"/>
  <c r="N78" i="82"/>
  <c r="AM78" i="82" s="1"/>
  <c r="J78" i="82"/>
  <c r="H78" i="82"/>
  <c r="G78" i="82"/>
  <c r="AF77" i="82"/>
  <c r="Z77" i="82"/>
  <c r="R77" i="82"/>
  <c r="N77" i="82"/>
  <c r="AM77" i="82" s="1"/>
  <c r="J77" i="82"/>
  <c r="H77" i="82"/>
  <c r="G77" i="82"/>
  <c r="AF76" i="82"/>
  <c r="Z76" i="82"/>
  <c r="R76" i="82"/>
  <c r="N76" i="82"/>
  <c r="AM76" i="82" s="1"/>
  <c r="J76" i="82"/>
  <c r="H76" i="82"/>
  <c r="G76" i="82"/>
  <c r="AF75" i="82"/>
  <c r="Z75" i="82"/>
  <c r="R75" i="82"/>
  <c r="N75" i="82"/>
  <c r="AM75" i="82" s="1"/>
  <c r="J75" i="82"/>
  <c r="H75" i="82"/>
  <c r="G75" i="82"/>
  <c r="AF74" i="82"/>
  <c r="Z74" i="82"/>
  <c r="R74" i="82"/>
  <c r="N74" i="82"/>
  <c r="AM74" i="82" s="1"/>
  <c r="J74" i="82"/>
  <c r="H74" i="82"/>
  <c r="G74" i="82"/>
  <c r="AF73" i="82"/>
  <c r="Z73" i="82"/>
  <c r="R73" i="82"/>
  <c r="N73" i="82"/>
  <c r="J73" i="82"/>
  <c r="H73" i="82"/>
  <c r="G73" i="82"/>
  <c r="AF72" i="82"/>
  <c r="Z72" i="82"/>
  <c r="R72" i="82"/>
  <c r="N72" i="82"/>
  <c r="J72" i="82"/>
  <c r="H72" i="82"/>
  <c r="G72" i="82"/>
  <c r="AF71" i="82"/>
  <c r="Z71" i="82"/>
  <c r="R71" i="82"/>
  <c r="N71" i="82"/>
  <c r="J71" i="82"/>
  <c r="H71" i="82"/>
  <c r="G71" i="82"/>
  <c r="AF70" i="82"/>
  <c r="Z70" i="82"/>
  <c r="R70" i="82"/>
  <c r="N70" i="82"/>
  <c r="J70" i="82"/>
  <c r="H70" i="82"/>
  <c r="G70" i="82"/>
  <c r="AF69" i="82"/>
  <c r="Z69" i="82"/>
  <c r="R69" i="82"/>
  <c r="N69" i="82"/>
  <c r="J69" i="82"/>
  <c r="H69" i="82"/>
  <c r="G69" i="82"/>
  <c r="AF68" i="82"/>
  <c r="Z68" i="82"/>
  <c r="R68" i="82"/>
  <c r="N68" i="82"/>
  <c r="J68" i="82"/>
  <c r="H68" i="82"/>
  <c r="G68" i="82"/>
  <c r="AF67" i="82"/>
  <c r="Z67" i="82"/>
  <c r="R67" i="82"/>
  <c r="N67" i="82"/>
  <c r="J67" i="82"/>
  <c r="H67" i="82"/>
  <c r="G67" i="82"/>
  <c r="AF66" i="82"/>
  <c r="Z66" i="82"/>
  <c r="R66" i="82"/>
  <c r="N66" i="82"/>
  <c r="J66" i="82"/>
  <c r="H66" i="82"/>
  <c r="G66" i="82"/>
  <c r="AF65" i="82"/>
  <c r="Z65" i="82"/>
  <c r="R65" i="82"/>
  <c r="N65" i="82"/>
  <c r="J65" i="82"/>
  <c r="H65" i="82"/>
  <c r="G65" i="82"/>
  <c r="AF64" i="82"/>
  <c r="Z64" i="82"/>
  <c r="V64" i="82"/>
  <c r="R64" i="82"/>
  <c r="N64" i="82"/>
  <c r="AM64" i="82" s="1"/>
  <c r="J64" i="82"/>
  <c r="H64" i="82"/>
  <c r="G64" i="82"/>
  <c r="AF63" i="82"/>
  <c r="Z63" i="82"/>
  <c r="V63" i="82"/>
  <c r="R63" i="82"/>
  <c r="N63" i="82"/>
  <c r="AM63" i="82" s="1"/>
  <c r="J63" i="82"/>
  <c r="H63" i="82"/>
  <c r="G63" i="82"/>
  <c r="AF62" i="82"/>
  <c r="Z62" i="82"/>
  <c r="V62" i="82"/>
  <c r="R62" i="82"/>
  <c r="N62" i="82"/>
  <c r="AM62" i="82" s="1"/>
  <c r="J62" i="82"/>
  <c r="H62" i="82"/>
  <c r="G62" i="82"/>
  <c r="AF61" i="82"/>
  <c r="Z61" i="82"/>
  <c r="V61" i="82"/>
  <c r="R61" i="82"/>
  <c r="N61" i="82"/>
  <c r="AM61" i="82" s="1"/>
  <c r="J61" i="82"/>
  <c r="H61" i="82"/>
  <c r="G61" i="82"/>
  <c r="AF60" i="82"/>
  <c r="Z60" i="82"/>
  <c r="V60" i="82"/>
  <c r="R60" i="82"/>
  <c r="N60" i="82"/>
  <c r="AM60" i="82" s="1"/>
  <c r="J60" i="82"/>
  <c r="H60" i="82"/>
  <c r="G60" i="82"/>
  <c r="AF59" i="82"/>
  <c r="Z59" i="82"/>
  <c r="V59" i="82"/>
  <c r="R59" i="82"/>
  <c r="N59" i="82"/>
  <c r="AM59" i="82" s="1"/>
  <c r="J59" i="82"/>
  <c r="H59" i="82"/>
  <c r="G59" i="82"/>
  <c r="AF58" i="82"/>
  <c r="Z58" i="82"/>
  <c r="V58" i="82"/>
  <c r="R58" i="82"/>
  <c r="N58" i="82"/>
  <c r="AM58" i="82" s="1"/>
  <c r="J58" i="82"/>
  <c r="H58" i="82"/>
  <c r="G58" i="82"/>
  <c r="AF57" i="82"/>
  <c r="Z57" i="82"/>
  <c r="V57" i="82"/>
  <c r="R57" i="82"/>
  <c r="N57" i="82"/>
  <c r="AM57" i="82" s="1"/>
  <c r="J57" i="82"/>
  <c r="H57" i="82"/>
  <c r="G57" i="82"/>
  <c r="AF56" i="82"/>
  <c r="Z56" i="82"/>
  <c r="V56" i="82"/>
  <c r="R56" i="82"/>
  <c r="N56" i="82"/>
  <c r="AM56" i="82" s="1"/>
  <c r="J56" i="82"/>
  <c r="H56" i="82"/>
  <c r="G56" i="82"/>
  <c r="AF55" i="82"/>
  <c r="Z55" i="82"/>
  <c r="V55" i="82"/>
  <c r="W55" i="82" s="1"/>
  <c r="R55" i="82"/>
  <c r="N55" i="82"/>
  <c r="AM55" i="82" s="1"/>
  <c r="J55" i="82"/>
  <c r="H55" i="82"/>
  <c r="G55" i="82"/>
  <c r="AF54" i="82"/>
  <c r="Z54" i="82"/>
  <c r="V54" i="82"/>
  <c r="W54" i="82" s="1"/>
  <c r="R54" i="82"/>
  <c r="N54" i="82"/>
  <c r="AM54" i="82" s="1"/>
  <c r="J54" i="82"/>
  <c r="H54" i="82"/>
  <c r="G54" i="82"/>
  <c r="AF53" i="82"/>
  <c r="Z53" i="82"/>
  <c r="V53" i="82"/>
  <c r="W53" i="82" s="1"/>
  <c r="R53" i="82"/>
  <c r="N53" i="82"/>
  <c r="AM53" i="82" s="1"/>
  <c r="J53" i="82"/>
  <c r="H53" i="82"/>
  <c r="G53" i="82"/>
  <c r="AF52" i="82"/>
  <c r="Z52" i="82"/>
  <c r="V52" i="82"/>
  <c r="W52" i="82" s="1"/>
  <c r="R52" i="82"/>
  <c r="N52" i="82"/>
  <c r="AM52" i="82" s="1"/>
  <c r="J52" i="82"/>
  <c r="H52" i="82"/>
  <c r="G52" i="82"/>
  <c r="AF51" i="82"/>
  <c r="Z51" i="82"/>
  <c r="V51" i="82"/>
  <c r="W51" i="82" s="1"/>
  <c r="R51" i="82"/>
  <c r="N51" i="82"/>
  <c r="AM51" i="82" s="1"/>
  <c r="J51" i="82"/>
  <c r="H51" i="82"/>
  <c r="G51" i="82"/>
  <c r="AF50" i="82"/>
  <c r="Z50" i="82"/>
  <c r="V50" i="82"/>
  <c r="W50" i="82" s="1"/>
  <c r="R50" i="82"/>
  <c r="N50" i="82"/>
  <c r="AM50" i="82" s="1"/>
  <c r="J50" i="82"/>
  <c r="H50" i="82"/>
  <c r="G50" i="82"/>
  <c r="AF49" i="82"/>
  <c r="Z49" i="82"/>
  <c r="V49" i="82"/>
  <c r="W49" i="82" s="1"/>
  <c r="R49" i="82"/>
  <c r="N49" i="82"/>
  <c r="AM49" i="82" s="1"/>
  <c r="J49" i="82"/>
  <c r="H49" i="82"/>
  <c r="G49" i="82"/>
  <c r="AF48" i="82"/>
  <c r="Z48" i="82"/>
  <c r="V48" i="82"/>
  <c r="W48" i="82" s="1"/>
  <c r="R48" i="82"/>
  <c r="N48" i="82"/>
  <c r="AM48" i="82" s="1"/>
  <c r="J48" i="82"/>
  <c r="H48" i="82"/>
  <c r="G48" i="82"/>
  <c r="AF47" i="82"/>
  <c r="Z47" i="82"/>
  <c r="V47" i="82"/>
  <c r="W47" i="82" s="1"/>
  <c r="R47" i="82"/>
  <c r="N47" i="82"/>
  <c r="AM47" i="82" s="1"/>
  <c r="J47" i="82"/>
  <c r="H47" i="82"/>
  <c r="G47" i="82"/>
  <c r="AF46" i="82"/>
  <c r="AF85" i="82" s="1"/>
  <c r="Z46" i="82"/>
  <c r="V46" i="82"/>
  <c r="W46" i="82" s="1"/>
  <c r="R46" i="82"/>
  <c r="R85" i="82" s="1"/>
  <c r="N46" i="82"/>
  <c r="J46" i="82"/>
  <c r="H46" i="82"/>
  <c r="G46" i="82"/>
  <c r="AR45" i="82"/>
  <c r="AQ45" i="82"/>
  <c r="AN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AM45" i="82" s="1"/>
  <c r="J45" i="82"/>
  <c r="Q45" i="82" s="1"/>
  <c r="H45" i="82"/>
  <c r="G45" i="82"/>
  <c r="AR44" i="82"/>
  <c r="AQ44" i="82"/>
  <c r="AN44" i="82"/>
  <c r="AL44" i="82"/>
  <c r="AJ44" i="82"/>
  <c r="AI44" i="82"/>
  <c r="AH44" i="82"/>
  <c r="AF44" i="82"/>
  <c r="Z44" i="82"/>
  <c r="AA44" i="82" s="1"/>
  <c r="Y44" i="82"/>
  <c r="W44" i="82"/>
  <c r="V44" i="82"/>
  <c r="T44" i="82"/>
  <c r="R44" i="82"/>
  <c r="N44" i="82"/>
  <c r="AM44" i="82" s="1"/>
  <c r="J44" i="82"/>
  <c r="H44" i="82"/>
  <c r="G44" i="82"/>
  <c r="V43" i="82"/>
  <c r="T43" i="82"/>
  <c r="H43" i="82"/>
  <c r="G43" i="82"/>
  <c r="AF42" i="82"/>
  <c r="Z42" i="82"/>
  <c r="W42" i="82"/>
  <c r="AR42" i="82" s="1"/>
  <c r="V42" i="82"/>
  <c r="R42" i="82"/>
  <c r="N42" i="82"/>
  <c r="AM42" i="82" s="1"/>
  <c r="J42" i="82"/>
  <c r="AL42" i="82" s="1"/>
  <c r="H42" i="82"/>
  <c r="G42" i="82"/>
  <c r="AF41" i="82"/>
  <c r="Z41" i="82"/>
  <c r="W41" i="82"/>
  <c r="AR41" i="82" s="1"/>
  <c r="V41" i="82"/>
  <c r="R41" i="82"/>
  <c r="N41" i="82"/>
  <c r="AM41" i="82" s="1"/>
  <c r="J41" i="82"/>
  <c r="H41" i="82"/>
  <c r="G41" i="82"/>
  <c r="AF40" i="82"/>
  <c r="Z40" i="82"/>
  <c r="W40" i="82"/>
  <c r="AR40" i="82" s="1"/>
  <c r="V40" i="82"/>
  <c r="R40" i="82"/>
  <c r="N40" i="82"/>
  <c r="AM40" i="82" s="1"/>
  <c r="J40" i="82"/>
  <c r="AL40" i="82" s="1"/>
  <c r="H40" i="82"/>
  <c r="G40" i="82"/>
  <c r="AF39" i="82"/>
  <c r="Z39" i="82"/>
  <c r="W39" i="82"/>
  <c r="AR39" i="82" s="1"/>
  <c r="V39" i="82"/>
  <c r="R39" i="82"/>
  <c r="N39" i="82"/>
  <c r="AM39" i="82" s="1"/>
  <c r="J39" i="82"/>
  <c r="H39" i="82"/>
  <c r="G39" i="82"/>
  <c r="AF38" i="82"/>
  <c r="Z38" i="82"/>
  <c r="W38" i="82"/>
  <c r="AR38" i="82" s="1"/>
  <c r="V38" i="82"/>
  <c r="R38" i="82"/>
  <c r="N38" i="82"/>
  <c r="AM38" i="82" s="1"/>
  <c r="J38" i="82"/>
  <c r="AL38" i="82" s="1"/>
  <c r="H38" i="82"/>
  <c r="G38" i="82"/>
  <c r="AF37" i="82"/>
  <c r="Z37" i="82"/>
  <c r="R37" i="82"/>
  <c r="N37" i="82"/>
  <c r="AM37" i="82" s="1"/>
  <c r="J37" i="82"/>
  <c r="H37" i="82"/>
  <c r="G37" i="82"/>
  <c r="AF36" i="82"/>
  <c r="Z36" i="82"/>
  <c r="R36" i="82"/>
  <c r="N36" i="82"/>
  <c r="AM36" i="82" s="1"/>
  <c r="J36" i="82"/>
  <c r="H36" i="82"/>
  <c r="G36" i="82"/>
  <c r="AF35" i="82"/>
  <c r="Z35" i="82"/>
  <c r="R35" i="82"/>
  <c r="N35" i="82"/>
  <c r="AM35" i="82" s="1"/>
  <c r="J35" i="82"/>
  <c r="H35" i="82"/>
  <c r="G35" i="82"/>
  <c r="AF34" i="82"/>
  <c r="Z34" i="82"/>
  <c r="R34" i="82"/>
  <c r="N34" i="82"/>
  <c r="AM34" i="82" s="1"/>
  <c r="J34" i="82"/>
  <c r="H34" i="82"/>
  <c r="G34" i="82"/>
  <c r="AF33" i="82"/>
  <c r="Z33" i="82"/>
  <c r="R33" i="82"/>
  <c r="N33" i="82"/>
  <c r="AM33" i="82" s="1"/>
  <c r="J33" i="82"/>
  <c r="H33" i="82"/>
  <c r="G33" i="82"/>
  <c r="AF32" i="82"/>
  <c r="Z32" i="82"/>
  <c r="R32" i="82"/>
  <c r="N32" i="82"/>
  <c r="AM32" i="82" s="1"/>
  <c r="J32" i="82"/>
  <c r="H32" i="82"/>
  <c r="G32" i="82"/>
  <c r="AF31" i="82"/>
  <c r="Z31" i="82"/>
  <c r="R31" i="82"/>
  <c r="N31" i="82"/>
  <c r="AM31" i="82" s="1"/>
  <c r="J31" i="82"/>
  <c r="H31" i="82"/>
  <c r="G31" i="82"/>
  <c r="AF30" i="82"/>
  <c r="Z30" i="82"/>
  <c r="R30" i="82"/>
  <c r="N30" i="82"/>
  <c r="AM30" i="82" s="1"/>
  <c r="J30" i="82"/>
  <c r="H30" i="82"/>
  <c r="G30" i="82"/>
  <c r="AF29" i="82"/>
  <c r="Z29" i="82"/>
  <c r="R29" i="82"/>
  <c r="N29" i="82"/>
  <c r="AM29" i="82" s="1"/>
  <c r="J29" i="82"/>
  <c r="H29" i="82"/>
  <c r="G29" i="82"/>
  <c r="AF28" i="82"/>
  <c r="Z28" i="82"/>
  <c r="R28" i="82"/>
  <c r="N28" i="82"/>
  <c r="AM28" i="82" s="1"/>
  <c r="J28" i="82"/>
  <c r="H28" i="82"/>
  <c r="G28" i="82"/>
  <c r="AF27" i="82"/>
  <c r="Z27" i="82"/>
  <c r="R27" i="82"/>
  <c r="N27" i="82"/>
  <c r="AM27" i="82" s="1"/>
  <c r="J27" i="82"/>
  <c r="H27" i="82"/>
  <c r="G27" i="82"/>
  <c r="AF26" i="82"/>
  <c r="Z26" i="82"/>
  <c r="R26" i="82"/>
  <c r="N26" i="82"/>
  <c r="J26" i="82"/>
  <c r="H26" i="82"/>
  <c r="G26" i="82"/>
  <c r="AF25" i="82"/>
  <c r="Z25" i="82"/>
  <c r="R25" i="82"/>
  <c r="N25" i="82"/>
  <c r="J25" i="82"/>
  <c r="H25" i="82"/>
  <c r="G25" i="82"/>
  <c r="AR24" i="82"/>
  <c r="AF24" i="82"/>
  <c r="Z24" i="82"/>
  <c r="W24" i="82"/>
  <c r="AQ24" i="82" s="1"/>
  <c r="V24" i="82"/>
  <c r="R24" i="82"/>
  <c r="AM24" i="82"/>
  <c r="H24" i="82"/>
  <c r="G24" i="82"/>
  <c r="AH23" i="82"/>
  <c r="AF23" i="82"/>
  <c r="Z23" i="82"/>
  <c r="W23" i="82"/>
  <c r="V23" i="82"/>
  <c r="R23" i="82"/>
  <c r="AM23" i="82"/>
  <c r="Q23" i="82"/>
  <c r="H23" i="82"/>
  <c r="G23" i="82"/>
  <c r="AF22" i="82"/>
  <c r="Z22" i="82"/>
  <c r="W22" i="82"/>
  <c r="V22" i="82"/>
  <c r="R22" i="82"/>
  <c r="AM22" i="82"/>
  <c r="H22" i="82"/>
  <c r="G22" i="82"/>
  <c r="AF21" i="82"/>
  <c r="Z21" i="82"/>
  <c r="V21" i="82"/>
  <c r="R21" i="82"/>
  <c r="AM21" i="82"/>
  <c r="Q21" i="82"/>
  <c r="H21" i="82"/>
  <c r="G21" i="82"/>
  <c r="AF20" i="82"/>
  <c r="Z20" i="82"/>
  <c r="V20" i="82"/>
  <c r="W20" i="82" s="1"/>
  <c r="R20" i="82"/>
  <c r="AM20" i="82"/>
  <c r="H20" i="82"/>
  <c r="G20" i="82"/>
  <c r="AR19" i="82"/>
  <c r="AL19" i="82"/>
  <c r="AJ19" i="82"/>
  <c r="AF19" i="82"/>
  <c r="Z19" i="82"/>
  <c r="Y19" i="82"/>
  <c r="AA19" i="82" s="1"/>
  <c r="W19" i="82"/>
  <c r="AQ19" i="82" s="1"/>
  <c r="V19" i="82"/>
  <c r="R19" i="82"/>
  <c r="AM19" i="82"/>
  <c r="Q19" i="82"/>
  <c r="AN19" i="82" s="1"/>
  <c r="H19" i="82"/>
  <c r="G19" i="82"/>
  <c r="AR18" i="82"/>
  <c r="AL18" i="82"/>
  <c r="AF18" i="82"/>
  <c r="Z18" i="82"/>
  <c r="W18" i="82"/>
  <c r="V18" i="82"/>
  <c r="R18" i="82"/>
  <c r="AM18" i="82"/>
  <c r="H18" i="82"/>
  <c r="G18" i="82"/>
  <c r="AF17" i="82"/>
  <c r="Z17" i="82"/>
  <c r="V17" i="82"/>
  <c r="W17" i="82" s="1"/>
  <c r="R17" i="82"/>
  <c r="AM17" i="82"/>
  <c r="Q17" i="82"/>
  <c r="S17" i="82" s="1"/>
  <c r="H17" i="82"/>
  <c r="G17" i="82"/>
  <c r="AF16" i="82"/>
  <c r="Z16" i="82"/>
  <c r="V16" i="82"/>
  <c r="W16" i="82" s="1"/>
  <c r="R16" i="82"/>
  <c r="AM16" i="82"/>
  <c r="H16" i="82"/>
  <c r="G16" i="82"/>
  <c r="AF15" i="82"/>
  <c r="Z15" i="82"/>
  <c r="V15" i="82"/>
  <c r="W15" i="82" s="1"/>
  <c r="R15" i="82"/>
  <c r="AM15" i="82"/>
  <c r="Q15" i="82"/>
  <c r="H15" i="82"/>
  <c r="G15" i="82"/>
  <c r="AF14" i="82"/>
  <c r="Z14" i="82"/>
  <c r="V14" i="82"/>
  <c r="W14" i="82" s="1"/>
  <c r="R14" i="82"/>
  <c r="AM14" i="82"/>
  <c r="H14" i="82"/>
  <c r="G14" i="82"/>
  <c r="AJ13" i="82"/>
  <c r="AF13" i="82"/>
  <c r="Z13" i="82"/>
  <c r="Y13" i="82"/>
  <c r="AA13" i="82" s="1"/>
  <c r="V13" i="82"/>
  <c r="W13" i="82" s="1"/>
  <c r="AR13" i="82" s="1"/>
  <c r="R13" i="82"/>
  <c r="AM13" i="82"/>
  <c r="Q13" i="82"/>
  <c r="H13" i="82"/>
  <c r="G13" i="82"/>
  <c r="AL12" i="82"/>
  <c r="AF12" i="82"/>
  <c r="Z12" i="82"/>
  <c r="V12" i="82"/>
  <c r="W12" i="82" s="1"/>
  <c r="R12" i="82"/>
  <c r="AM12" i="82"/>
  <c r="H12" i="82"/>
  <c r="G12" i="82"/>
  <c r="AQ11" i="82"/>
  <c r="AL11" i="82"/>
  <c r="AF11" i="82"/>
  <c r="Z11" i="82"/>
  <c r="Y11" i="82"/>
  <c r="W11" i="82"/>
  <c r="AR11" i="82" s="1"/>
  <c r="V11" i="82"/>
  <c r="R11" i="82"/>
  <c r="AM11" i="82"/>
  <c r="Q11" i="82"/>
  <c r="H11" i="82"/>
  <c r="G11" i="82"/>
  <c r="AL10" i="82"/>
  <c r="AF10" i="82"/>
  <c r="Z10" i="82"/>
  <c r="W10" i="82"/>
  <c r="AQ10" i="82" s="1"/>
  <c r="V10" i="82"/>
  <c r="R10" i="82"/>
  <c r="AM10" i="82"/>
  <c r="H10" i="82"/>
  <c r="G10" i="82"/>
  <c r="AF9" i="82"/>
  <c r="AF84" i="82" s="1"/>
  <c r="Z9" i="82"/>
  <c r="V9" i="82"/>
  <c r="W9" i="82" s="1"/>
  <c r="R9" i="82"/>
  <c r="AM9" i="82"/>
  <c r="Q9" i="82"/>
  <c r="H9" i="82"/>
  <c r="G9" i="82"/>
  <c r="AR8" i="82"/>
  <c r="AQ8" i="82"/>
  <c r="AN8" i="82"/>
  <c r="AL8" i="82"/>
  <c r="AJ8" i="82"/>
  <c r="AI8" i="82"/>
  <c r="AH8" i="82"/>
  <c r="AF8" i="82"/>
  <c r="Z8" i="82"/>
  <c r="Y8" i="82"/>
  <c r="W8" i="82"/>
  <c r="V8" i="82"/>
  <c r="T8" i="82"/>
  <c r="R8" i="82"/>
  <c r="N8" i="82"/>
  <c r="AM8" i="82" s="1"/>
  <c r="J8" i="82"/>
  <c r="H8" i="82"/>
  <c r="G8" i="82"/>
  <c r="AR7" i="82"/>
  <c r="AQ7" i="82"/>
  <c r="AN7" i="82"/>
  <c r="AL7" i="82"/>
  <c r="AJ7" i="82"/>
  <c r="AI7" i="82"/>
  <c r="AH7" i="82"/>
  <c r="AF7" i="82"/>
  <c r="Z7" i="82"/>
  <c r="Y7" i="82"/>
  <c r="W7" i="82"/>
  <c r="V7" i="82"/>
  <c r="T7" i="82"/>
  <c r="R7" i="82"/>
  <c r="N7" i="82"/>
  <c r="AM7" i="82" s="1"/>
  <c r="J7" i="82"/>
  <c r="Q7" i="82" s="1"/>
  <c r="S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Z437" i="75"/>
  <c r="AD437" i="75" s="1"/>
  <c r="Y437" i="75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D436" i="75"/>
  <c r="AC436" i="75"/>
  <c r="Z436" i="75"/>
  <c r="Y436" i="75"/>
  <c r="W436" i="75"/>
  <c r="V436" i="75"/>
  <c r="U436" i="75"/>
  <c r="Q436" i="75"/>
  <c r="M436" i="75"/>
  <c r="AR436" i="75" s="1"/>
  <c r="I436" i="75"/>
  <c r="AW435" i="75"/>
  <c r="AV435" i="75"/>
  <c r="AS435" i="75"/>
  <c r="AQ435" i="75"/>
  <c r="AO435" i="75"/>
  <c r="AN435" i="75"/>
  <c r="AM435" i="75"/>
  <c r="AL435" i="75"/>
  <c r="AI435" i="75"/>
  <c r="AC435" i="75"/>
  <c r="Z435" i="75"/>
  <c r="AD435" i="75" s="1"/>
  <c r="Y435" i="75"/>
  <c r="W435" i="75"/>
  <c r="V435" i="75"/>
  <c r="U435" i="75"/>
  <c r="Q435" i="75"/>
  <c r="M435" i="75"/>
  <c r="AR435" i="75" s="1"/>
  <c r="I435" i="75"/>
  <c r="P435" i="75" s="1"/>
  <c r="R435" i="75" s="1"/>
  <c r="AW434" i="75"/>
  <c r="AV434" i="75"/>
  <c r="AS434" i="75"/>
  <c r="AQ434" i="75"/>
  <c r="AO434" i="75"/>
  <c r="AN434" i="75"/>
  <c r="AM434" i="75"/>
  <c r="AL434" i="75"/>
  <c r="AI434" i="75"/>
  <c r="AD434" i="75"/>
  <c r="AC434" i="75"/>
  <c r="Z434" i="75"/>
  <c r="Y434" i="75"/>
  <c r="W434" i="75"/>
  <c r="V434" i="75"/>
  <c r="U434" i="75"/>
  <c r="Q434" i="75"/>
  <c r="M434" i="75"/>
  <c r="AR434" i="75" s="1"/>
  <c r="I434" i="75"/>
  <c r="AW433" i="75"/>
  <c r="AV433" i="75"/>
  <c r="AS433" i="75"/>
  <c r="AQ433" i="75"/>
  <c r="AO433" i="75"/>
  <c r="AN433" i="75"/>
  <c r="AM433" i="75"/>
  <c r="AL433" i="75"/>
  <c r="AI433" i="75"/>
  <c r="AC433" i="75"/>
  <c r="Z433" i="75"/>
  <c r="AD433" i="75" s="1"/>
  <c r="Y433" i="75"/>
  <c r="W433" i="75"/>
  <c r="V433" i="75"/>
  <c r="U433" i="75"/>
  <c r="Q433" i="75"/>
  <c r="M433" i="75"/>
  <c r="AR433" i="75" s="1"/>
  <c r="I433" i="75"/>
  <c r="P433" i="75" s="1"/>
  <c r="R433" i="75" s="1"/>
  <c r="AW432" i="75"/>
  <c r="AV432" i="75"/>
  <c r="AS432" i="75"/>
  <c r="AQ432" i="75"/>
  <c r="AO432" i="75"/>
  <c r="AN432" i="75"/>
  <c r="AM432" i="75"/>
  <c r="AL432" i="75"/>
  <c r="AI432" i="75"/>
  <c r="AD432" i="75"/>
  <c r="AC432" i="75"/>
  <c r="Z432" i="75"/>
  <c r="Y432" i="75"/>
  <c r="W432" i="75"/>
  <c r="V432" i="75"/>
  <c r="U432" i="75"/>
  <c r="Q432" i="75"/>
  <c r="M432" i="75"/>
  <c r="AR432" i="75" s="1"/>
  <c r="I432" i="75"/>
  <c r="AW431" i="75"/>
  <c r="AV431" i="75"/>
  <c r="AS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Q431" i="75"/>
  <c r="M431" i="75"/>
  <c r="AR431" i="75" s="1"/>
  <c r="I431" i="75"/>
  <c r="P431" i="75" s="1"/>
  <c r="R431" i="75" s="1"/>
  <c r="AW430" i="75"/>
  <c r="AV430" i="75"/>
  <c r="AS430" i="75"/>
  <c r="AQ430" i="75"/>
  <c r="AO430" i="75"/>
  <c r="AN430" i="75"/>
  <c r="AM430" i="75"/>
  <c r="AL430" i="75"/>
  <c r="AI430" i="75"/>
  <c r="AD430" i="75"/>
  <c r="AC430" i="75"/>
  <c r="Z430" i="75"/>
  <c r="Y430" i="75"/>
  <c r="W430" i="75"/>
  <c r="V430" i="75"/>
  <c r="U430" i="75"/>
  <c r="Q430" i="75"/>
  <c r="M430" i="75"/>
  <c r="AR430" i="75" s="1"/>
  <c r="I430" i="75"/>
  <c r="AW429" i="75"/>
  <c r="AV429" i="75"/>
  <c r="AS429" i="75"/>
  <c r="AQ429" i="75"/>
  <c r="AO429" i="75"/>
  <c r="AN429" i="75"/>
  <c r="AM429" i="75"/>
  <c r="AL429" i="75"/>
  <c r="AI429" i="75"/>
  <c r="AC429" i="75"/>
  <c r="Z429" i="75"/>
  <c r="AD429" i="75" s="1"/>
  <c r="Y429" i="75"/>
  <c r="W429" i="75"/>
  <c r="V429" i="75"/>
  <c r="U429" i="75"/>
  <c r="Q429" i="75"/>
  <c r="M429" i="75"/>
  <c r="AR429" i="75" s="1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D428" i="75"/>
  <c r="AC428" i="75"/>
  <c r="Z428" i="75"/>
  <c r="Y428" i="75"/>
  <c r="W428" i="75"/>
  <c r="V428" i="75"/>
  <c r="U428" i="75"/>
  <c r="Q428" i="75"/>
  <c r="M428" i="75"/>
  <c r="AR428" i="75" s="1"/>
  <c r="I428" i="75"/>
  <c r="AW427" i="75"/>
  <c r="AV427" i="75"/>
  <c r="AS427" i="75"/>
  <c r="AQ427" i="75"/>
  <c r="AO427" i="75"/>
  <c r="AN427" i="75"/>
  <c r="AM427" i="75"/>
  <c r="AL427" i="75"/>
  <c r="AI427" i="75"/>
  <c r="AC427" i="75"/>
  <c r="Z427" i="75"/>
  <c r="AD427" i="75" s="1"/>
  <c r="Y427" i="75"/>
  <c r="W427" i="75"/>
  <c r="V427" i="75"/>
  <c r="U427" i="75"/>
  <c r="Q427" i="75"/>
  <c r="M427" i="75"/>
  <c r="AR427" i="75" s="1"/>
  <c r="I427" i="75"/>
  <c r="P427" i="75" s="1"/>
  <c r="R427" i="75" s="1"/>
  <c r="AW426" i="75"/>
  <c r="AV426" i="75"/>
  <c r="AS426" i="75"/>
  <c r="AQ426" i="75"/>
  <c r="AO426" i="75"/>
  <c r="AN426" i="75"/>
  <c r="AM426" i="75"/>
  <c r="AL426" i="75"/>
  <c r="AI426" i="75"/>
  <c r="AD426" i="75"/>
  <c r="AC426" i="75"/>
  <c r="Z426" i="75"/>
  <c r="Y426" i="75"/>
  <c r="W426" i="75"/>
  <c r="V426" i="75"/>
  <c r="U426" i="75"/>
  <c r="Q426" i="75"/>
  <c r="M426" i="75"/>
  <c r="AR426" i="75" s="1"/>
  <c r="I426" i="75"/>
  <c r="AW425" i="75"/>
  <c r="AV425" i="75"/>
  <c r="AS425" i="75"/>
  <c r="AQ425" i="75"/>
  <c r="AO425" i="75"/>
  <c r="AN425" i="75"/>
  <c r="AM425" i="75"/>
  <c r="AL425" i="75"/>
  <c r="AI425" i="75"/>
  <c r="AC425" i="75"/>
  <c r="Z425" i="75"/>
  <c r="AD425" i="75" s="1"/>
  <c r="Y425" i="75"/>
  <c r="W425" i="75"/>
  <c r="V425" i="75"/>
  <c r="U425" i="75"/>
  <c r="Q425" i="75"/>
  <c r="M425" i="75"/>
  <c r="AR425" i="75" s="1"/>
  <c r="I425" i="75"/>
  <c r="P425" i="75" s="1"/>
  <c r="R425" i="75" s="1"/>
  <c r="AW424" i="75"/>
  <c r="AV424" i="75"/>
  <c r="AS424" i="75"/>
  <c r="AQ424" i="75"/>
  <c r="AO424" i="75"/>
  <c r="AN424" i="75"/>
  <c r="AM424" i="75"/>
  <c r="AL424" i="75"/>
  <c r="AI424" i="75"/>
  <c r="AD424" i="75"/>
  <c r="AC424" i="75"/>
  <c r="Z424" i="75"/>
  <c r="Y424" i="75"/>
  <c r="W424" i="75"/>
  <c r="V424" i="75"/>
  <c r="U424" i="75"/>
  <c r="Q424" i="75"/>
  <c r="M424" i="75"/>
  <c r="AR424" i="75" s="1"/>
  <c r="I424" i="75"/>
  <c r="AW423" i="75"/>
  <c r="AV423" i="75"/>
  <c r="AS423" i="75"/>
  <c r="AQ423" i="75"/>
  <c r="AO423" i="75"/>
  <c r="AN423" i="75"/>
  <c r="AM423" i="75"/>
  <c r="AL423" i="75"/>
  <c r="AI423" i="75"/>
  <c r="AC423" i="75"/>
  <c r="Z423" i="75"/>
  <c r="AD423" i="75" s="1"/>
  <c r="Y423" i="75"/>
  <c r="W423" i="75"/>
  <c r="V423" i="75"/>
  <c r="U423" i="75"/>
  <c r="Q423" i="75"/>
  <c r="M423" i="75"/>
  <c r="AR423" i="75" s="1"/>
  <c r="I423" i="75"/>
  <c r="P423" i="75" s="1"/>
  <c r="R423" i="75" s="1"/>
  <c r="AW422" i="75"/>
  <c r="AV422" i="75"/>
  <c r="AS422" i="75"/>
  <c r="AQ422" i="75"/>
  <c r="AO422" i="75"/>
  <c r="AN422" i="75"/>
  <c r="AM422" i="75"/>
  <c r="AL422" i="75"/>
  <c r="AI422" i="75"/>
  <c r="AD422" i="75"/>
  <c r="AC422" i="75"/>
  <c r="Z422" i="75"/>
  <c r="Y422" i="75"/>
  <c r="W422" i="75"/>
  <c r="V422" i="75"/>
  <c r="U422" i="75"/>
  <c r="Q422" i="75"/>
  <c r="M422" i="75"/>
  <c r="AR422" i="75" s="1"/>
  <c r="I422" i="75"/>
  <c r="AW421" i="75"/>
  <c r="AV421" i="75"/>
  <c r="AS421" i="75"/>
  <c r="AQ421" i="75"/>
  <c r="AO421" i="75"/>
  <c r="AN421" i="75"/>
  <c r="AM421" i="75"/>
  <c r="AL421" i="75"/>
  <c r="AI421" i="75"/>
  <c r="AC421" i="75"/>
  <c r="Z421" i="75"/>
  <c r="AD421" i="75" s="1"/>
  <c r="Y421" i="75"/>
  <c r="W421" i="75"/>
  <c r="V421" i="75"/>
  <c r="U421" i="75"/>
  <c r="Q421" i="75"/>
  <c r="M421" i="75"/>
  <c r="AR421" i="75" s="1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D420" i="75"/>
  <c r="AC420" i="75"/>
  <c r="Z420" i="75"/>
  <c r="Y420" i="75"/>
  <c r="W420" i="75"/>
  <c r="V420" i="75"/>
  <c r="U420" i="75"/>
  <c r="Q420" i="75"/>
  <c r="M420" i="75"/>
  <c r="AR420" i="75" s="1"/>
  <c r="I420" i="75"/>
  <c r="AW419" i="75"/>
  <c r="AV419" i="75"/>
  <c r="AS419" i="75"/>
  <c r="AQ419" i="75"/>
  <c r="AO419" i="75"/>
  <c r="AN419" i="75"/>
  <c r="AM419" i="75"/>
  <c r="AL419" i="75"/>
  <c r="AI419" i="75"/>
  <c r="AC419" i="75"/>
  <c r="Z419" i="75"/>
  <c r="AD419" i="75" s="1"/>
  <c r="Y419" i="75"/>
  <c r="W419" i="75"/>
  <c r="V419" i="75"/>
  <c r="U419" i="75"/>
  <c r="Q419" i="75"/>
  <c r="M419" i="75"/>
  <c r="AR419" i="75" s="1"/>
  <c r="I419" i="75"/>
  <c r="P419" i="75" s="1"/>
  <c r="R419" i="75" s="1"/>
  <c r="AW418" i="75"/>
  <c r="AV418" i="75"/>
  <c r="AS418" i="75"/>
  <c r="AQ418" i="75"/>
  <c r="AO418" i="75"/>
  <c r="AN418" i="75"/>
  <c r="AM418" i="75"/>
  <c r="AL418" i="75"/>
  <c r="AI418" i="75"/>
  <c r="AD418" i="75"/>
  <c r="AC418" i="75"/>
  <c r="Z418" i="75"/>
  <c r="Y418" i="75"/>
  <c r="W418" i="75"/>
  <c r="V418" i="75"/>
  <c r="U418" i="75"/>
  <c r="Q418" i="75"/>
  <c r="M418" i="75"/>
  <c r="AR418" i="75" s="1"/>
  <c r="I418" i="75"/>
  <c r="AW417" i="75"/>
  <c r="AV417" i="75"/>
  <c r="AS417" i="75"/>
  <c r="AQ417" i="75"/>
  <c r="AO417" i="75"/>
  <c r="AN417" i="75"/>
  <c r="AM417" i="75"/>
  <c r="AL417" i="75"/>
  <c r="AI417" i="75"/>
  <c r="AC417" i="75"/>
  <c r="Z417" i="75"/>
  <c r="AD417" i="75" s="1"/>
  <c r="Y417" i="75"/>
  <c r="W417" i="75"/>
  <c r="V417" i="75"/>
  <c r="U417" i="75"/>
  <c r="Q417" i="75"/>
  <c r="M417" i="75"/>
  <c r="AR417" i="75" s="1"/>
  <c r="I417" i="75"/>
  <c r="P417" i="75" s="1"/>
  <c r="R417" i="75" s="1"/>
  <c r="AW416" i="75"/>
  <c r="AV416" i="75"/>
  <c r="AS416" i="75"/>
  <c r="AQ416" i="75"/>
  <c r="AO416" i="75"/>
  <c r="AN416" i="75"/>
  <c r="AM416" i="75"/>
  <c r="AL416" i="75"/>
  <c r="AI416" i="75"/>
  <c r="AD416" i="75"/>
  <c r="AC416" i="75"/>
  <c r="Z416" i="75"/>
  <c r="Y416" i="75"/>
  <c r="W416" i="75"/>
  <c r="V416" i="75"/>
  <c r="U416" i="75"/>
  <c r="Q416" i="75"/>
  <c r="M416" i="75"/>
  <c r="AR416" i="75" s="1"/>
  <c r="I416" i="75"/>
  <c r="AW415" i="75"/>
  <c r="AV415" i="75"/>
  <c r="AS415" i="75"/>
  <c r="AQ415" i="75"/>
  <c r="AO415" i="75"/>
  <c r="AN415" i="75"/>
  <c r="AM415" i="75"/>
  <c r="AL415" i="75"/>
  <c r="AI415" i="75"/>
  <c r="AC415" i="75"/>
  <c r="Z415" i="75"/>
  <c r="AD415" i="75" s="1"/>
  <c r="Y415" i="75"/>
  <c r="W415" i="75"/>
  <c r="V415" i="75"/>
  <c r="U415" i="75"/>
  <c r="Q415" i="75"/>
  <c r="M415" i="75"/>
  <c r="AR415" i="75" s="1"/>
  <c r="I415" i="75"/>
  <c r="P415" i="75" s="1"/>
  <c r="R415" i="75" s="1"/>
  <c r="AW414" i="75"/>
  <c r="AV414" i="75"/>
  <c r="AS414" i="75"/>
  <c r="AQ414" i="75"/>
  <c r="AO414" i="75"/>
  <c r="AN414" i="75"/>
  <c r="AM414" i="75"/>
  <c r="AL414" i="75"/>
  <c r="AI414" i="75"/>
  <c r="AD414" i="75"/>
  <c r="AC414" i="75"/>
  <c r="Z414" i="75"/>
  <c r="Y414" i="75"/>
  <c r="W414" i="75"/>
  <c r="V414" i="75"/>
  <c r="U414" i="75"/>
  <c r="Q414" i="75"/>
  <c r="M414" i="75"/>
  <c r="AR414" i="75" s="1"/>
  <c r="I414" i="75"/>
  <c r="AW413" i="75"/>
  <c r="AV413" i="75"/>
  <c r="AS413" i="75"/>
  <c r="AQ413" i="75"/>
  <c r="AO413" i="75"/>
  <c r="AN413" i="75"/>
  <c r="AM413" i="75"/>
  <c r="AL413" i="75"/>
  <c r="AI413" i="75"/>
  <c r="AC413" i="75"/>
  <c r="Z413" i="75"/>
  <c r="AD413" i="75" s="1"/>
  <c r="Y413" i="75"/>
  <c r="W413" i="75"/>
  <c r="V413" i="75"/>
  <c r="U413" i="75"/>
  <c r="Q413" i="75"/>
  <c r="M413" i="75"/>
  <c r="AR413" i="75" s="1"/>
  <c r="I413" i="75"/>
  <c r="P413" i="75" s="1"/>
  <c r="R413" i="75" s="1"/>
  <c r="AW412" i="75"/>
  <c r="AV412" i="75"/>
  <c r="AS412" i="75"/>
  <c r="AQ412" i="75"/>
  <c r="AO412" i="75"/>
  <c r="AN412" i="75"/>
  <c r="AM412" i="75"/>
  <c r="AL412" i="75"/>
  <c r="AI412" i="75"/>
  <c r="AD412" i="75"/>
  <c r="AC412" i="75"/>
  <c r="Z412" i="75"/>
  <c r="Y412" i="75"/>
  <c r="W412" i="75"/>
  <c r="V412" i="75"/>
  <c r="U412" i="75"/>
  <c r="Q412" i="75"/>
  <c r="M412" i="75"/>
  <c r="AR412" i="75" s="1"/>
  <c r="I412" i="75"/>
  <c r="AW411" i="75"/>
  <c r="AV411" i="75"/>
  <c r="AS411" i="75"/>
  <c r="AQ411" i="75"/>
  <c r="AO411" i="75"/>
  <c r="AN411" i="75"/>
  <c r="AM411" i="75"/>
  <c r="AL411" i="75"/>
  <c r="AI411" i="75"/>
  <c r="AC411" i="75"/>
  <c r="Z411" i="75"/>
  <c r="AD411" i="75" s="1"/>
  <c r="Y411" i="75"/>
  <c r="W411" i="75"/>
  <c r="V411" i="75"/>
  <c r="U411" i="75"/>
  <c r="Q411" i="75"/>
  <c r="M411" i="75"/>
  <c r="AR411" i="75" s="1"/>
  <c r="I411" i="75"/>
  <c r="P411" i="75" s="1"/>
  <c r="R411" i="75" s="1"/>
  <c r="AW410" i="75"/>
  <c r="AV410" i="75"/>
  <c r="AS410" i="75"/>
  <c r="AQ410" i="75"/>
  <c r="AO410" i="75"/>
  <c r="AN410" i="75"/>
  <c r="AM410" i="75"/>
  <c r="AL410" i="75"/>
  <c r="AI410" i="75"/>
  <c r="AD410" i="75"/>
  <c r="AC410" i="75"/>
  <c r="Z410" i="75"/>
  <c r="Y410" i="75"/>
  <c r="W410" i="75"/>
  <c r="V410" i="75"/>
  <c r="U410" i="75"/>
  <c r="Q410" i="75"/>
  <c r="M410" i="75"/>
  <c r="AR410" i="75" s="1"/>
  <c r="I410" i="75"/>
  <c r="AW409" i="75"/>
  <c r="AV409" i="75"/>
  <c r="AS409" i="75"/>
  <c r="AQ409" i="75"/>
  <c r="AO409" i="75"/>
  <c r="AN409" i="75"/>
  <c r="AM409" i="75"/>
  <c r="AL409" i="75"/>
  <c r="AI409" i="75"/>
  <c r="AC409" i="75"/>
  <c r="Z409" i="75"/>
  <c r="AD409" i="75" s="1"/>
  <c r="Y409" i="75"/>
  <c r="W409" i="75"/>
  <c r="V409" i="75"/>
  <c r="U409" i="75"/>
  <c r="Q409" i="75"/>
  <c r="M409" i="75"/>
  <c r="AR409" i="75" s="1"/>
  <c r="I409" i="75"/>
  <c r="P409" i="75" s="1"/>
  <c r="R409" i="75" s="1"/>
  <c r="AW408" i="75"/>
  <c r="AV408" i="75"/>
  <c r="AS408" i="75"/>
  <c r="AQ408" i="75"/>
  <c r="AO408" i="75"/>
  <c r="AN408" i="75"/>
  <c r="AM408" i="75"/>
  <c r="AL408" i="75"/>
  <c r="AI408" i="75"/>
  <c r="AD408" i="75"/>
  <c r="AC408" i="75"/>
  <c r="Z408" i="75"/>
  <c r="Y408" i="75"/>
  <c r="W408" i="75"/>
  <c r="V408" i="75"/>
  <c r="U408" i="75"/>
  <c r="Q408" i="75"/>
  <c r="M408" i="75"/>
  <c r="AR408" i="75" s="1"/>
  <c r="I408" i="75"/>
  <c r="AW407" i="75"/>
  <c r="AV407" i="75"/>
  <c r="AS407" i="75"/>
  <c r="AQ407" i="75"/>
  <c r="AO407" i="75"/>
  <c r="AN407" i="75"/>
  <c r="AM407" i="75"/>
  <c r="AL407" i="75"/>
  <c r="AI407" i="75"/>
  <c r="AC407" i="75"/>
  <c r="Z407" i="75"/>
  <c r="AD407" i="75" s="1"/>
  <c r="Y407" i="75"/>
  <c r="W407" i="75"/>
  <c r="V407" i="75"/>
  <c r="U407" i="75"/>
  <c r="Q407" i="75"/>
  <c r="M407" i="75"/>
  <c r="AR407" i="75" s="1"/>
  <c r="I407" i="75"/>
  <c r="P407" i="75" s="1"/>
  <c r="R407" i="75" s="1"/>
  <c r="AW406" i="75"/>
  <c r="AV406" i="75"/>
  <c r="AS406" i="75"/>
  <c r="AQ406" i="75"/>
  <c r="AO406" i="75"/>
  <c r="AN406" i="75"/>
  <c r="AM406" i="75"/>
  <c r="AL406" i="75"/>
  <c r="AI406" i="75"/>
  <c r="AD406" i="75"/>
  <c r="AC406" i="75"/>
  <c r="Z406" i="75"/>
  <c r="Y406" i="75"/>
  <c r="W406" i="75"/>
  <c r="V406" i="75"/>
  <c r="U406" i="75"/>
  <c r="Q406" i="75"/>
  <c r="M406" i="75"/>
  <c r="AR406" i="75" s="1"/>
  <c r="I406" i="75"/>
  <c r="AW405" i="75"/>
  <c r="AV405" i="75"/>
  <c r="AS405" i="75"/>
  <c r="AQ405" i="75"/>
  <c r="AO405" i="75"/>
  <c r="AN405" i="75"/>
  <c r="AM405" i="75"/>
  <c r="AL405" i="75"/>
  <c r="AI405" i="75"/>
  <c r="AC405" i="75"/>
  <c r="Z405" i="75"/>
  <c r="AD405" i="75" s="1"/>
  <c r="Y405" i="75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Q404" i="75"/>
  <c r="AO404" i="75"/>
  <c r="AN404" i="75"/>
  <c r="AM404" i="75"/>
  <c r="AL404" i="75"/>
  <c r="AI404" i="75"/>
  <c r="AD404" i="75"/>
  <c r="AC404" i="75"/>
  <c r="Z404" i="75"/>
  <c r="Y404" i="75"/>
  <c r="W404" i="75"/>
  <c r="V404" i="75"/>
  <c r="U404" i="75"/>
  <c r="Q404" i="75"/>
  <c r="M404" i="75"/>
  <c r="AR404" i="75" s="1"/>
  <c r="I404" i="75"/>
  <c r="AW403" i="75"/>
  <c r="AV403" i="75"/>
  <c r="AS403" i="75"/>
  <c r="AQ403" i="75"/>
  <c r="AO403" i="75"/>
  <c r="AN403" i="75"/>
  <c r="AM403" i="75"/>
  <c r="AL403" i="75"/>
  <c r="AI403" i="75"/>
  <c r="AC403" i="75"/>
  <c r="Z403" i="75"/>
  <c r="AD403" i="75" s="1"/>
  <c r="Y403" i="75"/>
  <c r="W403" i="75"/>
  <c r="V403" i="75"/>
  <c r="U403" i="75"/>
  <c r="Q403" i="75"/>
  <c r="M403" i="75"/>
  <c r="AR403" i="75" s="1"/>
  <c r="I403" i="75"/>
  <c r="P403" i="75" s="1"/>
  <c r="R403" i="75" s="1"/>
  <c r="AW402" i="75"/>
  <c r="AV402" i="75"/>
  <c r="AS402" i="75"/>
  <c r="AQ402" i="75"/>
  <c r="AO402" i="75"/>
  <c r="AN402" i="75"/>
  <c r="AM402" i="75"/>
  <c r="AL402" i="75"/>
  <c r="AI402" i="75"/>
  <c r="AD402" i="75"/>
  <c r="AC402" i="75"/>
  <c r="Z402" i="75"/>
  <c r="Y402" i="75"/>
  <c r="W402" i="75"/>
  <c r="V402" i="75"/>
  <c r="U402" i="75"/>
  <c r="Q402" i="75"/>
  <c r="M402" i="75"/>
  <c r="AR402" i="75" s="1"/>
  <c r="I402" i="75"/>
  <c r="AW401" i="75"/>
  <c r="AV401" i="75"/>
  <c r="AS401" i="75"/>
  <c r="AQ401" i="75"/>
  <c r="AO401" i="75"/>
  <c r="AN401" i="75"/>
  <c r="AM401" i="75"/>
  <c r="AL401" i="75"/>
  <c r="AI401" i="75"/>
  <c r="AC401" i="75"/>
  <c r="Z401" i="75"/>
  <c r="AD401" i="75" s="1"/>
  <c r="Y401" i="75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D400" i="75"/>
  <c r="AC400" i="75"/>
  <c r="Z400" i="75"/>
  <c r="Y400" i="75"/>
  <c r="W400" i="75"/>
  <c r="V400" i="75"/>
  <c r="U400" i="75"/>
  <c r="Q400" i="75"/>
  <c r="M400" i="75"/>
  <c r="AR400" i="75" s="1"/>
  <c r="I400" i="75"/>
  <c r="AW399" i="75"/>
  <c r="AV399" i="75"/>
  <c r="AS399" i="75"/>
  <c r="AQ399" i="75"/>
  <c r="AO399" i="75"/>
  <c r="AN399" i="75"/>
  <c r="AM399" i="75"/>
  <c r="AL399" i="75"/>
  <c r="AI399" i="75"/>
  <c r="AC399" i="75"/>
  <c r="Z399" i="75"/>
  <c r="AD399" i="75" s="1"/>
  <c r="Y399" i="75"/>
  <c r="W399" i="75"/>
  <c r="V399" i="75"/>
  <c r="U399" i="75"/>
  <c r="Q399" i="75"/>
  <c r="M399" i="75"/>
  <c r="AR399" i="75" s="1"/>
  <c r="I399" i="75"/>
  <c r="P399" i="75" s="1"/>
  <c r="R399" i="75" s="1"/>
  <c r="AW398" i="75"/>
  <c r="AV398" i="75"/>
  <c r="AS398" i="75"/>
  <c r="AQ398" i="75"/>
  <c r="AO398" i="75"/>
  <c r="AN398" i="75"/>
  <c r="AM398" i="75"/>
  <c r="AL398" i="75"/>
  <c r="AI398" i="75"/>
  <c r="AD398" i="75"/>
  <c r="AC398" i="75"/>
  <c r="Z398" i="75"/>
  <c r="Y398" i="75"/>
  <c r="W398" i="75"/>
  <c r="V398" i="75"/>
  <c r="U398" i="75"/>
  <c r="Q398" i="75"/>
  <c r="M398" i="75"/>
  <c r="AR398" i="75" s="1"/>
  <c r="I398" i="75"/>
  <c r="AW397" i="75"/>
  <c r="AV397" i="75"/>
  <c r="AS397" i="75"/>
  <c r="AQ397" i="75"/>
  <c r="AO397" i="75"/>
  <c r="AN397" i="75"/>
  <c r="AM397" i="75"/>
  <c r="AL397" i="75"/>
  <c r="AI397" i="75"/>
  <c r="AC397" i="75"/>
  <c r="Z397" i="75"/>
  <c r="AD397" i="75" s="1"/>
  <c r="Y397" i="75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Q396" i="75"/>
  <c r="AO396" i="75"/>
  <c r="AN396" i="75"/>
  <c r="AM396" i="75"/>
  <c r="AL396" i="75"/>
  <c r="AI396" i="75"/>
  <c r="AD396" i="75"/>
  <c r="AC396" i="75"/>
  <c r="Z396" i="75"/>
  <c r="Y396" i="75"/>
  <c r="W396" i="75"/>
  <c r="V396" i="75"/>
  <c r="U396" i="75"/>
  <c r="Q396" i="75"/>
  <c r="M396" i="75"/>
  <c r="AR396" i="75" s="1"/>
  <c r="I396" i="75"/>
  <c r="AW395" i="75"/>
  <c r="AV395" i="75"/>
  <c r="AS395" i="75"/>
  <c r="AQ395" i="75"/>
  <c r="AO395" i="75"/>
  <c r="AN395" i="75"/>
  <c r="AM395" i="75"/>
  <c r="AL395" i="75"/>
  <c r="AI395" i="75"/>
  <c r="AC395" i="75"/>
  <c r="Z395" i="75"/>
  <c r="AD395" i="75" s="1"/>
  <c r="Y395" i="75"/>
  <c r="W395" i="75"/>
  <c r="V395" i="75"/>
  <c r="U395" i="75"/>
  <c r="Q395" i="75"/>
  <c r="M395" i="75"/>
  <c r="AR395" i="75" s="1"/>
  <c r="I395" i="75"/>
  <c r="P395" i="75" s="1"/>
  <c r="R395" i="75" s="1"/>
  <c r="AW394" i="75"/>
  <c r="AV394" i="75"/>
  <c r="AS394" i="75"/>
  <c r="AQ394" i="75"/>
  <c r="AO394" i="75"/>
  <c r="AN394" i="75"/>
  <c r="AM394" i="75"/>
  <c r="AL394" i="75"/>
  <c r="AI394" i="75"/>
  <c r="AD394" i="75"/>
  <c r="AC394" i="75"/>
  <c r="Z394" i="75"/>
  <c r="Y394" i="75"/>
  <c r="W394" i="75"/>
  <c r="V394" i="75"/>
  <c r="U394" i="75"/>
  <c r="Q394" i="75"/>
  <c r="M394" i="75"/>
  <c r="AR394" i="75" s="1"/>
  <c r="I394" i="75"/>
  <c r="AW393" i="75"/>
  <c r="AV393" i="75"/>
  <c r="AS393" i="75"/>
  <c r="AQ393" i="75"/>
  <c r="AO393" i="75"/>
  <c r="AN393" i="75"/>
  <c r="AM393" i="75"/>
  <c r="AL393" i="75"/>
  <c r="AI393" i="75"/>
  <c r="AC393" i="75"/>
  <c r="Z393" i="75"/>
  <c r="AD393" i="75" s="1"/>
  <c r="Y393" i="75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D392" i="75"/>
  <c r="AC392" i="75"/>
  <c r="Z392" i="75"/>
  <c r="Y392" i="75"/>
  <c r="W392" i="75"/>
  <c r="V392" i="75"/>
  <c r="U392" i="75"/>
  <c r="Q392" i="75"/>
  <c r="M392" i="75"/>
  <c r="AR392" i="75" s="1"/>
  <c r="I392" i="75"/>
  <c r="AW391" i="75"/>
  <c r="AV391" i="75"/>
  <c r="AS391" i="75"/>
  <c r="AQ391" i="75"/>
  <c r="AO391" i="75"/>
  <c r="AN391" i="75"/>
  <c r="AM391" i="75"/>
  <c r="AL391" i="75"/>
  <c r="AI391" i="75"/>
  <c r="AC391" i="75"/>
  <c r="Z391" i="75"/>
  <c r="AD391" i="75" s="1"/>
  <c r="Y391" i="75"/>
  <c r="W391" i="75"/>
  <c r="V391" i="75"/>
  <c r="U391" i="75"/>
  <c r="Q391" i="75"/>
  <c r="M391" i="75"/>
  <c r="AR391" i="75" s="1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D390" i="75"/>
  <c r="AC390" i="75"/>
  <c r="Z390" i="75"/>
  <c r="Y390" i="75"/>
  <c r="W390" i="75"/>
  <c r="V390" i="75"/>
  <c r="U390" i="75"/>
  <c r="Q390" i="75"/>
  <c r="M390" i="75"/>
  <c r="AR390" i="75" s="1"/>
  <c r="I390" i="75"/>
  <c r="AW389" i="75"/>
  <c r="AV389" i="75"/>
  <c r="AS389" i="75"/>
  <c r="AQ389" i="75"/>
  <c r="AO389" i="75"/>
  <c r="AN389" i="75"/>
  <c r="AM389" i="75"/>
  <c r="AL389" i="75"/>
  <c r="AI389" i="75"/>
  <c r="AC389" i="75"/>
  <c r="Z389" i="75"/>
  <c r="AD389" i="75" s="1"/>
  <c r="Y389" i="75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D388" i="75"/>
  <c r="AC388" i="75"/>
  <c r="Z388" i="75"/>
  <c r="Y388" i="75"/>
  <c r="W388" i="75"/>
  <c r="V388" i="75"/>
  <c r="U388" i="75"/>
  <c r="Q388" i="75"/>
  <c r="M388" i="75"/>
  <c r="AR388" i="75" s="1"/>
  <c r="I388" i="75"/>
  <c r="AW387" i="75"/>
  <c r="AV387" i="75"/>
  <c r="AS387" i="75"/>
  <c r="AQ387" i="75"/>
  <c r="AO387" i="75"/>
  <c r="AN387" i="75"/>
  <c r="AM387" i="75"/>
  <c r="AL387" i="75"/>
  <c r="AI387" i="75"/>
  <c r="AC387" i="75"/>
  <c r="Z387" i="75"/>
  <c r="AD387" i="75" s="1"/>
  <c r="Y387" i="75"/>
  <c r="W387" i="75"/>
  <c r="V387" i="75"/>
  <c r="U387" i="75"/>
  <c r="Q387" i="75"/>
  <c r="M387" i="75"/>
  <c r="AR387" i="75" s="1"/>
  <c r="I387" i="75"/>
  <c r="P387" i="75" s="1"/>
  <c r="R387" i="75" s="1"/>
  <c r="AW386" i="75"/>
  <c r="AV386" i="75"/>
  <c r="AS386" i="75"/>
  <c r="AQ386" i="75"/>
  <c r="AO386" i="75"/>
  <c r="AN386" i="75"/>
  <c r="AM386" i="75"/>
  <c r="AL386" i="75"/>
  <c r="AI386" i="75"/>
  <c r="AD386" i="75"/>
  <c r="AC386" i="75"/>
  <c r="Z386" i="75"/>
  <c r="Y386" i="75"/>
  <c r="W386" i="75"/>
  <c r="V386" i="75"/>
  <c r="U386" i="75"/>
  <c r="Q386" i="75"/>
  <c r="M386" i="75"/>
  <c r="AR386" i="75" s="1"/>
  <c r="I386" i="75"/>
  <c r="AW385" i="75"/>
  <c r="AV385" i="75"/>
  <c r="AS385" i="75"/>
  <c r="AQ385" i="75"/>
  <c r="AO385" i="75"/>
  <c r="AN385" i="75"/>
  <c r="AM385" i="75"/>
  <c r="AL385" i="75"/>
  <c r="AI385" i="75"/>
  <c r="AC385" i="75"/>
  <c r="Z385" i="75"/>
  <c r="AD385" i="75" s="1"/>
  <c r="Y385" i="75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D384" i="75"/>
  <c r="AC384" i="75"/>
  <c r="Z384" i="75"/>
  <c r="Y384" i="75"/>
  <c r="W384" i="75"/>
  <c r="V384" i="75"/>
  <c r="U384" i="75"/>
  <c r="Q384" i="75"/>
  <c r="M384" i="75"/>
  <c r="AR384" i="75" s="1"/>
  <c r="I384" i="75"/>
  <c r="AW383" i="75"/>
  <c r="AV383" i="75"/>
  <c r="AS383" i="75"/>
  <c r="AQ383" i="75"/>
  <c r="AO383" i="75"/>
  <c r="AN383" i="75"/>
  <c r="AM383" i="75"/>
  <c r="AL383" i="75"/>
  <c r="AI383" i="75"/>
  <c r="AC383" i="75"/>
  <c r="Z383" i="75"/>
  <c r="AD383" i="75" s="1"/>
  <c r="Y383" i="75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D382" i="75"/>
  <c r="AC382" i="75"/>
  <c r="Z382" i="75"/>
  <c r="Y382" i="75"/>
  <c r="W382" i="75"/>
  <c r="V382" i="75"/>
  <c r="U382" i="75"/>
  <c r="Q382" i="75"/>
  <c r="M382" i="75"/>
  <c r="AR382" i="75" s="1"/>
  <c r="I382" i="75"/>
  <c r="AW381" i="75"/>
  <c r="AV381" i="75"/>
  <c r="AS381" i="75"/>
  <c r="AQ381" i="75"/>
  <c r="AO381" i="75"/>
  <c r="AN381" i="75"/>
  <c r="AM381" i="75"/>
  <c r="AL381" i="75"/>
  <c r="AI381" i="75"/>
  <c r="AC381" i="75"/>
  <c r="Z381" i="75"/>
  <c r="AD381" i="75" s="1"/>
  <c r="Y381" i="75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D380" i="75"/>
  <c r="AC380" i="75"/>
  <c r="Z380" i="75"/>
  <c r="Y380" i="75"/>
  <c r="W380" i="75"/>
  <c r="V380" i="75"/>
  <c r="U380" i="75"/>
  <c r="Q380" i="75"/>
  <c r="M380" i="75"/>
  <c r="AR380" i="75" s="1"/>
  <c r="I380" i="75"/>
  <c r="AW379" i="75"/>
  <c r="AV379" i="75"/>
  <c r="AS379" i="75"/>
  <c r="AQ379" i="75"/>
  <c r="AO379" i="75"/>
  <c r="AN379" i="75"/>
  <c r="AM379" i="75"/>
  <c r="AL379" i="75"/>
  <c r="AI379" i="75"/>
  <c r="AC379" i="75"/>
  <c r="Z379" i="75"/>
  <c r="AD379" i="75" s="1"/>
  <c r="Y379" i="75"/>
  <c r="W379" i="75"/>
  <c r="V379" i="75"/>
  <c r="U379" i="75"/>
  <c r="Q379" i="75"/>
  <c r="M379" i="75"/>
  <c r="AR379" i="75" s="1"/>
  <c r="I379" i="75"/>
  <c r="AW378" i="75"/>
  <c r="AV378" i="75"/>
  <c r="AS378" i="75"/>
  <c r="AQ378" i="75"/>
  <c r="AO378" i="75"/>
  <c r="AN378" i="75"/>
  <c r="AM378" i="75"/>
  <c r="AL378" i="75"/>
  <c r="AI378" i="75"/>
  <c r="AD378" i="75"/>
  <c r="AC378" i="75"/>
  <c r="Z378" i="75"/>
  <c r="Y378" i="75"/>
  <c r="W378" i="75"/>
  <c r="V378" i="75"/>
  <c r="U378" i="75"/>
  <c r="Q378" i="75"/>
  <c r="M378" i="75"/>
  <c r="AR378" i="75" s="1"/>
  <c r="I378" i="75"/>
  <c r="AW377" i="75"/>
  <c r="AV377" i="75"/>
  <c r="AS377" i="75"/>
  <c r="AQ377" i="75"/>
  <c r="AO377" i="75"/>
  <c r="AN377" i="75"/>
  <c r="AM377" i="75"/>
  <c r="AL377" i="75"/>
  <c r="AI377" i="75"/>
  <c r="AC377" i="75"/>
  <c r="Z377" i="75"/>
  <c r="AD377" i="75" s="1"/>
  <c r="Y377" i="75"/>
  <c r="W377" i="75"/>
  <c r="V377" i="75"/>
  <c r="U377" i="75"/>
  <c r="Q377" i="75"/>
  <c r="M377" i="75"/>
  <c r="AR377" i="75" s="1"/>
  <c r="I377" i="75"/>
  <c r="AW376" i="75"/>
  <c r="AV376" i="75"/>
  <c r="AS376" i="75"/>
  <c r="AQ376" i="75"/>
  <c r="AO376" i="75"/>
  <c r="AN376" i="75"/>
  <c r="AM376" i="75"/>
  <c r="AL376" i="75"/>
  <c r="AI376" i="75"/>
  <c r="AD376" i="75"/>
  <c r="AC376" i="75"/>
  <c r="Z376" i="75"/>
  <c r="Y376" i="75"/>
  <c r="W376" i="75"/>
  <c r="V376" i="75"/>
  <c r="U376" i="75"/>
  <c r="Q376" i="75"/>
  <c r="M376" i="75"/>
  <c r="AR376" i="75" s="1"/>
  <c r="I376" i="75"/>
  <c r="AW375" i="75"/>
  <c r="AV375" i="75"/>
  <c r="AS375" i="75"/>
  <c r="AQ375" i="75"/>
  <c r="AO375" i="75"/>
  <c r="AN375" i="75"/>
  <c r="AM375" i="75"/>
  <c r="AL375" i="75"/>
  <c r="AI375" i="75"/>
  <c r="AC375" i="75"/>
  <c r="Z375" i="75"/>
  <c r="AD375" i="75" s="1"/>
  <c r="Y375" i="75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Q374" i="75"/>
  <c r="AO374" i="75"/>
  <c r="AN374" i="75"/>
  <c r="AM374" i="75"/>
  <c r="AL374" i="75"/>
  <c r="AI374" i="75"/>
  <c r="AD374" i="75"/>
  <c r="AC374" i="75"/>
  <c r="Z374" i="75"/>
  <c r="Y374" i="75"/>
  <c r="W374" i="75"/>
  <c r="V374" i="75"/>
  <c r="U374" i="75"/>
  <c r="Q374" i="75"/>
  <c r="M374" i="75"/>
  <c r="AR374" i="75" s="1"/>
  <c r="I374" i="75"/>
  <c r="AW373" i="75"/>
  <c r="AV373" i="75"/>
  <c r="AS373" i="75"/>
  <c r="AQ373" i="75"/>
  <c r="AO373" i="75"/>
  <c r="AN373" i="75"/>
  <c r="AM373" i="75"/>
  <c r="AL373" i="75"/>
  <c r="AI373" i="75"/>
  <c r="AC373" i="75"/>
  <c r="Z373" i="75"/>
  <c r="AD373" i="75" s="1"/>
  <c r="Y373" i="75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D372" i="75"/>
  <c r="AC372" i="75"/>
  <c r="Z372" i="75"/>
  <c r="Y372" i="75"/>
  <c r="W372" i="75"/>
  <c r="V372" i="75"/>
  <c r="U372" i="75"/>
  <c r="Q372" i="75"/>
  <c r="M372" i="75"/>
  <c r="AR372" i="75" s="1"/>
  <c r="I372" i="75"/>
  <c r="AW371" i="75"/>
  <c r="AV371" i="75"/>
  <c r="AS371" i="75"/>
  <c r="AQ371" i="75"/>
  <c r="AO371" i="75"/>
  <c r="AN371" i="75"/>
  <c r="AM371" i="75"/>
  <c r="AL371" i="75"/>
  <c r="AI371" i="75"/>
  <c r="AC371" i="75"/>
  <c r="Z371" i="75"/>
  <c r="AD371" i="75" s="1"/>
  <c r="Y371" i="75"/>
  <c r="W371" i="75"/>
  <c r="V371" i="75"/>
  <c r="U371" i="75"/>
  <c r="Q371" i="75"/>
  <c r="M371" i="75"/>
  <c r="AR371" i="75" s="1"/>
  <c r="I371" i="75"/>
  <c r="AW370" i="75"/>
  <c r="AV370" i="75"/>
  <c r="AS370" i="75"/>
  <c r="AQ370" i="75"/>
  <c r="AO370" i="75"/>
  <c r="AN370" i="75"/>
  <c r="AM370" i="75"/>
  <c r="AL370" i="75"/>
  <c r="AI370" i="75"/>
  <c r="AD370" i="75"/>
  <c r="AC370" i="75"/>
  <c r="Z370" i="75"/>
  <c r="Y370" i="75"/>
  <c r="W370" i="75"/>
  <c r="V370" i="75"/>
  <c r="U370" i="75"/>
  <c r="Q370" i="75"/>
  <c r="M370" i="75"/>
  <c r="AR370" i="75" s="1"/>
  <c r="I370" i="75"/>
  <c r="AW369" i="75"/>
  <c r="AV369" i="75"/>
  <c r="AS369" i="75"/>
  <c r="AQ369" i="75"/>
  <c r="AO369" i="75"/>
  <c r="AN369" i="75"/>
  <c r="AM369" i="75"/>
  <c r="AL369" i="75"/>
  <c r="AI369" i="75"/>
  <c r="AC369" i="75"/>
  <c r="Z369" i="75"/>
  <c r="AD369" i="75" s="1"/>
  <c r="Y369" i="75"/>
  <c r="W369" i="75"/>
  <c r="V369" i="75"/>
  <c r="U369" i="75"/>
  <c r="Q369" i="75"/>
  <c r="M369" i="75"/>
  <c r="AR369" i="75" s="1"/>
  <c r="I369" i="75"/>
  <c r="AW368" i="75"/>
  <c r="AV368" i="75"/>
  <c r="AS368" i="75"/>
  <c r="AQ368" i="75"/>
  <c r="AO368" i="75"/>
  <c r="AN368" i="75"/>
  <c r="AM368" i="75"/>
  <c r="AL368" i="75"/>
  <c r="AI368" i="75"/>
  <c r="AD368" i="75"/>
  <c r="AC368" i="75"/>
  <c r="Z368" i="75"/>
  <c r="Y368" i="75"/>
  <c r="W368" i="75"/>
  <c r="V368" i="75"/>
  <c r="U368" i="75"/>
  <c r="Q368" i="75"/>
  <c r="M368" i="75"/>
  <c r="AR368" i="75" s="1"/>
  <c r="I368" i="75"/>
  <c r="AW367" i="75"/>
  <c r="AV367" i="75"/>
  <c r="AS367" i="75"/>
  <c r="AQ367" i="75"/>
  <c r="AO367" i="75"/>
  <c r="AN367" i="75"/>
  <c r="AM367" i="75"/>
  <c r="AL367" i="75"/>
  <c r="AI367" i="75"/>
  <c r="AC367" i="75"/>
  <c r="Z367" i="75"/>
  <c r="AD367" i="75" s="1"/>
  <c r="Y367" i="75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Q366" i="75"/>
  <c r="AO366" i="75"/>
  <c r="AN366" i="75"/>
  <c r="AM366" i="75"/>
  <c r="AL366" i="75"/>
  <c r="AI366" i="75"/>
  <c r="AD366" i="75"/>
  <c r="AC366" i="75"/>
  <c r="Z366" i="75"/>
  <c r="Y366" i="75"/>
  <c r="W366" i="75"/>
  <c r="V366" i="75"/>
  <c r="U366" i="75"/>
  <c r="Q366" i="75"/>
  <c r="M366" i="75"/>
  <c r="I366" i="75"/>
  <c r="AW365" i="75"/>
  <c r="AV365" i="75"/>
  <c r="AS365" i="75"/>
  <c r="AQ365" i="75"/>
  <c r="AO365" i="75"/>
  <c r="AN365" i="75"/>
  <c r="AM365" i="75"/>
  <c r="AL365" i="75"/>
  <c r="AI365" i="75"/>
  <c r="AD365" i="75"/>
  <c r="AC365" i="75"/>
  <c r="Z365" i="75"/>
  <c r="Y365" i="75"/>
  <c r="W365" i="75"/>
  <c r="V365" i="75"/>
  <c r="U365" i="75"/>
  <c r="Q365" i="75"/>
  <c r="M365" i="75"/>
  <c r="AR365" i="75" s="1"/>
  <c r="I365" i="75"/>
  <c r="AW364" i="75"/>
  <c r="AV364" i="75"/>
  <c r="AS364" i="75"/>
  <c r="AQ364" i="75"/>
  <c r="AO364" i="75"/>
  <c r="AN364" i="75"/>
  <c r="AM364" i="75"/>
  <c r="AL364" i="75"/>
  <c r="AI364" i="75"/>
  <c r="AD364" i="75"/>
  <c r="AC364" i="75"/>
  <c r="Z364" i="75"/>
  <c r="Y364" i="75"/>
  <c r="W364" i="75"/>
  <c r="V364" i="75"/>
  <c r="U364" i="75"/>
  <c r="Q364" i="75"/>
  <c r="M364" i="75"/>
  <c r="I364" i="75"/>
  <c r="AW363" i="75"/>
  <c r="AV363" i="75"/>
  <c r="AS363" i="75"/>
  <c r="AQ363" i="75"/>
  <c r="AO363" i="75"/>
  <c r="AN363" i="75"/>
  <c r="AM363" i="75"/>
  <c r="AL363" i="75"/>
  <c r="AI363" i="75"/>
  <c r="AC363" i="75"/>
  <c r="Z363" i="75"/>
  <c r="AD363" i="75" s="1"/>
  <c r="Y363" i="75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I362" i="75"/>
  <c r="AW361" i="75"/>
  <c r="AV361" i="75"/>
  <c r="AS361" i="75"/>
  <c r="AQ361" i="75"/>
  <c r="AO361" i="75"/>
  <c r="AN361" i="75"/>
  <c r="AM361" i="75"/>
  <c r="AL361" i="75"/>
  <c r="AI361" i="75"/>
  <c r="AD361" i="75"/>
  <c r="AC361" i="75"/>
  <c r="Z361" i="75"/>
  <c r="Y361" i="75"/>
  <c r="W361" i="75"/>
  <c r="V361" i="75"/>
  <c r="U361" i="75"/>
  <c r="Q361" i="75"/>
  <c r="M361" i="75"/>
  <c r="AR361" i="75" s="1"/>
  <c r="I361" i="75"/>
  <c r="AW360" i="75"/>
  <c r="AV360" i="75"/>
  <c r="AS360" i="75"/>
  <c r="AQ360" i="75"/>
  <c r="AO360" i="75"/>
  <c r="AN360" i="75"/>
  <c r="AM360" i="75"/>
  <c r="AL360" i="75"/>
  <c r="AI360" i="75"/>
  <c r="AD360" i="75"/>
  <c r="AC360" i="75"/>
  <c r="Z360" i="75"/>
  <c r="Y360" i="75"/>
  <c r="W360" i="75"/>
  <c r="V360" i="75"/>
  <c r="U360" i="75"/>
  <c r="Q360" i="75"/>
  <c r="M360" i="75"/>
  <c r="I360" i="75"/>
  <c r="AW359" i="75"/>
  <c r="AV359" i="75"/>
  <c r="AS359" i="75"/>
  <c r="AQ359" i="75"/>
  <c r="AO359" i="75"/>
  <c r="AN359" i="75"/>
  <c r="AM359" i="75"/>
  <c r="AL359" i="75"/>
  <c r="AI359" i="75"/>
  <c r="AC359" i="75"/>
  <c r="Z359" i="75"/>
  <c r="AD359" i="75" s="1"/>
  <c r="Y359" i="75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I358" i="75"/>
  <c r="AW357" i="75"/>
  <c r="AV357" i="75"/>
  <c r="AS357" i="75"/>
  <c r="AQ357" i="75"/>
  <c r="AO357" i="75"/>
  <c r="AN357" i="75"/>
  <c r="AM357" i="75"/>
  <c r="AL357" i="75"/>
  <c r="AI357" i="75"/>
  <c r="AD357" i="75"/>
  <c r="AC357" i="75"/>
  <c r="Z357" i="75"/>
  <c r="Y357" i="75"/>
  <c r="W357" i="75"/>
  <c r="V357" i="75"/>
  <c r="U357" i="75"/>
  <c r="Q357" i="75"/>
  <c r="M357" i="75"/>
  <c r="AR357" i="75" s="1"/>
  <c r="I357" i="75"/>
  <c r="AW356" i="75"/>
  <c r="AV356" i="75"/>
  <c r="AS356" i="75"/>
  <c r="AQ356" i="75"/>
  <c r="AO356" i="75"/>
  <c r="AN356" i="75"/>
  <c r="AM356" i="75"/>
  <c r="AL356" i="75"/>
  <c r="AI356" i="75"/>
  <c r="AD356" i="75"/>
  <c r="AC356" i="75"/>
  <c r="Z356" i="75"/>
  <c r="Y356" i="75"/>
  <c r="W356" i="75"/>
  <c r="V356" i="75"/>
  <c r="U356" i="75"/>
  <c r="Q356" i="75"/>
  <c r="M356" i="75"/>
  <c r="I356" i="75"/>
  <c r="AW355" i="75"/>
  <c r="AV355" i="75"/>
  <c r="AS355" i="75"/>
  <c r="AQ355" i="75"/>
  <c r="AO355" i="75"/>
  <c r="AN355" i="75"/>
  <c r="AM355" i="75"/>
  <c r="AL355" i="75"/>
  <c r="AI355" i="75"/>
  <c r="AC355" i="75"/>
  <c r="Z355" i="75"/>
  <c r="AD355" i="75" s="1"/>
  <c r="Y355" i="75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I354" i="75"/>
  <c r="AW353" i="75"/>
  <c r="AV353" i="75"/>
  <c r="AS353" i="75"/>
  <c r="AQ353" i="75"/>
  <c r="AO353" i="75"/>
  <c r="AN353" i="75"/>
  <c r="AM353" i="75"/>
  <c r="AL353" i="75"/>
  <c r="AI353" i="75"/>
  <c r="AD353" i="75"/>
  <c r="AC353" i="75"/>
  <c r="Z353" i="75"/>
  <c r="Y353" i="75"/>
  <c r="W353" i="75"/>
  <c r="V353" i="75"/>
  <c r="U353" i="75"/>
  <c r="Q353" i="75"/>
  <c r="M353" i="75"/>
  <c r="AR353" i="75" s="1"/>
  <c r="I353" i="75"/>
  <c r="AW352" i="75"/>
  <c r="AV352" i="75"/>
  <c r="AS352" i="75"/>
  <c r="AQ352" i="75"/>
  <c r="AO352" i="75"/>
  <c r="AN352" i="75"/>
  <c r="AM352" i="75"/>
  <c r="AL352" i="75"/>
  <c r="AI352" i="75"/>
  <c r="AD352" i="75"/>
  <c r="AC352" i="75"/>
  <c r="Z352" i="75"/>
  <c r="Y352" i="75"/>
  <c r="W352" i="75"/>
  <c r="V352" i="75"/>
  <c r="U352" i="75"/>
  <c r="Q352" i="75"/>
  <c r="M352" i="75"/>
  <c r="I352" i="75"/>
  <c r="AW351" i="75"/>
  <c r="AV351" i="75"/>
  <c r="AS351" i="75"/>
  <c r="AQ351" i="75"/>
  <c r="AO351" i="75"/>
  <c r="AN351" i="75"/>
  <c r="AM351" i="75"/>
  <c r="AL351" i="75"/>
  <c r="AI351" i="75"/>
  <c r="AC351" i="75"/>
  <c r="Z351" i="75"/>
  <c r="AD351" i="75" s="1"/>
  <c r="Y351" i="75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I350" i="75"/>
  <c r="AW349" i="75"/>
  <c r="AV349" i="75"/>
  <c r="AS349" i="75"/>
  <c r="AQ349" i="75"/>
  <c r="AO349" i="75"/>
  <c r="AN349" i="75"/>
  <c r="AM349" i="75"/>
  <c r="AL349" i="75"/>
  <c r="AI349" i="75"/>
  <c r="AC349" i="75"/>
  <c r="Y349" i="75"/>
  <c r="Z349" i="75" s="1"/>
  <c r="AD349" i="75" s="1"/>
  <c r="W349" i="75"/>
  <c r="V349" i="75"/>
  <c r="U349" i="75"/>
  <c r="Q349" i="75"/>
  <c r="M349" i="75"/>
  <c r="AR349" i="75" s="1"/>
  <c r="I349" i="75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P348" i="75"/>
  <c r="M348" i="75"/>
  <c r="AR348" i="75" s="1"/>
  <c r="I348" i="75"/>
  <c r="AW347" i="75"/>
  <c r="AV347" i="75"/>
  <c r="AS347" i="75"/>
  <c r="AQ347" i="75"/>
  <c r="AO347" i="75"/>
  <c r="AN347" i="75"/>
  <c r="AM347" i="75"/>
  <c r="AL347" i="75"/>
  <c r="AI347" i="75"/>
  <c r="AC347" i="75"/>
  <c r="Y347" i="75"/>
  <c r="Z347" i="75" s="1"/>
  <c r="AD347" i="75" s="1"/>
  <c r="W347" i="75"/>
  <c r="V347" i="75"/>
  <c r="U347" i="75"/>
  <c r="R347" i="75"/>
  <c r="Q347" i="75"/>
  <c r="M347" i="75"/>
  <c r="AR347" i="75" s="1"/>
  <c r="I347" i="75"/>
  <c r="P347" i="75" s="1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P346" i="75" s="1"/>
  <c r="R346" i="75" s="1"/>
  <c r="I346" i="75"/>
  <c r="AW345" i="75"/>
  <c r="AV345" i="75"/>
  <c r="AS345" i="75"/>
  <c r="AQ345" i="75"/>
  <c r="AO345" i="75"/>
  <c r="AN345" i="75"/>
  <c r="AM345" i="75"/>
  <c r="AL345" i="75"/>
  <c r="AI345" i="75"/>
  <c r="AC345" i="75"/>
  <c r="Z345" i="75"/>
  <c r="AD345" i="75" s="1"/>
  <c r="Y345" i="75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Q344" i="75"/>
  <c r="AO344" i="75"/>
  <c r="AN344" i="75"/>
  <c r="AM344" i="75"/>
  <c r="AL344" i="75"/>
  <c r="AI344" i="75"/>
  <c r="AC344" i="75"/>
  <c r="AD344" i="75" s="1"/>
  <c r="Z344" i="75"/>
  <c r="Y344" i="75"/>
  <c r="W344" i="75"/>
  <c r="V344" i="75"/>
  <c r="U344" i="75"/>
  <c r="Q344" i="75"/>
  <c r="M344" i="75"/>
  <c r="P344" i="75" s="1"/>
  <c r="R344" i="75" s="1"/>
  <c r="I344" i="75"/>
  <c r="AW343" i="75"/>
  <c r="AV343" i="75"/>
  <c r="AS343" i="75"/>
  <c r="AQ343" i="75"/>
  <c r="AO343" i="75"/>
  <c r="AN343" i="75"/>
  <c r="AM343" i="75"/>
  <c r="AL343" i="75"/>
  <c r="AI343" i="75"/>
  <c r="AD343" i="75"/>
  <c r="AC343" i="75"/>
  <c r="Z343" i="75"/>
  <c r="Y343" i="75"/>
  <c r="W343" i="75"/>
  <c r="V343" i="75"/>
  <c r="U343" i="75"/>
  <c r="Q343" i="75"/>
  <c r="M343" i="75"/>
  <c r="AR343" i="75" s="1"/>
  <c r="I343" i="75"/>
  <c r="AW342" i="75"/>
  <c r="AV342" i="75"/>
  <c r="AS342" i="75"/>
  <c r="AQ342" i="75"/>
  <c r="AO342" i="75"/>
  <c r="AN342" i="75"/>
  <c r="AM342" i="75"/>
  <c r="AL342" i="75"/>
  <c r="AI342" i="75"/>
  <c r="AD342" i="75"/>
  <c r="AC342" i="75"/>
  <c r="Z342" i="75"/>
  <c r="Y342" i="75"/>
  <c r="W342" i="75"/>
  <c r="V342" i="75"/>
  <c r="U342" i="75"/>
  <c r="Q342" i="75"/>
  <c r="P342" i="75"/>
  <c r="R342" i="75" s="1"/>
  <c r="M342" i="75"/>
  <c r="AR342" i="75" s="1"/>
  <c r="I342" i="75"/>
  <c r="AW341" i="75"/>
  <c r="AV341" i="75"/>
  <c r="AS341" i="75"/>
  <c r="AQ341" i="75"/>
  <c r="AO341" i="75"/>
  <c r="AN341" i="75"/>
  <c r="AM341" i="75"/>
  <c r="AL341" i="75"/>
  <c r="AI341" i="75"/>
  <c r="AC341" i="75"/>
  <c r="Y341" i="75"/>
  <c r="Z341" i="75" s="1"/>
  <c r="AD341" i="75" s="1"/>
  <c r="W341" i="75"/>
  <c r="V341" i="75"/>
  <c r="U341" i="75"/>
  <c r="Q341" i="75"/>
  <c r="M341" i="75"/>
  <c r="AR341" i="75" s="1"/>
  <c r="I341" i="75"/>
  <c r="AW340" i="75"/>
  <c r="AV340" i="75"/>
  <c r="AS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P340" i="75"/>
  <c r="M340" i="75"/>
  <c r="AR340" i="75" s="1"/>
  <c r="I340" i="75"/>
  <c r="AW339" i="75"/>
  <c r="AV339" i="75"/>
  <c r="AS339" i="75"/>
  <c r="AQ339" i="75"/>
  <c r="AO339" i="75"/>
  <c r="AN339" i="75"/>
  <c r="AM339" i="75"/>
  <c r="AL339" i="75"/>
  <c r="AI339" i="75"/>
  <c r="AC339" i="75"/>
  <c r="Y339" i="75"/>
  <c r="Z339" i="75" s="1"/>
  <c r="AD339" i="75" s="1"/>
  <c r="W339" i="75"/>
  <c r="V339" i="75"/>
  <c r="U339" i="75"/>
  <c r="R339" i="75"/>
  <c r="Q339" i="75"/>
  <c r="M339" i="75"/>
  <c r="AR339" i="75" s="1"/>
  <c r="I339" i="75"/>
  <c r="P339" i="75" s="1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P338" i="75" s="1"/>
  <c r="R338" i="75" s="1"/>
  <c r="I338" i="75"/>
  <c r="AW337" i="75"/>
  <c r="AV337" i="75"/>
  <c r="AS337" i="75"/>
  <c r="AQ337" i="75"/>
  <c r="AO337" i="75"/>
  <c r="AN337" i="75"/>
  <c r="AM337" i="75"/>
  <c r="AL337" i="75"/>
  <c r="AI337" i="75"/>
  <c r="AC337" i="75"/>
  <c r="Z337" i="75"/>
  <c r="AD337" i="75" s="1"/>
  <c r="Y337" i="75"/>
  <c r="W337" i="75"/>
  <c r="V337" i="75"/>
  <c r="U337" i="75"/>
  <c r="Q337" i="75"/>
  <c r="M337" i="75"/>
  <c r="AR337" i="75" s="1"/>
  <c r="I337" i="75"/>
  <c r="AW336" i="75"/>
  <c r="AV336" i="75"/>
  <c r="AS336" i="75"/>
  <c r="AR336" i="75"/>
  <c r="AQ336" i="75"/>
  <c r="AO336" i="75"/>
  <c r="AN336" i="75"/>
  <c r="AM336" i="75"/>
  <c r="AL336" i="75"/>
  <c r="AI336" i="75"/>
  <c r="AC336" i="75"/>
  <c r="Y336" i="75"/>
  <c r="Z336" i="75" s="1"/>
  <c r="AD336" i="75" s="1"/>
  <c r="W336" i="75"/>
  <c r="V336" i="75"/>
  <c r="U336" i="75"/>
  <c r="Q336" i="75"/>
  <c r="M336" i="75"/>
  <c r="I336" i="75"/>
  <c r="P336" i="75" s="1"/>
  <c r="R336" i="75" s="1"/>
  <c r="AW335" i="75"/>
  <c r="AV335" i="75"/>
  <c r="AS335" i="75"/>
  <c r="AQ335" i="75"/>
  <c r="AO335" i="75"/>
  <c r="AN335" i="75"/>
  <c r="AM335" i="75"/>
  <c r="AL335" i="75"/>
  <c r="AI335" i="75"/>
  <c r="AC335" i="75"/>
  <c r="Z335" i="75"/>
  <c r="AD335" i="75" s="1"/>
  <c r="Y335" i="75"/>
  <c r="W335" i="75"/>
  <c r="V335" i="75"/>
  <c r="U335" i="75"/>
  <c r="Q335" i="75"/>
  <c r="M335" i="75"/>
  <c r="AR335" i="75" s="1"/>
  <c r="I335" i="75"/>
  <c r="AW334" i="75"/>
  <c r="AV334" i="75"/>
  <c r="AS334" i="75"/>
  <c r="AR334" i="75"/>
  <c r="AQ334" i="75"/>
  <c r="AO334" i="75"/>
  <c r="AN334" i="75"/>
  <c r="AM334" i="75"/>
  <c r="AL334" i="75"/>
  <c r="AI334" i="75"/>
  <c r="AC334" i="75"/>
  <c r="Y334" i="75"/>
  <c r="Z334" i="75" s="1"/>
  <c r="AD334" i="75" s="1"/>
  <c r="W334" i="75"/>
  <c r="V334" i="75"/>
  <c r="U334" i="75"/>
  <c r="Q334" i="75"/>
  <c r="M334" i="75"/>
  <c r="I334" i="75"/>
  <c r="P334" i="75" s="1"/>
  <c r="R334" i="75" s="1"/>
  <c r="AW333" i="75"/>
  <c r="AV333" i="75"/>
  <c r="AS333" i="75"/>
  <c r="AQ333" i="75"/>
  <c r="AO333" i="75"/>
  <c r="AN333" i="75"/>
  <c r="AM333" i="75"/>
  <c r="AL333" i="75"/>
  <c r="AI333" i="75"/>
  <c r="AC333" i="75"/>
  <c r="Z333" i="75"/>
  <c r="AD333" i="75" s="1"/>
  <c r="Y333" i="75"/>
  <c r="W333" i="75"/>
  <c r="V333" i="75"/>
  <c r="U333" i="75"/>
  <c r="Q333" i="75"/>
  <c r="M333" i="75"/>
  <c r="AR333" i="75" s="1"/>
  <c r="I333" i="75"/>
  <c r="AW332" i="75"/>
  <c r="AV332" i="75"/>
  <c r="AS332" i="75"/>
  <c r="AR332" i="75"/>
  <c r="AQ332" i="75"/>
  <c r="AO332" i="75"/>
  <c r="AN332" i="75"/>
  <c r="AM332" i="75"/>
  <c r="AL332" i="75"/>
  <c r="AI332" i="75"/>
  <c r="AC332" i="75"/>
  <c r="Y332" i="75"/>
  <c r="Z332" i="75" s="1"/>
  <c r="AD332" i="75" s="1"/>
  <c r="W332" i="75"/>
  <c r="V332" i="75"/>
  <c r="U332" i="75"/>
  <c r="Q332" i="75"/>
  <c r="M332" i="75"/>
  <c r="I332" i="75"/>
  <c r="P332" i="75" s="1"/>
  <c r="R332" i="75" s="1"/>
  <c r="AW331" i="75"/>
  <c r="AV331" i="75"/>
  <c r="AS331" i="75"/>
  <c r="AQ331" i="75"/>
  <c r="AO331" i="75"/>
  <c r="AN331" i="75"/>
  <c r="AM331" i="75"/>
  <c r="AL331" i="75"/>
  <c r="AI331" i="75"/>
  <c r="AC331" i="75"/>
  <c r="Z331" i="75"/>
  <c r="AD331" i="75" s="1"/>
  <c r="Y331" i="75"/>
  <c r="W331" i="75"/>
  <c r="V331" i="75"/>
  <c r="U331" i="75"/>
  <c r="Q331" i="75"/>
  <c r="M331" i="75"/>
  <c r="AR331" i="75" s="1"/>
  <c r="I331" i="75"/>
  <c r="AW330" i="75"/>
  <c r="AV330" i="75"/>
  <c r="AS330" i="75"/>
  <c r="AR330" i="75"/>
  <c r="AQ330" i="75"/>
  <c r="AO330" i="75"/>
  <c r="AN330" i="75"/>
  <c r="AM330" i="75"/>
  <c r="AL330" i="75"/>
  <c r="AI330" i="75"/>
  <c r="AC330" i="75"/>
  <c r="Y330" i="75"/>
  <c r="Z330" i="75" s="1"/>
  <c r="AD330" i="75" s="1"/>
  <c r="W330" i="75"/>
  <c r="V330" i="75"/>
  <c r="U330" i="75"/>
  <c r="Q330" i="75"/>
  <c r="M330" i="75"/>
  <c r="I330" i="75"/>
  <c r="P330" i="75" s="1"/>
  <c r="R330" i="75" s="1"/>
  <c r="AW329" i="75"/>
  <c r="AV329" i="75"/>
  <c r="AS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M329" i="75"/>
  <c r="AR329" i="75" s="1"/>
  <c r="I329" i="75"/>
  <c r="AW328" i="75"/>
  <c r="AV328" i="75"/>
  <c r="AS328" i="75"/>
  <c r="AR328" i="75"/>
  <c r="AQ328" i="75"/>
  <c r="AO328" i="75"/>
  <c r="AN328" i="75"/>
  <c r="AM328" i="75"/>
  <c r="AL328" i="75"/>
  <c r="AI328" i="75"/>
  <c r="AC328" i="75"/>
  <c r="Y328" i="75"/>
  <c r="Z328" i="75" s="1"/>
  <c r="AD328" i="75" s="1"/>
  <c r="W328" i="75"/>
  <c r="V328" i="75"/>
  <c r="U328" i="75"/>
  <c r="Q328" i="75"/>
  <c r="M328" i="75"/>
  <c r="I328" i="75"/>
  <c r="P328" i="75" s="1"/>
  <c r="R328" i="75" s="1"/>
  <c r="AW327" i="75"/>
  <c r="AV327" i="75"/>
  <c r="AS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M327" i="75"/>
  <c r="AR327" i="75" s="1"/>
  <c r="I327" i="75"/>
  <c r="AW326" i="75"/>
  <c r="AV326" i="75"/>
  <c r="AS326" i="75"/>
  <c r="AQ326" i="75"/>
  <c r="AO326" i="75"/>
  <c r="AN326" i="75"/>
  <c r="AM326" i="75"/>
  <c r="AL326" i="75"/>
  <c r="AI326" i="75"/>
  <c r="AC326" i="75"/>
  <c r="Y326" i="75"/>
  <c r="Z326" i="75" s="1"/>
  <c r="AD326" i="75" s="1"/>
  <c r="W326" i="75"/>
  <c r="V326" i="75"/>
  <c r="U326" i="75"/>
  <c r="Q326" i="75"/>
  <c r="M326" i="75"/>
  <c r="AR326" i="75" s="1"/>
  <c r="I326" i="75"/>
  <c r="P326" i="75" s="1"/>
  <c r="R326" i="75" s="1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M325" i="75"/>
  <c r="AR325" i="75" s="1"/>
  <c r="I325" i="75"/>
  <c r="AW324" i="75"/>
  <c r="AV324" i="75"/>
  <c r="AS324" i="75"/>
  <c r="AQ324" i="75"/>
  <c r="AO324" i="75"/>
  <c r="AN324" i="75"/>
  <c r="AM324" i="75"/>
  <c r="AL324" i="75"/>
  <c r="AI324" i="75"/>
  <c r="AC324" i="75"/>
  <c r="Y324" i="75"/>
  <c r="Z324" i="75" s="1"/>
  <c r="AD324" i="75" s="1"/>
  <c r="W324" i="75"/>
  <c r="V324" i="75"/>
  <c r="U324" i="75"/>
  <c r="Q324" i="75"/>
  <c r="M324" i="75"/>
  <c r="AR324" i="75" s="1"/>
  <c r="I324" i="75"/>
  <c r="P324" i="75" s="1"/>
  <c r="R324" i="75" s="1"/>
  <c r="AW323" i="75"/>
  <c r="AV323" i="75"/>
  <c r="AS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M323" i="75"/>
  <c r="AR323" i="75" s="1"/>
  <c r="I323" i="75"/>
  <c r="AW322" i="75"/>
  <c r="AV322" i="75"/>
  <c r="AS322" i="75"/>
  <c r="AQ322" i="75"/>
  <c r="AO322" i="75"/>
  <c r="AN322" i="75"/>
  <c r="AM322" i="75"/>
  <c r="AL322" i="75"/>
  <c r="AI322" i="75"/>
  <c r="AC322" i="75"/>
  <c r="Y322" i="75"/>
  <c r="Z322" i="75" s="1"/>
  <c r="AD322" i="75" s="1"/>
  <c r="W322" i="75"/>
  <c r="V322" i="75"/>
  <c r="U322" i="75"/>
  <c r="Q322" i="75"/>
  <c r="M322" i="75"/>
  <c r="AR322" i="75" s="1"/>
  <c r="I322" i="75"/>
  <c r="P322" i="75" s="1"/>
  <c r="R322" i="75" s="1"/>
  <c r="AW321" i="75"/>
  <c r="AV321" i="75"/>
  <c r="AS321" i="75"/>
  <c r="AQ321" i="75"/>
  <c r="AO321" i="75"/>
  <c r="AN321" i="75"/>
  <c r="AM321" i="75"/>
  <c r="AL321" i="75"/>
  <c r="AI321" i="75"/>
  <c r="AC321" i="75"/>
  <c r="Z321" i="75"/>
  <c r="AD321" i="75" s="1"/>
  <c r="Y321" i="75"/>
  <c r="W321" i="75"/>
  <c r="V321" i="75"/>
  <c r="U321" i="75"/>
  <c r="Q321" i="75"/>
  <c r="M321" i="75"/>
  <c r="AR321" i="75" s="1"/>
  <c r="I321" i="75"/>
  <c r="AW320" i="75"/>
  <c r="AV320" i="75"/>
  <c r="AS320" i="75"/>
  <c r="AQ320" i="75"/>
  <c r="AO320" i="75"/>
  <c r="AN320" i="75"/>
  <c r="AM320" i="75"/>
  <c r="AL320" i="75"/>
  <c r="AI320" i="75"/>
  <c r="AC320" i="75"/>
  <c r="Y320" i="75"/>
  <c r="Z320" i="75" s="1"/>
  <c r="AD320" i="75" s="1"/>
  <c r="W320" i="75"/>
  <c r="V320" i="75"/>
  <c r="U320" i="75"/>
  <c r="Q320" i="75"/>
  <c r="M320" i="75"/>
  <c r="AR320" i="75" s="1"/>
  <c r="I320" i="75"/>
  <c r="P320" i="75" s="1"/>
  <c r="R320" i="75" s="1"/>
  <c r="AW319" i="75"/>
  <c r="AV319" i="75"/>
  <c r="AS319" i="75"/>
  <c r="AQ319" i="75"/>
  <c r="AO319" i="75"/>
  <c r="AN319" i="75"/>
  <c r="AM319" i="75"/>
  <c r="AL319" i="75"/>
  <c r="AI319" i="75"/>
  <c r="AC319" i="75"/>
  <c r="Z319" i="75"/>
  <c r="AD319" i="75" s="1"/>
  <c r="Y319" i="75"/>
  <c r="W319" i="75"/>
  <c r="V319" i="75"/>
  <c r="U319" i="75"/>
  <c r="Q319" i="75"/>
  <c r="M319" i="75"/>
  <c r="AR319" i="75" s="1"/>
  <c r="I319" i="75"/>
  <c r="AW318" i="75"/>
  <c r="AV318" i="75"/>
  <c r="AS318" i="75"/>
  <c r="AQ318" i="75"/>
  <c r="AO318" i="75"/>
  <c r="AN318" i="75"/>
  <c r="AM318" i="75"/>
  <c r="AL318" i="75"/>
  <c r="AI318" i="75"/>
  <c r="AC318" i="75"/>
  <c r="Y318" i="75"/>
  <c r="Z318" i="75" s="1"/>
  <c r="AD318" i="75" s="1"/>
  <c r="W318" i="75"/>
  <c r="V318" i="75"/>
  <c r="U318" i="75"/>
  <c r="Q318" i="75"/>
  <c r="M318" i="75"/>
  <c r="AR318" i="75" s="1"/>
  <c r="I318" i="75"/>
  <c r="P318" i="75" s="1"/>
  <c r="R318" i="75" s="1"/>
  <c r="AW317" i="75"/>
  <c r="AV317" i="75"/>
  <c r="AS317" i="75"/>
  <c r="AQ317" i="75"/>
  <c r="AO317" i="75"/>
  <c r="AN317" i="75"/>
  <c r="AM317" i="75"/>
  <c r="AL317" i="75"/>
  <c r="AI317" i="75"/>
  <c r="AC317" i="75"/>
  <c r="Z317" i="75"/>
  <c r="AD317" i="75" s="1"/>
  <c r="Y317" i="75"/>
  <c r="W317" i="75"/>
  <c r="V317" i="75"/>
  <c r="U317" i="75"/>
  <c r="Q317" i="75"/>
  <c r="M317" i="75"/>
  <c r="AR317" i="75" s="1"/>
  <c r="I317" i="75"/>
  <c r="AW316" i="75"/>
  <c r="AV316" i="75"/>
  <c r="AS316" i="75"/>
  <c r="AQ316" i="75"/>
  <c r="AO316" i="75"/>
  <c r="AN316" i="75"/>
  <c r="AM316" i="75"/>
  <c r="AL316" i="75"/>
  <c r="AI316" i="75"/>
  <c r="AC316" i="75"/>
  <c r="Y316" i="75"/>
  <c r="Z316" i="75" s="1"/>
  <c r="AD316" i="75" s="1"/>
  <c r="W316" i="75"/>
  <c r="V316" i="75"/>
  <c r="U316" i="75"/>
  <c r="Q316" i="75"/>
  <c r="M316" i="75"/>
  <c r="AR316" i="75" s="1"/>
  <c r="I316" i="75"/>
  <c r="P316" i="75" s="1"/>
  <c r="R316" i="75" s="1"/>
  <c r="AW315" i="75"/>
  <c r="AV315" i="75"/>
  <c r="AS315" i="75"/>
  <c r="AQ315" i="75"/>
  <c r="AO315" i="75"/>
  <c r="AN315" i="75"/>
  <c r="AM315" i="75"/>
  <c r="AL315" i="75"/>
  <c r="AI315" i="75"/>
  <c r="AC315" i="75"/>
  <c r="Z315" i="75"/>
  <c r="AD315" i="75" s="1"/>
  <c r="Y315" i="75"/>
  <c r="W315" i="75"/>
  <c r="V315" i="75"/>
  <c r="U315" i="75"/>
  <c r="Q315" i="75"/>
  <c r="M315" i="75"/>
  <c r="AR315" i="75" s="1"/>
  <c r="I315" i="75"/>
  <c r="AW314" i="75"/>
  <c r="AV314" i="75"/>
  <c r="AS314" i="75"/>
  <c r="AQ314" i="75"/>
  <c r="AO314" i="75"/>
  <c r="AN314" i="75"/>
  <c r="AM314" i="75"/>
  <c r="AL314" i="75"/>
  <c r="AI314" i="75"/>
  <c r="AC314" i="75"/>
  <c r="Y314" i="75"/>
  <c r="Z314" i="75" s="1"/>
  <c r="AD314" i="75" s="1"/>
  <c r="W314" i="75"/>
  <c r="V314" i="75"/>
  <c r="U314" i="75"/>
  <c r="Q314" i="75"/>
  <c r="M314" i="75"/>
  <c r="AR314" i="75" s="1"/>
  <c r="I314" i="75"/>
  <c r="P314" i="75" s="1"/>
  <c r="R314" i="75" s="1"/>
  <c r="AW313" i="75"/>
  <c r="AV313" i="75"/>
  <c r="AS313" i="75"/>
  <c r="AQ313" i="75"/>
  <c r="AO313" i="75"/>
  <c r="AN313" i="75"/>
  <c r="AM313" i="75"/>
  <c r="AL313" i="75"/>
  <c r="AI313" i="75"/>
  <c r="AC313" i="75"/>
  <c r="Z313" i="75"/>
  <c r="AD313" i="75" s="1"/>
  <c r="Y313" i="75"/>
  <c r="W313" i="75"/>
  <c r="V313" i="75"/>
  <c r="U313" i="75"/>
  <c r="Q313" i="75"/>
  <c r="M313" i="75"/>
  <c r="AR313" i="75" s="1"/>
  <c r="I313" i="75"/>
  <c r="AW312" i="75"/>
  <c r="AV312" i="75"/>
  <c r="AS312" i="75"/>
  <c r="AQ312" i="75"/>
  <c r="AO312" i="75"/>
  <c r="AN312" i="75"/>
  <c r="AM312" i="75"/>
  <c r="AL312" i="75"/>
  <c r="AI312" i="75"/>
  <c r="AC312" i="75"/>
  <c r="Y312" i="75"/>
  <c r="Z312" i="75" s="1"/>
  <c r="AD312" i="75" s="1"/>
  <c r="W312" i="75"/>
  <c r="V312" i="75"/>
  <c r="U312" i="75"/>
  <c r="Q312" i="75"/>
  <c r="M312" i="75"/>
  <c r="AR312" i="75" s="1"/>
  <c r="I312" i="75"/>
  <c r="P312" i="75" s="1"/>
  <c r="R312" i="75" s="1"/>
  <c r="AW311" i="75"/>
  <c r="AV311" i="75"/>
  <c r="AS311" i="75"/>
  <c r="AQ311" i="75"/>
  <c r="AO311" i="75"/>
  <c r="AN311" i="75"/>
  <c r="AM311" i="75"/>
  <c r="AL311" i="75"/>
  <c r="AI311" i="75"/>
  <c r="AC311" i="75"/>
  <c r="Z311" i="75"/>
  <c r="AD311" i="75" s="1"/>
  <c r="Y311" i="75"/>
  <c r="W311" i="75"/>
  <c r="V311" i="75"/>
  <c r="U311" i="75"/>
  <c r="Q311" i="75"/>
  <c r="M311" i="75"/>
  <c r="AR311" i="75" s="1"/>
  <c r="I311" i="75"/>
  <c r="AW310" i="75"/>
  <c r="AV310" i="75"/>
  <c r="AS310" i="75"/>
  <c r="AQ310" i="75"/>
  <c r="AO310" i="75"/>
  <c r="AN310" i="75"/>
  <c r="AM310" i="75"/>
  <c r="AL310" i="75"/>
  <c r="AI310" i="75"/>
  <c r="AC310" i="75"/>
  <c r="Y310" i="75"/>
  <c r="Z310" i="75" s="1"/>
  <c r="AD310" i="75" s="1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Q309" i="75"/>
  <c r="AO309" i="75"/>
  <c r="AN309" i="75"/>
  <c r="AM309" i="75"/>
  <c r="AL309" i="75"/>
  <c r="AI309" i="75"/>
  <c r="AC309" i="75"/>
  <c r="Z309" i="75"/>
  <c r="AD309" i="75" s="1"/>
  <c r="Y309" i="75"/>
  <c r="W309" i="75"/>
  <c r="V309" i="75"/>
  <c r="U309" i="75"/>
  <c r="Q309" i="75"/>
  <c r="M309" i="75"/>
  <c r="AR309" i="75" s="1"/>
  <c r="I309" i="75"/>
  <c r="AW308" i="75"/>
  <c r="AV308" i="75"/>
  <c r="AS308" i="75"/>
  <c r="AQ308" i="75"/>
  <c r="AO308" i="75"/>
  <c r="AN308" i="75"/>
  <c r="AM308" i="75"/>
  <c r="AL308" i="75"/>
  <c r="AI308" i="75"/>
  <c r="AC308" i="75"/>
  <c r="Y308" i="75"/>
  <c r="Z308" i="75" s="1"/>
  <c r="AD308" i="75" s="1"/>
  <c r="W308" i="75"/>
  <c r="V308" i="75"/>
  <c r="U308" i="75"/>
  <c r="Q308" i="75"/>
  <c r="M308" i="75"/>
  <c r="AR308" i="75" s="1"/>
  <c r="I308" i="75"/>
  <c r="P308" i="75" s="1"/>
  <c r="R308" i="75" s="1"/>
  <c r="AW307" i="75"/>
  <c r="AV307" i="75"/>
  <c r="AS307" i="75"/>
  <c r="AQ307" i="75"/>
  <c r="AO307" i="75"/>
  <c r="AN307" i="75"/>
  <c r="AM307" i="75"/>
  <c r="AL307" i="75"/>
  <c r="AI307" i="75"/>
  <c r="AC307" i="75"/>
  <c r="Z307" i="75"/>
  <c r="AD307" i="75" s="1"/>
  <c r="Y307" i="75"/>
  <c r="W307" i="75"/>
  <c r="V307" i="75"/>
  <c r="U307" i="75"/>
  <c r="Q307" i="75"/>
  <c r="M307" i="75"/>
  <c r="AR307" i="75" s="1"/>
  <c r="I307" i="75"/>
  <c r="AW306" i="75"/>
  <c r="AV306" i="75"/>
  <c r="AS306" i="75"/>
  <c r="AQ306" i="75"/>
  <c r="AO306" i="75"/>
  <c r="AN306" i="75"/>
  <c r="AM306" i="75"/>
  <c r="AL306" i="75"/>
  <c r="AI306" i="75"/>
  <c r="AC306" i="75"/>
  <c r="Y306" i="75"/>
  <c r="Z306" i="75" s="1"/>
  <c r="AD306" i="75" s="1"/>
  <c r="W306" i="75"/>
  <c r="V306" i="75"/>
  <c r="U306" i="75"/>
  <c r="Q306" i="75"/>
  <c r="M306" i="75"/>
  <c r="AR306" i="75" s="1"/>
  <c r="I306" i="75"/>
  <c r="P306" i="75" s="1"/>
  <c r="R306" i="75" s="1"/>
  <c r="AW305" i="75"/>
  <c r="AV305" i="75"/>
  <c r="AS305" i="75"/>
  <c r="AQ305" i="75"/>
  <c r="AO305" i="75"/>
  <c r="AN305" i="75"/>
  <c r="AM305" i="75"/>
  <c r="AL305" i="75"/>
  <c r="AI305" i="75"/>
  <c r="AC305" i="75"/>
  <c r="Z305" i="75"/>
  <c r="AD305" i="75" s="1"/>
  <c r="Y305" i="75"/>
  <c r="W305" i="75"/>
  <c r="V305" i="75"/>
  <c r="U305" i="75"/>
  <c r="Q305" i="75"/>
  <c r="M305" i="75"/>
  <c r="AR305" i="75" s="1"/>
  <c r="I305" i="75"/>
  <c r="AW304" i="75"/>
  <c r="AV304" i="75"/>
  <c r="AS304" i="75"/>
  <c r="AQ304" i="75"/>
  <c r="AO304" i="75"/>
  <c r="AN304" i="75"/>
  <c r="AM304" i="75"/>
  <c r="AL304" i="75"/>
  <c r="AI304" i="75"/>
  <c r="AC304" i="75"/>
  <c r="Y304" i="75"/>
  <c r="Z304" i="75" s="1"/>
  <c r="AD304" i="75" s="1"/>
  <c r="W304" i="75"/>
  <c r="V304" i="75"/>
  <c r="U304" i="75"/>
  <c r="Q304" i="75"/>
  <c r="M304" i="75"/>
  <c r="AR304" i="75" s="1"/>
  <c r="I304" i="75"/>
  <c r="P304" i="75" s="1"/>
  <c r="R304" i="75" s="1"/>
  <c r="AW303" i="75"/>
  <c r="AV303" i="75"/>
  <c r="AS303" i="75"/>
  <c r="AQ303" i="75"/>
  <c r="AO303" i="75"/>
  <c r="AN303" i="75"/>
  <c r="AM303" i="75"/>
  <c r="AL303" i="75"/>
  <c r="AI303" i="75"/>
  <c r="AC303" i="75"/>
  <c r="Z303" i="75"/>
  <c r="AD303" i="75" s="1"/>
  <c r="Y303" i="75"/>
  <c r="W303" i="75"/>
  <c r="V303" i="75"/>
  <c r="U303" i="75"/>
  <c r="Q303" i="75"/>
  <c r="M303" i="75"/>
  <c r="AR303" i="75" s="1"/>
  <c r="I303" i="75"/>
  <c r="AW302" i="75"/>
  <c r="AV302" i="75"/>
  <c r="AS302" i="75"/>
  <c r="AQ302" i="75"/>
  <c r="AO302" i="75"/>
  <c r="AN302" i="75"/>
  <c r="AM302" i="75"/>
  <c r="AL302" i="75"/>
  <c r="AI302" i="75"/>
  <c r="AC302" i="75"/>
  <c r="Y302" i="75"/>
  <c r="Z302" i="75" s="1"/>
  <c r="AD302" i="75" s="1"/>
  <c r="W302" i="75"/>
  <c r="V302" i="75"/>
  <c r="U302" i="75"/>
  <c r="Q302" i="75"/>
  <c r="M302" i="75"/>
  <c r="AR302" i="75" s="1"/>
  <c r="I302" i="75"/>
  <c r="P302" i="75" s="1"/>
  <c r="R302" i="75" s="1"/>
  <c r="AW301" i="75"/>
  <c r="AV301" i="75"/>
  <c r="AS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M301" i="75"/>
  <c r="AR301" i="75" s="1"/>
  <c r="I301" i="75"/>
  <c r="AW300" i="75"/>
  <c r="AV300" i="75"/>
  <c r="AS300" i="75"/>
  <c r="AQ300" i="75"/>
  <c r="AO300" i="75"/>
  <c r="AN300" i="75"/>
  <c r="AM300" i="75"/>
  <c r="AL300" i="75"/>
  <c r="AI300" i="75"/>
  <c r="AC300" i="75"/>
  <c r="Y300" i="75"/>
  <c r="Z300" i="75" s="1"/>
  <c r="AD300" i="75" s="1"/>
  <c r="W300" i="75"/>
  <c r="V300" i="75"/>
  <c r="U300" i="75"/>
  <c r="Q300" i="75"/>
  <c r="M300" i="75"/>
  <c r="AR300" i="75" s="1"/>
  <c r="I300" i="75"/>
  <c r="P300" i="75" s="1"/>
  <c r="R300" i="75" s="1"/>
  <c r="AW299" i="75"/>
  <c r="AV299" i="75"/>
  <c r="AS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P299" i="75"/>
  <c r="R299" i="75" s="1"/>
  <c r="M299" i="75"/>
  <c r="AR299" i="75" s="1"/>
  <c r="I299" i="75"/>
  <c r="AW298" i="75"/>
  <c r="AV298" i="75"/>
  <c r="AS298" i="75"/>
  <c r="AQ298" i="75"/>
  <c r="AO298" i="75"/>
  <c r="AN298" i="75"/>
  <c r="AM298" i="75"/>
  <c r="AL298" i="75"/>
  <c r="AI298" i="75"/>
  <c r="AC298" i="75"/>
  <c r="Y298" i="75"/>
  <c r="Z298" i="75" s="1"/>
  <c r="AD298" i="75" s="1"/>
  <c r="W298" i="75"/>
  <c r="V298" i="75"/>
  <c r="U298" i="75"/>
  <c r="Q298" i="75"/>
  <c r="M298" i="75"/>
  <c r="AR298" i="75" s="1"/>
  <c r="I298" i="75"/>
  <c r="P298" i="75" s="1"/>
  <c r="R298" i="75" s="1"/>
  <c r="AW297" i="75"/>
  <c r="AV297" i="75"/>
  <c r="AS297" i="75"/>
  <c r="AR297" i="75"/>
  <c r="AQ297" i="75"/>
  <c r="AO297" i="75"/>
  <c r="AN297" i="75"/>
  <c r="AM297" i="75"/>
  <c r="AL297" i="75"/>
  <c r="AI297" i="75"/>
  <c r="AC297" i="75"/>
  <c r="Z297" i="75"/>
  <c r="AD297" i="75" s="1"/>
  <c r="Y297" i="75"/>
  <c r="W297" i="75"/>
  <c r="V297" i="75"/>
  <c r="U297" i="75"/>
  <c r="Q297" i="75"/>
  <c r="P297" i="75"/>
  <c r="R297" i="75" s="1"/>
  <c r="M297" i="75"/>
  <c r="I297" i="75"/>
  <c r="AW296" i="75"/>
  <c r="AV296" i="75"/>
  <c r="AS296" i="75"/>
  <c r="AQ296" i="75"/>
  <c r="AO296" i="75"/>
  <c r="AN296" i="75"/>
  <c r="AM296" i="75"/>
  <c r="AL296" i="75"/>
  <c r="AI296" i="75"/>
  <c r="AC296" i="75"/>
  <c r="Y296" i="75"/>
  <c r="Z296" i="75" s="1"/>
  <c r="AD296" i="75" s="1"/>
  <c r="W296" i="75"/>
  <c r="V296" i="75"/>
  <c r="U296" i="75"/>
  <c r="Q296" i="75"/>
  <c r="M296" i="75"/>
  <c r="AR296" i="75" s="1"/>
  <c r="I296" i="75"/>
  <c r="P296" i="75" s="1"/>
  <c r="R296" i="75" s="1"/>
  <c r="AW295" i="75"/>
  <c r="AV295" i="75"/>
  <c r="AS295" i="75"/>
  <c r="AR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P295" i="75"/>
  <c r="R295" i="75" s="1"/>
  <c r="M295" i="75"/>
  <c r="I295" i="75"/>
  <c r="AW294" i="75"/>
  <c r="AV294" i="75"/>
  <c r="AS294" i="75"/>
  <c r="AQ294" i="75"/>
  <c r="AO294" i="75"/>
  <c r="AN294" i="75"/>
  <c r="AM294" i="75"/>
  <c r="AL294" i="75"/>
  <c r="AI294" i="75"/>
  <c r="AC294" i="75"/>
  <c r="Y294" i="75"/>
  <c r="Z294" i="75" s="1"/>
  <c r="AD294" i="75" s="1"/>
  <c r="W294" i="75"/>
  <c r="V294" i="75"/>
  <c r="U294" i="75"/>
  <c r="Q294" i="75"/>
  <c r="M294" i="75"/>
  <c r="AR294" i="75" s="1"/>
  <c r="I294" i="75"/>
  <c r="P294" i="75" s="1"/>
  <c r="R294" i="75" s="1"/>
  <c r="AW293" i="75"/>
  <c r="AV293" i="75"/>
  <c r="AS293" i="75"/>
  <c r="AR293" i="75"/>
  <c r="AQ293" i="75"/>
  <c r="AO293" i="75"/>
  <c r="AN293" i="75"/>
  <c r="AM293" i="75"/>
  <c r="AL293" i="75"/>
  <c r="AI293" i="75"/>
  <c r="AC293" i="75"/>
  <c r="Z293" i="75"/>
  <c r="AD293" i="75" s="1"/>
  <c r="Y293" i="75"/>
  <c r="W293" i="75"/>
  <c r="V293" i="75"/>
  <c r="U293" i="75"/>
  <c r="Q293" i="75"/>
  <c r="P293" i="75"/>
  <c r="R293" i="75" s="1"/>
  <c r="M293" i="75"/>
  <c r="I293" i="75"/>
  <c r="AW292" i="75"/>
  <c r="AV292" i="75"/>
  <c r="AS292" i="75"/>
  <c r="AQ292" i="75"/>
  <c r="AO292" i="75"/>
  <c r="AN292" i="75"/>
  <c r="AM292" i="75"/>
  <c r="AL292" i="75"/>
  <c r="AI292" i="75"/>
  <c r="AC292" i="75"/>
  <c r="Y292" i="75"/>
  <c r="Z292" i="75" s="1"/>
  <c r="AD292" i="75" s="1"/>
  <c r="W292" i="75"/>
  <c r="V292" i="75"/>
  <c r="U292" i="75"/>
  <c r="Q292" i="75"/>
  <c r="M292" i="75"/>
  <c r="AR292" i="75" s="1"/>
  <c r="I292" i="75"/>
  <c r="P292" i="75" s="1"/>
  <c r="R292" i="75" s="1"/>
  <c r="AW291" i="75"/>
  <c r="AV291" i="75"/>
  <c r="AS291" i="75"/>
  <c r="AR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P291" i="75"/>
  <c r="R291" i="75" s="1"/>
  <c r="M291" i="75"/>
  <c r="I291" i="75"/>
  <c r="AW290" i="75"/>
  <c r="AV290" i="75"/>
  <c r="AS290" i="75"/>
  <c r="AQ290" i="75"/>
  <c r="AO290" i="75"/>
  <c r="AN290" i="75"/>
  <c r="AM290" i="75"/>
  <c r="AL290" i="75"/>
  <c r="AI290" i="75"/>
  <c r="AC290" i="75"/>
  <c r="Y290" i="75"/>
  <c r="Z290" i="75" s="1"/>
  <c r="AD290" i="75" s="1"/>
  <c r="W290" i="75"/>
  <c r="V290" i="75"/>
  <c r="U290" i="75"/>
  <c r="Q290" i="75"/>
  <c r="M290" i="75"/>
  <c r="AR290" i="75" s="1"/>
  <c r="I290" i="75"/>
  <c r="P290" i="75" s="1"/>
  <c r="R290" i="75" s="1"/>
  <c r="AW289" i="75"/>
  <c r="AV289" i="75"/>
  <c r="AS289" i="75"/>
  <c r="AR289" i="75"/>
  <c r="AQ289" i="75"/>
  <c r="AO289" i="75"/>
  <c r="AN289" i="75"/>
  <c r="AM289" i="75"/>
  <c r="AL289" i="75"/>
  <c r="AI289" i="75"/>
  <c r="AC289" i="75"/>
  <c r="Z289" i="75"/>
  <c r="AD289" i="75" s="1"/>
  <c r="Y289" i="75"/>
  <c r="W289" i="75"/>
  <c r="V289" i="75"/>
  <c r="U289" i="75"/>
  <c r="Q289" i="75"/>
  <c r="P289" i="75"/>
  <c r="R289" i="75" s="1"/>
  <c r="M289" i="75"/>
  <c r="I289" i="75"/>
  <c r="AW288" i="75"/>
  <c r="AV288" i="75"/>
  <c r="AS288" i="75"/>
  <c r="AQ288" i="75"/>
  <c r="AO288" i="75"/>
  <c r="AN288" i="75"/>
  <c r="AM288" i="75"/>
  <c r="AL288" i="75"/>
  <c r="AI288" i="75"/>
  <c r="AC288" i="75"/>
  <c r="Y288" i="75"/>
  <c r="Z288" i="75" s="1"/>
  <c r="AD288" i="75" s="1"/>
  <c r="W288" i="75"/>
  <c r="V288" i="75"/>
  <c r="U288" i="75"/>
  <c r="Q288" i="75"/>
  <c r="M288" i="75"/>
  <c r="AR288" i="75" s="1"/>
  <c r="I288" i="75"/>
  <c r="P288" i="75" s="1"/>
  <c r="R288" i="75" s="1"/>
  <c r="AW287" i="75"/>
  <c r="AV287" i="75"/>
  <c r="AS287" i="75"/>
  <c r="AR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P287" i="75"/>
  <c r="R287" i="75" s="1"/>
  <c r="M287" i="75"/>
  <c r="I287" i="75"/>
  <c r="AW286" i="75"/>
  <c r="AV286" i="75"/>
  <c r="AS286" i="75"/>
  <c r="AQ286" i="75"/>
  <c r="AO286" i="75"/>
  <c r="AN286" i="75"/>
  <c r="AM286" i="75"/>
  <c r="AL286" i="75"/>
  <c r="AI286" i="75"/>
  <c r="AC286" i="75"/>
  <c r="Y286" i="75"/>
  <c r="Z286" i="75" s="1"/>
  <c r="AD286" i="75" s="1"/>
  <c r="W286" i="75"/>
  <c r="V286" i="75"/>
  <c r="U286" i="75"/>
  <c r="Q286" i="75"/>
  <c r="M286" i="75"/>
  <c r="AR286" i="75" s="1"/>
  <c r="I286" i="75"/>
  <c r="P286" i="75" s="1"/>
  <c r="R286" i="75" s="1"/>
  <c r="AW285" i="75"/>
  <c r="AV285" i="75"/>
  <c r="AS285" i="75"/>
  <c r="AR285" i="75"/>
  <c r="AQ285" i="75"/>
  <c r="AO285" i="75"/>
  <c r="AN285" i="75"/>
  <c r="AM285" i="75"/>
  <c r="AL285" i="75"/>
  <c r="AI285" i="75"/>
  <c r="AC285" i="75"/>
  <c r="Z285" i="75"/>
  <c r="AD285" i="75" s="1"/>
  <c r="Y285" i="75"/>
  <c r="W285" i="75"/>
  <c r="V285" i="75"/>
  <c r="U285" i="75"/>
  <c r="Q285" i="75"/>
  <c r="P285" i="75"/>
  <c r="R285" i="75" s="1"/>
  <c r="M285" i="75"/>
  <c r="I285" i="75"/>
  <c r="AW284" i="75"/>
  <c r="AV284" i="75"/>
  <c r="AS284" i="75"/>
  <c r="AQ284" i="75"/>
  <c r="AO284" i="75"/>
  <c r="AN284" i="75"/>
  <c r="AM284" i="75"/>
  <c r="AL284" i="75"/>
  <c r="AI284" i="75"/>
  <c r="AC284" i="75"/>
  <c r="Y284" i="75"/>
  <c r="Z284" i="75" s="1"/>
  <c r="AD284" i="75" s="1"/>
  <c r="W284" i="75"/>
  <c r="V284" i="75"/>
  <c r="U284" i="75"/>
  <c r="Q284" i="75"/>
  <c r="M284" i="75"/>
  <c r="AR284" i="75" s="1"/>
  <c r="I284" i="75"/>
  <c r="P284" i="75" s="1"/>
  <c r="R284" i="75" s="1"/>
  <c r="AW283" i="75"/>
  <c r="AV283" i="75"/>
  <c r="AS283" i="75"/>
  <c r="AR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Q283" i="75"/>
  <c r="P283" i="75"/>
  <c r="R283" i="75" s="1"/>
  <c r="M283" i="75"/>
  <c r="I283" i="75"/>
  <c r="AW282" i="75"/>
  <c r="AV282" i="75"/>
  <c r="AS282" i="75"/>
  <c r="AQ282" i="75"/>
  <c r="AO282" i="75"/>
  <c r="AN282" i="75"/>
  <c r="AM282" i="75"/>
  <c r="AL282" i="75"/>
  <c r="AI282" i="75"/>
  <c r="AC282" i="75"/>
  <c r="Y282" i="75"/>
  <c r="Z282" i="75" s="1"/>
  <c r="AD282" i="75" s="1"/>
  <c r="W282" i="75"/>
  <c r="V282" i="75"/>
  <c r="U282" i="75"/>
  <c r="Q282" i="75"/>
  <c r="M282" i="75"/>
  <c r="AR282" i="75" s="1"/>
  <c r="I282" i="75"/>
  <c r="P282" i="75" s="1"/>
  <c r="R282" i="75" s="1"/>
  <c r="AW281" i="75"/>
  <c r="AV281" i="75"/>
  <c r="AS281" i="75"/>
  <c r="AR281" i="75"/>
  <c r="AQ281" i="75"/>
  <c r="AO281" i="75"/>
  <c r="AN281" i="75"/>
  <c r="AM281" i="75"/>
  <c r="AL281" i="75"/>
  <c r="AI281" i="75"/>
  <c r="AC281" i="75"/>
  <c r="Z281" i="75"/>
  <c r="AD281" i="75" s="1"/>
  <c r="Y281" i="75"/>
  <c r="W281" i="75"/>
  <c r="V281" i="75"/>
  <c r="U281" i="75"/>
  <c r="Q281" i="75"/>
  <c r="P281" i="75"/>
  <c r="R281" i="75" s="1"/>
  <c r="M281" i="75"/>
  <c r="I281" i="75"/>
  <c r="AW280" i="75"/>
  <c r="AV280" i="75"/>
  <c r="AS280" i="75"/>
  <c r="AQ280" i="75"/>
  <c r="AO280" i="75"/>
  <c r="AN280" i="75"/>
  <c r="AM280" i="75"/>
  <c r="AL280" i="75"/>
  <c r="AI280" i="75"/>
  <c r="AC280" i="75"/>
  <c r="Y280" i="75"/>
  <c r="Z280" i="75" s="1"/>
  <c r="AD280" i="75" s="1"/>
  <c r="W280" i="75"/>
  <c r="V280" i="75"/>
  <c r="U280" i="75"/>
  <c r="Q280" i="75"/>
  <c r="M280" i="75"/>
  <c r="AR280" i="75" s="1"/>
  <c r="I280" i="75"/>
  <c r="P280" i="75" s="1"/>
  <c r="R280" i="75" s="1"/>
  <c r="AW279" i="75"/>
  <c r="AV279" i="75"/>
  <c r="AS279" i="75"/>
  <c r="AR279" i="75"/>
  <c r="AQ279" i="75"/>
  <c r="AO279" i="75"/>
  <c r="AN279" i="75"/>
  <c r="AM279" i="75"/>
  <c r="AL279" i="75"/>
  <c r="AI279" i="75"/>
  <c r="AC279" i="75"/>
  <c r="Z279" i="75"/>
  <c r="AD279" i="75" s="1"/>
  <c r="Y279" i="75"/>
  <c r="W279" i="75"/>
  <c r="V279" i="75"/>
  <c r="U279" i="75"/>
  <c r="Q279" i="75"/>
  <c r="P279" i="75"/>
  <c r="R279" i="75" s="1"/>
  <c r="M279" i="75"/>
  <c r="I279" i="75"/>
  <c r="AW278" i="75"/>
  <c r="AV278" i="75"/>
  <c r="AS278" i="75"/>
  <c r="AQ278" i="75"/>
  <c r="AO278" i="75"/>
  <c r="AN278" i="75"/>
  <c r="AM278" i="75"/>
  <c r="AL278" i="75"/>
  <c r="AI278" i="75"/>
  <c r="AC278" i="75"/>
  <c r="Y278" i="75"/>
  <c r="Z278" i="75" s="1"/>
  <c r="AD278" i="75" s="1"/>
  <c r="W278" i="75"/>
  <c r="V278" i="75"/>
  <c r="U278" i="75"/>
  <c r="Q278" i="75"/>
  <c r="M278" i="75"/>
  <c r="AR278" i="75" s="1"/>
  <c r="I278" i="75"/>
  <c r="P278" i="75" s="1"/>
  <c r="R278" i="75" s="1"/>
  <c r="AW277" i="75"/>
  <c r="AV277" i="75"/>
  <c r="AS277" i="75"/>
  <c r="AR277" i="75"/>
  <c r="AQ277" i="75"/>
  <c r="AO277" i="75"/>
  <c r="AN277" i="75"/>
  <c r="AM277" i="75"/>
  <c r="AL277" i="75"/>
  <c r="AI277" i="75"/>
  <c r="AC277" i="75"/>
  <c r="Z277" i="75"/>
  <c r="AD277" i="75" s="1"/>
  <c r="Y277" i="75"/>
  <c r="W277" i="75"/>
  <c r="V277" i="75"/>
  <c r="U277" i="75"/>
  <c r="Q277" i="75"/>
  <c r="P277" i="75"/>
  <c r="R277" i="75" s="1"/>
  <c r="M277" i="75"/>
  <c r="I277" i="75"/>
  <c r="AW276" i="75"/>
  <c r="AV276" i="75"/>
  <c r="AS276" i="75"/>
  <c r="AQ276" i="75"/>
  <c r="AO276" i="75"/>
  <c r="AN276" i="75"/>
  <c r="AM276" i="75"/>
  <c r="AL276" i="75"/>
  <c r="AI276" i="75"/>
  <c r="AC276" i="75"/>
  <c r="Y276" i="75"/>
  <c r="Z276" i="75" s="1"/>
  <c r="AD276" i="75" s="1"/>
  <c r="W276" i="75"/>
  <c r="V276" i="75"/>
  <c r="U276" i="75"/>
  <c r="Q276" i="75"/>
  <c r="M276" i="75"/>
  <c r="AR276" i="75" s="1"/>
  <c r="I276" i="75"/>
  <c r="P276" i="75" s="1"/>
  <c r="R276" i="75" s="1"/>
  <c r="AW275" i="75"/>
  <c r="AV275" i="75"/>
  <c r="AS275" i="75"/>
  <c r="AR275" i="75"/>
  <c r="AQ275" i="75"/>
  <c r="AO275" i="75"/>
  <c r="AN275" i="75"/>
  <c r="AM275" i="75"/>
  <c r="AL275" i="75"/>
  <c r="AI275" i="75"/>
  <c r="AC275" i="75"/>
  <c r="Z275" i="75"/>
  <c r="AD275" i="75" s="1"/>
  <c r="Y275" i="75"/>
  <c r="W275" i="75"/>
  <c r="V275" i="75"/>
  <c r="U275" i="75"/>
  <c r="Q275" i="75"/>
  <c r="P275" i="75"/>
  <c r="R275" i="75" s="1"/>
  <c r="M275" i="75"/>
  <c r="I275" i="75"/>
  <c r="AW274" i="75"/>
  <c r="AV274" i="75"/>
  <c r="AS274" i="75"/>
  <c r="AQ274" i="75"/>
  <c r="AO274" i="75"/>
  <c r="AN274" i="75"/>
  <c r="AM274" i="75"/>
  <c r="AL274" i="75"/>
  <c r="AI274" i="75"/>
  <c r="AC274" i="75"/>
  <c r="Y274" i="75"/>
  <c r="Z274" i="75" s="1"/>
  <c r="AD274" i="75" s="1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R273" i="75"/>
  <c r="AQ273" i="75"/>
  <c r="AO273" i="75"/>
  <c r="AN273" i="75"/>
  <c r="AM273" i="75"/>
  <c r="AL273" i="75"/>
  <c r="AI273" i="75"/>
  <c r="AC273" i="75"/>
  <c r="Z273" i="75"/>
  <c r="AD273" i="75" s="1"/>
  <c r="Y273" i="75"/>
  <c r="W273" i="75"/>
  <c r="V273" i="75"/>
  <c r="U273" i="75"/>
  <c r="Q273" i="75"/>
  <c r="P273" i="75"/>
  <c r="R273" i="75" s="1"/>
  <c r="M273" i="75"/>
  <c r="I273" i="75"/>
  <c r="AW272" i="75"/>
  <c r="AV272" i="75"/>
  <c r="AS272" i="75"/>
  <c r="AQ272" i="75"/>
  <c r="AO272" i="75"/>
  <c r="AN272" i="75"/>
  <c r="AM272" i="75"/>
  <c r="AL272" i="75"/>
  <c r="AI272" i="75"/>
  <c r="AC272" i="75"/>
  <c r="Y272" i="75"/>
  <c r="Z272" i="75" s="1"/>
  <c r="AD272" i="75" s="1"/>
  <c r="W272" i="75"/>
  <c r="V272" i="75"/>
  <c r="U272" i="75"/>
  <c r="Q272" i="75"/>
  <c r="M272" i="75"/>
  <c r="AR272" i="75" s="1"/>
  <c r="I272" i="75"/>
  <c r="P272" i="75" s="1"/>
  <c r="R272" i="75" s="1"/>
  <c r="AW271" i="75"/>
  <c r="AV271" i="75"/>
  <c r="AS271" i="75"/>
  <c r="AR271" i="75"/>
  <c r="AQ271" i="75"/>
  <c r="AO271" i="75"/>
  <c r="AN271" i="75"/>
  <c r="AM271" i="75"/>
  <c r="AL271" i="75"/>
  <c r="AI271" i="75"/>
  <c r="AC271" i="75"/>
  <c r="Z271" i="75"/>
  <c r="AD271" i="75" s="1"/>
  <c r="Y271" i="75"/>
  <c r="W271" i="75"/>
  <c r="V271" i="75"/>
  <c r="U271" i="75"/>
  <c r="Q271" i="75"/>
  <c r="P271" i="75"/>
  <c r="R271" i="75" s="1"/>
  <c r="M271" i="75"/>
  <c r="I271" i="75"/>
  <c r="AW270" i="75"/>
  <c r="AV270" i="75"/>
  <c r="AS270" i="75"/>
  <c r="AQ270" i="75"/>
  <c r="AO270" i="75"/>
  <c r="AN270" i="75"/>
  <c r="AM270" i="75"/>
  <c r="AL270" i="75"/>
  <c r="AI270" i="75"/>
  <c r="AC270" i="75"/>
  <c r="Y270" i="75"/>
  <c r="Z270" i="75" s="1"/>
  <c r="AD270" i="75" s="1"/>
  <c r="W270" i="75"/>
  <c r="V270" i="75"/>
  <c r="U270" i="75"/>
  <c r="Q270" i="75"/>
  <c r="M270" i="75"/>
  <c r="AR270" i="75" s="1"/>
  <c r="I270" i="75"/>
  <c r="P270" i="75" s="1"/>
  <c r="R270" i="75" s="1"/>
  <c r="AW269" i="75"/>
  <c r="AV269" i="75"/>
  <c r="AS269" i="75"/>
  <c r="AR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P269" i="75"/>
  <c r="R269" i="75" s="1"/>
  <c r="M269" i="75"/>
  <c r="I269" i="75"/>
  <c r="AW268" i="75"/>
  <c r="AV268" i="75"/>
  <c r="AS268" i="75"/>
  <c r="AQ268" i="75"/>
  <c r="AO268" i="75"/>
  <c r="AN268" i="75"/>
  <c r="AM268" i="75"/>
  <c r="AL268" i="75"/>
  <c r="AI268" i="75"/>
  <c r="AC268" i="75"/>
  <c r="Y268" i="75"/>
  <c r="Z268" i="75" s="1"/>
  <c r="AD268" i="75" s="1"/>
  <c r="W268" i="75"/>
  <c r="V268" i="75"/>
  <c r="U268" i="75"/>
  <c r="Q268" i="75"/>
  <c r="M268" i="75"/>
  <c r="AR268" i="75" s="1"/>
  <c r="I268" i="75"/>
  <c r="P268" i="75" s="1"/>
  <c r="R268" i="75" s="1"/>
  <c r="AW267" i="75"/>
  <c r="AV267" i="75"/>
  <c r="AS267" i="75"/>
  <c r="AR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P267" i="75"/>
  <c r="R267" i="75" s="1"/>
  <c r="M267" i="75"/>
  <c r="I267" i="75"/>
  <c r="AW266" i="75"/>
  <c r="AV266" i="75"/>
  <c r="AS266" i="75"/>
  <c r="AQ266" i="75"/>
  <c r="AO266" i="75"/>
  <c r="AN266" i="75"/>
  <c r="AM266" i="75"/>
  <c r="AL266" i="75"/>
  <c r="AI266" i="75"/>
  <c r="AC266" i="75"/>
  <c r="Y266" i="75"/>
  <c r="Z266" i="75" s="1"/>
  <c r="AD266" i="75" s="1"/>
  <c r="W266" i="75"/>
  <c r="V266" i="75"/>
  <c r="U266" i="75"/>
  <c r="Q266" i="75"/>
  <c r="M266" i="75"/>
  <c r="AR266" i="75" s="1"/>
  <c r="I266" i="75"/>
  <c r="P266" i="75" s="1"/>
  <c r="R266" i="75" s="1"/>
  <c r="AW265" i="75"/>
  <c r="AV265" i="75"/>
  <c r="AS265" i="75"/>
  <c r="AR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P265" i="75"/>
  <c r="R265" i="75" s="1"/>
  <c r="M265" i="75"/>
  <c r="I265" i="75"/>
  <c r="AW264" i="75"/>
  <c r="AV264" i="75"/>
  <c r="AS264" i="75"/>
  <c r="AQ264" i="75"/>
  <c r="AO264" i="75"/>
  <c r="AN264" i="75"/>
  <c r="AM264" i="75"/>
  <c r="AL264" i="75"/>
  <c r="AI264" i="75"/>
  <c r="AC264" i="75"/>
  <c r="Y264" i="75"/>
  <c r="Z264" i="75" s="1"/>
  <c r="AD264" i="75" s="1"/>
  <c r="W264" i="75"/>
  <c r="V264" i="75"/>
  <c r="U264" i="75"/>
  <c r="Q264" i="75"/>
  <c r="M264" i="75"/>
  <c r="AR264" i="75" s="1"/>
  <c r="I264" i="75"/>
  <c r="P264" i="75" s="1"/>
  <c r="R264" i="75" s="1"/>
  <c r="AW263" i="75"/>
  <c r="AV263" i="75"/>
  <c r="AS263" i="75"/>
  <c r="AR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P263" i="75"/>
  <c r="R263" i="75" s="1"/>
  <c r="M263" i="75"/>
  <c r="I263" i="75"/>
  <c r="AW262" i="75"/>
  <c r="AV262" i="75"/>
  <c r="AS262" i="75"/>
  <c r="AQ262" i="75"/>
  <c r="AO262" i="75"/>
  <c r="AN262" i="75"/>
  <c r="AM262" i="75"/>
  <c r="AL262" i="75"/>
  <c r="AI262" i="75"/>
  <c r="AC262" i="75"/>
  <c r="Y262" i="75"/>
  <c r="Z262" i="75" s="1"/>
  <c r="AD262" i="75" s="1"/>
  <c r="W262" i="75"/>
  <c r="V262" i="75"/>
  <c r="U262" i="75"/>
  <c r="Q262" i="75"/>
  <c r="M262" i="75"/>
  <c r="AR262" i="75" s="1"/>
  <c r="I262" i="75"/>
  <c r="P262" i="75" s="1"/>
  <c r="R262" i="75" s="1"/>
  <c r="AW261" i="75"/>
  <c r="AV261" i="75"/>
  <c r="AS261" i="75"/>
  <c r="AR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P261" i="75"/>
  <c r="R261" i="75" s="1"/>
  <c r="M261" i="75"/>
  <c r="I261" i="75"/>
  <c r="AW260" i="75"/>
  <c r="AV260" i="75"/>
  <c r="AS260" i="75"/>
  <c r="AQ260" i="75"/>
  <c r="AO260" i="75"/>
  <c r="AN260" i="75"/>
  <c r="AM260" i="75"/>
  <c r="AL260" i="75"/>
  <c r="AI260" i="75"/>
  <c r="AC260" i="75"/>
  <c r="Y260" i="75"/>
  <c r="Z260" i="75" s="1"/>
  <c r="AD260" i="75" s="1"/>
  <c r="W260" i="75"/>
  <c r="V260" i="75"/>
  <c r="U260" i="75"/>
  <c r="Q260" i="75"/>
  <c r="M260" i="75"/>
  <c r="AR260" i="75" s="1"/>
  <c r="I260" i="75"/>
  <c r="P260" i="75" s="1"/>
  <c r="R260" i="75" s="1"/>
  <c r="AW259" i="75"/>
  <c r="AV259" i="75"/>
  <c r="AS259" i="75"/>
  <c r="AR259" i="75"/>
  <c r="AQ259" i="75"/>
  <c r="AO259" i="75"/>
  <c r="AN259" i="75"/>
  <c r="AM259" i="75"/>
  <c r="AL259" i="75"/>
  <c r="AI259" i="75"/>
  <c r="AC259" i="75"/>
  <c r="Z259" i="75"/>
  <c r="AD259" i="75" s="1"/>
  <c r="Y259" i="75"/>
  <c r="W259" i="75"/>
  <c r="V259" i="75"/>
  <c r="U259" i="75"/>
  <c r="Q259" i="75"/>
  <c r="P259" i="75"/>
  <c r="R259" i="75" s="1"/>
  <c r="M259" i="75"/>
  <c r="I259" i="75"/>
  <c r="AW258" i="75"/>
  <c r="AV258" i="75"/>
  <c r="AS258" i="75"/>
  <c r="AQ258" i="75"/>
  <c r="AO258" i="75"/>
  <c r="AN258" i="75"/>
  <c r="AM258" i="75"/>
  <c r="AL258" i="75"/>
  <c r="AI258" i="75"/>
  <c r="AC258" i="75"/>
  <c r="Y258" i="75"/>
  <c r="Z258" i="75" s="1"/>
  <c r="AD258" i="75" s="1"/>
  <c r="W258" i="75"/>
  <c r="V258" i="75"/>
  <c r="U258" i="75"/>
  <c r="Q258" i="75"/>
  <c r="M258" i="75"/>
  <c r="AR258" i="75" s="1"/>
  <c r="I258" i="75"/>
  <c r="P258" i="75" s="1"/>
  <c r="R258" i="75" s="1"/>
  <c r="AW257" i="75"/>
  <c r="AV257" i="75"/>
  <c r="AS257" i="75"/>
  <c r="AR257" i="75"/>
  <c r="AQ257" i="75"/>
  <c r="AO257" i="75"/>
  <c r="AN257" i="75"/>
  <c r="AM257" i="75"/>
  <c r="AL257" i="75"/>
  <c r="AI257" i="75"/>
  <c r="AC257" i="75"/>
  <c r="Z257" i="75"/>
  <c r="AD257" i="75" s="1"/>
  <c r="Y257" i="75"/>
  <c r="W257" i="75"/>
  <c r="V257" i="75"/>
  <c r="U257" i="75"/>
  <c r="Q257" i="75"/>
  <c r="P257" i="75"/>
  <c r="R257" i="75" s="1"/>
  <c r="M257" i="75"/>
  <c r="I257" i="75"/>
  <c r="AW256" i="75"/>
  <c r="AV256" i="75"/>
  <c r="AS256" i="75"/>
  <c r="AQ256" i="75"/>
  <c r="AO256" i="75"/>
  <c r="AN256" i="75"/>
  <c r="AM256" i="75"/>
  <c r="AL256" i="75"/>
  <c r="AI256" i="75"/>
  <c r="AC256" i="75"/>
  <c r="Y256" i="75"/>
  <c r="Z256" i="75" s="1"/>
  <c r="AD256" i="75" s="1"/>
  <c r="W256" i="75"/>
  <c r="V256" i="75"/>
  <c r="U256" i="75"/>
  <c r="Q256" i="75"/>
  <c r="M256" i="75"/>
  <c r="AR256" i="75" s="1"/>
  <c r="I256" i="75"/>
  <c r="P256" i="75" s="1"/>
  <c r="R256" i="75" s="1"/>
  <c r="AW255" i="75"/>
  <c r="AV255" i="75"/>
  <c r="AS255" i="75"/>
  <c r="AR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P255" i="75"/>
  <c r="R255" i="75" s="1"/>
  <c r="M255" i="75"/>
  <c r="I255" i="75"/>
  <c r="AW254" i="75"/>
  <c r="AV254" i="75"/>
  <c r="AS254" i="75"/>
  <c r="AQ254" i="75"/>
  <c r="AO254" i="75"/>
  <c r="AN254" i="75"/>
  <c r="AM254" i="75"/>
  <c r="AL254" i="75"/>
  <c r="AI254" i="75"/>
  <c r="AC254" i="75"/>
  <c r="Y254" i="75"/>
  <c r="Z254" i="75" s="1"/>
  <c r="AD254" i="75" s="1"/>
  <c r="W254" i="75"/>
  <c r="V254" i="75"/>
  <c r="U254" i="75"/>
  <c r="R254" i="75"/>
  <c r="Q254" i="75"/>
  <c r="M254" i="75"/>
  <c r="AR254" i="75" s="1"/>
  <c r="I254" i="75"/>
  <c r="P254" i="75" s="1"/>
  <c r="AW253" i="75"/>
  <c r="AV253" i="75"/>
  <c r="AS253" i="75"/>
  <c r="AR253" i="75"/>
  <c r="AQ253" i="75"/>
  <c r="AO253" i="75"/>
  <c r="AN253" i="75"/>
  <c r="AM253" i="75"/>
  <c r="AL253" i="75"/>
  <c r="AI253" i="75"/>
  <c r="AC253" i="75"/>
  <c r="Z253" i="75"/>
  <c r="AD253" i="75" s="1"/>
  <c r="Y253" i="75"/>
  <c r="W253" i="75"/>
  <c r="V253" i="75"/>
  <c r="U253" i="75"/>
  <c r="Q253" i="75"/>
  <c r="P253" i="75"/>
  <c r="R253" i="75" s="1"/>
  <c r="M253" i="75"/>
  <c r="I253" i="75"/>
  <c r="AW252" i="75"/>
  <c r="AV252" i="75"/>
  <c r="AS252" i="75"/>
  <c r="AQ252" i="75"/>
  <c r="AO252" i="75"/>
  <c r="AN252" i="75"/>
  <c r="AM252" i="75"/>
  <c r="AL252" i="75"/>
  <c r="AI252" i="75"/>
  <c r="AD252" i="75"/>
  <c r="AC252" i="75"/>
  <c r="Y252" i="75"/>
  <c r="Z252" i="75" s="1"/>
  <c r="W252" i="75"/>
  <c r="V252" i="75"/>
  <c r="U252" i="75"/>
  <c r="Q252" i="75"/>
  <c r="R252" i="75" s="1"/>
  <c r="M252" i="75"/>
  <c r="AR252" i="75" s="1"/>
  <c r="I252" i="75"/>
  <c r="P252" i="75" s="1"/>
  <c r="AW251" i="75"/>
  <c r="AV251" i="75"/>
  <c r="AS251" i="75"/>
  <c r="AQ251" i="75"/>
  <c r="AO251" i="75"/>
  <c r="AN251" i="75"/>
  <c r="AM251" i="75"/>
  <c r="AL251" i="75"/>
  <c r="AI251" i="75"/>
  <c r="AC251" i="75"/>
  <c r="Z251" i="75"/>
  <c r="Y251" i="75"/>
  <c r="W251" i="75"/>
  <c r="V251" i="75"/>
  <c r="U251" i="75"/>
  <c r="Q251" i="75"/>
  <c r="M251" i="75"/>
  <c r="AR251" i="75" s="1"/>
  <c r="I251" i="75"/>
  <c r="AW250" i="75"/>
  <c r="AV250" i="75"/>
  <c r="AS250" i="75"/>
  <c r="AQ250" i="75"/>
  <c r="AO250" i="75"/>
  <c r="AN250" i="75"/>
  <c r="AM250" i="75"/>
  <c r="AL250" i="75"/>
  <c r="AI250" i="75"/>
  <c r="AD250" i="75"/>
  <c r="AC250" i="75"/>
  <c r="Y250" i="75"/>
  <c r="Z250" i="75" s="1"/>
  <c r="W250" i="75"/>
  <c r="V250" i="75"/>
  <c r="U250" i="75"/>
  <c r="Q250" i="75"/>
  <c r="M250" i="75"/>
  <c r="AR250" i="75" s="1"/>
  <c r="I250" i="75"/>
  <c r="P250" i="75" s="1"/>
  <c r="R250" i="75" s="1"/>
  <c r="AW249" i="75"/>
  <c r="AV249" i="75"/>
  <c r="AS249" i="75"/>
  <c r="AQ249" i="75"/>
  <c r="AO249" i="75"/>
  <c r="AN249" i="75"/>
  <c r="AM249" i="75"/>
  <c r="AL249" i="75"/>
  <c r="AI249" i="75"/>
  <c r="AC249" i="75"/>
  <c r="Z249" i="75"/>
  <c r="Y249" i="75"/>
  <c r="W249" i="75"/>
  <c r="V249" i="75"/>
  <c r="U249" i="75"/>
  <c r="Q249" i="75"/>
  <c r="M249" i="75"/>
  <c r="P249" i="75" s="1"/>
  <c r="R249" i="75" s="1"/>
  <c r="I249" i="75"/>
  <c r="AW248" i="75"/>
  <c r="AV248" i="75"/>
  <c r="AS248" i="75"/>
  <c r="AQ248" i="75"/>
  <c r="AO248" i="75"/>
  <c r="AN248" i="75"/>
  <c r="AM248" i="75"/>
  <c r="AL248" i="75"/>
  <c r="AI248" i="75"/>
  <c r="AC248" i="75"/>
  <c r="Y248" i="75"/>
  <c r="Z248" i="75" s="1"/>
  <c r="AD248" i="75" s="1"/>
  <c r="W248" i="75"/>
  <c r="V248" i="75"/>
  <c r="U248" i="75"/>
  <c r="Q248" i="75"/>
  <c r="M248" i="75"/>
  <c r="AR248" i="75" s="1"/>
  <c r="I248" i="75"/>
  <c r="P248" i="75" s="1"/>
  <c r="R248" i="75" s="1"/>
  <c r="AW247" i="75"/>
  <c r="AV247" i="75"/>
  <c r="AS247" i="75"/>
  <c r="AR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P247" i="75" s="1"/>
  <c r="R247" i="75" s="1"/>
  <c r="I247" i="75"/>
  <c r="AW246" i="75"/>
  <c r="AV246" i="75"/>
  <c r="AS246" i="75"/>
  <c r="AQ246" i="75"/>
  <c r="AO246" i="75"/>
  <c r="AN246" i="75"/>
  <c r="AM246" i="75"/>
  <c r="AL246" i="75"/>
  <c r="AI246" i="75"/>
  <c r="AC246" i="75"/>
  <c r="Y246" i="75"/>
  <c r="Z246" i="75" s="1"/>
  <c r="AD246" i="75" s="1"/>
  <c r="W246" i="75"/>
  <c r="V246" i="75"/>
  <c r="U246" i="75"/>
  <c r="Q246" i="75"/>
  <c r="R246" i="75" s="1"/>
  <c r="M246" i="75"/>
  <c r="AR246" i="75" s="1"/>
  <c r="I246" i="75"/>
  <c r="P246" i="75" s="1"/>
  <c r="AW245" i="75"/>
  <c r="AV245" i="75"/>
  <c r="AS245" i="75"/>
  <c r="AR245" i="75"/>
  <c r="AQ245" i="75"/>
  <c r="AO245" i="75"/>
  <c r="AN245" i="75"/>
  <c r="AM245" i="75"/>
  <c r="AL245" i="75"/>
  <c r="AI245" i="75"/>
  <c r="AC245" i="75"/>
  <c r="Z245" i="75"/>
  <c r="AD245" i="75" s="1"/>
  <c r="Y245" i="75"/>
  <c r="W245" i="75"/>
  <c r="V245" i="75"/>
  <c r="U245" i="75"/>
  <c r="Q245" i="75"/>
  <c r="P245" i="75"/>
  <c r="R245" i="75" s="1"/>
  <c r="M245" i="75"/>
  <c r="I245" i="75"/>
  <c r="AW244" i="75"/>
  <c r="AV244" i="75"/>
  <c r="AS244" i="75"/>
  <c r="AQ244" i="75"/>
  <c r="AO244" i="75"/>
  <c r="AN244" i="75"/>
  <c r="AM244" i="75"/>
  <c r="AL244" i="75"/>
  <c r="AI244" i="75"/>
  <c r="AD244" i="75"/>
  <c r="AC244" i="75"/>
  <c r="Y244" i="75"/>
  <c r="Z244" i="75" s="1"/>
  <c r="W244" i="75"/>
  <c r="V244" i="75"/>
  <c r="U244" i="75"/>
  <c r="Q244" i="75"/>
  <c r="R244" i="75" s="1"/>
  <c r="M244" i="75"/>
  <c r="AR244" i="75" s="1"/>
  <c r="I244" i="75"/>
  <c r="P244" i="75" s="1"/>
  <c r="AW243" i="75"/>
  <c r="AV243" i="75"/>
  <c r="AS243" i="75"/>
  <c r="AQ243" i="75"/>
  <c r="AO243" i="75"/>
  <c r="AN243" i="75"/>
  <c r="AM243" i="75"/>
  <c r="AL243" i="75"/>
  <c r="AI243" i="75"/>
  <c r="AC243" i="75"/>
  <c r="Z243" i="75"/>
  <c r="Y243" i="75"/>
  <c r="W243" i="75"/>
  <c r="V243" i="75"/>
  <c r="U243" i="75"/>
  <c r="Q243" i="75"/>
  <c r="P243" i="75"/>
  <c r="R243" i="75" s="1"/>
  <c r="M243" i="75"/>
  <c r="AR243" i="75" s="1"/>
  <c r="I243" i="75"/>
  <c r="AW242" i="75"/>
  <c r="AV242" i="75"/>
  <c r="AS242" i="75"/>
  <c r="AQ242" i="75"/>
  <c r="AO242" i="75"/>
  <c r="AN242" i="75"/>
  <c r="AM242" i="75"/>
  <c r="AL242" i="75"/>
  <c r="AI242" i="75"/>
  <c r="AC242" i="75"/>
  <c r="Y242" i="75"/>
  <c r="Z242" i="75" s="1"/>
  <c r="AD242" i="75" s="1"/>
  <c r="W242" i="75"/>
  <c r="V242" i="75"/>
  <c r="U242" i="75"/>
  <c r="Q242" i="75"/>
  <c r="M242" i="75"/>
  <c r="AR242" i="75" s="1"/>
  <c r="I242" i="75"/>
  <c r="AW241" i="75"/>
  <c r="AV241" i="75"/>
  <c r="AS241" i="75"/>
  <c r="AQ241" i="75"/>
  <c r="AO241" i="75"/>
  <c r="AN241" i="75"/>
  <c r="AM241" i="75"/>
  <c r="AL241" i="75"/>
  <c r="AI241" i="75"/>
  <c r="AD241" i="75"/>
  <c r="AC241" i="75"/>
  <c r="Z241" i="75"/>
  <c r="Y241" i="75"/>
  <c r="W241" i="75"/>
  <c r="V241" i="75"/>
  <c r="U241" i="75"/>
  <c r="Q241" i="75"/>
  <c r="P241" i="75"/>
  <c r="M241" i="75"/>
  <c r="AR241" i="75" s="1"/>
  <c r="I241" i="75"/>
  <c r="AW240" i="75"/>
  <c r="AV240" i="75"/>
  <c r="AS240" i="75"/>
  <c r="AQ240" i="75"/>
  <c r="AO240" i="75"/>
  <c r="AN240" i="75"/>
  <c r="AM240" i="75"/>
  <c r="AL240" i="75"/>
  <c r="AI240" i="75"/>
  <c r="AC240" i="75"/>
  <c r="Y240" i="75"/>
  <c r="Z240" i="75" s="1"/>
  <c r="AD240" i="75" s="1"/>
  <c r="W240" i="75"/>
  <c r="V240" i="75"/>
  <c r="U240" i="75"/>
  <c r="R240" i="75"/>
  <c r="Q240" i="75"/>
  <c r="M240" i="75"/>
  <c r="AR240" i="75" s="1"/>
  <c r="I240" i="75"/>
  <c r="P240" i="75" s="1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P239" i="75" s="1"/>
  <c r="R239" i="75" s="1"/>
  <c r="I239" i="75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Q237" i="75"/>
  <c r="AO237" i="75"/>
  <c r="AN237" i="75"/>
  <c r="AM237" i="75"/>
  <c r="AL237" i="75"/>
  <c r="AI237" i="75"/>
  <c r="AC237" i="75"/>
  <c r="Z237" i="75"/>
  <c r="AD237" i="75" s="1"/>
  <c r="Y237" i="75"/>
  <c r="W237" i="75"/>
  <c r="V237" i="75"/>
  <c r="U237" i="75"/>
  <c r="Q237" i="75"/>
  <c r="M237" i="75"/>
  <c r="P237" i="75" s="1"/>
  <c r="R237" i="75" s="1"/>
  <c r="I237" i="75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M236" i="75"/>
  <c r="AR236" i="75" s="1"/>
  <c r="I236" i="75"/>
  <c r="AW235" i="75"/>
  <c r="AV235" i="75"/>
  <c r="AS235" i="75"/>
  <c r="AQ235" i="75"/>
  <c r="AO235" i="75"/>
  <c r="AN235" i="75"/>
  <c r="AM235" i="75"/>
  <c r="AL235" i="75"/>
  <c r="AI235" i="75"/>
  <c r="AD235" i="75"/>
  <c r="AC235" i="75"/>
  <c r="Z235" i="75"/>
  <c r="Y235" i="75"/>
  <c r="W235" i="75"/>
  <c r="V235" i="75"/>
  <c r="U235" i="75"/>
  <c r="Q235" i="75"/>
  <c r="P235" i="75"/>
  <c r="R235" i="75" s="1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C234" i="75"/>
  <c r="Y234" i="75"/>
  <c r="Z234" i="75" s="1"/>
  <c r="AD234" i="75" s="1"/>
  <c r="W234" i="75"/>
  <c r="V234" i="75"/>
  <c r="U234" i="75"/>
  <c r="Q234" i="75"/>
  <c r="P234" i="75"/>
  <c r="R234" i="75" s="1"/>
  <c r="M234" i="75"/>
  <c r="AR234" i="75" s="1"/>
  <c r="I234" i="75"/>
  <c r="AW233" i="75"/>
  <c r="AV233" i="75"/>
  <c r="AS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M233" i="75"/>
  <c r="AR233" i="75" s="1"/>
  <c r="I233" i="75"/>
  <c r="P233" i="75" s="1"/>
  <c r="R233" i="75" s="1"/>
  <c r="AW232" i="75"/>
  <c r="AV232" i="75"/>
  <c r="AS232" i="75"/>
  <c r="AR232" i="75"/>
  <c r="AQ232" i="75"/>
  <c r="AO232" i="75"/>
  <c r="AN232" i="75"/>
  <c r="AM232" i="75"/>
  <c r="AL232" i="75"/>
  <c r="AI232" i="75"/>
  <c r="AC232" i="75"/>
  <c r="Y232" i="75"/>
  <c r="Z232" i="75" s="1"/>
  <c r="AD232" i="75" s="1"/>
  <c r="W232" i="75"/>
  <c r="V232" i="75"/>
  <c r="U232" i="75"/>
  <c r="Q232" i="75"/>
  <c r="P232" i="75"/>
  <c r="R232" i="75" s="1"/>
  <c r="M232" i="75"/>
  <c r="I232" i="75"/>
  <c r="AW231" i="75"/>
  <c r="AV231" i="75"/>
  <c r="AS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M231" i="75"/>
  <c r="AR231" i="75" s="1"/>
  <c r="I231" i="75"/>
  <c r="P231" i="75" s="1"/>
  <c r="R231" i="75" s="1"/>
  <c r="AW230" i="75"/>
  <c r="AV230" i="75"/>
  <c r="AS230" i="75"/>
  <c r="AR230" i="75"/>
  <c r="AQ230" i="75"/>
  <c r="AO230" i="75"/>
  <c r="AN230" i="75"/>
  <c r="AM230" i="75"/>
  <c r="AL230" i="75"/>
  <c r="AI230" i="75"/>
  <c r="AC230" i="75"/>
  <c r="Y230" i="75"/>
  <c r="Z230" i="75" s="1"/>
  <c r="AD230" i="75" s="1"/>
  <c r="W230" i="75"/>
  <c r="V230" i="75"/>
  <c r="U230" i="75"/>
  <c r="Q230" i="75"/>
  <c r="P230" i="75"/>
  <c r="R230" i="75" s="1"/>
  <c r="M230" i="75"/>
  <c r="I230" i="75"/>
  <c r="AW229" i="75"/>
  <c r="AV229" i="75"/>
  <c r="AS229" i="75"/>
  <c r="AQ229" i="75"/>
  <c r="AO229" i="75"/>
  <c r="AN229" i="75"/>
  <c r="AM229" i="75"/>
  <c r="AL229" i="75"/>
  <c r="AI229" i="75"/>
  <c r="AC229" i="75"/>
  <c r="Z229" i="75"/>
  <c r="AD229" i="75" s="1"/>
  <c r="Y229" i="75"/>
  <c r="W229" i="75"/>
  <c r="V229" i="75"/>
  <c r="U229" i="75"/>
  <c r="Q229" i="75"/>
  <c r="M229" i="75"/>
  <c r="AR229" i="75" s="1"/>
  <c r="I229" i="75"/>
  <c r="P229" i="75" s="1"/>
  <c r="R229" i="75" s="1"/>
  <c r="AW228" i="75"/>
  <c r="AV228" i="75"/>
  <c r="AS228" i="75"/>
  <c r="AR228" i="75"/>
  <c r="AQ228" i="75"/>
  <c r="AO228" i="75"/>
  <c r="AN228" i="75"/>
  <c r="AM228" i="75"/>
  <c r="AL228" i="75"/>
  <c r="AI228" i="75"/>
  <c r="AC228" i="75"/>
  <c r="Y228" i="75"/>
  <c r="Z228" i="75" s="1"/>
  <c r="AD228" i="75" s="1"/>
  <c r="W228" i="75"/>
  <c r="V228" i="75"/>
  <c r="U228" i="75"/>
  <c r="Q228" i="75"/>
  <c r="P228" i="75"/>
  <c r="R228" i="75" s="1"/>
  <c r="M228" i="75"/>
  <c r="I228" i="75"/>
  <c r="AW227" i="75"/>
  <c r="AV227" i="75"/>
  <c r="AS227" i="75"/>
  <c r="AQ227" i="75"/>
  <c r="AO227" i="75"/>
  <c r="AN227" i="75"/>
  <c r="AM227" i="75"/>
  <c r="AL227" i="75"/>
  <c r="AI227" i="75"/>
  <c r="AC227" i="75"/>
  <c r="Z227" i="75"/>
  <c r="AD227" i="75" s="1"/>
  <c r="Y227" i="75"/>
  <c r="W227" i="75"/>
  <c r="V227" i="75"/>
  <c r="U227" i="75"/>
  <c r="Q227" i="75"/>
  <c r="M227" i="75"/>
  <c r="AR227" i="75" s="1"/>
  <c r="I227" i="75"/>
  <c r="P227" i="75" s="1"/>
  <c r="R227" i="75" s="1"/>
  <c r="AW226" i="75"/>
  <c r="AV226" i="75"/>
  <c r="AS226" i="75"/>
  <c r="AR226" i="75"/>
  <c r="AQ226" i="75"/>
  <c r="AO226" i="75"/>
  <c r="AN226" i="75"/>
  <c r="AM226" i="75"/>
  <c r="AL226" i="75"/>
  <c r="AI226" i="75"/>
  <c r="AC226" i="75"/>
  <c r="Y226" i="75"/>
  <c r="Z226" i="75" s="1"/>
  <c r="AD226" i="75" s="1"/>
  <c r="W226" i="75"/>
  <c r="V226" i="75"/>
  <c r="U226" i="75"/>
  <c r="Q226" i="75"/>
  <c r="M226" i="75"/>
  <c r="I226" i="75"/>
  <c r="P226" i="75" s="1"/>
  <c r="R226" i="75" s="1"/>
  <c r="AW225" i="75"/>
  <c r="AV225" i="75"/>
  <c r="AS225" i="75"/>
  <c r="AQ225" i="75"/>
  <c r="AO225" i="75"/>
  <c r="AN225" i="75"/>
  <c r="AM225" i="75"/>
  <c r="AL225" i="75"/>
  <c r="AI225" i="75"/>
  <c r="AC225" i="75"/>
  <c r="Z225" i="75"/>
  <c r="AD225" i="75" s="1"/>
  <c r="Y225" i="75"/>
  <c r="W225" i="75"/>
  <c r="V225" i="75"/>
  <c r="U225" i="75"/>
  <c r="Q225" i="75"/>
  <c r="M225" i="75"/>
  <c r="AR225" i="75" s="1"/>
  <c r="I225" i="75"/>
  <c r="P225" i="75" s="1"/>
  <c r="R225" i="75" s="1"/>
  <c r="AW224" i="75"/>
  <c r="AV224" i="75"/>
  <c r="AS224" i="75"/>
  <c r="AR224" i="75"/>
  <c r="AQ224" i="75"/>
  <c r="AO224" i="75"/>
  <c r="AN224" i="75"/>
  <c r="AM224" i="75"/>
  <c r="AL224" i="75"/>
  <c r="AI224" i="75"/>
  <c r="AC224" i="75"/>
  <c r="Y224" i="75"/>
  <c r="Z224" i="75" s="1"/>
  <c r="AD224" i="75" s="1"/>
  <c r="W224" i="75"/>
  <c r="V224" i="75"/>
  <c r="U224" i="75"/>
  <c r="Q224" i="75"/>
  <c r="M224" i="75"/>
  <c r="I224" i="75"/>
  <c r="P224" i="75" s="1"/>
  <c r="R224" i="75" s="1"/>
  <c r="AW223" i="75"/>
  <c r="AV223" i="75"/>
  <c r="AS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M223" i="75"/>
  <c r="AR223" i="75" s="1"/>
  <c r="I223" i="75"/>
  <c r="P223" i="75" s="1"/>
  <c r="R223" i="75" s="1"/>
  <c r="AW222" i="75"/>
  <c r="AV222" i="75"/>
  <c r="AS222" i="75"/>
  <c r="AR222" i="75"/>
  <c r="AQ222" i="75"/>
  <c r="AO222" i="75"/>
  <c r="AN222" i="75"/>
  <c r="AM222" i="75"/>
  <c r="AL222" i="75"/>
  <c r="AI222" i="75"/>
  <c r="AC222" i="75"/>
  <c r="Y222" i="75"/>
  <c r="Z222" i="75" s="1"/>
  <c r="AD222" i="75" s="1"/>
  <c r="W222" i="75"/>
  <c r="V222" i="75"/>
  <c r="U222" i="75"/>
  <c r="Q222" i="75"/>
  <c r="M222" i="75"/>
  <c r="I222" i="75"/>
  <c r="P222" i="75" s="1"/>
  <c r="R222" i="75" s="1"/>
  <c r="AW221" i="75"/>
  <c r="AV221" i="75"/>
  <c r="AS221" i="75"/>
  <c r="AQ221" i="75"/>
  <c r="AO221" i="75"/>
  <c r="AN221" i="75"/>
  <c r="AM221" i="75"/>
  <c r="AL221" i="75"/>
  <c r="AI221" i="75"/>
  <c r="AC221" i="75"/>
  <c r="Z221" i="75"/>
  <c r="AD221" i="75" s="1"/>
  <c r="Y221" i="75"/>
  <c r="W221" i="75"/>
  <c r="V221" i="75"/>
  <c r="U221" i="75"/>
  <c r="Q221" i="75"/>
  <c r="M221" i="75"/>
  <c r="AR221" i="75" s="1"/>
  <c r="I221" i="75"/>
  <c r="AW220" i="75"/>
  <c r="AV220" i="75"/>
  <c r="AS220" i="75"/>
  <c r="AR220" i="75"/>
  <c r="AQ220" i="75"/>
  <c r="AO220" i="75"/>
  <c r="AN220" i="75"/>
  <c r="AM220" i="75"/>
  <c r="AL220" i="75"/>
  <c r="AI220" i="75"/>
  <c r="AC220" i="75"/>
  <c r="Y220" i="75"/>
  <c r="Z220" i="75" s="1"/>
  <c r="AD220" i="75" s="1"/>
  <c r="W220" i="75"/>
  <c r="V220" i="75"/>
  <c r="U220" i="75"/>
  <c r="Q220" i="75"/>
  <c r="M220" i="75"/>
  <c r="I220" i="75"/>
  <c r="P220" i="75" s="1"/>
  <c r="R220" i="75" s="1"/>
  <c r="AW219" i="75"/>
  <c r="AV219" i="75"/>
  <c r="AS219" i="75"/>
  <c r="AQ219" i="75"/>
  <c r="AO219" i="75"/>
  <c r="AN219" i="75"/>
  <c r="AM219" i="75"/>
  <c r="AL219" i="75"/>
  <c r="AI219" i="75"/>
  <c r="AC219" i="75"/>
  <c r="Z219" i="75"/>
  <c r="AD219" i="75" s="1"/>
  <c r="Y219" i="75"/>
  <c r="W219" i="75"/>
  <c r="V219" i="75"/>
  <c r="U219" i="75"/>
  <c r="Q219" i="75"/>
  <c r="M219" i="75"/>
  <c r="AR219" i="75" s="1"/>
  <c r="I219" i="75"/>
  <c r="AW218" i="75"/>
  <c r="AV218" i="75"/>
  <c r="AS218" i="75"/>
  <c r="AR218" i="75"/>
  <c r="AQ218" i="75"/>
  <c r="AO218" i="75"/>
  <c r="AN218" i="75"/>
  <c r="AM218" i="75"/>
  <c r="AL218" i="75"/>
  <c r="AI218" i="75"/>
  <c r="AC218" i="75"/>
  <c r="Y218" i="75"/>
  <c r="Z218" i="75" s="1"/>
  <c r="AD218" i="75" s="1"/>
  <c r="W218" i="75"/>
  <c r="V218" i="75"/>
  <c r="U218" i="75"/>
  <c r="Q218" i="75"/>
  <c r="M218" i="75"/>
  <c r="I218" i="75"/>
  <c r="P218" i="75" s="1"/>
  <c r="R218" i="75" s="1"/>
  <c r="AW217" i="75"/>
  <c r="AV217" i="75"/>
  <c r="AS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M217" i="75"/>
  <c r="AR217" i="75" s="1"/>
  <c r="I217" i="75"/>
  <c r="AW216" i="75"/>
  <c r="AV216" i="75"/>
  <c r="AS216" i="75"/>
  <c r="AR216" i="75"/>
  <c r="AQ216" i="75"/>
  <c r="AO216" i="75"/>
  <c r="AN216" i="75"/>
  <c r="AM216" i="75"/>
  <c r="AL216" i="75"/>
  <c r="AI216" i="75"/>
  <c r="AC216" i="75"/>
  <c r="Y216" i="75"/>
  <c r="Z216" i="75" s="1"/>
  <c r="AD216" i="75" s="1"/>
  <c r="W216" i="75"/>
  <c r="V216" i="75"/>
  <c r="U216" i="75"/>
  <c r="Q216" i="75"/>
  <c r="M216" i="75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Q215" i="75"/>
  <c r="M215" i="75"/>
  <c r="AR215" i="75" s="1"/>
  <c r="I215" i="75"/>
  <c r="AW214" i="75"/>
  <c r="AV214" i="75"/>
  <c r="AS214" i="75"/>
  <c r="AR214" i="75"/>
  <c r="AQ214" i="75"/>
  <c r="AO214" i="75"/>
  <c r="AN214" i="75"/>
  <c r="AM214" i="75"/>
  <c r="AL214" i="75"/>
  <c r="AI214" i="75"/>
  <c r="AC214" i="75"/>
  <c r="Y214" i="75"/>
  <c r="Z214" i="75" s="1"/>
  <c r="AD214" i="75" s="1"/>
  <c r="W214" i="75"/>
  <c r="V214" i="75"/>
  <c r="U214" i="75"/>
  <c r="Q214" i="75"/>
  <c r="M214" i="75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C213" i="75"/>
  <c r="Z213" i="75"/>
  <c r="AD213" i="75" s="1"/>
  <c r="Y213" i="75"/>
  <c r="W213" i="75"/>
  <c r="V213" i="75"/>
  <c r="U213" i="75"/>
  <c r="Q213" i="75"/>
  <c r="M213" i="75"/>
  <c r="AR213" i="75" s="1"/>
  <c r="I213" i="75"/>
  <c r="AW212" i="75"/>
  <c r="AV212" i="75"/>
  <c r="AS212" i="75"/>
  <c r="AR212" i="75"/>
  <c r="AQ212" i="75"/>
  <c r="AO212" i="75"/>
  <c r="AN212" i="75"/>
  <c r="AM212" i="75"/>
  <c r="AL212" i="75"/>
  <c r="AI212" i="75"/>
  <c r="AC212" i="75"/>
  <c r="Y212" i="75"/>
  <c r="Z212" i="75" s="1"/>
  <c r="AD212" i="75" s="1"/>
  <c r="W212" i="75"/>
  <c r="V212" i="75"/>
  <c r="U212" i="75"/>
  <c r="Q212" i="75"/>
  <c r="M212" i="75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C211" i="75"/>
  <c r="Z211" i="75"/>
  <c r="AD211" i="75" s="1"/>
  <c r="Y211" i="75"/>
  <c r="W211" i="75"/>
  <c r="V211" i="75"/>
  <c r="U211" i="75"/>
  <c r="Q211" i="75"/>
  <c r="M211" i="75"/>
  <c r="AR211" i="75" s="1"/>
  <c r="I211" i="75"/>
  <c r="AW210" i="75"/>
  <c r="AV210" i="75"/>
  <c r="AS210" i="75"/>
  <c r="AR210" i="75"/>
  <c r="AQ210" i="75"/>
  <c r="AO210" i="75"/>
  <c r="AN210" i="75"/>
  <c r="AM210" i="75"/>
  <c r="AL210" i="75"/>
  <c r="AI210" i="75"/>
  <c r="AC210" i="75"/>
  <c r="Y210" i="75"/>
  <c r="Z210" i="75" s="1"/>
  <c r="AD210" i="75" s="1"/>
  <c r="W210" i="75"/>
  <c r="V210" i="75"/>
  <c r="U210" i="75"/>
  <c r="Q210" i="75"/>
  <c r="M210" i="75"/>
  <c r="I210" i="75"/>
  <c r="P210" i="75" s="1"/>
  <c r="R210" i="75" s="1"/>
  <c r="AW209" i="75"/>
  <c r="AV209" i="75"/>
  <c r="AS209" i="75"/>
  <c r="AQ209" i="75"/>
  <c r="AO209" i="75"/>
  <c r="AN209" i="75"/>
  <c r="AM209" i="75"/>
  <c r="AL209" i="75"/>
  <c r="AI209" i="75"/>
  <c r="AC209" i="75"/>
  <c r="Z209" i="75"/>
  <c r="AD209" i="75" s="1"/>
  <c r="Y209" i="75"/>
  <c r="W209" i="75"/>
  <c r="V209" i="75"/>
  <c r="U209" i="75"/>
  <c r="Q209" i="75"/>
  <c r="M209" i="75"/>
  <c r="AR209" i="75" s="1"/>
  <c r="I209" i="75"/>
  <c r="AW208" i="75"/>
  <c r="AV208" i="75"/>
  <c r="AS208" i="75"/>
  <c r="AR208" i="75"/>
  <c r="AQ208" i="75"/>
  <c r="AO208" i="75"/>
  <c r="AN208" i="75"/>
  <c r="AM208" i="75"/>
  <c r="AL208" i="75"/>
  <c r="AI208" i="75"/>
  <c r="AC208" i="75"/>
  <c r="Y208" i="75"/>
  <c r="Z208" i="75" s="1"/>
  <c r="AD208" i="75" s="1"/>
  <c r="W208" i="75"/>
  <c r="V208" i="75"/>
  <c r="U208" i="75"/>
  <c r="Q208" i="75"/>
  <c r="M208" i="75"/>
  <c r="I208" i="75"/>
  <c r="P208" i="75" s="1"/>
  <c r="R208" i="75" s="1"/>
  <c r="AW207" i="75"/>
  <c r="AV207" i="75"/>
  <c r="AS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M207" i="75"/>
  <c r="AR207" i="75" s="1"/>
  <c r="I207" i="75"/>
  <c r="AW206" i="75"/>
  <c r="AV206" i="75"/>
  <c r="AS206" i="75"/>
  <c r="AR206" i="75"/>
  <c r="AQ206" i="75"/>
  <c r="AO206" i="75"/>
  <c r="AN206" i="75"/>
  <c r="AM206" i="75"/>
  <c r="AL206" i="75"/>
  <c r="AI206" i="75"/>
  <c r="AC206" i="75"/>
  <c r="Y206" i="75"/>
  <c r="Z206" i="75" s="1"/>
  <c r="AD206" i="75" s="1"/>
  <c r="W206" i="75"/>
  <c r="V206" i="75"/>
  <c r="U206" i="75"/>
  <c r="Q206" i="75"/>
  <c r="M206" i="75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M205" i="75"/>
  <c r="AR205" i="75" s="1"/>
  <c r="I205" i="75"/>
  <c r="AW204" i="75"/>
  <c r="AV204" i="75"/>
  <c r="AS204" i="75"/>
  <c r="AR204" i="75"/>
  <c r="AQ204" i="75"/>
  <c r="AO204" i="75"/>
  <c r="AN204" i="75"/>
  <c r="AM204" i="75"/>
  <c r="AL204" i="75"/>
  <c r="AI204" i="75"/>
  <c r="AC204" i="75"/>
  <c r="Y204" i="75"/>
  <c r="Z204" i="75" s="1"/>
  <c r="AD204" i="75" s="1"/>
  <c r="W204" i="75"/>
  <c r="V204" i="75"/>
  <c r="U204" i="75"/>
  <c r="Q204" i="75"/>
  <c r="M204" i="75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M203" i="75"/>
  <c r="AR203" i="75" s="1"/>
  <c r="I203" i="75"/>
  <c r="AW202" i="75"/>
  <c r="AV202" i="75"/>
  <c r="AS202" i="75"/>
  <c r="AR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M202" i="75"/>
  <c r="I202" i="75"/>
  <c r="P202" i="75" s="1"/>
  <c r="R202" i="75" s="1"/>
  <c r="AW201" i="75"/>
  <c r="AV201" i="75"/>
  <c r="AS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M201" i="75"/>
  <c r="AR201" i="75" s="1"/>
  <c r="I201" i="75"/>
  <c r="AW200" i="75"/>
  <c r="AV200" i="75"/>
  <c r="AS200" i="75"/>
  <c r="AR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Q200" i="75"/>
  <c r="M200" i="75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M199" i="75"/>
  <c r="AR199" i="75" s="1"/>
  <c r="I199" i="75"/>
  <c r="AW198" i="75"/>
  <c r="AV198" i="75"/>
  <c r="AS198" i="75"/>
  <c r="AR198" i="75"/>
  <c r="AQ198" i="75"/>
  <c r="AO198" i="75"/>
  <c r="AN198" i="75"/>
  <c r="AM198" i="75"/>
  <c r="AL198" i="75"/>
  <c r="AI198" i="75"/>
  <c r="AC198" i="75"/>
  <c r="Y198" i="75"/>
  <c r="Z198" i="75" s="1"/>
  <c r="AD198" i="75" s="1"/>
  <c r="W198" i="75"/>
  <c r="V198" i="75"/>
  <c r="U198" i="75"/>
  <c r="Q198" i="75"/>
  <c r="M198" i="75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M197" i="75"/>
  <c r="AR197" i="75" s="1"/>
  <c r="I197" i="75"/>
  <c r="AW196" i="75"/>
  <c r="AV196" i="75"/>
  <c r="AS196" i="75"/>
  <c r="AR196" i="75"/>
  <c r="AQ196" i="75"/>
  <c r="AO196" i="75"/>
  <c r="AN196" i="75"/>
  <c r="AM196" i="75"/>
  <c r="AL196" i="75"/>
  <c r="AI196" i="75"/>
  <c r="AC196" i="75"/>
  <c r="Y196" i="75"/>
  <c r="Z196" i="75" s="1"/>
  <c r="AD196" i="75" s="1"/>
  <c r="W196" i="75"/>
  <c r="V196" i="75"/>
  <c r="U196" i="75"/>
  <c r="Q196" i="75"/>
  <c r="M196" i="75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AR195" i="75" s="1"/>
  <c r="I195" i="75"/>
  <c r="AW194" i="75"/>
  <c r="AV194" i="75"/>
  <c r="AS194" i="75"/>
  <c r="AR194" i="75"/>
  <c r="AQ194" i="75"/>
  <c r="AO194" i="75"/>
  <c r="AN194" i="75"/>
  <c r="AM194" i="75"/>
  <c r="AL194" i="75"/>
  <c r="AI194" i="75"/>
  <c r="AC194" i="75"/>
  <c r="Y194" i="75"/>
  <c r="Z194" i="75" s="1"/>
  <c r="AD194" i="75" s="1"/>
  <c r="W194" i="75"/>
  <c r="V194" i="75"/>
  <c r="U194" i="75"/>
  <c r="Q194" i="75"/>
  <c r="M194" i="75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AR193" i="75" s="1"/>
  <c r="I193" i="75"/>
  <c r="AW192" i="75"/>
  <c r="AV192" i="75"/>
  <c r="AS192" i="75"/>
  <c r="AR192" i="75"/>
  <c r="AQ192" i="75"/>
  <c r="AO192" i="75"/>
  <c r="AN192" i="75"/>
  <c r="AM192" i="75"/>
  <c r="AL192" i="75"/>
  <c r="AI192" i="75"/>
  <c r="AC192" i="75"/>
  <c r="Y192" i="75"/>
  <c r="Z192" i="75" s="1"/>
  <c r="AD192" i="75" s="1"/>
  <c r="W192" i="75"/>
  <c r="V192" i="75"/>
  <c r="U192" i="75"/>
  <c r="Q192" i="75"/>
  <c r="M192" i="75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AW190" i="75"/>
  <c r="AV190" i="75"/>
  <c r="AS190" i="75"/>
  <c r="AR190" i="75"/>
  <c r="AQ190" i="75"/>
  <c r="AO190" i="75"/>
  <c r="AN190" i="75"/>
  <c r="AM190" i="75"/>
  <c r="AL190" i="75"/>
  <c r="AI190" i="75"/>
  <c r="AC190" i="75"/>
  <c r="Y190" i="75"/>
  <c r="Z190" i="75" s="1"/>
  <c r="AD190" i="75" s="1"/>
  <c r="W190" i="75"/>
  <c r="V190" i="75"/>
  <c r="U190" i="75"/>
  <c r="Q190" i="75"/>
  <c r="M190" i="75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AW188" i="75"/>
  <c r="AV188" i="75"/>
  <c r="AS188" i="75"/>
  <c r="AR188" i="75"/>
  <c r="AQ188" i="75"/>
  <c r="AO188" i="75"/>
  <c r="AN188" i="75"/>
  <c r="AM188" i="75"/>
  <c r="AL188" i="75"/>
  <c r="AI188" i="75"/>
  <c r="AC188" i="75"/>
  <c r="Y188" i="75"/>
  <c r="Z188" i="75" s="1"/>
  <c r="AD188" i="75" s="1"/>
  <c r="W188" i="75"/>
  <c r="V188" i="75"/>
  <c r="U188" i="75"/>
  <c r="Q188" i="75"/>
  <c r="M188" i="75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P187" i="75"/>
  <c r="R187" i="75" s="1"/>
  <c r="M187" i="75"/>
  <c r="AR187" i="75" s="1"/>
  <c r="I187" i="75"/>
  <c r="AW186" i="75"/>
  <c r="AV186" i="75"/>
  <c r="AS186" i="75"/>
  <c r="AR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Q186" i="75"/>
  <c r="M186" i="75"/>
  <c r="I186" i="75"/>
  <c r="P186" i="75" s="1"/>
  <c r="R186" i="75" s="1"/>
  <c r="AW185" i="75"/>
  <c r="AV185" i="75"/>
  <c r="AS185" i="75"/>
  <c r="AR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P185" i="75"/>
  <c r="R185" i="75" s="1"/>
  <c r="M185" i="75"/>
  <c r="I185" i="75"/>
  <c r="AW184" i="75"/>
  <c r="AV184" i="75"/>
  <c r="AS184" i="75"/>
  <c r="AR184" i="75"/>
  <c r="AQ184" i="75"/>
  <c r="AO184" i="75"/>
  <c r="AN184" i="75"/>
  <c r="AM184" i="75"/>
  <c r="AL184" i="75"/>
  <c r="AI184" i="75"/>
  <c r="AC184" i="75"/>
  <c r="Y184" i="75"/>
  <c r="Z184" i="75" s="1"/>
  <c r="AD184" i="75" s="1"/>
  <c r="W184" i="75"/>
  <c r="V184" i="75"/>
  <c r="U184" i="75"/>
  <c r="Q184" i="75"/>
  <c r="M184" i="75"/>
  <c r="I184" i="75"/>
  <c r="P184" i="75" s="1"/>
  <c r="R184" i="75" s="1"/>
  <c r="AW183" i="75"/>
  <c r="AV183" i="75"/>
  <c r="AS183" i="75"/>
  <c r="AR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P183" i="75"/>
  <c r="R183" i="75" s="1"/>
  <c r="M183" i="75"/>
  <c r="I183" i="75"/>
  <c r="AW182" i="75"/>
  <c r="AV182" i="75"/>
  <c r="AS182" i="75"/>
  <c r="AR182" i="75"/>
  <c r="AQ182" i="75"/>
  <c r="AO182" i="75"/>
  <c r="AN182" i="75"/>
  <c r="AM182" i="75"/>
  <c r="AL182" i="75"/>
  <c r="AI182" i="75"/>
  <c r="AC182" i="75"/>
  <c r="Y182" i="75"/>
  <c r="Z182" i="75" s="1"/>
  <c r="AD182" i="75" s="1"/>
  <c r="W182" i="75"/>
  <c r="V182" i="75"/>
  <c r="U182" i="75"/>
  <c r="Q182" i="75"/>
  <c r="M182" i="75"/>
  <c r="I182" i="75"/>
  <c r="P182" i="75" s="1"/>
  <c r="R182" i="75" s="1"/>
  <c r="AW181" i="75"/>
  <c r="AV181" i="75"/>
  <c r="AS181" i="75"/>
  <c r="AR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P181" i="75"/>
  <c r="R181" i="75" s="1"/>
  <c r="M181" i="75"/>
  <c r="I181" i="75"/>
  <c r="AW180" i="75"/>
  <c r="AV180" i="75"/>
  <c r="AS180" i="75"/>
  <c r="AR180" i="75"/>
  <c r="AQ180" i="75"/>
  <c r="AO180" i="75"/>
  <c r="AN180" i="75"/>
  <c r="AM180" i="75"/>
  <c r="AL180" i="75"/>
  <c r="AI180" i="75"/>
  <c r="AC180" i="75"/>
  <c r="Y180" i="75"/>
  <c r="Z180" i="75" s="1"/>
  <c r="AD180" i="75" s="1"/>
  <c r="W180" i="75"/>
  <c r="V180" i="75"/>
  <c r="U180" i="75"/>
  <c r="Q180" i="75"/>
  <c r="M180" i="75"/>
  <c r="I180" i="75"/>
  <c r="P180" i="75" s="1"/>
  <c r="R180" i="75" s="1"/>
  <c r="AW179" i="75"/>
  <c r="AV179" i="75"/>
  <c r="AS179" i="75"/>
  <c r="AR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P179" i="75"/>
  <c r="R179" i="75" s="1"/>
  <c r="M179" i="75"/>
  <c r="I179" i="75"/>
  <c r="AW178" i="75"/>
  <c r="AV178" i="75"/>
  <c r="AS178" i="75"/>
  <c r="AR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M178" i="75"/>
  <c r="I178" i="75"/>
  <c r="P178" i="75" s="1"/>
  <c r="R178" i="75" s="1"/>
  <c r="AW177" i="75"/>
  <c r="AV177" i="75"/>
  <c r="AS177" i="75"/>
  <c r="AR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P177" i="75"/>
  <c r="R177" i="75" s="1"/>
  <c r="M177" i="75"/>
  <c r="I177" i="75"/>
  <c r="AW176" i="75"/>
  <c r="AV176" i="75"/>
  <c r="AS176" i="75"/>
  <c r="AR176" i="75"/>
  <c r="AQ176" i="75"/>
  <c r="AO176" i="75"/>
  <c r="AN176" i="75"/>
  <c r="AM176" i="75"/>
  <c r="AL176" i="75"/>
  <c r="AI176" i="75"/>
  <c r="AC176" i="75"/>
  <c r="Y176" i="75"/>
  <c r="Z176" i="75" s="1"/>
  <c r="AD176" i="75" s="1"/>
  <c r="W176" i="75"/>
  <c r="V176" i="75"/>
  <c r="U176" i="75"/>
  <c r="Q176" i="75"/>
  <c r="M176" i="75"/>
  <c r="I176" i="75"/>
  <c r="P176" i="75" s="1"/>
  <c r="R176" i="75" s="1"/>
  <c r="AW175" i="75"/>
  <c r="AV175" i="75"/>
  <c r="AS175" i="75"/>
  <c r="AR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P175" i="75"/>
  <c r="R175" i="75" s="1"/>
  <c r="M175" i="75"/>
  <c r="I175" i="75"/>
  <c r="AW174" i="75"/>
  <c r="AV174" i="75"/>
  <c r="AS174" i="75"/>
  <c r="AR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Q174" i="75"/>
  <c r="M174" i="75"/>
  <c r="I174" i="75"/>
  <c r="P174" i="75" s="1"/>
  <c r="R174" i="75" s="1"/>
  <c r="AW173" i="75"/>
  <c r="AV173" i="75"/>
  <c r="AS173" i="75"/>
  <c r="AR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P173" i="75"/>
  <c r="R173" i="75" s="1"/>
  <c r="M173" i="75"/>
  <c r="I173" i="75"/>
  <c r="AW172" i="75"/>
  <c r="AV172" i="75"/>
  <c r="AS172" i="75"/>
  <c r="AR172" i="75"/>
  <c r="AQ172" i="75"/>
  <c r="AO172" i="75"/>
  <c r="AN172" i="75"/>
  <c r="AM172" i="75"/>
  <c r="AL172" i="75"/>
  <c r="AI172" i="75"/>
  <c r="AC172" i="75"/>
  <c r="Y172" i="75"/>
  <c r="Z172" i="75" s="1"/>
  <c r="AD172" i="75" s="1"/>
  <c r="W172" i="75"/>
  <c r="V172" i="75"/>
  <c r="U172" i="75"/>
  <c r="Q172" i="75"/>
  <c r="M172" i="75"/>
  <c r="I172" i="75"/>
  <c r="P172" i="75" s="1"/>
  <c r="R172" i="75" s="1"/>
  <c r="AW171" i="75"/>
  <c r="AV171" i="75"/>
  <c r="AS171" i="75"/>
  <c r="AR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P171" i="75"/>
  <c r="R171" i="75" s="1"/>
  <c r="M171" i="75"/>
  <c r="I171" i="75"/>
  <c r="AW170" i="75"/>
  <c r="AV170" i="75"/>
  <c r="AS170" i="75"/>
  <c r="AR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I170" i="75"/>
  <c r="P170" i="75" s="1"/>
  <c r="R170" i="75" s="1"/>
  <c r="AW169" i="75"/>
  <c r="AV169" i="75"/>
  <c r="AS169" i="75"/>
  <c r="AR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P169" i="75"/>
  <c r="R169" i="75" s="1"/>
  <c r="M169" i="75"/>
  <c r="I169" i="75"/>
  <c r="AW168" i="75"/>
  <c r="AV168" i="75"/>
  <c r="AS168" i="75"/>
  <c r="AR168" i="75"/>
  <c r="AQ168" i="75"/>
  <c r="AO168" i="75"/>
  <c r="AN168" i="75"/>
  <c r="AM168" i="75"/>
  <c r="AL168" i="75"/>
  <c r="AI168" i="75"/>
  <c r="AC168" i="75"/>
  <c r="Y168" i="75"/>
  <c r="Z168" i="75" s="1"/>
  <c r="AD168" i="75" s="1"/>
  <c r="W168" i="75"/>
  <c r="V168" i="75"/>
  <c r="U168" i="75"/>
  <c r="Q168" i="75"/>
  <c r="M168" i="75"/>
  <c r="I168" i="75"/>
  <c r="P168" i="75" s="1"/>
  <c r="R168" i="75" s="1"/>
  <c r="AW167" i="75"/>
  <c r="AV167" i="75"/>
  <c r="AS167" i="75"/>
  <c r="AR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P167" i="75"/>
  <c r="R167" i="75" s="1"/>
  <c r="M167" i="75"/>
  <c r="I167" i="75"/>
  <c r="AW166" i="75"/>
  <c r="AV166" i="75"/>
  <c r="AS166" i="75"/>
  <c r="AR166" i="75"/>
  <c r="AQ166" i="75"/>
  <c r="AO166" i="75"/>
  <c r="AN166" i="75"/>
  <c r="AM166" i="75"/>
  <c r="AL166" i="75"/>
  <c r="AI166" i="75"/>
  <c r="AC166" i="75"/>
  <c r="Y166" i="75"/>
  <c r="Z166" i="75" s="1"/>
  <c r="AD166" i="75" s="1"/>
  <c r="W166" i="75"/>
  <c r="V166" i="75"/>
  <c r="U166" i="75"/>
  <c r="Q166" i="75"/>
  <c r="M166" i="75"/>
  <c r="I166" i="75"/>
  <c r="P166" i="75" s="1"/>
  <c r="R166" i="75" s="1"/>
  <c r="AW165" i="75"/>
  <c r="AV165" i="75"/>
  <c r="AS165" i="75"/>
  <c r="AR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P165" i="75"/>
  <c r="R165" i="75" s="1"/>
  <c r="M165" i="75"/>
  <c r="I165" i="75"/>
  <c r="AW164" i="75"/>
  <c r="AV164" i="75"/>
  <c r="AS164" i="75"/>
  <c r="AR164" i="75"/>
  <c r="AQ164" i="75"/>
  <c r="AO164" i="75"/>
  <c r="AN164" i="75"/>
  <c r="AM164" i="75"/>
  <c r="AL164" i="75"/>
  <c r="AI164" i="75"/>
  <c r="AC164" i="75"/>
  <c r="Y164" i="75"/>
  <c r="Z164" i="75" s="1"/>
  <c r="AD164" i="75" s="1"/>
  <c r="W164" i="75"/>
  <c r="V164" i="75"/>
  <c r="U164" i="75"/>
  <c r="Q164" i="75"/>
  <c r="M164" i="75"/>
  <c r="I164" i="75"/>
  <c r="P164" i="75" s="1"/>
  <c r="R164" i="75" s="1"/>
  <c r="AW163" i="75"/>
  <c r="AV163" i="75"/>
  <c r="AS163" i="75"/>
  <c r="AR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P163" i="75"/>
  <c r="R163" i="75" s="1"/>
  <c r="M163" i="75"/>
  <c r="I163" i="75"/>
  <c r="AW162" i="75"/>
  <c r="AV162" i="75"/>
  <c r="AS162" i="75"/>
  <c r="AR162" i="75"/>
  <c r="AQ162" i="75"/>
  <c r="AO162" i="75"/>
  <c r="AN162" i="75"/>
  <c r="AM162" i="75"/>
  <c r="AL162" i="75"/>
  <c r="AI162" i="75"/>
  <c r="AC162" i="75"/>
  <c r="Y162" i="75"/>
  <c r="Z162" i="75" s="1"/>
  <c r="AD162" i="75" s="1"/>
  <c r="W162" i="75"/>
  <c r="V162" i="75"/>
  <c r="U162" i="75"/>
  <c r="Q162" i="75"/>
  <c r="M162" i="75"/>
  <c r="I162" i="75"/>
  <c r="P162" i="75" s="1"/>
  <c r="R162" i="75" s="1"/>
  <c r="AW161" i="75"/>
  <c r="AV161" i="75"/>
  <c r="AS161" i="75"/>
  <c r="AR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P161" i="75"/>
  <c r="R161" i="75" s="1"/>
  <c r="M161" i="75"/>
  <c r="I161" i="75"/>
  <c r="AW160" i="75"/>
  <c r="AV160" i="75"/>
  <c r="AS160" i="75"/>
  <c r="AR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Q160" i="75"/>
  <c r="M160" i="75"/>
  <c r="I160" i="75"/>
  <c r="P160" i="75" s="1"/>
  <c r="R160" i="75" s="1"/>
  <c r="AW159" i="75"/>
  <c r="AV159" i="75"/>
  <c r="AS159" i="75"/>
  <c r="AR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P159" i="75"/>
  <c r="R159" i="75" s="1"/>
  <c r="M159" i="75"/>
  <c r="I159" i="75"/>
  <c r="AW158" i="75"/>
  <c r="AV158" i="75"/>
  <c r="AS158" i="75"/>
  <c r="AR158" i="75"/>
  <c r="AQ158" i="75"/>
  <c r="AO158" i="75"/>
  <c r="AN158" i="75"/>
  <c r="AM158" i="75"/>
  <c r="AL158" i="75"/>
  <c r="AI158" i="75"/>
  <c r="AC158" i="75"/>
  <c r="Y158" i="75"/>
  <c r="Z158" i="75" s="1"/>
  <c r="AD158" i="75" s="1"/>
  <c r="W158" i="75"/>
  <c r="V158" i="75"/>
  <c r="U158" i="75"/>
  <c r="Q158" i="75"/>
  <c r="M158" i="75"/>
  <c r="I158" i="75"/>
  <c r="P158" i="75" s="1"/>
  <c r="R158" i="75" s="1"/>
  <c r="AW157" i="75"/>
  <c r="AV157" i="75"/>
  <c r="AS157" i="75"/>
  <c r="AR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P157" i="75"/>
  <c r="R157" i="75" s="1"/>
  <c r="M157" i="75"/>
  <c r="I157" i="75"/>
  <c r="AW156" i="75"/>
  <c r="AV156" i="75"/>
  <c r="AS156" i="75"/>
  <c r="AR156" i="75"/>
  <c r="AQ156" i="75"/>
  <c r="AO156" i="75"/>
  <c r="AN156" i="75"/>
  <c r="AM156" i="75"/>
  <c r="AL156" i="75"/>
  <c r="AI156" i="75"/>
  <c r="AC156" i="75"/>
  <c r="Y156" i="75"/>
  <c r="Z156" i="75" s="1"/>
  <c r="AD156" i="75" s="1"/>
  <c r="W156" i="75"/>
  <c r="V156" i="75"/>
  <c r="U156" i="75"/>
  <c r="Q156" i="75"/>
  <c r="M156" i="75"/>
  <c r="I156" i="75"/>
  <c r="P156" i="75" s="1"/>
  <c r="R156" i="75" s="1"/>
  <c r="AW155" i="75"/>
  <c r="AV155" i="75"/>
  <c r="AS155" i="75"/>
  <c r="AR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P155" i="75"/>
  <c r="R155" i="75" s="1"/>
  <c r="M155" i="75"/>
  <c r="I155" i="75"/>
  <c r="AW154" i="75"/>
  <c r="AV154" i="75"/>
  <c r="AS154" i="75"/>
  <c r="AR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Q154" i="75"/>
  <c r="M154" i="75"/>
  <c r="I154" i="75"/>
  <c r="P154" i="75" s="1"/>
  <c r="R154" i="75" s="1"/>
  <c r="AW153" i="75"/>
  <c r="AV153" i="75"/>
  <c r="AS153" i="75"/>
  <c r="AR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P153" i="75"/>
  <c r="R153" i="75" s="1"/>
  <c r="M153" i="75"/>
  <c r="I153" i="75"/>
  <c r="AW152" i="75"/>
  <c r="AV152" i="75"/>
  <c r="AS152" i="75"/>
  <c r="AR152" i="75"/>
  <c r="AQ152" i="75"/>
  <c r="AO152" i="75"/>
  <c r="AN152" i="75"/>
  <c r="AM152" i="75"/>
  <c r="AL152" i="75"/>
  <c r="AI152" i="75"/>
  <c r="AC152" i="75"/>
  <c r="Y152" i="75"/>
  <c r="Z152" i="75" s="1"/>
  <c r="AD152" i="75" s="1"/>
  <c r="W152" i="75"/>
  <c r="V152" i="75"/>
  <c r="U152" i="75"/>
  <c r="Q152" i="75"/>
  <c r="M152" i="75"/>
  <c r="I152" i="75"/>
  <c r="P152" i="75" s="1"/>
  <c r="R152" i="75" s="1"/>
  <c r="AW151" i="75"/>
  <c r="AV151" i="75"/>
  <c r="AS151" i="75"/>
  <c r="AR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P151" i="75"/>
  <c r="R151" i="75" s="1"/>
  <c r="M151" i="75"/>
  <c r="I151" i="75"/>
  <c r="AW150" i="75"/>
  <c r="AV150" i="75"/>
  <c r="AS150" i="75"/>
  <c r="AR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Q150" i="75"/>
  <c r="M150" i="75"/>
  <c r="I150" i="75"/>
  <c r="P150" i="75" s="1"/>
  <c r="R150" i="75" s="1"/>
  <c r="AW149" i="75"/>
  <c r="AV149" i="75"/>
  <c r="AS149" i="75"/>
  <c r="AR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P149" i="75"/>
  <c r="R149" i="75" s="1"/>
  <c r="M149" i="75"/>
  <c r="I149" i="75"/>
  <c r="AW148" i="75"/>
  <c r="AV148" i="75"/>
  <c r="AS148" i="75"/>
  <c r="AR148" i="75"/>
  <c r="AQ148" i="75"/>
  <c r="AO148" i="75"/>
  <c r="AN148" i="75"/>
  <c r="AM148" i="75"/>
  <c r="AL148" i="75"/>
  <c r="AI148" i="75"/>
  <c r="AC148" i="75"/>
  <c r="Y148" i="75"/>
  <c r="Z148" i="75" s="1"/>
  <c r="AD148" i="75" s="1"/>
  <c r="W148" i="75"/>
  <c r="V148" i="75"/>
  <c r="U148" i="75"/>
  <c r="Q148" i="75"/>
  <c r="M148" i="75"/>
  <c r="I148" i="75"/>
  <c r="P148" i="75" s="1"/>
  <c r="R148" i="75" s="1"/>
  <c r="AW147" i="75"/>
  <c r="AV147" i="75"/>
  <c r="AS147" i="75"/>
  <c r="AR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P147" i="75"/>
  <c r="R147" i="75" s="1"/>
  <c r="M147" i="75"/>
  <c r="I147" i="75"/>
  <c r="AW146" i="75"/>
  <c r="AV146" i="75"/>
  <c r="AS146" i="75"/>
  <c r="AR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Q146" i="75"/>
  <c r="M146" i="75"/>
  <c r="I146" i="75"/>
  <c r="P146" i="75" s="1"/>
  <c r="R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P145" i="75"/>
  <c r="R145" i="75" s="1"/>
  <c r="M145" i="75"/>
  <c r="I145" i="75"/>
  <c r="AW144" i="75"/>
  <c r="AV144" i="75"/>
  <c r="AS144" i="75"/>
  <c r="AR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Q144" i="75"/>
  <c r="M144" i="75"/>
  <c r="I144" i="75"/>
  <c r="P144" i="75" s="1"/>
  <c r="R144" i="75" s="1"/>
  <c r="AW143" i="75"/>
  <c r="AV143" i="75"/>
  <c r="AS143" i="75"/>
  <c r="AR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P143" i="75"/>
  <c r="R143" i="75" s="1"/>
  <c r="M143" i="75"/>
  <c r="I143" i="75"/>
  <c r="AW142" i="75"/>
  <c r="AV142" i="75"/>
  <c r="AS142" i="75"/>
  <c r="AR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Q142" i="75"/>
  <c r="M142" i="75"/>
  <c r="I142" i="75"/>
  <c r="P142" i="75" s="1"/>
  <c r="R142" i="75" s="1"/>
  <c r="AW141" i="75"/>
  <c r="AV141" i="75"/>
  <c r="AS141" i="75"/>
  <c r="AR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P141" i="75"/>
  <c r="R141" i="75" s="1"/>
  <c r="M141" i="75"/>
  <c r="I141" i="75"/>
  <c r="AW140" i="75"/>
  <c r="AV140" i="75"/>
  <c r="AS140" i="75"/>
  <c r="AR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I140" i="75"/>
  <c r="P140" i="75" s="1"/>
  <c r="R140" i="75" s="1"/>
  <c r="AW139" i="75"/>
  <c r="AV139" i="75"/>
  <c r="AS139" i="75"/>
  <c r="AR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P139" i="75"/>
  <c r="R139" i="75" s="1"/>
  <c r="M139" i="75"/>
  <c r="I139" i="75"/>
  <c r="AW138" i="75"/>
  <c r="AV138" i="75"/>
  <c r="AS138" i="75"/>
  <c r="AR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I138" i="75"/>
  <c r="P138" i="75" s="1"/>
  <c r="R138" i="75" s="1"/>
  <c r="AW137" i="75"/>
  <c r="AV137" i="75"/>
  <c r="AS137" i="75"/>
  <c r="AR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P137" i="75"/>
  <c r="R137" i="75" s="1"/>
  <c r="M137" i="75"/>
  <c r="I137" i="75"/>
  <c r="AW136" i="75"/>
  <c r="AV136" i="75"/>
  <c r="AS136" i="75"/>
  <c r="AR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Q136" i="75"/>
  <c r="M136" i="75"/>
  <c r="I136" i="75"/>
  <c r="P136" i="75" s="1"/>
  <c r="R136" i="75" s="1"/>
  <c r="AW135" i="75"/>
  <c r="AV135" i="75"/>
  <c r="AS135" i="75"/>
  <c r="AR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P135" i="75"/>
  <c r="R135" i="75" s="1"/>
  <c r="M135" i="75"/>
  <c r="I135" i="75"/>
  <c r="AW134" i="75"/>
  <c r="AV134" i="75"/>
  <c r="AS134" i="75"/>
  <c r="AR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Q134" i="75"/>
  <c r="M134" i="75"/>
  <c r="I134" i="75"/>
  <c r="P134" i="75" s="1"/>
  <c r="R134" i="75" s="1"/>
  <c r="AW133" i="75"/>
  <c r="AV133" i="75"/>
  <c r="AS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P133" i="75"/>
  <c r="R133" i="75" s="1"/>
  <c r="M133" i="75"/>
  <c r="AR133" i="75" s="1"/>
  <c r="I133" i="75"/>
  <c r="AW132" i="75"/>
  <c r="AV132" i="75"/>
  <c r="AS132" i="75"/>
  <c r="AR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I132" i="75"/>
  <c r="P132" i="75" s="1"/>
  <c r="R132" i="75" s="1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P131" i="75"/>
  <c r="R131" i="75" s="1"/>
  <c r="M131" i="75"/>
  <c r="AR131" i="75" s="1"/>
  <c r="I131" i="75"/>
  <c r="AW130" i="75"/>
  <c r="AV130" i="75"/>
  <c r="AS130" i="75"/>
  <c r="AR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M130" i="75"/>
  <c r="I130" i="75"/>
  <c r="P130" i="75" s="1"/>
  <c r="R130" i="75" s="1"/>
  <c r="AW129" i="75"/>
  <c r="AV129" i="75"/>
  <c r="AS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M129" i="75"/>
  <c r="AR129" i="75" s="1"/>
  <c r="I129" i="75"/>
  <c r="AW128" i="75"/>
  <c r="AV128" i="75"/>
  <c r="AS128" i="75"/>
  <c r="AR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Q128" i="75"/>
  <c r="M128" i="75"/>
  <c r="I128" i="75"/>
  <c r="P128" i="75" s="1"/>
  <c r="R128" i="75" s="1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AR127" i="75" s="1"/>
  <c r="I127" i="75"/>
  <c r="AW126" i="75"/>
  <c r="AV126" i="75"/>
  <c r="AS126" i="75"/>
  <c r="AR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Q126" i="75"/>
  <c r="M126" i="75"/>
  <c r="I126" i="75"/>
  <c r="P126" i="75" s="1"/>
  <c r="R126" i="75" s="1"/>
  <c r="AW125" i="75"/>
  <c r="AV125" i="75"/>
  <c r="AS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M125" i="75"/>
  <c r="AR125" i="75" s="1"/>
  <c r="I125" i="75"/>
  <c r="AW124" i="75"/>
  <c r="AV124" i="75"/>
  <c r="AS124" i="75"/>
  <c r="AR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Q124" i="75"/>
  <c r="M124" i="75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M123" i="75"/>
  <c r="AR123" i="75" s="1"/>
  <c r="I123" i="75"/>
  <c r="AW122" i="75"/>
  <c r="AV122" i="75"/>
  <c r="AS122" i="75"/>
  <c r="AR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Q122" i="75"/>
  <c r="M122" i="75"/>
  <c r="I122" i="75"/>
  <c r="P122" i="75" s="1"/>
  <c r="R122" i="75" s="1"/>
  <c r="AW121" i="75"/>
  <c r="AV121" i="75"/>
  <c r="AS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M121" i="75"/>
  <c r="AR121" i="75" s="1"/>
  <c r="I121" i="75"/>
  <c r="AW120" i="75"/>
  <c r="AV120" i="75"/>
  <c r="AS120" i="75"/>
  <c r="AR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Q120" i="75"/>
  <c r="M120" i="75"/>
  <c r="I120" i="75"/>
  <c r="P120" i="75" s="1"/>
  <c r="R120" i="75" s="1"/>
  <c r="AW119" i="75"/>
  <c r="AV119" i="75"/>
  <c r="AS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M119" i="75"/>
  <c r="AR119" i="75" s="1"/>
  <c r="I119" i="75"/>
  <c r="AW118" i="75"/>
  <c r="AV118" i="75"/>
  <c r="AS118" i="75"/>
  <c r="AR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Q118" i="75"/>
  <c r="M118" i="75"/>
  <c r="I118" i="75"/>
  <c r="P118" i="75" s="1"/>
  <c r="R118" i="75" s="1"/>
  <c r="AW117" i="75"/>
  <c r="AV117" i="75"/>
  <c r="AS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M117" i="75"/>
  <c r="AR117" i="75" s="1"/>
  <c r="I117" i="75"/>
  <c r="AW116" i="75"/>
  <c r="AV116" i="75"/>
  <c r="AS116" i="75"/>
  <c r="AR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M116" i="75"/>
  <c r="I116" i="75"/>
  <c r="P116" i="75" s="1"/>
  <c r="R116" i="75" s="1"/>
  <c r="AW115" i="75"/>
  <c r="AV115" i="75"/>
  <c r="AS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M115" i="75"/>
  <c r="AR115" i="75" s="1"/>
  <c r="I115" i="75"/>
  <c r="AW114" i="75"/>
  <c r="AV114" i="75"/>
  <c r="AS114" i="75"/>
  <c r="AR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Q114" i="75"/>
  <c r="M114" i="75"/>
  <c r="I114" i="75"/>
  <c r="P114" i="75" s="1"/>
  <c r="R114" i="75" s="1"/>
  <c r="AW113" i="75"/>
  <c r="AV113" i="75"/>
  <c r="AS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M113" i="75"/>
  <c r="AR113" i="75" s="1"/>
  <c r="I113" i="75"/>
  <c r="AW112" i="75"/>
  <c r="AV112" i="75"/>
  <c r="AS112" i="75"/>
  <c r="AR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Q112" i="75"/>
  <c r="M112" i="75"/>
  <c r="I112" i="75"/>
  <c r="P112" i="75" s="1"/>
  <c r="R112" i="75" s="1"/>
  <c r="AW111" i="75"/>
  <c r="AV111" i="75"/>
  <c r="AS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M111" i="75"/>
  <c r="AR111" i="75" s="1"/>
  <c r="I111" i="75"/>
  <c r="AW110" i="75"/>
  <c r="AV110" i="75"/>
  <c r="AS110" i="75"/>
  <c r="AR110" i="75"/>
  <c r="AQ110" i="75"/>
  <c r="AO110" i="75"/>
  <c r="AN110" i="75"/>
  <c r="AM110" i="75"/>
  <c r="AL110" i="75"/>
  <c r="AI110" i="75"/>
  <c r="AC110" i="75"/>
  <c r="Y110" i="75"/>
  <c r="Z110" i="75" s="1"/>
  <c r="AD110" i="75" s="1"/>
  <c r="W110" i="75"/>
  <c r="V110" i="75"/>
  <c r="U110" i="75"/>
  <c r="Q110" i="75"/>
  <c r="M110" i="75"/>
  <c r="I110" i="75"/>
  <c r="P110" i="75" s="1"/>
  <c r="R110" i="75" s="1"/>
  <c r="AW109" i="75"/>
  <c r="AV109" i="75"/>
  <c r="AS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M109" i="75"/>
  <c r="AR109" i="75" s="1"/>
  <c r="I109" i="75"/>
  <c r="AW108" i="75"/>
  <c r="AV108" i="75"/>
  <c r="AS108" i="75"/>
  <c r="AR108" i="75"/>
  <c r="AQ108" i="75"/>
  <c r="AO108" i="75"/>
  <c r="AN108" i="75"/>
  <c r="AM108" i="75"/>
  <c r="AL108" i="75"/>
  <c r="AI108" i="75"/>
  <c r="AC108" i="75"/>
  <c r="Y108" i="75"/>
  <c r="Z108" i="75" s="1"/>
  <c r="AD108" i="75" s="1"/>
  <c r="W108" i="75"/>
  <c r="V108" i="75"/>
  <c r="U108" i="75"/>
  <c r="Q108" i="75"/>
  <c r="M108" i="75"/>
  <c r="I108" i="75"/>
  <c r="P108" i="75" s="1"/>
  <c r="R108" i="75" s="1"/>
  <c r="AW107" i="75"/>
  <c r="AV107" i="75"/>
  <c r="AS107" i="75"/>
  <c r="AQ107" i="75"/>
  <c r="AO107" i="75"/>
  <c r="AN107" i="75"/>
  <c r="AM107" i="75"/>
  <c r="AL107" i="75"/>
  <c r="AI107" i="75"/>
  <c r="AC107" i="75"/>
  <c r="Z107" i="75"/>
  <c r="AD107" i="75" s="1"/>
  <c r="Y107" i="75"/>
  <c r="W107" i="75"/>
  <c r="V107" i="75"/>
  <c r="U107" i="75"/>
  <c r="Q107" i="75"/>
  <c r="M107" i="75"/>
  <c r="AR107" i="75" s="1"/>
  <c r="I107" i="75"/>
  <c r="AW106" i="75"/>
  <c r="AV106" i="75"/>
  <c r="AS106" i="75"/>
  <c r="AR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M106" i="75"/>
  <c r="I106" i="75"/>
  <c r="P106" i="75" s="1"/>
  <c r="R106" i="75" s="1"/>
  <c r="AW105" i="75"/>
  <c r="AV105" i="75"/>
  <c r="AS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M105" i="75"/>
  <c r="AR105" i="75" s="1"/>
  <c r="I105" i="75"/>
  <c r="AW104" i="75"/>
  <c r="AV104" i="75"/>
  <c r="AS104" i="75"/>
  <c r="AR104" i="75"/>
  <c r="AQ104" i="75"/>
  <c r="AO104" i="75"/>
  <c r="AN104" i="75"/>
  <c r="AM104" i="75"/>
  <c r="AL104" i="75"/>
  <c r="AI104" i="75"/>
  <c r="AC104" i="75"/>
  <c r="Y104" i="75"/>
  <c r="Z104" i="75" s="1"/>
  <c r="AD104" i="75" s="1"/>
  <c r="W104" i="75"/>
  <c r="V104" i="75"/>
  <c r="U104" i="75"/>
  <c r="Q104" i="75"/>
  <c r="M104" i="75"/>
  <c r="I104" i="75"/>
  <c r="P104" i="75" s="1"/>
  <c r="R104" i="75" s="1"/>
  <c r="AW103" i="75"/>
  <c r="AV103" i="75"/>
  <c r="AS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M103" i="75"/>
  <c r="AR103" i="75" s="1"/>
  <c r="I103" i="75"/>
  <c r="AW102" i="75"/>
  <c r="AV102" i="75"/>
  <c r="AS102" i="75"/>
  <c r="AR102" i="75"/>
  <c r="AQ102" i="75"/>
  <c r="AO102" i="75"/>
  <c r="AN102" i="75"/>
  <c r="AM102" i="75"/>
  <c r="AL102" i="75"/>
  <c r="AI102" i="75"/>
  <c r="AC102" i="75"/>
  <c r="Y102" i="75"/>
  <c r="Z102" i="75" s="1"/>
  <c r="AD102" i="75" s="1"/>
  <c r="W102" i="75"/>
  <c r="V102" i="75"/>
  <c r="U102" i="75"/>
  <c r="Q102" i="75"/>
  <c r="M102" i="75"/>
  <c r="I102" i="75"/>
  <c r="P102" i="75" s="1"/>
  <c r="R102" i="75" s="1"/>
  <c r="AW101" i="75"/>
  <c r="AV101" i="75"/>
  <c r="AS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M101" i="75"/>
  <c r="AR101" i="75" s="1"/>
  <c r="I101" i="75"/>
  <c r="AW100" i="75"/>
  <c r="AV100" i="75"/>
  <c r="AS100" i="75"/>
  <c r="AR100" i="75"/>
  <c r="AQ100" i="75"/>
  <c r="AO100" i="75"/>
  <c r="AN100" i="75"/>
  <c r="AM100" i="75"/>
  <c r="AL100" i="75"/>
  <c r="AI100" i="75"/>
  <c r="AC100" i="75"/>
  <c r="Y100" i="75"/>
  <c r="Z100" i="75" s="1"/>
  <c r="AD100" i="75" s="1"/>
  <c r="W100" i="75"/>
  <c r="V100" i="75"/>
  <c r="U100" i="75"/>
  <c r="Q100" i="75"/>
  <c r="M100" i="75"/>
  <c r="I100" i="75"/>
  <c r="P100" i="75" s="1"/>
  <c r="R100" i="75" s="1"/>
  <c r="AW99" i="75"/>
  <c r="AV99" i="75"/>
  <c r="AS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M99" i="75"/>
  <c r="AR99" i="75" s="1"/>
  <c r="I99" i="75"/>
  <c r="AW98" i="75"/>
  <c r="AV98" i="75"/>
  <c r="AS98" i="75"/>
  <c r="AR98" i="75"/>
  <c r="AQ98" i="75"/>
  <c r="AO98" i="75"/>
  <c r="AN98" i="75"/>
  <c r="AM98" i="75"/>
  <c r="AL98" i="75"/>
  <c r="AI98" i="75"/>
  <c r="AC98" i="75"/>
  <c r="Y98" i="75"/>
  <c r="Z98" i="75" s="1"/>
  <c r="AD98" i="75" s="1"/>
  <c r="W98" i="75"/>
  <c r="V98" i="75"/>
  <c r="U98" i="75"/>
  <c r="Q98" i="75"/>
  <c r="M98" i="75"/>
  <c r="I98" i="75"/>
  <c r="P98" i="75" s="1"/>
  <c r="R98" i="75" s="1"/>
  <c r="AW97" i="75"/>
  <c r="AV97" i="75"/>
  <c r="AS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M97" i="75"/>
  <c r="I97" i="75"/>
  <c r="AW96" i="75"/>
  <c r="AV96" i="75"/>
  <c r="AS96" i="75"/>
  <c r="AR96" i="75"/>
  <c r="AQ96" i="75"/>
  <c r="AO96" i="75"/>
  <c r="AN96" i="75"/>
  <c r="AM96" i="75"/>
  <c r="AL96" i="75"/>
  <c r="AI96" i="75"/>
  <c r="AD96" i="75"/>
  <c r="AC96" i="75"/>
  <c r="Y96" i="75"/>
  <c r="Z96" i="75" s="1"/>
  <c r="W96" i="75"/>
  <c r="V96" i="75"/>
  <c r="U96" i="75"/>
  <c r="Q96" i="75"/>
  <c r="M96" i="75"/>
  <c r="I96" i="75"/>
  <c r="P96" i="75" s="1"/>
  <c r="R96" i="75" s="1"/>
  <c r="AW95" i="75"/>
  <c r="AV95" i="75"/>
  <c r="AS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M95" i="75"/>
  <c r="I95" i="75"/>
  <c r="AW94" i="75"/>
  <c r="AV94" i="75"/>
  <c r="AS94" i="75"/>
  <c r="AR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M94" i="75"/>
  <c r="I94" i="75"/>
  <c r="P94" i="75" s="1"/>
  <c r="AW93" i="75"/>
  <c r="AV93" i="75"/>
  <c r="AS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M93" i="75"/>
  <c r="I93" i="75"/>
  <c r="AW92" i="75"/>
  <c r="AV92" i="75"/>
  <c r="AS92" i="75"/>
  <c r="AR92" i="75"/>
  <c r="AQ92" i="75"/>
  <c r="AO92" i="75"/>
  <c r="AN92" i="75"/>
  <c r="AM92" i="75"/>
  <c r="AL92" i="75"/>
  <c r="AI92" i="75"/>
  <c r="AC92" i="75"/>
  <c r="Y92" i="75"/>
  <c r="Z92" i="75" s="1"/>
  <c r="AD92" i="75" s="1"/>
  <c r="W92" i="75"/>
  <c r="V92" i="75"/>
  <c r="U92" i="75"/>
  <c r="Q92" i="75"/>
  <c r="M92" i="75"/>
  <c r="I92" i="75"/>
  <c r="P92" i="75" s="1"/>
  <c r="AW91" i="75"/>
  <c r="AV91" i="75"/>
  <c r="AS91" i="75"/>
  <c r="AQ91" i="75"/>
  <c r="AO91" i="75"/>
  <c r="AN91" i="75"/>
  <c r="AM91" i="75"/>
  <c r="AL91" i="75"/>
  <c r="AI91" i="75"/>
  <c r="AC91" i="75"/>
  <c r="Z91" i="75"/>
  <c r="Y91" i="75"/>
  <c r="W91" i="75"/>
  <c r="V91" i="75"/>
  <c r="U91" i="75"/>
  <c r="Q91" i="75"/>
  <c r="P91" i="75"/>
  <c r="R91" i="75" s="1"/>
  <c r="M91" i="75"/>
  <c r="AR91" i="75" s="1"/>
  <c r="I91" i="75"/>
  <c r="AW90" i="75"/>
  <c r="AV90" i="75"/>
  <c r="AS90" i="75"/>
  <c r="AR90" i="75"/>
  <c r="AQ90" i="75"/>
  <c r="AO90" i="75"/>
  <c r="AN90" i="75"/>
  <c r="AM90" i="75"/>
  <c r="AL90" i="75"/>
  <c r="AI90" i="75"/>
  <c r="AD90" i="75"/>
  <c r="AC90" i="75"/>
  <c r="Y90" i="75"/>
  <c r="Z90" i="75" s="1"/>
  <c r="W90" i="75"/>
  <c r="V90" i="75"/>
  <c r="U90" i="75"/>
  <c r="Q90" i="75"/>
  <c r="M90" i="75"/>
  <c r="I90" i="75"/>
  <c r="P90" i="75" s="1"/>
  <c r="R90" i="75" s="1"/>
  <c r="AW89" i="75"/>
  <c r="AV89" i="75"/>
  <c r="AS89" i="75"/>
  <c r="AQ89" i="75"/>
  <c r="AO89" i="75"/>
  <c r="AN89" i="75"/>
  <c r="AM89" i="75"/>
  <c r="AL89" i="75"/>
  <c r="AI89" i="75"/>
  <c r="AC89" i="75"/>
  <c r="Z89" i="75"/>
  <c r="Y89" i="75"/>
  <c r="W89" i="75"/>
  <c r="V89" i="75"/>
  <c r="U89" i="75"/>
  <c r="Q89" i="75"/>
  <c r="P89" i="75"/>
  <c r="R89" i="75" s="1"/>
  <c r="M89" i="75"/>
  <c r="AR89" i="75" s="1"/>
  <c r="I89" i="75"/>
  <c r="AW88" i="75"/>
  <c r="AV88" i="75"/>
  <c r="AS88" i="75"/>
  <c r="AR88" i="75"/>
  <c r="AQ88" i="75"/>
  <c r="AO88" i="75"/>
  <c r="AN88" i="75"/>
  <c r="AM88" i="75"/>
  <c r="AL88" i="75"/>
  <c r="AI88" i="75"/>
  <c r="AD88" i="75"/>
  <c r="AC88" i="75"/>
  <c r="Y88" i="75"/>
  <c r="Z88" i="75" s="1"/>
  <c r="W88" i="75"/>
  <c r="V88" i="75"/>
  <c r="U88" i="75"/>
  <c r="Q88" i="75"/>
  <c r="M88" i="75"/>
  <c r="I88" i="75"/>
  <c r="P88" i="75" s="1"/>
  <c r="R88" i="75" s="1"/>
  <c r="AW87" i="75"/>
  <c r="AV87" i="75"/>
  <c r="AS87" i="75"/>
  <c r="AQ87" i="75"/>
  <c r="AO87" i="75"/>
  <c r="AN87" i="75"/>
  <c r="AM87" i="75"/>
  <c r="AL87" i="75"/>
  <c r="AI87" i="75"/>
  <c r="AC87" i="75"/>
  <c r="Z87" i="75"/>
  <c r="Y87" i="75"/>
  <c r="W87" i="75"/>
  <c r="V87" i="75"/>
  <c r="U87" i="75"/>
  <c r="Q87" i="75"/>
  <c r="P87" i="75"/>
  <c r="R87" i="75" s="1"/>
  <c r="M87" i="75"/>
  <c r="AR87" i="75" s="1"/>
  <c r="I87" i="75"/>
  <c r="U86" i="75"/>
  <c r="U85" i="75"/>
  <c r="U84" i="75"/>
  <c r="AW83" i="75"/>
  <c r="AV83" i="75"/>
  <c r="AS83" i="75"/>
  <c r="AQ83" i="75"/>
  <c r="AO83" i="75"/>
  <c r="AN83" i="75"/>
  <c r="AM83" i="75"/>
  <c r="AL83" i="75"/>
  <c r="AI83" i="75"/>
  <c r="AC83" i="75"/>
  <c r="Z83" i="75"/>
  <c r="Y83" i="75"/>
  <c r="W83" i="75"/>
  <c r="V83" i="75"/>
  <c r="U83" i="75"/>
  <c r="Q83" i="75"/>
  <c r="P83" i="75"/>
  <c r="R83" i="75" s="1"/>
  <c r="M83" i="75"/>
  <c r="AR83" i="75" s="1"/>
  <c r="I83" i="75"/>
  <c r="U82" i="75"/>
  <c r="AC81" i="75"/>
  <c r="Q81" i="75"/>
  <c r="M81" i="75"/>
  <c r="AR81" i="75" s="1"/>
  <c r="I81" i="75"/>
  <c r="AC80" i="75"/>
  <c r="U80" i="75"/>
  <c r="Q80" i="75"/>
  <c r="M80" i="75"/>
  <c r="AR80" i="75" s="1"/>
  <c r="I80" i="75"/>
  <c r="P80" i="75" s="1"/>
  <c r="R80" i="75" s="1"/>
  <c r="AC79" i="75"/>
  <c r="Q79" i="75"/>
  <c r="M79" i="75"/>
  <c r="AR79" i="75" s="1"/>
  <c r="I79" i="75"/>
  <c r="P79" i="75" s="1"/>
  <c r="AC78" i="75"/>
  <c r="Q78" i="75"/>
  <c r="M78" i="75"/>
  <c r="AR78" i="75" s="1"/>
  <c r="I78" i="75"/>
  <c r="P78" i="75" s="1"/>
  <c r="R78" i="75" s="1"/>
  <c r="AC77" i="75"/>
  <c r="Q77" i="75"/>
  <c r="M77" i="75"/>
  <c r="AR77" i="75" s="1"/>
  <c r="I77" i="75"/>
  <c r="AC76" i="75"/>
  <c r="U76" i="75"/>
  <c r="Q76" i="75"/>
  <c r="M76" i="75"/>
  <c r="AR76" i="75" s="1"/>
  <c r="I76" i="75"/>
  <c r="P76" i="75" s="1"/>
  <c r="AC75" i="75"/>
  <c r="Q75" i="75"/>
  <c r="M75" i="75"/>
  <c r="AR75" i="75" s="1"/>
  <c r="I75" i="75"/>
  <c r="P75" i="75" s="1"/>
  <c r="AC74" i="75"/>
  <c r="Q74" i="75"/>
  <c r="M74" i="75"/>
  <c r="AR74" i="75" s="1"/>
  <c r="I74" i="75"/>
  <c r="P74" i="75" s="1"/>
  <c r="R74" i="75" s="1"/>
  <c r="AC73" i="75"/>
  <c r="Q73" i="75"/>
  <c r="M73" i="75"/>
  <c r="AR73" i="75" s="1"/>
  <c r="I73" i="75"/>
  <c r="AC72" i="75"/>
  <c r="U72" i="75"/>
  <c r="Q72" i="75"/>
  <c r="M72" i="75"/>
  <c r="AR72" i="75" s="1"/>
  <c r="I72" i="75"/>
  <c r="P72" i="75" s="1"/>
  <c r="AC71" i="75"/>
  <c r="Q71" i="75"/>
  <c r="M71" i="75"/>
  <c r="AR71" i="75" s="1"/>
  <c r="I71" i="75"/>
  <c r="P71" i="75" s="1"/>
  <c r="AC70" i="75"/>
  <c r="Q70" i="75"/>
  <c r="M70" i="75"/>
  <c r="AR70" i="75" s="1"/>
  <c r="I70" i="75"/>
  <c r="AC69" i="75"/>
  <c r="Q69" i="75"/>
  <c r="M69" i="75"/>
  <c r="AR69" i="75" s="1"/>
  <c r="I69" i="75"/>
  <c r="P69" i="75" s="1"/>
  <c r="R69" i="75" s="1"/>
  <c r="AR68" i="75"/>
  <c r="AC68" i="75"/>
  <c r="Q68" i="75"/>
  <c r="M68" i="75"/>
  <c r="U68" i="75" s="1"/>
  <c r="V68" i="75" s="1"/>
  <c r="I68" i="75"/>
  <c r="AC67" i="75"/>
  <c r="Q67" i="75"/>
  <c r="M67" i="75"/>
  <c r="U67" i="75" s="1"/>
  <c r="V67" i="75" s="1"/>
  <c r="I67" i="75"/>
  <c r="AC66" i="75"/>
  <c r="Q66" i="75"/>
  <c r="M66" i="75"/>
  <c r="AR66" i="75" s="1"/>
  <c r="I66" i="75"/>
  <c r="AR65" i="75"/>
  <c r="AC65" i="75"/>
  <c r="U65" i="75"/>
  <c r="V65" i="75" s="1"/>
  <c r="Q65" i="75"/>
  <c r="P65" i="75"/>
  <c r="R65" i="75" s="1"/>
  <c r="M65" i="75"/>
  <c r="I65" i="75"/>
  <c r="AC64" i="75"/>
  <c r="U64" i="75"/>
  <c r="Q64" i="75"/>
  <c r="M64" i="75"/>
  <c r="AR64" i="75" s="1"/>
  <c r="I64" i="75"/>
  <c r="P64" i="75" s="1"/>
  <c r="AC63" i="75"/>
  <c r="Q63" i="75"/>
  <c r="M63" i="75"/>
  <c r="U63" i="75" s="1"/>
  <c r="V63" i="75" s="1"/>
  <c r="I63" i="75"/>
  <c r="AC62" i="75"/>
  <c r="Q62" i="75"/>
  <c r="M62" i="75"/>
  <c r="AR62" i="75" s="1"/>
  <c r="I62" i="75"/>
  <c r="AC61" i="75"/>
  <c r="U61" i="75"/>
  <c r="V61" i="75" s="1"/>
  <c r="Q61" i="75"/>
  <c r="M61" i="75"/>
  <c r="AR61" i="75" s="1"/>
  <c r="I61" i="75"/>
  <c r="AC60" i="75"/>
  <c r="Q60" i="75"/>
  <c r="M60" i="75"/>
  <c r="AR60" i="75" s="1"/>
  <c r="I60" i="75"/>
  <c r="P60" i="75" s="1"/>
  <c r="R60" i="75" s="1"/>
  <c r="AR59" i="75"/>
  <c r="AC59" i="75"/>
  <c r="Q59" i="75"/>
  <c r="M59" i="75"/>
  <c r="U59" i="75" s="1"/>
  <c r="V59" i="75" s="1"/>
  <c r="I59" i="75"/>
  <c r="AC58" i="75"/>
  <c r="U58" i="75"/>
  <c r="V58" i="75" s="1"/>
  <c r="Q58" i="75"/>
  <c r="M58" i="75"/>
  <c r="AR58" i="75" s="1"/>
  <c r="I58" i="75"/>
  <c r="AR57" i="75"/>
  <c r="AC57" i="75"/>
  <c r="U57" i="75"/>
  <c r="V57" i="75" s="1"/>
  <c r="Q57" i="75"/>
  <c r="P57" i="75"/>
  <c r="R57" i="75" s="1"/>
  <c r="M57" i="75"/>
  <c r="I57" i="75"/>
  <c r="AC56" i="75"/>
  <c r="Y56" i="75"/>
  <c r="Z56" i="75" s="1"/>
  <c r="U56" i="75"/>
  <c r="V56" i="75" s="1"/>
  <c r="Q56" i="75"/>
  <c r="M56" i="75"/>
  <c r="AR56" i="75" s="1"/>
  <c r="I56" i="75"/>
  <c r="P56" i="75" s="1"/>
  <c r="AC55" i="75"/>
  <c r="Q55" i="75"/>
  <c r="M55" i="75"/>
  <c r="U55" i="75" s="1"/>
  <c r="V55" i="75" s="1"/>
  <c r="I55" i="75"/>
  <c r="AC54" i="75"/>
  <c r="Q54" i="75"/>
  <c r="M54" i="75"/>
  <c r="AR54" i="75" s="1"/>
  <c r="I54" i="75"/>
  <c r="AC53" i="75"/>
  <c r="Q53" i="75"/>
  <c r="M53" i="75"/>
  <c r="AR53" i="75" s="1"/>
  <c r="I53" i="75"/>
  <c r="AC52" i="75"/>
  <c r="Q52" i="75"/>
  <c r="M52" i="75"/>
  <c r="AR52" i="75" s="1"/>
  <c r="I52" i="75"/>
  <c r="AC51" i="75"/>
  <c r="Q51" i="75"/>
  <c r="M51" i="75"/>
  <c r="U51" i="75" s="1"/>
  <c r="V51" i="75" s="1"/>
  <c r="I51" i="75"/>
  <c r="AC50" i="75"/>
  <c r="Q50" i="75"/>
  <c r="M50" i="75"/>
  <c r="AR50" i="75" s="1"/>
  <c r="I50" i="75"/>
  <c r="AR49" i="75"/>
  <c r="AC49" i="75"/>
  <c r="U49" i="75"/>
  <c r="V49" i="75" s="1"/>
  <c r="Q49" i="75"/>
  <c r="M49" i="75"/>
  <c r="I49" i="75"/>
  <c r="AC48" i="75"/>
  <c r="U48" i="75"/>
  <c r="V48" i="75" s="1"/>
  <c r="Q48" i="75"/>
  <c r="M48" i="75"/>
  <c r="AR48" i="75" s="1"/>
  <c r="I48" i="75"/>
  <c r="P48" i="75" s="1"/>
  <c r="R48" i="75" s="1"/>
  <c r="AC47" i="75"/>
  <c r="Q47" i="75"/>
  <c r="P47" i="75"/>
  <c r="R47" i="75" s="1"/>
  <c r="M47" i="75"/>
  <c r="U47" i="75" s="1"/>
  <c r="V47" i="75" s="1"/>
  <c r="I47" i="75"/>
  <c r="AC46" i="75"/>
  <c r="U46" i="75"/>
  <c r="V46" i="75" s="1"/>
  <c r="Q46" i="75"/>
  <c r="Q85" i="75" s="1"/>
  <c r="M46" i="75"/>
  <c r="I46" i="75"/>
  <c r="AW45" i="75"/>
  <c r="AV45" i="75"/>
  <c r="AS45" i="75"/>
  <c r="AR45" i="75"/>
  <c r="AQ45" i="75"/>
  <c r="AO45" i="75"/>
  <c r="AN45" i="75"/>
  <c r="AM45" i="75"/>
  <c r="AL45" i="75"/>
  <c r="AI45" i="75"/>
  <c r="AC45" i="75"/>
  <c r="Y45" i="75"/>
  <c r="Z45" i="75" s="1"/>
  <c r="AD45" i="75" s="1"/>
  <c r="W45" i="75"/>
  <c r="V45" i="75"/>
  <c r="U45" i="75"/>
  <c r="Q45" i="75"/>
  <c r="P45" i="75"/>
  <c r="M45" i="75"/>
  <c r="I45" i="75"/>
  <c r="AW44" i="75"/>
  <c r="AV44" i="75"/>
  <c r="AS44" i="75"/>
  <c r="AQ44" i="75"/>
  <c r="AO44" i="75"/>
  <c r="AN44" i="75"/>
  <c r="AM44" i="75"/>
  <c r="AL44" i="75"/>
  <c r="AI44" i="75"/>
  <c r="AC44" i="75"/>
  <c r="Z44" i="75"/>
  <c r="AD44" i="75" s="1"/>
  <c r="Y44" i="75"/>
  <c r="W44" i="75"/>
  <c r="V44" i="75"/>
  <c r="U44" i="75"/>
  <c r="Q44" i="75"/>
  <c r="M44" i="75"/>
  <c r="AR44" i="75" s="1"/>
  <c r="I44" i="75"/>
  <c r="P44" i="75" s="1"/>
  <c r="R44" i="75" s="1"/>
  <c r="U43" i="75"/>
  <c r="AC42" i="75"/>
  <c r="U42" i="75"/>
  <c r="V42" i="75" s="1"/>
  <c r="Q42" i="75"/>
  <c r="M42" i="75"/>
  <c r="AR42" i="75" s="1"/>
  <c r="I42" i="75"/>
  <c r="AC41" i="75"/>
  <c r="Q41" i="75"/>
  <c r="M41" i="75"/>
  <c r="I41" i="75"/>
  <c r="AC40" i="75"/>
  <c r="Q40" i="75"/>
  <c r="M40" i="75"/>
  <c r="I40" i="75"/>
  <c r="AC39" i="75"/>
  <c r="Q39" i="75"/>
  <c r="M39" i="75"/>
  <c r="AR39" i="75" s="1"/>
  <c r="I39" i="75"/>
  <c r="AC38" i="75"/>
  <c r="Q38" i="75"/>
  <c r="M38" i="75"/>
  <c r="AR38" i="75" s="1"/>
  <c r="I38" i="75"/>
  <c r="AR37" i="75"/>
  <c r="AC37" i="75"/>
  <c r="U37" i="75"/>
  <c r="Q37" i="75"/>
  <c r="P37" i="75"/>
  <c r="R37" i="75" s="1"/>
  <c r="M37" i="75"/>
  <c r="I37" i="75"/>
  <c r="AC36" i="75"/>
  <c r="U36" i="75"/>
  <c r="V36" i="75" s="1"/>
  <c r="Q36" i="75"/>
  <c r="M36" i="75"/>
  <c r="AR36" i="75" s="1"/>
  <c r="I36" i="75"/>
  <c r="P36" i="75" s="1"/>
  <c r="Y36" i="75" s="1"/>
  <c r="AC35" i="75"/>
  <c r="Q35" i="75"/>
  <c r="M35" i="75"/>
  <c r="U35" i="75" s="1"/>
  <c r="V35" i="75" s="1"/>
  <c r="I35" i="75"/>
  <c r="AC34" i="75"/>
  <c r="U34" i="75"/>
  <c r="V34" i="75" s="1"/>
  <c r="Q34" i="75"/>
  <c r="M34" i="75"/>
  <c r="AR34" i="75" s="1"/>
  <c r="I34" i="75"/>
  <c r="AC33" i="75"/>
  <c r="U33" i="75"/>
  <c r="V33" i="75" s="1"/>
  <c r="Q33" i="75"/>
  <c r="M33" i="75"/>
  <c r="AR33" i="75" s="1"/>
  <c r="I33" i="75"/>
  <c r="AC32" i="75"/>
  <c r="Q32" i="75"/>
  <c r="M32" i="75"/>
  <c r="I32" i="75"/>
  <c r="P32" i="75" s="1"/>
  <c r="R32" i="75" s="1"/>
  <c r="AR31" i="75"/>
  <c r="AC31" i="75"/>
  <c r="U31" i="75"/>
  <c r="V31" i="75" s="1"/>
  <c r="Q31" i="75"/>
  <c r="P31" i="75"/>
  <c r="R31" i="75" s="1"/>
  <c r="M31" i="75"/>
  <c r="I31" i="75"/>
  <c r="AC30" i="75"/>
  <c r="Y30" i="75"/>
  <c r="Z30" i="75" s="1"/>
  <c r="U30" i="75"/>
  <c r="V30" i="75" s="1"/>
  <c r="Q30" i="75"/>
  <c r="M30" i="75"/>
  <c r="AR30" i="75" s="1"/>
  <c r="I30" i="75"/>
  <c r="P30" i="75" s="1"/>
  <c r="AS30" i="75" s="1"/>
  <c r="AC29" i="75"/>
  <c r="Q29" i="75"/>
  <c r="M29" i="75"/>
  <c r="AR29" i="75" s="1"/>
  <c r="I29" i="75"/>
  <c r="AC28" i="75"/>
  <c r="Q28" i="75"/>
  <c r="M28" i="75"/>
  <c r="AR28" i="75" s="1"/>
  <c r="I28" i="75"/>
  <c r="AC27" i="75"/>
  <c r="U27" i="75"/>
  <c r="V27" i="75" s="1"/>
  <c r="Q27" i="75"/>
  <c r="M27" i="75"/>
  <c r="AR27" i="75" s="1"/>
  <c r="I27" i="75"/>
  <c r="AC26" i="75"/>
  <c r="Q26" i="75"/>
  <c r="M26" i="75"/>
  <c r="AR26" i="75" s="1"/>
  <c r="I26" i="75"/>
  <c r="P26" i="75" s="1"/>
  <c r="R26" i="75" s="1"/>
  <c r="AR25" i="75"/>
  <c r="AC25" i="75"/>
  <c r="U25" i="75"/>
  <c r="V25" i="75" s="1"/>
  <c r="Q25" i="75"/>
  <c r="Q84" i="75" s="1"/>
  <c r="M25" i="75"/>
  <c r="I25" i="75"/>
  <c r="AW24" i="75"/>
  <c r="AS24" i="75"/>
  <c r="AQ24" i="75"/>
  <c r="AO24" i="75"/>
  <c r="AL24" i="75"/>
  <c r="AD24" i="75"/>
  <c r="Y24" i="75"/>
  <c r="AN24" i="75" s="1"/>
  <c r="W24" i="75"/>
  <c r="AV24" i="75" s="1"/>
  <c r="U24" i="75"/>
  <c r="V24" i="75" s="1"/>
  <c r="AR24" i="75"/>
  <c r="P24" i="75"/>
  <c r="R24" i="75" s="1"/>
  <c r="AS23" i="75"/>
  <c r="AR23" i="75"/>
  <c r="AO23" i="75"/>
  <c r="AD23" i="75"/>
  <c r="W23" i="75"/>
  <c r="AW23" i="75" s="1"/>
  <c r="U23" i="75"/>
  <c r="V23" i="75" s="1"/>
  <c r="P23" i="75"/>
  <c r="R23" i="75" s="1"/>
  <c r="AW22" i="75"/>
  <c r="AS22" i="75"/>
  <c r="AQ22" i="75"/>
  <c r="AO22" i="75"/>
  <c r="AL22" i="75"/>
  <c r="AD22" i="75"/>
  <c r="Y22" i="75"/>
  <c r="AN22" i="75" s="1"/>
  <c r="W22" i="75"/>
  <c r="AV22" i="75" s="1"/>
  <c r="U22" i="75"/>
  <c r="V22" i="75" s="1"/>
  <c r="AR22" i="75"/>
  <c r="P22" i="75"/>
  <c r="R22" i="75" s="1"/>
  <c r="AS21" i="75"/>
  <c r="AR21" i="75"/>
  <c r="AO21" i="75"/>
  <c r="AD21" i="75"/>
  <c r="W21" i="75"/>
  <c r="AW21" i="75" s="1"/>
  <c r="U21" i="75"/>
  <c r="V21" i="75" s="1"/>
  <c r="P21" i="75"/>
  <c r="R21" i="75" s="1"/>
  <c r="AW20" i="75"/>
  <c r="AS20" i="75"/>
  <c r="AQ20" i="75"/>
  <c r="AO20" i="75"/>
  <c r="AL20" i="75"/>
  <c r="AD20" i="75"/>
  <c r="Y20" i="75"/>
  <c r="AN20" i="75" s="1"/>
  <c r="W20" i="75"/>
  <c r="AV20" i="75" s="1"/>
  <c r="U20" i="75"/>
  <c r="V20" i="75" s="1"/>
  <c r="AR20" i="75"/>
  <c r="P20" i="75"/>
  <c r="R20" i="75" s="1"/>
  <c r="AS19" i="75"/>
  <c r="AR19" i="75"/>
  <c r="AO19" i="75"/>
  <c r="AD19" i="75"/>
  <c r="W19" i="75"/>
  <c r="AW19" i="75" s="1"/>
  <c r="U19" i="75"/>
  <c r="V19" i="75" s="1"/>
  <c r="P19" i="75"/>
  <c r="R19" i="75" s="1"/>
  <c r="AW18" i="75"/>
  <c r="AS18" i="75"/>
  <c r="AQ18" i="75"/>
  <c r="AO18" i="75"/>
  <c r="AL18" i="75"/>
  <c r="AD18" i="75"/>
  <c r="Y18" i="75"/>
  <c r="AN18" i="75" s="1"/>
  <c r="W18" i="75"/>
  <c r="AV18" i="75" s="1"/>
  <c r="U18" i="75"/>
  <c r="V18" i="75" s="1"/>
  <c r="AR18" i="75"/>
  <c r="P18" i="75"/>
  <c r="R18" i="75" s="1"/>
  <c r="AS17" i="75"/>
  <c r="AR17" i="75"/>
  <c r="AO17" i="75"/>
  <c r="AD17" i="75"/>
  <c r="W17" i="75"/>
  <c r="AW17" i="75" s="1"/>
  <c r="U17" i="75"/>
  <c r="V17" i="75" s="1"/>
  <c r="P17" i="75"/>
  <c r="R17" i="75" s="1"/>
  <c r="AW16" i="75"/>
  <c r="AS16" i="75"/>
  <c r="AQ16" i="75"/>
  <c r="AO16" i="75"/>
  <c r="AL16" i="75"/>
  <c r="AD16" i="75"/>
  <c r="Y16" i="75"/>
  <c r="AN16" i="75" s="1"/>
  <c r="W16" i="75"/>
  <c r="AV16" i="75" s="1"/>
  <c r="U16" i="75"/>
  <c r="V16" i="75" s="1"/>
  <c r="AR16" i="75"/>
  <c r="P16" i="75"/>
  <c r="R16" i="75" s="1"/>
  <c r="AS15" i="75"/>
  <c r="AR15" i="75"/>
  <c r="AO15" i="75"/>
  <c r="AD15" i="75"/>
  <c r="W15" i="75"/>
  <c r="AW15" i="75" s="1"/>
  <c r="U15" i="75"/>
  <c r="V15" i="75" s="1"/>
  <c r="P15" i="75"/>
  <c r="R15" i="75" s="1"/>
  <c r="AW14" i="75"/>
  <c r="AS14" i="75"/>
  <c r="AQ14" i="75"/>
  <c r="AO14" i="75"/>
  <c r="AL14" i="75"/>
  <c r="AD14" i="75"/>
  <c r="Y14" i="75"/>
  <c r="AN14" i="75" s="1"/>
  <c r="W14" i="75"/>
  <c r="AV14" i="75" s="1"/>
  <c r="U14" i="75"/>
  <c r="V14" i="75" s="1"/>
  <c r="AR14" i="75"/>
  <c r="P14" i="75"/>
  <c r="R14" i="75" s="1"/>
  <c r="AS13" i="75"/>
  <c r="AR13" i="75"/>
  <c r="AO13" i="75"/>
  <c r="AD13" i="75"/>
  <c r="W13" i="75"/>
  <c r="AW13" i="75" s="1"/>
  <c r="U13" i="75"/>
  <c r="V13" i="75" s="1"/>
  <c r="P13" i="75"/>
  <c r="R13" i="75" s="1"/>
  <c r="AW12" i="75"/>
  <c r="AS12" i="75"/>
  <c r="AQ12" i="75"/>
  <c r="AO12" i="75"/>
  <c r="AL12" i="75"/>
  <c r="AD12" i="75"/>
  <c r="Y12" i="75"/>
  <c r="AN12" i="75" s="1"/>
  <c r="W12" i="75"/>
  <c r="AV12" i="75" s="1"/>
  <c r="U12" i="75"/>
  <c r="V12" i="75" s="1"/>
  <c r="AR12" i="75"/>
  <c r="P12" i="75"/>
  <c r="R12" i="75" s="1"/>
  <c r="AS11" i="75"/>
  <c r="AR11" i="75"/>
  <c r="AO11" i="75"/>
  <c r="AD11" i="75"/>
  <c r="W11" i="75"/>
  <c r="AW11" i="75" s="1"/>
  <c r="U11" i="75"/>
  <c r="V11" i="75" s="1"/>
  <c r="P11" i="75"/>
  <c r="R11" i="75" s="1"/>
  <c r="AW10" i="75"/>
  <c r="AS10" i="75"/>
  <c r="AQ10" i="75"/>
  <c r="AO10" i="75"/>
  <c r="AL10" i="75"/>
  <c r="AD10" i="75"/>
  <c r="Y10" i="75"/>
  <c r="AN10" i="75" s="1"/>
  <c r="W10" i="75"/>
  <c r="AV10" i="75" s="1"/>
  <c r="U10" i="75"/>
  <c r="V10" i="75" s="1"/>
  <c r="AR10" i="75"/>
  <c r="P10" i="75"/>
  <c r="R10" i="75" s="1"/>
  <c r="AS9" i="75"/>
  <c r="AR9" i="75"/>
  <c r="AO9" i="75"/>
  <c r="AD9" i="75"/>
  <c r="W9" i="75"/>
  <c r="AL9" i="75" s="1"/>
  <c r="U9" i="75"/>
  <c r="V9" i="75" s="1"/>
  <c r="P9" i="75"/>
  <c r="AW8" i="75"/>
  <c r="AV8" i="75"/>
  <c r="AS8" i="75"/>
  <c r="AQ8" i="75"/>
  <c r="AO8" i="75"/>
  <c r="AN8" i="75"/>
  <c r="AM8" i="75"/>
  <c r="AL8" i="75"/>
  <c r="AI8" i="75"/>
  <c r="AC8" i="75"/>
  <c r="Y8" i="75"/>
  <c r="Z8" i="75" s="1"/>
  <c r="W8" i="75"/>
  <c r="V8" i="75"/>
  <c r="U8" i="75"/>
  <c r="Q8" i="75"/>
  <c r="M8" i="75"/>
  <c r="AR8" i="75" s="1"/>
  <c r="I8" i="75"/>
  <c r="P8" i="75" s="1"/>
  <c r="AW7" i="75"/>
  <c r="AV7" i="75"/>
  <c r="AS7" i="75"/>
  <c r="AR7" i="75"/>
  <c r="AQ7" i="75"/>
  <c r="AO7" i="75"/>
  <c r="AN7" i="75"/>
  <c r="AM7" i="75"/>
  <c r="AL7" i="75"/>
  <c r="AI7" i="75"/>
  <c r="AC7" i="75"/>
  <c r="Y7" i="75"/>
  <c r="W7" i="75"/>
  <c r="V7" i="75"/>
  <c r="U7" i="75"/>
  <c r="Q7" i="75"/>
  <c r="P7" i="75"/>
  <c r="R7" i="75" s="1"/>
  <c r="M7" i="75"/>
  <c r="I7" i="75"/>
  <c r="AS6" i="75"/>
  <c r="AC6" i="75"/>
  <c r="AR14" i="82" l="1"/>
  <c r="AL14" i="82"/>
  <c r="AH14" i="82"/>
  <c r="AQ14" i="82"/>
  <c r="AR15" i="82"/>
  <c r="AL15" i="82"/>
  <c r="AH15" i="82"/>
  <c r="AQ15" i="82"/>
  <c r="AL16" i="82"/>
  <c r="AR16" i="82"/>
  <c r="AH16" i="82"/>
  <c r="AQ16" i="82"/>
  <c r="AL17" i="82"/>
  <c r="AR17" i="82"/>
  <c r="AH17" i="82"/>
  <c r="AQ17" i="82"/>
  <c r="AL9" i="82"/>
  <c r="AR9" i="82"/>
  <c r="AH9" i="82"/>
  <c r="AQ9" i="82"/>
  <c r="AA7" i="82"/>
  <c r="AH10" i="82"/>
  <c r="AR10" i="82"/>
  <c r="AA11" i="82"/>
  <c r="AJ11" i="82"/>
  <c r="AQ12" i="82"/>
  <c r="AH12" i="82"/>
  <c r="AQ18" i="82"/>
  <c r="AH18" i="82"/>
  <c r="AR20" i="82"/>
  <c r="AQ20" i="82"/>
  <c r="AH20" i="82"/>
  <c r="AL22" i="82"/>
  <c r="AR22" i="82"/>
  <c r="AQ22" i="82"/>
  <c r="AM26" i="82"/>
  <c r="V26" i="82"/>
  <c r="W26" i="82" s="1"/>
  <c r="AQ13" i="82"/>
  <c r="AH13" i="82"/>
  <c r="W85" i="82"/>
  <c r="AR46" i="82"/>
  <c r="AH46" i="82"/>
  <c r="AQ46" i="82"/>
  <c r="AR47" i="82"/>
  <c r="AH47" i="82"/>
  <c r="AQ47" i="82"/>
  <c r="AR48" i="82"/>
  <c r="AH48" i="82"/>
  <c r="AQ48" i="82"/>
  <c r="AR49" i="82"/>
  <c r="AH49" i="82"/>
  <c r="AQ49" i="82"/>
  <c r="AR50" i="82"/>
  <c r="AH50" i="82"/>
  <c r="AQ50" i="82"/>
  <c r="AR51" i="82"/>
  <c r="AH51" i="82"/>
  <c r="AQ51" i="82"/>
  <c r="AR52" i="82"/>
  <c r="AH52" i="82"/>
  <c r="AQ52" i="82"/>
  <c r="AR53" i="82"/>
  <c r="AH53" i="82"/>
  <c r="AQ53" i="82"/>
  <c r="AR54" i="82"/>
  <c r="AH54" i="82"/>
  <c r="AQ54" i="82"/>
  <c r="AR55" i="82"/>
  <c r="AH55" i="82"/>
  <c r="AQ55" i="82"/>
  <c r="R43" i="82"/>
  <c r="R82" i="82" s="1"/>
  <c r="R86" i="82" s="1"/>
  <c r="AI86" i="82"/>
  <c r="AI43" i="82"/>
  <c r="S9" i="82"/>
  <c r="AL13" i="82"/>
  <c r="W21" i="82"/>
  <c r="W84" i="82" s="1"/>
  <c r="AM25" i="82"/>
  <c r="AM43" i="82" s="1"/>
  <c r="AM82" i="82" s="1"/>
  <c r="N43" i="82"/>
  <c r="N84" i="82"/>
  <c r="N82" i="82"/>
  <c r="V25" i="82"/>
  <c r="W25" i="82" s="1"/>
  <c r="AA8" i="82"/>
  <c r="Z43" i="82"/>
  <c r="Z82" i="82" s="1"/>
  <c r="Z86" i="82" s="1"/>
  <c r="AM84" i="82"/>
  <c r="Y9" i="82"/>
  <c r="S11" i="82"/>
  <c r="AN11" i="82"/>
  <c r="AH11" i="82"/>
  <c r="AR12" i="82"/>
  <c r="AN13" i="82"/>
  <c r="S15" i="82"/>
  <c r="Y15" i="82"/>
  <c r="Y17" i="82"/>
  <c r="AN17" i="82" s="1"/>
  <c r="AL20" i="82"/>
  <c r="AH22" i="82"/>
  <c r="S23" i="82"/>
  <c r="Y23" i="82"/>
  <c r="AL23" i="82"/>
  <c r="AR23" i="82"/>
  <c r="AQ23" i="82"/>
  <c r="AL26" i="82"/>
  <c r="AI82" i="82"/>
  <c r="AF43" i="82"/>
  <c r="AF82" i="82" s="1"/>
  <c r="R84" i="82"/>
  <c r="Z84" i="82"/>
  <c r="S13" i="82"/>
  <c r="S21" i="82"/>
  <c r="AL24" i="82"/>
  <c r="V37" i="82"/>
  <c r="W37" i="82" s="1"/>
  <c r="AL37" i="82" s="1"/>
  <c r="AQ38" i="82"/>
  <c r="AQ39" i="82"/>
  <c r="AQ40" i="82"/>
  <c r="AQ41" i="82"/>
  <c r="AQ42" i="82"/>
  <c r="Q59" i="82"/>
  <c r="W59" i="82"/>
  <c r="Q63" i="82"/>
  <c r="W63" i="82"/>
  <c r="AL69" i="82"/>
  <c r="S19" i="82"/>
  <c r="AH19" i="82"/>
  <c r="V27" i="82"/>
  <c r="W27" i="82" s="1"/>
  <c r="AL27" i="82" s="1"/>
  <c r="V28" i="82"/>
  <c r="W28" i="82" s="1"/>
  <c r="AL28" i="82" s="1"/>
  <c r="V29" i="82"/>
  <c r="W29" i="82" s="1"/>
  <c r="AL29" i="82" s="1"/>
  <c r="V30" i="82"/>
  <c r="W30" i="82" s="1"/>
  <c r="V31" i="82"/>
  <c r="W31" i="82" s="1"/>
  <c r="AL31" i="82" s="1"/>
  <c r="V32" i="82"/>
  <c r="W32" i="82" s="1"/>
  <c r="AL32" i="82" s="1"/>
  <c r="V33" i="82"/>
  <c r="W33" i="82" s="1"/>
  <c r="V34" i="82"/>
  <c r="W34" i="82" s="1"/>
  <c r="V35" i="82"/>
  <c r="W35" i="82" s="1"/>
  <c r="V36" i="82"/>
  <c r="W36" i="82" s="1"/>
  <c r="Q37" i="82"/>
  <c r="W58" i="82"/>
  <c r="AL62" i="82"/>
  <c r="W62" i="82"/>
  <c r="AH24" i="82"/>
  <c r="Q25" i="82"/>
  <c r="J84" i="82"/>
  <c r="J43" i="82"/>
  <c r="J82" i="82" s="1"/>
  <c r="Q27" i="82"/>
  <c r="Q29" i="82"/>
  <c r="Q31" i="82"/>
  <c r="Q33" i="82"/>
  <c r="Q35" i="82"/>
  <c r="AH38" i="82"/>
  <c r="AH39" i="82"/>
  <c r="AH40" i="82"/>
  <c r="AH41" i="82"/>
  <c r="AH42" i="82"/>
  <c r="Q57" i="82"/>
  <c r="W57" i="82"/>
  <c r="AL57" i="82" s="1"/>
  <c r="Q61" i="82"/>
  <c r="AL61" i="82"/>
  <c r="W61" i="82"/>
  <c r="Q39" i="82"/>
  <c r="AL39" i="82"/>
  <c r="Q41" i="82"/>
  <c r="AL41" i="82"/>
  <c r="J85" i="82"/>
  <c r="AL46" i="82"/>
  <c r="AL85" i="82" s="1"/>
  <c r="Q47" i="82"/>
  <c r="AL47" i="82"/>
  <c r="AL48" i="82"/>
  <c r="Q49" i="82"/>
  <c r="AL49" i="82"/>
  <c r="AL50" i="82"/>
  <c r="Q51" i="82"/>
  <c r="AL51" i="82"/>
  <c r="AL52" i="82"/>
  <c r="Q53" i="82"/>
  <c r="AL53" i="82"/>
  <c r="AL54" i="82"/>
  <c r="Q55" i="82"/>
  <c r="AL55" i="82"/>
  <c r="W56" i="82"/>
  <c r="W60" i="82"/>
  <c r="AL60" i="82" s="1"/>
  <c r="W64" i="82"/>
  <c r="AM65" i="82"/>
  <c r="V65" i="82"/>
  <c r="W65" i="82" s="1"/>
  <c r="AD86" i="82"/>
  <c r="AM46" i="82"/>
  <c r="AM85" i="82" s="1"/>
  <c r="N85" i="82"/>
  <c r="N86" i="82" s="1"/>
  <c r="AM67" i="82"/>
  <c r="V67" i="82"/>
  <c r="W67" i="82" s="1"/>
  <c r="AM69" i="82"/>
  <c r="V69" i="82"/>
  <c r="W69" i="82" s="1"/>
  <c r="AM71" i="82"/>
  <c r="V71" i="82"/>
  <c r="W71" i="82" s="1"/>
  <c r="AM73" i="82"/>
  <c r="V73" i="82"/>
  <c r="W73" i="82" s="1"/>
  <c r="AR81" i="82"/>
  <c r="AQ81" i="82"/>
  <c r="AH81" i="82"/>
  <c r="F86" i="82"/>
  <c r="S45" i="82"/>
  <c r="Z85" i="82"/>
  <c r="AL72" i="82"/>
  <c r="AL65" i="82"/>
  <c r="AM66" i="82"/>
  <c r="V66" i="82"/>
  <c r="W66" i="82" s="1"/>
  <c r="AL66" i="82" s="1"/>
  <c r="AM68" i="82"/>
  <c r="V68" i="82"/>
  <c r="W68" i="82" s="1"/>
  <c r="AM70" i="82"/>
  <c r="V70" i="82"/>
  <c r="W70" i="82" s="1"/>
  <c r="AM72" i="82"/>
  <c r="V72" i="82"/>
  <c r="W72" i="82" s="1"/>
  <c r="AL76" i="82"/>
  <c r="AL80" i="82"/>
  <c r="Q80" i="82"/>
  <c r="Q81" i="82"/>
  <c r="F82" i="82"/>
  <c r="X82" i="82"/>
  <c r="X86" i="82" s="1"/>
  <c r="AD82" i="82"/>
  <c r="AE86" i="82"/>
  <c r="AP86" i="82"/>
  <c r="V74" i="82"/>
  <c r="W74" i="82" s="1"/>
  <c r="V75" i="82"/>
  <c r="W75" i="82" s="1"/>
  <c r="V76" i="82"/>
  <c r="W76" i="82" s="1"/>
  <c r="V77" i="82"/>
  <c r="W77" i="82" s="1"/>
  <c r="AL77" i="82" s="1"/>
  <c r="V78" i="82"/>
  <c r="W78" i="82" s="1"/>
  <c r="V79" i="82"/>
  <c r="W79" i="82" s="1"/>
  <c r="Q65" i="82"/>
  <c r="Q67" i="82"/>
  <c r="Q69" i="82"/>
  <c r="Q71" i="82"/>
  <c r="Q73" i="82"/>
  <c r="Q75" i="82"/>
  <c r="Q77" i="82"/>
  <c r="Q79" i="82"/>
  <c r="V80" i="82"/>
  <c r="W80" i="82" s="1"/>
  <c r="AL81" i="82"/>
  <c r="AD8" i="75"/>
  <c r="AN36" i="75"/>
  <c r="Z36" i="75"/>
  <c r="AD30" i="75"/>
  <c r="AO30" i="75"/>
  <c r="W30" i="75"/>
  <c r="Z7" i="75"/>
  <c r="AW9" i="75"/>
  <c r="R8" i="75"/>
  <c r="AC43" i="75"/>
  <c r="AL11" i="75"/>
  <c r="AL13" i="75"/>
  <c r="AL15" i="75"/>
  <c r="AL17" i="75"/>
  <c r="AL19" i="75"/>
  <c r="AL21" i="75"/>
  <c r="AL23" i="75"/>
  <c r="P25" i="75"/>
  <c r="U26" i="75"/>
  <c r="V26" i="75" s="1"/>
  <c r="V84" i="75" s="1"/>
  <c r="P28" i="75"/>
  <c r="U29" i="75"/>
  <c r="V29" i="75" s="1"/>
  <c r="P33" i="75"/>
  <c r="AR35" i="75"/>
  <c r="V37" i="75"/>
  <c r="P38" i="75"/>
  <c r="P39" i="75"/>
  <c r="AR41" i="75"/>
  <c r="P41" i="75"/>
  <c r="U41" i="75"/>
  <c r="V41" i="75" s="1"/>
  <c r="AN30" i="75"/>
  <c r="AR40" i="75"/>
  <c r="U40" i="75"/>
  <c r="V40" i="75" s="1"/>
  <c r="R9" i="75"/>
  <c r="Y9" i="75"/>
  <c r="AV9" i="75"/>
  <c r="Y11" i="75"/>
  <c r="AN11" i="75" s="1"/>
  <c r="AV11" i="75"/>
  <c r="Y13" i="75"/>
  <c r="AN13" i="75" s="1"/>
  <c r="AV13" i="75"/>
  <c r="Y15" i="75"/>
  <c r="AN15" i="75" s="1"/>
  <c r="AV15" i="75"/>
  <c r="Y17" i="75"/>
  <c r="AN17" i="75" s="1"/>
  <c r="AV17" i="75"/>
  <c r="Y19" i="75"/>
  <c r="AN19" i="75" s="1"/>
  <c r="AV19" i="75"/>
  <c r="Y21" i="75"/>
  <c r="AN21" i="75" s="1"/>
  <c r="AV21" i="75"/>
  <c r="Y23" i="75"/>
  <c r="AN23" i="75" s="1"/>
  <c r="AV23" i="75"/>
  <c r="I84" i="75"/>
  <c r="I43" i="75"/>
  <c r="I82" i="75" s="1"/>
  <c r="P29" i="75"/>
  <c r="P35" i="75"/>
  <c r="Y37" i="75"/>
  <c r="AD56" i="75"/>
  <c r="W56" i="75"/>
  <c r="AO56" i="75"/>
  <c r="AI43" i="75"/>
  <c r="AI82" i="75"/>
  <c r="AI86" i="75" s="1"/>
  <c r="Q43" i="75"/>
  <c r="Q82" i="75" s="1"/>
  <c r="AM43" i="75"/>
  <c r="AM82" i="75" s="1"/>
  <c r="AM86" i="75" s="1"/>
  <c r="AQ9" i="75"/>
  <c r="AQ11" i="75"/>
  <c r="AQ13" i="75"/>
  <c r="AQ15" i="75"/>
  <c r="AQ17" i="75"/>
  <c r="AQ19" i="75"/>
  <c r="AQ21" i="75"/>
  <c r="AQ23" i="75"/>
  <c r="M43" i="75"/>
  <c r="M82" i="75" s="1"/>
  <c r="M84" i="75"/>
  <c r="AC84" i="75"/>
  <c r="P27" i="75"/>
  <c r="P84" i="75" s="1"/>
  <c r="U28" i="75"/>
  <c r="V28" i="75" s="1"/>
  <c r="R30" i="75"/>
  <c r="AQ30" i="75"/>
  <c r="AR32" i="75"/>
  <c r="U32" i="75"/>
  <c r="V32" i="75" s="1"/>
  <c r="Y32" i="75"/>
  <c r="R36" i="75"/>
  <c r="AS36" i="75"/>
  <c r="U38" i="75"/>
  <c r="V38" i="75" s="1"/>
  <c r="U39" i="75"/>
  <c r="V39" i="75" s="1"/>
  <c r="P40" i="75"/>
  <c r="R45" i="75"/>
  <c r="AR46" i="75"/>
  <c r="AR85" i="75" s="1"/>
  <c r="M85" i="75"/>
  <c r="P49" i="75"/>
  <c r="U50" i="75"/>
  <c r="V50" i="75" s="1"/>
  <c r="V85" i="75" s="1"/>
  <c r="AR51" i="75"/>
  <c r="P52" i="75"/>
  <c r="U53" i="75"/>
  <c r="V53" i="75" s="1"/>
  <c r="AN56" i="75"/>
  <c r="R75" i="75"/>
  <c r="Y75" i="75"/>
  <c r="P50" i="75"/>
  <c r="P55" i="75"/>
  <c r="Y57" i="75"/>
  <c r="P58" i="75"/>
  <c r="P63" i="75"/>
  <c r="P68" i="75"/>
  <c r="R79" i="75"/>
  <c r="AR47" i="75"/>
  <c r="P53" i="75"/>
  <c r="U54" i="75"/>
  <c r="V54" i="75" s="1"/>
  <c r="AR55" i="75"/>
  <c r="R56" i="75"/>
  <c r="AQ56" i="75"/>
  <c r="P61" i="75"/>
  <c r="U62" i="75"/>
  <c r="V62" i="75" s="1"/>
  <c r="AR63" i="75"/>
  <c r="R64" i="75"/>
  <c r="V64" i="75"/>
  <c r="P34" i="75"/>
  <c r="P42" i="75"/>
  <c r="P46" i="75"/>
  <c r="I85" i="75"/>
  <c r="AC85" i="75"/>
  <c r="P51" i="75"/>
  <c r="U52" i="75"/>
  <c r="V52" i="75" s="1"/>
  <c r="P54" i="75"/>
  <c r="AS56" i="75"/>
  <c r="P59" i="75"/>
  <c r="U60" i="75"/>
  <c r="V60" i="75" s="1"/>
  <c r="P62" i="75"/>
  <c r="U66" i="75"/>
  <c r="V66" i="75" s="1"/>
  <c r="AR67" i="75"/>
  <c r="R71" i="75"/>
  <c r="Y71" i="75"/>
  <c r="AJ86" i="75"/>
  <c r="Y69" i="75"/>
  <c r="R72" i="75"/>
  <c r="V72" i="75"/>
  <c r="R76" i="75"/>
  <c r="V76" i="75"/>
  <c r="V80" i="75"/>
  <c r="L86" i="75"/>
  <c r="P67" i="75"/>
  <c r="U69" i="75"/>
  <c r="V69" i="75" s="1"/>
  <c r="U70" i="75"/>
  <c r="V70" i="75" s="1"/>
  <c r="U73" i="75"/>
  <c r="V73" i="75" s="1"/>
  <c r="U74" i="75"/>
  <c r="V74" i="75" s="1"/>
  <c r="U77" i="75"/>
  <c r="V77" i="75" s="1"/>
  <c r="U78" i="75"/>
  <c r="V78" i="75" s="1"/>
  <c r="U81" i="75"/>
  <c r="V81" i="75" s="1"/>
  <c r="F82" i="75"/>
  <c r="F86" i="75" s="1"/>
  <c r="X82" i="75"/>
  <c r="X86" i="75" s="1"/>
  <c r="AJ82" i="75"/>
  <c r="AG82" i="75"/>
  <c r="AG86" i="75" s="1"/>
  <c r="AH86" i="75"/>
  <c r="AU86" i="75"/>
  <c r="P66" i="75"/>
  <c r="P70" i="75"/>
  <c r="U71" i="75"/>
  <c r="V71" i="75" s="1"/>
  <c r="P73" i="75"/>
  <c r="U75" i="75"/>
  <c r="V75" i="75" s="1"/>
  <c r="P77" i="75"/>
  <c r="U79" i="75"/>
  <c r="V79" i="75" s="1"/>
  <c r="P81" i="75"/>
  <c r="AD83" i="75"/>
  <c r="AD87" i="75"/>
  <c r="AD89" i="75"/>
  <c r="AD91" i="75"/>
  <c r="R94" i="75"/>
  <c r="AR95" i="75"/>
  <c r="P95" i="75"/>
  <c r="R95" i="75" s="1"/>
  <c r="AR97" i="75"/>
  <c r="P97" i="75"/>
  <c r="R97" i="75" s="1"/>
  <c r="R92" i="75"/>
  <c r="AR93" i="75"/>
  <c r="P93" i="75"/>
  <c r="R93" i="75" s="1"/>
  <c r="P236" i="75"/>
  <c r="R236" i="75" s="1"/>
  <c r="R241" i="75"/>
  <c r="AD249" i="75"/>
  <c r="AR249" i="75"/>
  <c r="AR237" i="75"/>
  <c r="P251" i="75"/>
  <c r="R251" i="75" s="1"/>
  <c r="P99" i="75"/>
  <c r="R99" i="75" s="1"/>
  <c r="P101" i="75"/>
  <c r="R101" i="75" s="1"/>
  <c r="P103" i="75"/>
  <c r="R103" i="75" s="1"/>
  <c r="P105" i="75"/>
  <c r="R105" i="75" s="1"/>
  <c r="P107" i="75"/>
  <c r="R107" i="75" s="1"/>
  <c r="P109" i="75"/>
  <c r="R109" i="75" s="1"/>
  <c r="P111" i="75"/>
  <c r="R111" i="75" s="1"/>
  <c r="P113" i="75"/>
  <c r="R113" i="75" s="1"/>
  <c r="P115" i="75"/>
  <c r="R115" i="75" s="1"/>
  <c r="P117" i="75"/>
  <c r="R117" i="75" s="1"/>
  <c r="P119" i="75"/>
  <c r="R119" i="75" s="1"/>
  <c r="P121" i="75"/>
  <c r="R121" i="75" s="1"/>
  <c r="P123" i="75"/>
  <c r="R123" i="75" s="1"/>
  <c r="P125" i="75"/>
  <c r="R125" i="75" s="1"/>
  <c r="P127" i="75"/>
  <c r="R127" i="75" s="1"/>
  <c r="P129" i="75"/>
  <c r="R129" i="75" s="1"/>
  <c r="P189" i="75"/>
  <c r="R189" i="75" s="1"/>
  <c r="P191" i="75"/>
  <c r="R191" i="75" s="1"/>
  <c r="P193" i="75"/>
  <c r="R193" i="75" s="1"/>
  <c r="P195" i="75"/>
  <c r="R195" i="75" s="1"/>
  <c r="P197" i="75"/>
  <c r="R197" i="75" s="1"/>
  <c r="P199" i="75"/>
  <c r="R199" i="75" s="1"/>
  <c r="P201" i="75"/>
  <c r="R201" i="75" s="1"/>
  <c r="P203" i="75"/>
  <c r="R203" i="75" s="1"/>
  <c r="P205" i="75"/>
  <c r="R205" i="75" s="1"/>
  <c r="P207" i="75"/>
  <c r="R207" i="75" s="1"/>
  <c r="P209" i="75"/>
  <c r="R209" i="75" s="1"/>
  <c r="P211" i="75"/>
  <c r="R211" i="75" s="1"/>
  <c r="P213" i="75"/>
  <c r="R213" i="75" s="1"/>
  <c r="P215" i="75"/>
  <c r="R215" i="75" s="1"/>
  <c r="P217" i="75"/>
  <c r="R217" i="75" s="1"/>
  <c r="P219" i="75"/>
  <c r="R219" i="75" s="1"/>
  <c r="P221" i="75"/>
  <c r="R221" i="75" s="1"/>
  <c r="AR239" i="75"/>
  <c r="P242" i="75"/>
  <c r="R242" i="75" s="1"/>
  <c r="AD243" i="75"/>
  <c r="AD251" i="75"/>
  <c r="R340" i="75"/>
  <c r="P343" i="75"/>
  <c r="R343" i="75" s="1"/>
  <c r="R348" i="75"/>
  <c r="AR350" i="75"/>
  <c r="P350" i="75"/>
  <c r="R350" i="75" s="1"/>
  <c r="P353" i="75"/>
  <c r="R353" i="75" s="1"/>
  <c r="AR354" i="75"/>
  <c r="P354" i="75"/>
  <c r="R354" i="75" s="1"/>
  <c r="P357" i="75"/>
  <c r="R357" i="75" s="1"/>
  <c r="AR358" i="75"/>
  <c r="P358" i="75"/>
  <c r="R358" i="75" s="1"/>
  <c r="P361" i="75"/>
  <c r="R361" i="75" s="1"/>
  <c r="AR362" i="75"/>
  <c r="P362" i="75"/>
  <c r="R362" i="75" s="1"/>
  <c r="P365" i="75"/>
  <c r="R365" i="75" s="1"/>
  <c r="AR366" i="75"/>
  <c r="P366" i="75"/>
  <c r="R366" i="75" s="1"/>
  <c r="P371" i="75"/>
  <c r="R371" i="75" s="1"/>
  <c r="P379" i="75"/>
  <c r="R379" i="75" s="1"/>
  <c r="AR344" i="75"/>
  <c r="P301" i="75"/>
  <c r="R301" i="75" s="1"/>
  <c r="P303" i="75"/>
  <c r="R303" i="75" s="1"/>
  <c r="P305" i="75"/>
  <c r="R305" i="75" s="1"/>
  <c r="P307" i="75"/>
  <c r="R307" i="75" s="1"/>
  <c r="P309" i="75"/>
  <c r="R309" i="75" s="1"/>
  <c r="P311" i="75"/>
  <c r="R311" i="75" s="1"/>
  <c r="P313" i="75"/>
  <c r="R313" i="75" s="1"/>
  <c r="P315" i="75"/>
  <c r="R315" i="75" s="1"/>
  <c r="P317" i="75"/>
  <c r="R317" i="75" s="1"/>
  <c r="P319" i="75"/>
  <c r="R319" i="75" s="1"/>
  <c r="P321" i="75"/>
  <c r="R321" i="75" s="1"/>
  <c r="P323" i="75"/>
  <c r="R323" i="75" s="1"/>
  <c r="P325" i="75"/>
  <c r="R325" i="75" s="1"/>
  <c r="P327" i="75"/>
  <c r="R327" i="75" s="1"/>
  <c r="P329" i="75"/>
  <c r="R329" i="75" s="1"/>
  <c r="P331" i="75"/>
  <c r="R331" i="75" s="1"/>
  <c r="P333" i="75"/>
  <c r="R333" i="75" s="1"/>
  <c r="P335" i="75"/>
  <c r="R335" i="75" s="1"/>
  <c r="P337" i="75"/>
  <c r="R337" i="75" s="1"/>
  <c r="AR338" i="75"/>
  <c r="AR346" i="75"/>
  <c r="AR352" i="75"/>
  <c r="P352" i="75"/>
  <c r="R352" i="75" s="1"/>
  <c r="AR356" i="75"/>
  <c r="P356" i="75"/>
  <c r="R356" i="75" s="1"/>
  <c r="AR360" i="75"/>
  <c r="P360" i="75"/>
  <c r="R360" i="75" s="1"/>
  <c r="AR364" i="75"/>
  <c r="P364" i="75"/>
  <c r="R364" i="75" s="1"/>
  <c r="P341" i="75"/>
  <c r="R341" i="75" s="1"/>
  <c r="P349" i="75"/>
  <c r="R349" i="75" s="1"/>
  <c r="P369" i="75"/>
  <c r="R369" i="75" s="1"/>
  <c r="P377" i="75"/>
  <c r="R377" i="75" s="1"/>
  <c r="S100" i="82"/>
  <c r="Q103" i="82"/>
  <c r="S103" i="82" s="1"/>
  <c r="Q105" i="82"/>
  <c r="S105" i="82" s="1"/>
  <c r="Q107" i="82"/>
  <c r="S107" i="82" s="1"/>
  <c r="Q109" i="82"/>
  <c r="S109" i="82" s="1"/>
  <c r="Q111" i="82"/>
  <c r="S111" i="82" s="1"/>
  <c r="Q113" i="82"/>
  <c r="S113" i="82" s="1"/>
  <c r="Q115" i="82"/>
  <c r="S115" i="82" s="1"/>
  <c r="Q117" i="82"/>
  <c r="S117" i="82" s="1"/>
  <c r="Q119" i="82"/>
  <c r="S119" i="82" s="1"/>
  <c r="Q121" i="82"/>
  <c r="S121" i="82" s="1"/>
  <c r="Q123" i="82"/>
  <c r="S123" i="82" s="1"/>
  <c r="Q125" i="82"/>
  <c r="S125" i="82" s="1"/>
  <c r="P368" i="75"/>
  <c r="R368" i="75" s="1"/>
  <c r="P370" i="75"/>
  <c r="R370" i="75" s="1"/>
  <c r="P372" i="75"/>
  <c r="R372" i="75" s="1"/>
  <c r="P374" i="75"/>
  <c r="R374" i="75" s="1"/>
  <c r="P376" i="75"/>
  <c r="R376" i="75" s="1"/>
  <c r="P378" i="75"/>
  <c r="R378" i="75" s="1"/>
  <c r="P380" i="75"/>
  <c r="R380" i="75" s="1"/>
  <c r="P382" i="75"/>
  <c r="R382" i="75" s="1"/>
  <c r="P384" i="75"/>
  <c r="R384" i="75" s="1"/>
  <c r="P386" i="75"/>
  <c r="R386" i="75" s="1"/>
  <c r="P388" i="75"/>
  <c r="R388" i="75" s="1"/>
  <c r="P390" i="75"/>
  <c r="R390" i="75" s="1"/>
  <c r="P392" i="75"/>
  <c r="R392" i="75" s="1"/>
  <c r="P394" i="75"/>
  <c r="R394" i="75" s="1"/>
  <c r="P396" i="75"/>
  <c r="R396" i="75" s="1"/>
  <c r="P398" i="75"/>
  <c r="R398" i="75" s="1"/>
  <c r="P400" i="75"/>
  <c r="R400" i="75" s="1"/>
  <c r="P402" i="75"/>
  <c r="R402" i="75" s="1"/>
  <c r="P404" i="75"/>
  <c r="R404" i="75" s="1"/>
  <c r="P406" i="75"/>
  <c r="R406" i="75" s="1"/>
  <c r="P408" i="75"/>
  <c r="R408" i="75" s="1"/>
  <c r="P410" i="75"/>
  <c r="R410" i="75" s="1"/>
  <c r="P412" i="75"/>
  <c r="R412" i="75" s="1"/>
  <c r="P414" i="75"/>
  <c r="R414" i="75" s="1"/>
  <c r="P416" i="75"/>
  <c r="R416" i="75" s="1"/>
  <c r="P418" i="75"/>
  <c r="R418" i="75" s="1"/>
  <c r="P420" i="75"/>
  <c r="R420" i="75" s="1"/>
  <c r="P422" i="75"/>
  <c r="R422" i="75" s="1"/>
  <c r="P424" i="75"/>
  <c r="R424" i="75" s="1"/>
  <c r="P426" i="75"/>
  <c r="R426" i="75" s="1"/>
  <c r="P428" i="75"/>
  <c r="R428" i="75" s="1"/>
  <c r="P430" i="75"/>
  <c r="R430" i="75" s="1"/>
  <c r="P432" i="75"/>
  <c r="R432" i="75" s="1"/>
  <c r="P434" i="75"/>
  <c r="R434" i="75" s="1"/>
  <c r="P436" i="75"/>
  <c r="R436" i="75" s="1"/>
  <c r="Q8" i="82"/>
  <c r="S8" i="82" s="1"/>
  <c r="Q10" i="82"/>
  <c r="Q12" i="82"/>
  <c r="Q14" i="82"/>
  <c r="Q16" i="82"/>
  <c r="Q18" i="82"/>
  <c r="Q20" i="82"/>
  <c r="Q22" i="82"/>
  <c r="Q24" i="82"/>
  <c r="Q26" i="82"/>
  <c r="Q28" i="82"/>
  <c r="Q30" i="82"/>
  <c r="Q32" i="82"/>
  <c r="Q34" i="82"/>
  <c r="Q36" i="82"/>
  <c r="Q38" i="82"/>
  <c r="Q40" i="82"/>
  <c r="Q42" i="82"/>
  <c r="Q44" i="82"/>
  <c r="S44" i="82" s="1"/>
  <c r="Q46" i="82"/>
  <c r="Q48" i="82"/>
  <c r="Q50" i="82"/>
  <c r="Q52" i="82"/>
  <c r="Q54" i="82"/>
  <c r="Q56" i="82"/>
  <c r="Q58" i="82"/>
  <c r="Q60" i="82"/>
  <c r="Q62" i="82"/>
  <c r="Q64" i="82"/>
  <c r="Q66" i="82"/>
  <c r="Q68" i="82"/>
  <c r="Q70" i="82"/>
  <c r="Q72" i="82"/>
  <c r="Q74" i="82"/>
  <c r="Q76" i="82"/>
  <c r="Q78" i="82"/>
  <c r="AM102" i="82"/>
  <c r="Q102" i="82"/>
  <c r="S102" i="82" s="1"/>
  <c r="AM104" i="82"/>
  <c r="Q104" i="82"/>
  <c r="S104" i="82" s="1"/>
  <c r="AM106" i="82"/>
  <c r="Q106" i="82"/>
  <c r="S106" i="82" s="1"/>
  <c r="AM108" i="82"/>
  <c r="Q108" i="82"/>
  <c r="S108" i="82" s="1"/>
  <c r="AM110" i="82"/>
  <c r="Q110" i="82"/>
  <c r="S110" i="82" s="1"/>
  <c r="AM112" i="82"/>
  <c r="Q112" i="82"/>
  <c r="S112" i="82" s="1"/>
  <c r="AM114" i="82"/>
  <c r="Q114" i="82"/>
  <c r="S114" i="82" s="1"/>
  <c r="AM116" i="82"/>
  <c r="Q116" i="82"/>
  <c r="S116" i="82" s="1"/>
  <c r="AM118" i="82"/>
  <c r="Q118" i="82"/>
  <c r="S118" i="82" s="1"/>
  <c r="AM120" i="82"/>
  <c r="Q120" i="82"/>
  <c r="S120" i="82" s="1"/>
  <c r="AM122" i="82"/>
  <c r="Q122" i="82"/>
  <c r="S122" i="82" s="1"/>
  <c r="AM190" i="82"/>
  <c r="Q190" i="82"/>
  <c r="S190" i="82" s="1"/>
  <c r="AM192" i="82"/>
  <c r="Q192" i="82"/>
  <c r="S192" i="82" s="1"/>
  <c r="AM194" i="82"/>
  <c r="Q194" i="82"/>
  <c r="S194" i="82" s="1"/>
  <c r="Q124" i="82"/>
  <c r="S124" i="82" s="1"/>
  <c r="Q126" i="82"/>
  <c r="S126" i="82" s="1"/>
  <c r="Q128" i="82"/>
  <c r="S128" i="82" s="1"/>
  <c r="Q130" i="82"/>
  <c r="S130" i="82" s="1"/>
  <c r="Q132" i="82"/>
  <c r="S132" i="82" s="1"/>
  <c r="Q134" i="82"/>
  <c r="S134" i="82" s="1"/>
  <c r="Q136" i="82"/>
  <c r="S136" i="82" s="1"/>
  <c r="Q138" i="82"/>
  <c r="S138" i="82" s="1"/>
  <c r="Q140" i="82"/>
  <c r="S140" i="82" s="1"/>
  <c r="Q142" i="82"/>
  <c r="S142" i="82" s="1"/>
  <c r="Q144" i="82"/>
  <c r="S144" i="82" s="1"/>
  <c r="Q146" i="82"/>
  <c r="S146" i="82" s="1"/>
  <c r="Q148" i="82"/>
  <c r="S148" i="82" s="1"/>
  <c r="Q150" i="82"/>
  <c r="S150" i="82" s="1"/>
  <c r="Q152" i="82"/>
  <c r="S152" i="82" s="1"/>
  <c r="Q154" i="82"/>
  <c r="S154" i="82" s="1"/>
  <c r="Q156" i="82"/>
  <c r="S156" i="82" s="1"/>
  <c r="Q158" i="82"/>
  <c r="S158" i="82" s="1"/>
  <c r="Q160" i="82"/>
  <c r="S160" i="82" s="1"/>
  <c r="Q162" i="82"/>
  <c r="S162" i="82" s="1"/>
  <c r="Q164" i="82"/>
  <c r="S164" i="82" s="1"/>
  <c r="Q166" i="82"/>
  <c r="S166" i="82" s="1"/>
  <c r="Q168" i="82"/>
  <c r="S168" i="82" s="1"/>
  <c r="Q170" i="82"/>
  <c r="S170" i="82" s="1"/>
  <c r="Q172" i="82"/>
  <c r="S172" i="82" s="1"/>
  <c r="Q174" i="82"/>
  <c r="S174" i="82" s="1"/>
  <c r="AA175" i="82"/>
  <c r="AA177" i="82"/>
  <c r="AA179" i="82"/>
  <c r="AA181" i="82"/>
  <c r="AA183" i="82"/>
  <c r="AA185" i="82"/>
  <c r="AA187" i="82"/>
  <c r="Q189" i="82"/>
  <c r="S189" i="82" s="1"/>
  <c r="Q191" i="82"/>
  <c r="S191" i="82" s="1"/>
  <c r="Q193" i="82"/>
  <c r="S193" i="82" s="1"/>
  <c r="Q195" i="82"/>
  <c r="S195" i="82" s="1"/>
  <c r="Q197" i="82"/>
  <c r="S197" i="82" s="1"/>
  <c r="Q199" i="82"/>
  <c r="S199" i="82" s="1"/>
  <c r="Q201" i="82"/>
  <c r="S201" i="82" s="1"/>
  <c r="Q203" i="82"/>
  <c r="S203" i="82" s="1"/>
  <c r="Q205" i="82"/>
  <c r="S205" i="82" s="1"/>
  <c r="Q207" i="82"/>
  <c r="S207" i="82" s="1"/>
  <c r="AA189" i="82"/>
  <c r="AA191" i="82"/>
  <c r="AA193" i="82"/>
  <c r="AA195" i="82"/>
  <c r="AA197" i="82"/>
  <c r="AA199" i="82"/>
  <c r="AA201" i="82"/>
  <c r="AA203" i="82"/>
  <c r="AA205" i="82"/>
  <c r="AA207" i="82"/>
  <c r="AA209" i="82"/>
  <c r="S264" i="82"/>
  <c r="Q267" i="82"/>
  <c r="S267" i="82" s="1"/>
  <c r="AM267" i="82"/>
  <c r="Q196" i="82"/>
  <c r="S196" i="82" s="1"/>
  <c r="Q198" i="82"/>
  <c r="S198" i="82" s="1"/>
  <c r="Q200" i="82"/>
  <c r="S200" i="82" s="1"/>
  <c r="Q202" i="82"/>
  <c r="S202" i="82" s="1"/>
  <c r="Q204" i="82"/>
  <c r="S204" i="82" s="1"/>
  <c r="Q206" i="82"/>
  <c r="S206" i="82" s="1"/>
  <c r="Q208" i="82"/>
  <c r="S208" i="82" s="1"/>
  <c r="Q210" i="82"/>
  <c r="S210" i="82" s="1"/>
  <c r="Q212" i="82"/>
  <c r="S212" i="82" s="1"/>
  <c r="Q214" i="82"/>
  <c r="S214" i="82" s="1"/>
  <c r="Q216" i="82"/>
  <c r="S216" i="82" s="1"/>
  <c r="Q218" i="82"/>
  <c r="S218" i="82" s="1"/>
  <c r="Q220" i="82"/>
  <c r="S220" i="82" s="1"/>
  <c r="Q222" i="82"/>
  <c r="S222" i="82" s="1"/>
  <c r="Q224" i="82"/>
  <c r="S224" i="82" s="1"/>
  <c r="Q226" i="82"/>
  <c r="S226" i="82" s="1"/>
  <c r="Q228" i="82"/>
  <c r="S228" i="82" s="1"/>
  <c r="Q230" i="82"/>
  <c r="S230" i="82" s="1"/>
  <c r="Q232" i="82"/>
  <c r="S232" i="82" s="1"/>
  <c r="Q234" i="82"/>
  <c r="S234" i="82" s="1"/>
  <c r="Q236" i="82"/>
  <c r="S236" i="82" s="1"/>
  <c r="Q238" i="82"/>
  <c r="S238" i="82" s="1"/>
  <c r="Q240" i="82"/>
  <c r="S240" i="82" s="1"/>
  <c r="Q261" i="82"/>
  <c r="S261" i="82" s="1"/>
  <c r="AM261" i="82"/>
  <c r="Q263" i="82"/>
  <c r="S263" i="82" s="1"/>
  <c r="AM263" i="82"/>
  <c r="Q269" i="82"/>
  <c r="S269" i="82" s="1"/>
  <c r="AM269" i="82"/>
  <c r="Q265" i="82"/>
  <c r="S265" i="82" s="1"/>
  <c r="AM265" i="82"/>
  <c r="AA265" i="82"/>
  <c r="AM271" i="82"/>
  <c r="AM273" i="82"/>
  <c r="AM275" i="82"/>
  <c r="AM316" i="82"/>
  <c r="Q316" i="82"/>
  <c r="S316" i="82" s="1"/>
  <c r="AM318" i="82"/>
  <c r="Q318" i="82"/>
  <c r="S318" i="82" s="1"/>
  <c r="AM320" i="82"/>
  <c r="Q320" i="82"/>
  <c r="S320" i="82" s="1"/>
  <c r="Q314" i="82"/>
  <c r="S314" i="82" s="1"/>
  <c r="Q317" i="82"/>
  <c r="S317" i="82" s="1"/>
  <c r="Q319" i="82"/>
  <c r="S319" i="82" s="1"/>
  <c r="Q321" i="82"/>
  <c r="S321" i="82" s="1"/>
  <c r="Q323" i="82"/>
  <c r="S323" i="82" s="1"/>
  <c r="Q325" i="82"/>
  <c r="S325" i="82" s="1"/>
  <c r="Q327" i="82"/>
  <c r="S327" i="82" s="1"/>
  <c r="Q329" i="82"/>
  <c r="S329" i="82" s="1"/>
  <c r="Q331" i="82"/>
  <c r="S331" i="82" s="1"/>
  <c r="Q333" i="82"/>
  <c r="S333" i="82" s="1"/>
  <c r="Q335" i="82"/>
  <c r="S335" i="82" s="1"/>
  <c r="AA364" i="82"/>
  <c r="AA366" i="82"/>
  <c r="AA368" i="82"/>
  <c r="Q370" i="82"/>
  <c r="S370" i="82" s="1"/>
  <c r="Q372" i="82"/>
  <c r="S372" i="82" s="1"/>
  <c r="Q374" i="82"/>
  <c r="S374" i="82" s="1"/>
  <c r="Q376" i="82"/>
  <c r="S376" i="82" s="1"/>
  <c r="Q322" i="82"/>
  <c r="S322" i="82" s="1"/>
  <c r="Q324" i="82"/>
  <c r="S324" i="82" s="1"/>
  <c r="Q326" i="82"/>
  <c r="S326" i="82" s="1"/>
  <c r="Q328" i="82"/>
  <c r="S328" i="82" s="1"/>
  <c r="Q330" i="82"/>
  <c r="S330" i="82" s="1"/>
  <c r="Q332" i="82"/>
  <c r="S332" i="82" s="1"/>
  <c r="Q334" i="82"/>
  <c r="S334" i="82" s="1"/>
  <c r="Q336" i="82"/>
  <c r="S336" i="82" s="1"/>
  <c r="Q338" i="82"/>
  <c r="S338" i="82" s="1"/>
  <c r="Q340" i="82"/>
  <c r="S340" i="82" s="1"/>
  <c r="Q342" i="82"/>
  <c r="S342" i="82" s="1"/>
  <c r="Q344" i="82"/>
  <c r="S344" i="82" s="1"/>
  <c r="Q346" i="82"/>
  <c r="S346" i="82" s="1"/>
  <c r="Q348" i="82"/>
  <c r="S348" i="82" s="1"/>
  <c r="Q350" i="82"/>
  <c r="S350" i="82" s="1"/>
  <c r="Q364" i="82"/>
  <c r="S364" i="82" s="1"/>
  <c r="Q366" i="82"/>
  <c r="S366" i="82" s="1"/>
  <c r="Q368" i="82"/>
  <c r="S368" i="82" s="1"/>
  <c r="Q365" i="82"/>
  <c r="S365" i="82" s="1"/>
  <c r="Q367" i="82"/>
  <c r="S367" i="82" s="1"/>
  <c r="Q369" i="82"/>
  <c r="S369" i="82" s="1"/>
  <c r="AM371" i="82"/>
  <c r="Q371" i="82"/>
  <c r="S371" i="82" s="1"/>
  <c r="AM373" i="82"/>
  <c r="Q373" i="82"/>
  <c r="S373" i="82" s="1"/>
  <c r="AA403" i="82"/>
  <c r="AA405" i="82"/>
  <c r="Q375" i="82"/>
  <c r="S375" i="82" s="1"/>
  <c r="Q377" i="82"/>
  <c r="S377" i="82" s="1"/>
  <c r="Q379" i="82"/>
  <c r="S379" i="82" s="1"/>
  <c r="Q381" i="82"/>
  <c r="S381" i="82" s="1"/>
  <c r="Q383" i="82"/>
  <c r="S383" i="82" s="1"/>
  <c r="Q385" i="82"/>
  <c r="S385" i="82" s="1"/>
  <c r="Q387" i="82"/>
  <c r="S387" i="82" s="1"/>
  <c r="Q389" i="82"/>
  <c r="S389" i="82" s="1"/>
  <c r="Q391" i="82"/>
  <c r="S391" i="82" s="1"/>
  <c r="Q403" i="82"/>
  <c r="S403" i="82" s="1"/>
  <c r="Q405" i="82"/>
  <c r="S405" i="82" s="1"/>
  <c r="Q410" i="82"/>
  <c r="S410" i="82" s="1"/>
  <c r="AM410" i="82"/>
  <c r="Q412" i="82"/>
  <c r="S412" i="82" s="1"/>
  <c r="AM412" i="82"/>
  <c r="Q404" i="82"/>
  <c r="S404" i="82" s="1"/>
  <c r="Q406" i="82"/>
  <c r="S406" i="82" s="1"/>
  <c r="Q408" i="82"/>
  <c r="S408" i="82" s="1"/>
  <c r="S413" i="82"/>
  <c r="AM414" i="82"/>
  <c r="AM416" i="82"/>
  <c r="AM418" i="82"/>
  <c r="AM420" i="82"/>
  <c r="AM422" i="82"/>
  <c r="AM424" i="82"/>
  <c r="AM426" i="82"/>
  <c r="AM428" i="82"/>
  <c r="AG7" i="78"/>
  <c r="AF8" i="78"/>
  <c r="AG11" i="78"/>
  <c r="AF12" i="78"/>
  <c r="AG15" i="78"/>
  <c r="AF16" i="78"/>
  <c r="AG19" i="78"/>
  <c r="AF20" i="78"/>
  <c r="AG23" i="78"/>
  <c r="AF24" i="78"/>
  <c r="AF9" i="78"/>
  <c r="AF13" i="78"/>
  <c r="AF17" i="78"/>
  <c r="AF21" i="78"/>
  <c r="AF25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S66" i="82" l="1"/>
  <c r="AN66" i="82"/>
  <c r="Y66" i="82"/>
  <c r="S50" i="82"/>
  <c r="Y50" i="82"/>
  <c r="AN50" i="82" s="1"/>
  <c r="S26" i="82"/>
  <c r="Y26" i="82"/>
  <c r="S10" i="82"/>
  <c r="S43" i="82" s="1"/>
  <c r="Y10" i="82"/>
  <c r="S72" i="82"/>
  <c r="AN72" i="82"/>
  <c r="Y72" i="82"/>
  <c r="S64" i="82"/>
  <c r="AN64" i="82"/>
  <c r="Y64" i="82"/>
  <c r="S56" i="82"/>
  <c r="Y56" i="82"/>
  <c r="S40" i="82"/>
  <c r="Y40" i="82"/>
  <c r="AN40" i="82"/>
  <c r="S32" i="82"/>
  <c r="Y32" i="82"/>
  <c r="S16" i="82"/>
  <c r="AN16" i="82"/>
  <c r="Y16" i="82"/>
  <c r="S76" i="82"/>
  <c r="AN76" i="82"/>
  <c r="Y76" i="82"/>
  <c r="S68" i="82"/>
  <c r="AN68" i="82"/>
  <c r="Y68" i="82"/>
  <c r="S60" i="82"/>
  <c r="Y60" i="82"/>
  <c r="S52" i="82"/>
  <c r="Y52" i="82"/>
  <c r="AN52" i="82"/>
  <c r="S36" i="82"/>
  <c r="Y36" i="82"/>
  <c r="S28" i="82"/>
  <c r="Y28" i="82"/>
  <c r="AN28" i="82" s="1"/>
  <c r="S20" i="82"/>
  <c r="Y20" i="82"/>
  <c r="AN20" i="82"/>
  <c r="S12" i="82"/>
  <c r="Y12" i="82"/>
  <c r="S79" i="82"/>
  <c r="AN79" i="82"/>
  <c r="Y79" i="82"/>
  <c r="S71" i="82"/>
  <c r="AN71" i="82"/>
  <c r="Y71" i="82"/>
  <c r="AQ79" i="82"/>
  <c r="AH79" i="82"/>
  <c r="AR79" i="82"/>
  <c r="AQ75" i="82"/>
  <c r="AH75" i="82"/>
  <c r="AR75" i="82"/>
  <c r="S80" i="82"/>
  <c r="Y80" i="82"/>
  <c r="S55" i="82"/>
  <c r="Y55" i="82"/>
  <c r="AN55" i="82" s="1"/>
  <c r="S47" i="82"/>
  <c r="Y47" i="82"/>
  <c r="AN47" i="82"/>
  <c r="S41" i="82"/>
  <c r="Y41" i="82"/>
  <c r="AN41" i="82"/>
  <c r="AR61" i="82"/>
  <c r="AQ61" i="82"/>
  <c r="AH61" i="82"/>
  <c r="S35" i="82"/>
  <c r="Y35" i="82"/>
  <c r="AN35" i="82" s="1"/>
  <c r="S27" i="82"/>
  <c r="Y27" i="82"/>
  <c r="AN27" i="82"/>
  <c r="AR62" i="82"/>
  <c r="AQ62" i="82"/>
  <c r="AH62" i="82"/>
  <c r="AR34" i="82"/>
  <c r="AQ34" i="82"/>
  <c r="AH34" i="82"/>
  <c r="AR30" i="82"/>
  <c r="AQ30" i="82"/>
  <c r="AH30" i="82"/>
  <c r="AL75" i="82"/>
  <c r="S63" i="82"/>
  <c r="AN63" i="82"/>
  <c r="Y63" i="82"/>
  <c r="AF86" i="82"/>
  <c r="AA15" i="82"/>
  <c r="AJ15" i="82"/>
  <c r="AN15" i="82"/>
  <c r="AA9" i="82"/>
  <c r="AJ9" i="82"/>
  <c r="AM86" i="82"/>
  <c r="Y21" i="82"/>
  <c r="AQ85" i="82"/>
  <c r="AL34" i="82"/>
  <c r="S77" i="82"/>
  <c r="Y77" i="82"/>
  <c r="S69" i="82"/>
  <c r="AN69" i="82"/>
  <c r="Y69" i="82"/>
  <c r="AQ78" i="82"/>
  <c r="AH78" i="82"/>
  <c r="AR78" i="82"/>
  <c r="AQ74" i="82"/>
  <c r="AH74" i="82"/>
  <c r="AR74" i="82"/>
  <c r="AQ70" i="82"/>
  <c r="AH70" i="82"/>
  <c r="AR70" i="82"/>
  <c r="AQ66" i="82"/>
  <c r="AH66" i="82"/>
  <c r="AR66" i="82"/>
  <c r="AL78" i="82"/>
  <c r="AQ71" i="82"/>
  <c r="AH71" i="82"/>
  <c r="AR71" i="82"/>
  <c r="AQ67" i="82"/>
  <c r="AH67" i="82"/>
  <c r="AR67" i="82"/>
  <c r="AQ64" i="82"/>
  <c r="AR64" i="82"/>
  <c r="AH64" i="82"/>
  <c r="AR56" i="82"/>
  <c r="AQ56" i="82"/>
  <c r="AH56" i="82"/>
  <c r="S49" i="82"/>
  <c r="Y49" i="82"/>
  <c r="S57" i="82"/>
  <c r="AN57" i="82"/>
  <c r="Y57" i="82"/>
  <c r="S33" i="82"/>
  <c r="Y33" i="82"/>
  <c r="AN33" i="82"/>
  <c r="S25" i="82"/>
  <c r="Y25" i="82"/>
  <c r="S37" i="82"/>
  <c r="AN37" i="82"/>
  <c r="Y37" i="82"/>
  <c r="AR33" i="82"/>
  <c r="AQ33" i="82"/>
  <c r="AH33" i="82"/>
  <c r="AR29" i="82"/>
  <c r="AQ29" i="82"/>
  <c r="AH29" i="82"/>
  <c r="AR59" i="82"/>
  <c r="AH59" i="82"/>
  <c r="AQ59" i="82"/>
  <c r="AR37" i="82"/>
  <c r="AH37" i="82"/>
  <c r="AQ37" i="82"/>
  <c r="AQ25" i="82"/>
  <c r="AH25" i="82"/>
  <c r="AR25" i="82"/>
  <c r="Q43" i="82"/>
  <c r="Q86" i="82" s="1"/>
  <c r="AH85" i="82"/>
  <c r="AL30" i="82"/>
  <c r="S42" i="82"/>
  <c r="Y42" i="82"/>
  <c r="S24" i="82"/>
  <c r="Y24" i="82"/>
  <c r="S75" i="82"/>
  <c r="Y75" i="82"/>
  <c r="S67" i="82"/>
  <c r="Y67" i="82"/>
  <c r="AQ77" i="82"/>
  <c r="AH77" i="82"/>
  <c r="AR77" i="82"/>
  <c r="AL70" i="82"/>
  <c r="AL74" i="82"/>
  <c r="AL71" i="82"/>
  <c r="AL64" i="82"/>
  <c r="AL56" i="82"/>
  <c r="S51" i="82"/>
  <c r="Y51" i="82"/>
  <c r="S39" i="82"/>
  <c r="Y39" i="82"/>
  <c r="AN39" i="82"/>
  <c r="S61" i="82"/>
  <c r="Y61" i="82"/>
  <c r="S31" i="82"/>
  <c r="Y31" i="82"/>
  <c r="AN31" i="82"/>
  <c r="J86" i="82"/>
  <c r="AR58" i="82"/>
  <c r="AQ58" i="82"/>
  <c r="AH58" i="82"/>
  <c r="AR36" i="82"/>
  <c r="AH36" i="82"/>
  <c r="AQ36" i="82"/>
  <c r="AR32" i="82"/>
  <c r="AQ32" i="82"/>
  <c r="AH32" i="82"/>
  <c r="AR28" i="82"/>
  <c r="AQ28" i="82"/>
  <c r="AH28" i="82"/>
  <c r="AR63" i="82"/>
  <c r="AH63" i="82"/>
  <c r="AQ63" i="82"/>
  <c r="AL59" i="82"/>
  <c r="AA23" i="82"/>
  <c r="AJ23" i="82"/>
  <c r="Q84" i="82"/>
  <c r="AR85" i="82"/>
  <c r="AL25" i="82"/>
  <c r="W43" i="82"/>
  <c r="W82" i="82" s="1"/>
  <c r="W86" i="82" s="1"/>
  <c r="AR26" i="82"/>
  <c r="AQ26" i="82"/>
  <c r="AH26" i="82"/>
  <c r="S74" i="82"/>
  <c r="AN74" i="82"/>
  <c r="Y74" i="82"/>
  <c r="S58" i="82"/>
  <c r="Y58" i="82"/>
  <c r="S34" i="82"/>
  <c r="Y34" i="82"/>
  <c r="AN34" i="82"/>
  <c r="S18" i="82"/>
  <c r="Y18" i="82"/>
  <c r="S48" i="82"/>
  <c r="Y48" i="82"/>
  <c r="S78" i="82"/>
  <c r="Y78" i="82"/>
  <c r="S70" i="82"/>
  <c r="Y70" i="82"/>
  <c r="S62" i="82"/>
  <c r="Y62" i="82"/>
  <c r="S54" i="82"/>
  <c r="Y54" i="82"/>
  <c r="S46" i="82"/>
  <c r="Q85" i="82"/>
  <c r="Y46" i="82"/>
  <c r="S38" i="82"/>
  <c r="Y38" i="82"/>
  <c r="AN38" i="82" s="1"/>
  <c r="S30" i="82"/>
  <c r="Y30" i="82"/>
  <c r="AN30" i="82"/>
  <c r="S22" i="82"/>
  <c r="Y22" i="82"/>
  <c r="S14" i="82"/>
  <c r="S82" i="82" s="1"/>
  <c r="Y14" i="82"/>
  <c r="AR80" i="82"/>
  <c r="AQ80" i="82"/>
  <c r="AH80" i="82"/>
  <c r="S73" i="82"/>
  <c r="Y73" i="82"/>
  <c r="S65" i="82"/>
  <c r="Y65" i="82"/>
  <c r="AQ76" i="82"/>
  <c r="AH76" i="82"/>
  <c r="AR76" i="82"/>
  <c r="S81" i="82"/>
  <c r="Y81" i="82"/>
  <c r="AN81" i="82" s="1"/>
  <c r="AQ72" i="82"/>
  <c r="AH72" i="82"/>
  <c r="AR72" i="82"/>
  <c r="AQ68" i="82"/>
  <c r="AH68" i="82"/>
  <c r="AR68" i="82"/>
  <c r="AL68" i="82"/>
  <c r="AQ73" i="82"/>
  <c r="AH73" i="82"/>
  <c r="AR73" i="82"/>
  <c r="AQ69" i="82"/>
  <c r="AH69" i="82"/>
  <c r="AR69" i="82"/>
  <c r="AQ65" i="82"/>
  <c r="AH65" i="82"/>
  <c r="AR65" i="82"/>
  <c r="AR60" i="82"/>
  <c r="AQ60" i="82"/>
  <c r="AH60" i="82"/>
  <c r="S53" i="82"/>
  <c r="Y53" i="82"/>
  <c r="AN53" i="82"/>
  <c r="AL73" i="82"/>
  <c r="AR57" i="82"/>
  <c r="AQ57" i="82"/>
  <c r="AH57" i="82"/>
  <c r="AL36" i="82"/>
  <c r="S29" i="82"/>
  <c r="Y29" i="82"/>
  <c r="AN29" i="82"/>
  <c r="AL67" i="82"/>
  <c r="AL58" i="82"/>
  <c r="AR35" i="82"/>
  <c r="AQ35" i="82"/>
  <c r="AH35" i="82"/>
  <c r="AR31" i="82"/>
  <c r="AQ31" i="82"/>
  <c r="AH31" i="82"/>
  <c r="AR27" i="82"/>
  <c r="AQ27" i="82"/>
  <c r="AH27" i="82"/>
  <c r="AL79" i="82"/>
  <c r="AL63" i="82"/>
  <c r="S59" i="82"/>
  <c r="Y59" i="82"/>
  <c r="AN23" i="82"/>
  <c r="AA17" i="82"/>
  <c r="AJ17" i="82"/>
  <c r="AL33" i="82"/>
  <c r="AR21" i="82"/>
  <c r="AQ21" i="82"/>
  <c r="AQ84" i="82" s="1"/>
  <c r="AH21" i="82"/>
  <c r="AL21" i="82"/>
  <c r="Q82" i="82"/>
  <c r="AL35" i="82"/>
  <c r="AN9" i="82"/>
  <c r="R77" i="75"/>
  <c r="R70" i="75"/>
  <c r="Y70" i="75"/>
  <c r="R51" i="75"/>
  <c r="Y51" i="75"/>
  <c r="R42" i="75"/>
  <c r="Y42" i="75"/>
  <c r="R55" i="75"/>
  <c r="R52" i="75"/>
  <c r="Y52" i="75"/>
  <c r="Z32" i="75"/>
  <c r="AN32" i="75"/>
  <c r="R35" i="75"/>
  <c r="Y35" i="75"/>
  <c r="AN9" i="75"/>
  <c r="R39" i="75"/>
  <c r="Y39" i="75"/>
  <c r="AR84" i="75"/>
  <c r="AD7" i="75"/>
  <c r="R67" i="75"/>
  <c r="Y67" i="75"/>
  <c r="R62" i="75"/>
  <c r="R53" i="75"/>
  <c r="R68" i="75"/>
  <c r="Y68" i="75"/>
  <c r="R40" i="75"/>
  <c r="Y40" i="75"/>
  <c r="M86" i="75"/>
  <c r="Q86" i="75"/>
  <c r="I86" i="75"/>
  <c r="P43" i="75"/>
  <c r="P86" i="75" s="1"/>
  <c r="R33" i="75"/>
  <c r="Y33" i="75"/>
  <c r="R28" i="75"/>
  <c r="Y28" i="75"/>
  <c r="AR43" i="75"/>
  <c r="AR82" i="75" s="1"/>
  <c r="AR86" i="75" s="1"/>
  <c r="AC82" i="75"/>
  <c r="AC86" i="75" s="1"/>
  <c r="R81" i="75"/>
  <c r="R73" i="75"/>
  <c r="Y73" i="75"/>
  <c r="R66" i="75"/>
  <c r="Z71" i="75"/>
  <c r="AN71" i="75"/>
  <c r="R54" i="75"/>
  <c r="R46" i="75"/>
  <c r="P85" i="75"/>
  <c r="R34" i="75"/>
  <c r="Y34" i="75"/>
  <c r="R61" i="75"/>
  <c r="R58" i="75"/>
  <c r="Y58" i="75"/>
  <c r="R50" i="75"/>
  <c r="Z75" i="75"/>
  <c r="AN75" i="75"/>
  <c r="AL56" i="75"/>
  <c r="AW56" i="75"/>
  <c r="AV56" i="75"/>
  <c r="R29" i="75"/>
  <c r="R41" i="75"/>
  <c r="Y41" i="75"/>
  <c r="R38" i="75"/>
  <c r="Y38" i="75"/>
  <c r="V43" i="75"/>
  <c r="V86" i="75" s="1"/>
  <c r="V82" i="75"/>
  <c r="AD36" i="75"/>
  <c r="W36" i="75"/>
  <c r="AO36" i="75"/>
  <c r="Y74" i="75"/>
  <c r="Z69" i="75"/>
  <c r="AN69" i="75"/>
  <c r="R59" i="75"/>
  <c r="Y59" i="75"/>
  <c r="R63" i="75"/>
  <c r="AN57" i="75"/>
  <c r="Z57" i="75"/>
  <c r="R49" i="75"/>
  <c r="R27" i="75"/>
  <c r="AN37" i="75"/>
  <c r="Z37" i="75"/>
  <c r="P82" i="75"/>
  <c r="R25" i="75"/>
  <c r="R82" i="75" s="1"/>
  <c r="Y25" i="75"/>
  <c r="R43" i="75"/>
  <c r="AW30" i="75"/>
  <c r="AV30" i="75"/>
  <c r="AL30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J14" i="82" l="1"/>
  <c r="AA14" i="82"/>
  <c r="Y85" i="82"/>
  <c r="AJ46" i="82"/>
  <c r="AA46" i="82"/>
  <c r="AJ54" i="82"/>
  <c r="AA54" i="82"/>
  <c r="AJ78" i="82"/>
  <c r="AA78" i="82"/>
  <c r="AJ48" i="82"/>
  <c r="AA48" i="82"/>
  <c r="AJ58" i="82"/>
  <c r="AA58" i="82"/>
  <c r="AA51" i="82"/>
  <c r="AJ51" i="82"/>
  <c r="AJ24" i="82"/>
  <c r="AA24" i="82"/>
  <c r="AJ42" i="82"/>
  <c r="AA42" i="82"/>
  <c r="AA57" i="82"/>
  <c r="AJ57" i="82"/>
  <c r="AA49" i="82"/>
  <c r="AJ49" i="82"/>
  <c r="AA63" i="82"/>
  <c r="AJ63" i="82"/>
  <c r="AA80" i="82"/>
  <c r="AJ80" i="82"/>
  <c r="AA71" i="82"/>
  <c r="AJ71" i="82"/>
  <c r="AJ36" i="82"/>
  <c r="AA36" i="82"/>
  <c r="AJ68" i="82"/>
  <c r="AA68" i="82"/>
  <c r="AJ16" i="82"/>
  <c r="AA16" i="82"/>
  <c r="AJ32" i="82"/>
  <c r="AA32" i="82"/>
  <c r="AJ64" i="82"/>
  <c r="AA64" i="82"/>
  <c r="AL43" i="82"/>
  <c r="AL86" i="82" s="1"/>
  <c r="AA73" i="82"/>
  <c r="AJ73" i="82"/>
  <c r="AJ38" i="82"/>
  <c r="AA38" i="82"/>
  <c r="AJ70" i="82"/>
  <c r="AA70" i="82"/>
  <c r="AN78" i="82"/>
  <c r="AN58" i="82"/>
  <c r="AA61" i="82"/>
  <c r="AJ61" i="82"/>
  <c r="AA39" i="82"/>
  <c r="AJ39" i="82"/>
  <c r="AA75" i="82"/>
  <c r="AJ75" i="82"/>
  <c r="AN24" i="82"/>
  <c r="S84" i="82"/>
  <c r="S86" i="82" s="1"/>
  <c r="AR84" i="82"/>
  <c r="AA35" i="82"/>
  <c r="AJ35" i="82"/>
  <c r="AA55" i="82"/>
  <c r="AJ55" i="82"/>
  <c r="AJ28" i="82"/>
  <c r="AA28" i="82"/>
  <c r="AJ60" i="82"/>
  <c r="AA60" i="82"/>
  <c r="AJ56" i="82"/>
  <c r="AA56" i="82"/>
  <c r="AJ26" i="82"/>
  <c r="AA26" i="82"/>
  <c r="AJ50" i="82"/>
  <c r="AA50" i="82"/>
  <c r="AA59" i="82"/>
  <c r="AJ59" i="82"/>
  <c r="AA65" i="82"/>
  <c r="AJ65" i="82"/>
  <c r="AN73" i="82"/>
  <c r="AJ22" i="82"/>
  <c r="AA22" i="82"/>
  <c r="AJ30" i="82"/>
  <c r="AA30" i="82"/>
  <c r="S85" i="82"/>
  <c r="AJ62" i="82"/>
  <c r="AA62" i="82"/>
  <c r="AN70" i="82"/>
  <c r="AJ18" i="82"/>
  <c r="AA18" i="82"/>
  <c r="AJ34" i="82"/>
  <c r="AA34" i="82"/>
  <c r="AN61" i="82"/>
  <c r="AA67" i="82"/>
  <c r="AJ67" i="82"/>
  <c r="AN75" i="82"/>
  <c r="AL84" i="82"/>
  <c r="AA25" i="82"/>
  <c r="AJ25" i="82"/>
  <c r="AA33" i="82"/>
  <c r="AJ33" i="82"/>
  <c r="AA77" i="82"/>
  <c r="AJ77" i="82"/>
  <c r="Y84" i="82"/>
  <c r="AA27" i="82"/>
  <c r="AJ27" i="82"/>
  <c r="AA47" i="82"/>
  <c r="AJ47" i="82"/>
  <c r="AJ12" i="82"/>
  <c r="AA12" i="82"/>
  <c r="AJ20" i="82"/>
  <c r="AA20" i="82"/>
  <c r="AN60" i="82"/>
  <c r="AN56" i="82"/>
  <c r="AJ10" i="82"/>
  <c r="Y43" i="82"/>
  <c r="AA10" i="82"/>
  <c r="AN26" i="82"/>
  <c r="AH43" i="82"/>
  <c r="AH82" i="82" s="1"/>
  <c r="AL82" i="82"/>
  <c r="AA81" i="82"/>
  <c r="AJ81" i="82"/>
  <c r="AH84" i="82"/>
  <c r="Y82" i="82"/>
  <c r="AR43" i="82"/>
  <c r="AR82" i="82" s="1"/>
  <c r="AR86" i="82" s="1"/>
  <c r="AN59" i="82"/>
  <c r="AA29" i="82"/>
  <c r="AJ29" i="82"/>
  <c r="AA53" i="82"/>
  <c r="AJ53" i="82"/>
  <c r="AN65" i="82"/>
  <c r="AN14" i="82"/>
  <c r="AN22" i="82"/>
  <c r="AN46" i="82"/>
  <c r="AN54" i="82"/>
  <c r="AN62" i="82"/>
  <c r="AN48" i="82"/>
  <c r="AN18" i="82"/>
  <c r="AJ74" i="82"/>
  <c r="AA74" i="82"/>
  <c r="AA31" i="82"/>
  <c r="AJ31" i="82"/>
  <c r="AN51" i="82"/>
  <c r="AN67" i="82"/>
  <c r="AN42" i="82"/>
  <c r="AA37" i="82"/>
  <c r="AJ37" i="82"/>
  <c r="AN25" i="82"/>
  <c r="AN49" i="82"/>
  <c r="AA69" i="82"/>
  <c r="AJ69" i="82"/>
  <c r="AN77" i="82"/>
  <c r="AA21" i="82"/>
  <c r="AJ21" i="82"/>
  <c r="AN21" i="82"/>
  <c r="AA84" i="82"/>
  <c r="AA41" i="82"/>
  <c r="AJ41" i="82"/>
  <c r="AN80" i="82"/>
  <c r="AA79" i="82"/>
  <c r="AJ79" i="82"/>
  <c r="AN12" i="82"/>
  <c r="AN36" i="82"/>
  <c r="AJ52" i="82"/>
  <c r="AA52" i="82"/>
  <c r="AJ76" i="82"/>
  <c r="AA76" i="82"/>
  <c r="AN32" i="82"/>
  <c r="AJ40" i="82"/>
  <c r="AA40" i="82"/>
  <c r="AJ72" i="82"/>
  <c r="AA72" i="82"/>
  <c r="AN10" i="82"/>
  <c r="AJ66" i="82"/>
  <c r="AA66" i="82"/>
  <c r="AQ43" i="82"/>
  <c r="Z74" i="75"/>
  <c r="AN74" i="75"/>
  <c r="AL36" i="75"/>
  <c r="AW36" i="75"/>
  <c r="AV36" i="75"/>
  <c r="AQ36" i="75"/>
  <c r="AO71" i="75"/>
  <c r="W71" i="75"/>
  <c r="AS71" i="75"/>
  <c r="AD71" i="75"/>
  <c r="Z28" i="75"/>
  <c r="AN28" i="75"/>
  <c r="AN67" i="75"/>
  <c r="Z67" i="75"/>
  <c r="AN39" i="75"/>
  <c r="Z39" i="75"/>
  <c r="AN35" i="75"/>
  <c r="Z35" i="75"/>
  <c r="AD32" i="75"/>
  <c r="AO32" i="75"/>
  <c r="W32" i="75"/>
  <c r="AS32" i="75"/>
  <c r="Z42" i="75"/>
  <c r="AN42" i="75"/>
  <c r="AN59" i="75"/>
  <c r="Z59" i="75"/>
  <c r="AD69" i="75"/>
  <c r="W69" i="75"/>
  <c r="AO69" i="75"/>
  <c r="AS69" i="75"/>
  <c r="Z73" i="75"/>
  <c r="AN73" i="75"/>
  <c r="R84" i="75"/>
  <c r="R86" i="75" s="1"/>
  <c r="Z40" i="75"/>
  <c r="AN40" i="75"/>
  <c r="Z70" i="75"/>
  <c r="AN70" i="75"/>
  <c r="AN41" i="75"/>
  <c r="Z41" i="75"/>
  <c r="AO75" i="75"/>
  <c r="W75" i="75"/>
  <c r="AD75" i="75"/>
  <c r="AS75" i="75"/>
  <c r="AN34" i="75"/>
  <c r="Z34" i="75"/>
  <c r="Z52" i="75"/>
  <c r="AN52" i="75"/>
  <c r="AN51" i="75"/>
  <c r="Z51" i="75"/>
  <c r="AN25" i="75"/>
  <c r="Z25" i="75"/>
  <c r="AO37" i="75"/>
  <c r="AD37" i="75"/>
  <c r="W37" i="75"/>
  <c r="AS37" i="75"/>
  <c r="AO57" i="75"/>
  <c r="AD57" i="75"/>
  <c r="W57" i="75"/>
  <c r="AS57" i="75"/>
  <c r="AN38" i="75"/>
  <c r="Z38" i="75"/>
  <c r="AN58" i="75"/>
  <c r="Z58" i="75"/>
  <c r="R85" i="75"/>
  <c r="Z33" i="75"/>
  <c r="AN33" i="75"/>
  <c r="Z68" i="75"/>
  <c r="AN68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H86" i="82" l="1"/>
  <c r="AN82" i="82"/>
  <c r="AN43" i="82"/>
  <c r="AJ82" i="82"/>
  <c r="AJ86" i="82" s="1"/>
  <c r="AJ85" i="82"/>
  <c r="AJ43" i="82"/>
  <c r="AN85" i="82"/>
  <c r="AQ82" i="82"/>
  <c r="AQ86" i="82" s="1"/>
  <c r="AN84" i="82"/>
  <c r="AN86" i="82" s="1"/>
  <c r="AA43" i="82"/>
  <c r="AA86" i="82" s="1"/>
  <c r="AA82" i="82"/>
  <c r="AJ84" i="82"/>
  <c r="Y86" i="82"/>
  <c r="AA85" i="82"/>
  <c r="W70" i="75"/>
  <c r="AD70" i="75"/>
  <c r="AO70" i="75"/>
  <c r="AS70" i="75"/>
  <c r="AV69" i="75"/>
  <c r="AL69" i="75"/>
  <c r="AW69" i="75"/>
  <c r="AQ69" i="75"/>
  <c r="AD39" i="75"/>
  <c r="W39" i="75"/>
  <c r="AO39" i="75"/>
  <c r="AS39" i="75"/>
  <c r="AD68" i="75"/>
  <c r="W68" i="75"/>
  <c r="AO68" i="75"/>
  <c r="AS68" i="75"/>
  <c r="AD58" i="75"/>
  <c r="W58" i="75"/>
  <c r="AO58" i="75"/>
  <c r="AS58" i="75"/>
  <c r="AO25" i="75"/>
  <c r="AD25" i="75"/>
  <c r="W25" i="75"/>
  <c r="AS25" i="75"/>
  <c r="AD41" i="75"/>
  <c r="W41" i="75"/>
  <c r="AO41" i="75"/>
  <c r="AS41" i="75"/>
  <c r="W73" i="75"/>
  <c r="AO73" i="75"/>
  <c r="AD73" i="75"/>
  <c r="AS73" i="75"/>
  <c r="AD42" i="75"/>
  <c r="AO42" i="75"/>
  <c r="W42" i="75"/>
  <c r="AS42" i="75"/>
  <c r="AW71" i="75"/>
  <c r="AV71" i="75"/>
  <c r="AL71" i="75"/>
  <c r="AQ71" i="75"/>
  <c r="W74" i="75"/>
  <c r="AD74" i="75"/>
  <c r="AO74" i="75"/>
  <c r="AS74" i="75"/>
  <c r="AV57" i="75"/>
  <c r="AL57" i="75"/>
  <c r="AW57" i="75"/>
  <c r="AQ57" i="75"/>
  <c r="AD40" i="75"/>
  <c r="AO40" i="75"/>
  <c r="W40" i="75"/>
  <c r="AS40" i="75"/>
  <c r="AD59" i="75"/>
  <c r="W59" i="75"/>
  <c r="AO59" i="75"/>
  <c r="AS59" i="75"/>
  <c r="AO35" i="75"/>
  <c r="W35" i="75"/>
  <c r="AD35" i="75"/>
  <c r="AS35" i="75"/>
  <c r="AD28" i="75"/>
  <c r="AO28" i="75"/>
  <c r="W28" i="75"/>
  <c r="AS28" i="75"/>
  <c r="AV37" i="75"/>
  <c r="AW37" i="75"/>
  <c r="AL37" i="75"/>
  <c r="AQ37" i="75"/>
  <c r="AD52" i="75"/>
  <c r="AO52" i="75"/>
  <c r="W52" i="75"/>
  <c r="AS52" i="75"/>
  <c r="AD33" i="75"/>
  <c r="AO33" i="75"/>
  <c r="W33" i="75"/>
  <c r="AS33" i="75"/>
  <c r="AD38" i="75"/>
  <c r="AO38" i="75"/>
  <c r="W38" i="75"/>
  <c r="AS38" i="75"/>
  <c r="AD51" i="75"/>
  <c r="W51" i="75"/>
  <c r="AO51" i="75"/>
  <c r="AS51" i="75"/>
  <c r="AD34" i="75"/>
  <c r="W34" i="75"/>
  <c r="AO34" i="75"/>
  <c r="AS34" i="75"/>
  <c r="AW75" i="75"/>
  <c r="AV75" i="75"/>
  <c r="AL75" i="75"/>
  <c r="AQ75" i="75"/>
  <c r="AW32" i="75"/>
  <c r="AV32" i="75"/>
  <c r="AL32" i="75"/>
  <c r="AQ32" i="75"/>
  <c r="AD67" i="75"/>
  <c r="W67" i="75"/>
  <c r="AO67" i="75"/>
  <c r="AS67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L74" i="75" l="1"/>
  <c r="AW74" i="75"/>
  <c r="AV74" i="75"/>
  <c r="AQ74" i="75"/>
  <c r="AL73" i="75"/>
  <c r="AQ73" i="75"/>
  <c r="AW73" i="75"/>
  <c r="AV73" i="75"/>
  <c r="AV58" i="75"/>
  <c r="AL58" i="75"/>
  <c r="AW58" i="75"/>
  <c r="AQ58" i="75"/>
  <c r="AL68" i="75"/>
  <c r="AW68" i="75"/>
  <c r="AV68" i="75"/>
  <c r="AQ68" i="75"/>
  <c r="AW39" i="75"/>
  <c r="AV39" i="75"/>
  <c r="AL39" i="75"/>
  <c r="AQ39" i="75"/>
  <c r="AL70" i="75"/>
  <c r="AW70" i="75"/>
  <c r="AQ70" i="75"/>
  <c r="AV70" i="75"/>
  <c r="AV38" i="75"/>
  <c r="AW38" i="75"/>
  <c r="AQ38" i="75"/>
  <c r="AL38" i="75"/>
  <c r="AL33" i="75"/>
  <c r="AW33" i="75"/>
  <c r="AV33" i="75"/>
  <c r="AQ33" i="75"/>
  <c r="AW52" i="75"/>
  <c r="AV52" i="75"/>
  <c r="AL52" i="75"/>
  <c r="AQ52" i="75"/>
  <c r="AW28" i="75"/>
  <c r="AV28" i="75"/>
  <c r="AL28" i="75"/>
  <c r="AQ28" i="75"/>
  <c r="AW40" i="75"/>
  <c r="AV40" i="75"/>
  <c r="AL40" i="75"/>
  <c r="AQ40" i="75"/>
  <c r="AW42" i="75"/>
  <c r="AV42" i="75"/>
  <c r="AL42" i="75"/>
  <c r="AQ42" i="75"/>
  <c r="AV25" i="75"/>
  <c r="AL25" i="75"/>
  <c r="AW25" i="75"/>
  <c r="AQ25" i="75"/>
  <c r="AW67" i="75"/>
  <c r="AL67" i="75"/>
  <c r="AV67" i="75"/>
  <c r="AQ67" i="75"/>
  <c r="AW34" i="75"/>
  <c r="AV34" i="75"/>
  <c r="AL34" i="75"/>
  <c r="AQ34" i="75"/>
  <c r="AW51" i="75"/>
  <c r="AV51" i="75"/>
  <c r="AL51" i="75"/>
  <c r="AQ51" i="75"/>
  <c r="AQ35" i="75"/>
  <c r="AW35" i="75"/>
  <c r="AV35" i="75"/>
  <c r="AL35" i="75"/>
  <c r="AW59" i="75"/>
  <c r="AV59" i="75"/>
  <c r="AL59" i="75"/>
  <c r="AQ59" i="75"/>
  <c r="AL41" i="75"/>
  <c r="AW41" i="75"/>
  <c r="AV41" i="75"/>
  <c r="AQ41" i="75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  <c r="AN65" i="75"/>
  <c r="AD85" i="75"/>
  <c r="AD46" i="75"/>
  <c r="AN54" i="75"/>
  <c r="AN61" i="75"/>
  <c r="AN31" i="75"/>
  <c r="AN48" i="75"/>
  <c r="AN50" i="75"/>
  <c r="AN47" i="75"/>
  <c r="AN27" i="75"/>
  <c r="AN49" i="75"/>
  <c r="AN66" i="75"/>
  <c r="AO85" i="75"/>
  <c r="AO46" i="75"/>
  <c r="AN29" i="75"/>
  <c r="AW85" i="75"/>
  <c r="AW46" i="75"/>
  <c r="AV86" i="75"/>
  <c r="AV43" i="75"/>
  <c r="AV84" i="75"/>
  <c r="AV26" i="75"/>
  <c r="AV82" i="75"/>
  <c r="AN53" i="75"/>
  <c r="AD66" i="75"/>
  <c r="AS66" i="75"/>
  <c r="AO66" i="75"/>
  <c r="AO76" i="75"/>
  <c r="AS76" i="75"/>
  <c r="AD76" i="75"/>
  <c r="AN72" i="75"/>
  <c r="AQ82" i="75"/>
  <c r="AQ43" i="75"/>
  <c r="AQ86" i="75"/>
  <c r="AQ26" i="75"/>
  <c r="AQ84" i="75"/>
  <c r="AS64" i="75"/>
  <c r="AO64" i="75"/>
  <c r="AD64" i="75"/>
  <c r="AO55" i="75"/>
  <c r="AD55" i="75"/>
  <c r="AS55" i="75"/>
  <c r="AN60" i="75"/>
  <c r="AN77" i="75"/>
  <c r="AO79" i="75"/>
  <c r="AS79" i="75"/>
  <c r="AD79" i="75"/>
  <c r="AN78" i="75"/>
  <c r="Z85" i="75"/>
  <c r="AN43" i="75"/>
  <c r="AN82" i="75"/>
  <c r="AN86" i="75"/>
  <c r="AN26" i="75"/>
  <c r="AN84" i="75"/>
  <c r="AD60" i="75"/>
  <c r="AO60" i="75"/>
  <c r="AS60" i="75"/>
  <c r="AQ85" i="75"/>
  <c r="AQ46" i="75"/>
  <c r="Y85" i="75"/>
  <c r="AV85" i="75"/>
  <c r="AV46" i="75"/>
  <c r="W85" i="75"/>
  <c r="AL86" i="75"/>
  <c r="AL84" i="75"/>
  <c r="AL43" i="75"/>
  <c r="AL26" i="75"/>
  <c r="AL82" i="75"/>
  <c r="Z43" i="75"/>
  <c r="Z82" i="75"/>
  <c r="Z84" i="75"/>
  <c r="Z86" i="75"/>
  <c r="AD50" i="75"/>
  <c r="AO50" i="75"/>
  <c r="AS50" i="75"/>
  <c r="AS62" i="75"/>
  <c r="AD62" i="75"/>
  <c r="AO62" i="75"/>
  <c r="AN80" i="75"/>
  <c r="AD80" i="75"/>
  <c r="AS80" i="75"/>
  <c r="AO80" i="75"/>
  <c r="AS81" i="75"/>
  <c r="AO81" i="75"/>
  <c r="AD81" i="75"/>
  <c r="W84" i="75"/>
  <c r="W82" i="75"/>
  <c r="W43" i="75"/>
  <c r="W86" i="75"/>
  <c r="AS82" i="75"/>
  <c r="AS43" i="75"/>
  <c r="AS86" i="75"/>
  <c r="AS26" i="75"/>
  <c r="AS84" i="75"/>
  <c r="AW31" i="75"/>
  <c r="AQ31" i="75"/>
  <c r="AV31" i="75"/>
  <c r="AL31" i="75"/>
  <c r="AS27" i="75"/>
  <c r="AD27" i="75"/>
  <c r="AO27" i="75"/>
  <c r="AV27" i="75"/>
  <c r="AW27" i="75"/>
  <c r="AL27" i="75"/>
  <c r="Y27" i="75"/>
  <c r="Z27" i="75"/>
  <c r="W27" i="75"/>
  <c r="AQ27" i="75"/>
  <c r="AS29" i="75"/>
  <c r="AD29" i="75"/>
  <c r="AO29" i="75"/>
  <c r="AV29" i="75"/>
  <c r="AL29" i="75"/>
  <c r="AQ29" i="75"/>
  <c r="Y29" i="75"/>
  <c r="Z29" i="75"/>
  <c r="W29" i="75"/>
  <c r="AW29" i="75"/>
  <c r="AV47" i="75"/>
  <c r="AQ47" i="75"/>
  <c r="AL47" i="75"/>
  <c r="AW47" i="75"/>
  <c r="AS47" i="75"/>
  <c r="AO47" i="75"/>
  <c r="W47" i="75"/>
  <c r="Y47" i="75"/>
  <c r="Z47" i="75"/>
  <c r="AD47" i="75"/>
  <c r="AW54" i="75"/>
  <c r="AQ54" i="75"/>
  <c r="AV54" i="75"/>
  <c r="AL54" i="75"/>
  <c r="AN55" i="75"/>
  <c r="AW55" i="75"/>
  <c r="AV55" i="75"/>
  <c r="AQ55" i="75"/>
  <c r="Y55" i="75"/>
  <c r="Z55" i="75"/>
  <c r="W55" i="75"/>
  <c r="AL55" i="75"/>
  <c r="AD61" i="75"/>
  <c r="AO61" i="75"/>
  <c r="AS61" i="75"/>
  <c r="AV62" i="75"/>
  <c r="AW62" i="75"/>
  <c r="AQ62" i="75"/>
  <c r="AL62" i="75"/>
  <c r="AQ63" i="75"/>
  <c r="AW63" i="75"/>
  <c r="AV63" i="75"/>
  <c r="AL63" i="75"/>
  <c r="AL48" i="75"/>
  <c r="AW48" i="75"/>
  <c r="AQ48" i="75"/>
  <c r="AV48" i="75"/>
  <c r="AS49" i="75"/>
  <c r="AO49" i="75"/>
  <c r="AD49" i="75"/>
  <c r="AW49" i="75"/>
  <c r="AL49" i="75"/>
  <c r="AV49" i="75"/>
  <c r="Y49" i="75"/>
  <c r="Z49" i="75"/>
  <c r="W49" i="75"/>
  <c r="AQ49" i="75"/>
  <c r="AQ50" i="75"/>
  <c r="AW50" i="75"/>
  <c r="AL50" i="75"/>
  <c r="Y50" i="75"/>
  <c r="Z50" i="75"/>
  <c r="W50" i="75"/>
  <c r="AV50" i="75"/>
  <c r="AL53" i="75"/>
  <c r="AW53" i="75"/>
  <c r="AV53" i="75"/>
  <c r="AQ53" i="75"/>
  <c r="AV60" i="75"/>
  <c r="AQ60" i="75"/>
  <c r="AW60" i="75"/>
  <c r="Y60" i="75"/>
  <c r="Z60" i="75"/>
  <c r="W60" i="75"/>
  <c r="AL60" i="75"/>
  <c r="AV61" i="75"/>
  <c r="AL61" i="75"/>
  <c r="AW61" i="75"/>
  <c r="Y61" i="75"/>
  <c r="Z61" i="75"/>
  <c r="W61" i="75"/>
  <c r="AQ61" i="75"/>
  <c r="AV64" i="75"/>
  <c r="AW64" i="75"/>
  <c r="AQ64" i="75"/>
  <c r="AL64" i="75"/>
  <c r="AL65" i="75"/>
  <c r="AV65" i="75"/>
  <c r="AW65" i="75"/>
  <c r="AQ65" i="75"/>
  <c r="AQ66" i="75"/>
  <c r="AL66" i="75"/>
  <c r="AV66" i="75"/>
  <c r="Y66" i="75"/>
  <c r="Z66" i="75"/>
  <c r="W66" i="75"/>
  <c r="AW66" i="75"/>
  <c r="AS72" i="75"/>
  <c r="AO72" i="75"/>
  <c r="AD72" i="75"/>
  <c r="AL72" i="75"/>
  <c r="AV72" i="75"/>
  <c r="AW72" i="75"/>
  <c r="Y72" i="75"/>
  <c r="Z72" i="75"/>
  <c r="W72" i="75"/>
  <c r="AQ72" i="75"/>
  <c r="AV76" i="75"/>
  <c r="AL76" i="75"/>
  <c r="AQ76" i="75"/>
  <c r="AW76" i="75"/>
  <c r="AL77" i="75"/>
  <c r="AV77" i="75"/>
  <c r="AQ77" i="75"/>
  <c r="AW77" i="75"/>
  <c r="AO78" i="75"/>
  <c r="AS78" i="75"/>
  <c r="AD78" i="75"/>
  <c r="AL78" i="75"/>
  <c r="AQ78" i="75"/>
  <c r="AW78" i="75"/>
  <c r="Y78" i="75"/>
  <c r="Z78" i="75"/>
  <c r="W78" i="75"/>
  <c r="AV78" i="75"/>
  <c r="AN79" i="75"/>
  <c r="AQ79" i="75"/>
  <c r="AW79" i="75"/>
  <c r="AV79" i="75"/>
  <c r="Y79" i="75"/>
  <c r="Z79" i="75"/>
  <c r="W79" i="75"/>
  <c r="AL79" i="75"/>
  <c r="AQ80" i="75"/>
  <c r="AL80" i="75"/>
  <c r="AV80" i="75"/>
  <c r="Y80" i="75"/>
  <c r="Z80" i="75"/>
  <c r="W80" i="75"/>
  <c r="AW80" i="75"/>
  <c r="AQ81" i="75"/>
  <c r="AV81" i="75"/>
  <c r="AW81" i="75"/>
  <c r="AL81" i="75"/>
  <c r="AD82" i="75"/>
  <c r="AD84" i="75"/>
  <c r="AD43" i="75"/>
  <c r="AD26" i="75"/>
  <c r="AD86" i="75"/>
  <c r="AO54" i="75"/>
  <c r="AD54" i="75"/>
  <c r="W54" i="75"/>
  <c r="Y54" i="75"/>
  <c r="Z54" i="75"/>
  <c r="AS54" i="75"/>
  <c r="AS77" i="75"/>
  <c r="AO77" i="75"/>
  <c r="W77" i="75"/>
  <c r="Y77" i="75"/>
  <c r="Z77" i="75"/>
  <c r="AD77" i="75"/>
  <c r="AO86" i="75"/>
  <c r="AO43" i="75"/>
  <c r="AO82" i="75"/>
  <c r="AO26" i="75"/>
  <c r="AO84" i="75"/>
  <c r="AW86" i="75"/>
  <c r="AW43" i="75"/>
  <c r="AW84" i="75"/>
  <c r="AW26" i="75"/>
  <c r="AW82" i="75"/>
  <c r="AS31" i="75"/>
  <c r="AO31" i="75"/>
  <c r="W31" i="75"/>
  <c r="Y31" i="75"/>
  <c r="Z31" i="75"/>
  <c r="AD31" i="75"/>
  <c r="Z76" i="75"/>
  <c r="W76" i="75"/>
  <c r="Y76" i="75"/>
  <c r="AN76" i="75"/>
  <c r="Z81" i="75"/>
  <c r="W81" i="75"/>
  <c r="Y81" i="75"/>
  <c r="AN81" i="75"/>
  <c r="AD48" i="75"/>
  <c r="AS48" i="75"/>
  <c r="W48" i="75"/>
  <c r="Y48" i="75"/>
  <c r="Z48" i="75"/>
  <c r="AO48" i="75"/>
  <c r="AS46" i="75"/>
  <c r="AS85" i="75"/>
  <c r="Y86" i="75"/>
  <c r="Y82" i="75"/>
  <c r="Y43" i="75"/>
  <c r="Z26" i="75"/>
  <c r="W26" i="75"/>
  <c r="Y26" i="75"/>
  <c r="Y84" i="75"/>
  <c r="Z62" i="75"/>
  <c r="W62" i="75"/>
  <c r="Y62" i="75"/>
  <c r="AN62" i="75"/>
  <c r="Z64" i="75"/>
  <c r="W64" i="75"/>
  <c r="Y64" i="75"/>
  <c r="AN64" i="75"/>
  <c r="AN46" i="75"/>
  <c r="AN85" i="75"/>
  <c r="Y46" i="75"/>
  <c r="Z46" i="75"/>
  <c r="W46" i="75"/>
  <c r="AL46" i="75"/>
  <c r="AL85" i="75"/>
  <c r="AN63" i="75"/>
  <c r="AS65" i="75"/>
  <c r="AD65" i="75"/>
  <c r="W65" i="75"/>
  <c r="Y65" i="75"/>
  <c r="Z65" i="75"/>
  <c r="AO65" i="75"/>
  <c r="AO63" i="75"/>
  <c r="AD63" i="75"/>
  <c r="W63" i="75"/>
  <c r="Y63" i="75"/>
  <c r="Z63" i="75"/>
  <c r="AS63" i="75"/>
  <c r="AS53" i="75"/>
  <c r="AO53" i="75"/>
  <c r="W53" i="75"/>
  <c r="Y53" i="75"/>
  <c r="Z53" i="75"/>
  <c r="AD53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C8E244D2-D4E8-4ED5-99E6-6DE8456F53AA}">
      <text>
        <r>
          <rPr>
            <sz val="10"/>
            <color indexed="81"/>
            <rFont val="Arial"/>
            <family val="2"/>
          </rPr>
          <t>Original - _x000D_
178,600_x000D_
Change Order - _x000D_
1,293,566</t>
        </r>
      </text>
    </comment>
    <comment ref="E10" authorId="0" shapeId="0" xr:uid="{10FEC526-02B4-4355-ACCE-9A9FF83FD059}">
      <text>
        <r>
          <rPr>
            <sz val="10"/>
            <color indexed="81"/>
            <rFont val="Arial"/>
            <family val="2"/>
          </rPr>
          <t>Original - _x000D_
119,475_x000D_
Change Order - _x000D_
1,009,244</t>
        </r>
      </text>
    </comment>
    <comment ref="E11" authorId="0" shapeId="0" xr:uid="{02ABD841-5687-4C62-AE3B-B367415B5B68}">
      <text>
        <r>
          <rPr>
            <sz val="10"/>
            <color indexed="81"/>
            <rFont val="Arial"/>
            <family val="2"/>
          </rPr>
          <t>Original - _x000D_
14,800_x000D_
Change Order - _x000D_
517,077</t>
        </r>
      </text>
    </comment>
    <comment ref="E12" authorId="0" shapeId="0" xr:uid="{A4D247A8-2A19-4EA7-BD25-F3D6977FE28C}">
      <text>
        <r>
          <rPr>
            <sz val="10"/>
            <color indexed="81"/>
            <rFont val="Arial"/>
            <family val="2"/>
          </rPr>
          <t>Original - _x000D_
936,700_x000D_
Change Order - _x000D_
7,993</t>
        </r>
      </text>
    </comment>
    <comment ref="E13" authorId="0" shapeId="0" xr:uid="{8FC11A90-8974-474F-B6FC-09F343053817}">
      <text>
        <r>
          <rPr>
            <sz val="10"/>
            <color indexed="81"/>
            <rFont val="Arial"/>
            <family val="2"/>
          </rPr>
          <t>Original - _x000D_
33,800_x000D_
Change Order - _x000D_
94,540</t>
        </r>
      </text>
    </comment>
    <comment ref="E14" authorId="0" shapeId="0" xr:uid="{466A9B9D-4C37-47A5-B6C7-2F07EC114B36}">
      <text>
        <r>
          <rPr>
            <sz val="10"/>
            <color indexed="81"/>
            <rFont val="Arial"/>
            <family val="2"/>
          </rPr>
          <t>Original - _x000D_
30,000_x000D_
Change Order - _x000D_
3,690,798</t>
        </r>
      </text>
    </comment>
    <comment ref="E15" authorId="0" shapeId="0" xr:uid="{ED61937B-1478-412D-A0B8-00B91EB0DD6B}">
      <text>
        <r>
          <rPr>
            <sz val="10"/>
            <color indexed="81"/>
            <rFont val="Arial"/>
            <family val="2"/>
          </rPr>
          <t>Original - _x000D_
38,600_x000D_
Change Order - _x000D_
922,300</t>
        </r>
      </text>
    </comment>
    <comment ref="E16" authorId="0" shapeId="0" xr:uid="{A81F3B84-47AC-42D3-AAA5-D01BD6600AB6}">
      <text>
        <r>
          <rPr>
            <sz val="10"/>
            <color indexed="81"/>
            <rFont val="Arial"/>
            <family val="2"/>
          </rPr>
          <t>Original - _x000D_
4,250,000_x000D_
Change Order - _x000D_
8,529</t>
        </r>
      </text>
    </comment>
    <comment ref="E17" authorId="0" shapeId="0" xr:uid="{62F43793-DFE4-4C88-8F6F-34A562F497D5}">
      <text>
        <r>
          <rPr>
            <sz val="10"/>
            <color indexed="81"/>
            <rFont val="Arial"/>
            <family val="2"/>
          </rPr>
          <t>Original - _x000D_
1,169,000_x000D_
Change Order - _x000D_
11,355</t>
        </r>
      </text>
    </comment>
    <comment ref="E20" authorId="0" shapeId="0" xr:uid="{80439ACD-BD24-4CC4-B764-48DC6F705BF9}">
      <text>
        <r>
          <rPr>
            <sz val="10"/>
            <color indexed="81"/>
            <rFont val="Arial"/>
            <family val="2"/>
          </rPr>
          <t>Original - _x000D_
4,390,950_x000D_
Change Order - _x000D_
93,836</t>
        </r>
      </text>
    </comment>
    <comment ref="E23" authorId="0" shapeId="0" xr:uid="{F6270F99-C656-44D6-AB28-D5DAFB1514B6}">
      <text>
        <r>
          <rPr>
            <sz val="10"/>
            <color indexed="81"/>
            <rFont val="Arial"/>
            <family val="2"/>
          </rPr>
          <t>Original - _x000D_
2,909,336_x000D_
Change Order - _x000D_
12,684</t>
        </r>
      </text>
    </comment>
    <comment ref="E25" authorId="0" shapeId="0" xr:uid="{EC6979E0-0A73-4853-8C48-68455EB73A15}">
      <text>
        <r>
          <rPr>
            <sz val="10"/>
            <color indexed="81"/>
            <rFont val="Arial"/>
            <family val="2"/>
          </rPr>
          <t>Original - _x000D_
113,700_x000D_
Change Order - _x000D_
140,882</t>
        </r>
      </text>
    </comment>
    <comment ref="E26" authorId="0" shapeId="0" xr:uid="{97278928-FACD-4F59-A648-3C047EC290C3}">
      <text>
        <r>
          <rPr>
            <sz val="10"/>
            <color indexed="81"/>
            <rFont val="Arial"/>
            <family val="2"/>
          </rPr>
          <t>Original - _x000D_
8,743,000_x000D_
Change Order - _x000D_
10,825</t>
        </r>
      </text>
    </comment>
    <comment ref="E27" authorId="0" shapeId="0" xr:uid="{E4F9D8EF-9ADE-4969-AC17-8120DDD1F3A3}">
      <text>
        <r>
          <rPr>
            <sz val="10"/>
            <color indexed="81"/>
            <rFont val="Arial"/>
            <family val="2"/>
          </rPr>
          <t>Original - _x000D_
2,768,000_x000D_
Change Order - _x000D_
115,856</t>
        </r>
      </text>
    </comment>
    <comment ref="E34" authorId="0" shapeId="0" xr:uid="{7FBF3B40-80B9-4AAC-8857-B48E78FEEEA9}">
      <text>
        <r>
          <rPr>
            <sz val="10"/>
            <color indexed="81"/>
            <rFont val="Arial"/>
            <family val="2"/>
          </rPr>
          <t>Original - _x000D_
83,030_x000D_
Change Order - _x000D_
-540</t>
        </r>
      </text>
    </comment>
    <comment ref="E35" authorId="0" shapeId="0" xr:uid="{9F2FB1B2-B137-42E7-90F5-22465443D076}">
      <text>
        <r>
          <rPr>
            <sz val="10"/>
            <color indexed="81"/>
            <rFont val="Arial"/>
            <family val="2"/>
          </rPr>
          <t>Original - _x000D_
193,900_x000D_
Change Order - _x000D_
1,141</t>
        </r>
      </text>
    </comment>
    <comment ref="E46" authorId="0" shapeId="0" xr:uid="{59908256-21EA-4287-B7E9-C1AF196B73A8}">
      <text>
        <r>
          <rPr>
            <sz val="10"/>
            <color indexed="81"/>
            <rFont val="Arial"/>
            <family val="2"/>
          </rPr>
          <t>Original - _x000D_
3,615,400_x000D_
Change Order - _x000D_
346,619</t>
        </r>
      </text>
    </comment>
    <comment ref="E47" authorId="0" shapeId="0" xr:uid="{248CF159-64F8-497C-A70C-02527F04DFAC}">
      <text>
        <r>
          <rPr>
            <sz val="10"/>
            <color indexed="81"/>
            <rFont val="Arial"/>
            <family val="2"/>
          </rPr>
          <t>Original - _x000D_
3,609,000_x000D_
Change Order - _x000D_
71,274</t>
        </r>
      </text>
    </comment>
    <comment ref="E48" authorId="0" shapeId="0" xr:uid="{26502860-487D-4C60-A256-B03FDBB86D79}">
      <text>
        <r>
          <rPr>
            <sz val="10"/>
            <color indexed="81"/>
            <rFont val="Arial"/>
            <family val="2"/>
          </rPr>
          <t>Original - _x000D_
4,780,700_x000D_
Change Order - _x000D_
-178,843</t>
        </r>
      </text>
    </comment>
    <comment ref="E49" authorId="0" shapeId="0" xr:uid="{1CFC75C8-683F-4A52-BEE4-9CE20820FF7A}">
      <text>
        <r>
          <rPr>
            <sz val="10"/>
            <color indexed="81"/>
            <rFont val="Arial"/>
            <family val="2"/>
          </rPr>
          <t>Original - _x000D_
45,707,958_x000D_
Change Order - _x000D_
-5,853,012</t>
        </r>
      </text>
    </comment>
    <comment ref="E50" authorId="0" shapeId="0" xr:uid="{43611842-FA35-4697-9CE1-B9C4D28FA166}">
      <text>
        <r>
          <rPr>
            <sz val="10"/>
            <color indexed="81"/>
            <rFont val="Arial"/>
            <family val="2"/>
          </rPr>
          <t>Original - _x000D_
1,299,000_x000D_
Change Order - _x000D_
9,260</t>
        </r>
      </text>
    </comment>
    <comment ref="E51" authorId="0" shapeId="0" xr:uid="{A0850044-2F54-441A-BFC8-8C22A70A3AAC}">
      <text>
        <r>
          <rPr>
            <sz val="10"/>
            <color indexed="81"/>
            <rFont val="Arial"/>
            <family val="2"/>
          </rPr>
          <t>Original - _x000D_
765,500_x000D_
Change Order - _x000D_
129,925</t>
        </r>
      </text>
    </comment>
    <comment ref="E52" authorId="0" shapeId="0" xr:uid="{15E0D269-D423-42DC-8AC2-E604BB71C3E9}">
      <text>
        <r>
          <rPr>
            <sz val="10"/>
            <color indexed="81"/>
            <rFont val="Arial"/>
            <family val="2"/>
          </rPr>
          <t>Original - _x000D_
8,790,450_x000D_
Change Order - _x000D_
1,241,668</t>
        </r>
      </text>
    </comment>
    <comment ref="E53" authorId="0" shapeId="0" xr:uid="{2DE64864-B183-4CB8-BBC0-F2FBED5E324D}">
      <text>
        <r>
          <rPr>
            <sz val="10"/>
            <color indexed="81"/>
            <rFont val="Arial"/>
            <family val="2"/>
          </rPr>
          <t>Original - _x000D_
3,924,800_x000D_
Change Order - _x000D_
1,354,341</t>
        </r>
      </text>
    </comment>
    <comment ref="E54" authorId="0" shapeId="0" xr:uid="{0D692F7D-C744-4326-A169-23861682362D}">
      <text>
        <r>
          <rPr>
            <sz val="10"/>
            <color indexed="81"/>
            <rFont val="Arial"/>
            <family val="2"/>
          </rPr>
          <t>Original - _x000D_
197,300_x000D_
Change Order - _x000D_
57,895</t>
        </r>
      </text>
    </comment>
    <comment ref="E55" authorId="0" shapeId="0" xr:uid="{4FF5D937-327C-465D-883D-508E3CD89E80}">
      <text>
        <r>
          <rPr>
            <sz val="10"/>
            <color indexed="81"/>
            <rFont val="Arial"/>
            <family val="2"/>
          </rPr>
          <t>Original - _x000D_
72,600_x000D_
Change Order - _x000D_
4,578,203</t>
        </r>
      </text>
    </comment>
    <comment ref="E60" authorId="0" shapeId="0" xr:uid="{338D7A92-DD81-4E85-AA46-8F1B785EFE2F}">
      <text>
        <r>
          <rPr>
            <sz val="10"/>
            <color indexed="81"/>
            <rFont val="Arial"/>
            <family val="2"/>
          </rPr>
          <t>Original - _x000D_
989,100_x000D_
Change Order - _x000D_
97,860</t>
        </r>
      </text>
    </comment>
    <comment ref="E61" authorId="0" shapeId="0" xr:uid="{8E53D5EE-B3EF-4ED6-BDC9-4BB69B4D6BBF}">
      <text>
        <r>
          <rPr>
            <sz val="10"/>
            <color indexed="81"/>
            <rFont val="Arial"/>
            <family val="2"/>
          </rPr>
          <t>Original - _x000D_
176,751_x000D_
Change Order - _x000D_
45,323</t>
        </r>
      </text>
    </comment>
    <comment ref="E63" authorId="0" shapeId="0" xr:uid="{E13BD15A-4630-403E-8885-059BF629A4C9}">
      <text>
        <r>
          <rPr>
            <sz val="10"/>
            <color indexed="81"/>
            <rFont val="Arial"/>
            <family val="2"/>
          </rPr>
          <t>Original - _x000D_
489,000_x000D_
Change Order - _x000D_
43,951</t>
        </r>
      </text>
    </comment>
    <comment ref="E64" authorId="0" shapeId="0" xr:uid="{63232380-CA02-48CA-9470-AB64DDC7472F}">
      <text>
        <r>
          <rPr>
            <sz val="10"/>
            <color indexed="81"/>
            <rFont val="Arial"/>
            <family val="2"/>
          </rPr>
          <t>Original - _x000D_
125,900_x000D_
Change Order - _x000D_
21,090</t>
        </r>
      </text>
    </comment>
    <comment ref="E65" authorId="0" shapeId="0" xr:uid="{F0D5061D-71AE-4485-940E-FC770F01C21B}">
      <text>
        <r>
          <rPr>
            <sz val="10"/>
            <color indexed="81"/>
            <rFont val="Arial"/>
            <family val="2"/>
          </rPr>
          <t>Original - _x000D_
826,800_x000D_
Change Order - _x000D_
-19,722</t>
        </r>
      </text>
    </comment>
    <comment ref="E66" authorId="0" shapeId="0" xr:uid="{D92E3288-5CE8-4AED-9B9D-18769EEEA166}">
      <text>
        <r>
          <rPr>
            <sz val="10"/>
            <color indexed="81"/>
            <rFont val="Arial"/>
            <family val="2"/>
          </rPr>
          <t>Original - _x000D_
148,468_x000D_
Change Order - _x000D_
1,311,697</t>
        </r>
      </text>
    </comment>
    <comment ref="E74" authorId="0" shapeId="0" xr:uid="{D0935DBF-A2D7-40FC-9059-407CAC7AE259}">
      <text>
        <r>
          <rPr>
            <sz val="10"/>
            <color indexed="81"/>
            <rFont val="Arial"/>
            <family val="2"/>
          </rPr>
          <t>Original - _x000D_
89,000_x000D_
Change Order - _x000D_
36,429</t>
        </r>
      </text>
    </comment>
    <comment ref="E78" authorId="0" shapeId="0" xr:uid="{C8DCE15B-9BB4-4C24-A6A6-4163E6300B84}">
      <text>
        <r>
          <rPr>
            <sz val="10"/>
            <color indexed="81"/>
            <rFont val="Arial"/>
            <family val="2"/>
          </rPr>
          <t>Original - _x000D_
7,000_x000D_
Change Order - _x000D_
11,074</t>
        </r>
      </text>
    </comment>
    <comment ref="E79" authorId="0" shapeId="0" xr:uid="{33B7C60C-4EB1-44C1-8806-3981A9A58726}">
      <text>
        <r>
          <rPr>
            <sz val="10"/>
            <color indexed="81"/>
            <rFont val="Arial"/>
            <family val="2"/>
          </rPr>
          <t>Original - _x000D_
77,400_x000D_
Change Order - _x000D_
3,054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FFB66108-E1E7-4BF9-8C6E-25159052F3DC}">
      <text>
        <r>
          <rPr>
            <sz val="10"/>
            <color indexed="81"/>
            <rFont val="Arial"/>
            <family val="2"/>
          </rPr>
          <t>Original - _x000D_
178,600_x000D_
Change Order - _x000D_
1,293,566</t>
        </r>
      </text>
    </comment>
    <comment ref="E10" authorId="0" shapeId="0" xr:uid="{4312BCDB-9A58-4D93-9588-0E9552D57625}">
      <text>
        <r>
          <rPr>
            <sz val="10"/>
            <color indexed="81"/>
            <rFont val="Arial"/>
            <family val="2"/>
          </rPr>
          <t>Original - _x000D_
119,475_x000D_
Change Order - _x000D_
1,009,244</t>
        </r>
      </text>
    </comment>
    <comment ref="E11" authorId="0" shapeId="0" xr:uid="{A1DEC652-B6BE-4F59-AF7D-756C26ADEDBF}">
      <text>
        <r>
          <rPr>
            <sz val="10"/>
            <color indexed="81"/>
            <rFont val="Arial"/>
            <family val="2"/>
          </rPr>
          <t>Original - _x000D_
14,800_x000D_
Change Order - _x000D_
517,077</t>
        </r>
      </text>
    </comment>
    <comment ref="E12" authorId="0" shapeId="0" xr:uid="{5793A707-61E7-46EF-8A38-4C97D9FB4F16}">
      <text>
        <r>
          <rPr>
            <sz val="10"/>
            <color indexed="81"/>
            <rFont val="Arial"/>
            <family val="2"/>
          </rPr>
          <t>Original - _x000D_
936,700_x000D_
Change Order - _x000D_
7,993</t>
        </r>
      </text>
    </comment>
    <comment ref="E13" authorId="0" shapeId="0" xr:uid="{52E3A712-986A-4B4A-A72B-61ED426EF9C7}">
      <text>
        <r>
          <rPr>
            <sz val="10"/>
            <color indexed="81"/>
            <rFont val="Arial"/>
            <family val="2"/>
          </rPr>
          <t>Original - _x000D_
33,800_x000D_
Change Order - _x000D_
94,540</t>
        </r>
      </text>
    </comment>
    <comment ref="E14" authorId="0" shapeId="0" xr:uid="{0A457373-D4F7-4CE3-8EE1-6241E3A6D3BD}">
      <text>
        <r>
          <rPr>
            <sz val="10"/>
            <color indexed="81"/>
            <rFont val="Arial"/>
            <family val="2"/>
          </rPr>
          <t>Original - _x000D_
30,000_x000D_
Change Order - _x000D_
3,690,798</t>
        </r>
      </text>
    </comment>
    <comment ref="E15" authorId="0" shapeId="0" xr:uid="{26DB3E94-169C-4075-8F5D-7075FF005B1F}">
      <text>
        <r>
          <rPr>
            <sz val="10"/>
            <color indexed="81"/>
            <rFont val="Arial"/>
            <family val="2"/>
          </rPr>
          <t>Original - _x000D_
38,600_x000D_
Change Order - _x000D_
922,300</t>
        </r>
      </text>
    </comment>
    <comment ref="E16" authorId="0" shapeId="0" xr:uid="{618E7D20-CF56-43D5-BB8C-41D8BA221ED4}">
      <text>
        <r>
          <rPr>
            <sz val="10"/>
            <color indexed="81"/>
            <rFont val="Arial"/>
            <family val="2"/>
          </rPr>
          <t>Original - _x000D_
4,250,000_x000D_
Change Order - _x000D_
8,529</t>
        </r>
      </text>
    </comment>
    <comment ref="E17" authorId="0" shapeId="0" xr:uid="{13A87569-7EF5-4B67-B5CD-4458ED2941C9}">
      <text>
        <r>
          <rPr>
            <sz val="10"/>
            <color indexed="81"/>
            <rFont val="Arial"/>
            <family val="2"/>
          </rPr>
          <t>Original - _x000D_
1,169,000_x000D_
Change Order - _x000D_
11,355</t>
        </r>
      </text>
    </comment>
    <comment ref="E20" authorId="0" shapeId="0" xr:uid="{FBE5144D-3C69-42FC-87B6-4626EC5C1395}">
      <text>
        <r>
          <rPr>
            <sz val="10"/>
            <color indexed="81"/>
            <rFont val="Arial"/>
            <family val="2"/>
          </rPr>
          <t>Original - _x000D_
4,390,950_x000D_
Change Order - _x000D_
93,836</t>
        </r>
      </text>
    </comment>
    <comment ref="E23" authorId="0" shapeId="0" xr:uid="{5E62E360-C84F-4147-A92B-09056ACBD345}">
      <text>
        <r>
          <rPr>
            <sz val="10"/>
            <color indexed="81"/>
            <rFont val="Arial"/>
            <family val="2"/>
          </rPr>
          <t>Original - _x000D_
2,909,336_x000D_
Change Order - _x000D_
12,684</t>
        </r>
      </text>
    </comment>
    <comment ref="E25" authorId="0" shapeId="0" xr:uid="{C20331E6-1154-4810-97E6-DF743C397A54}">
      <text>
        <r>
          <rPr>
            <sz val="10"/>
            <color indexed="81"/>
            <rFont val="Arial"/>
            <family val="2"/>
          </rPr>
          <t>Original - _x000D_
113,700_x000D_
Change Order - _x000D_
140,882</t>
        </r>
      </text>
    </comment>
    <comment ref="E26" authorId="0" shapeId="0" xr:uid="{C6B409E7-25B2-4C52-A6D9-784AE69A4D20}">
      <text>
        <r>
          <rPr>
            <sz val="10"/>
            <color indexed="81"/>
            <rFont val="Arial"/>
            <family val="2"/>
          </rPr>
          <t>Original - _x000D_
8,743,000_x000D_
Change Order - _x000D_
10,825</t>
        </r>
      </text>
    </comment>
    <comment ref="E27" authorId="0" shapeId="0" xr:uid="{566B8D56-7423-4DCE-9BAC-9BE6698E5F93}">
      <text>
        <r>
          <rPr>
            <sz val="10"/>
            <color indexed="81"/>
            <rFont val="Arial"/>
            <family val="2"/>
          </rPr>
          <t>Original - _x000D_
2,768,000_x000D_
Change Order - _x000D_
115,856</t>
        </r>
      </text>
    </comment>
    <comment ref="E34" authorId="0" shapeId="0" xr:uid="{CBD19FCB-C65D-4BFA-B97B-EDB75943EE73}">
      <text>
        <r>
          <rPr>
            <sz val="10"/>
            <color indexed="81"/>
            <rFont val="Arial"/>
            <family val="2"/>
          </rPr>
          <t>Original - _x000D_
83,030_x000D_
Change Order - _x000D_
-540</t>
        </r>
      </text>
    </comment>
    <comment ref="E35" authorId="0" shapeId="0" xr:uid="{F7C5129B-6863-48C6-A6C3-5FDF1D8B856E}">
      <text>
        <r>
          <rPr>
            <sz val="10"/>
            <color indexed="81"/>
            <rFont val="Arial"/>
            <family val="2"/>
          </rPr>
          <t>Original - _x000D_
193,900_x000D_
Change Order - _x000D_
1,141</t>
        </r>
      </text>
    </comment>
    <comment ref="E46" authorId="0" shapeId="0" xr:uid="{1BCED9B9-F4E3-4EF9-BC92-CCD384AA8F55}">
      <text>
        <r>
          <rPr>
            <sz val="10"/>
            <color indexed="81"/>
            <rFont val="Arial"/>
            <family val="2"/>
          </rPr>
          <t>Original - _x000D_
3,615,400_x000D_
Change Order - _x000D_
346,619</t>
        </r>
      </text>
    </comment>
    <comment ref="E47" authorId="0" shapeId="0" xr:uid="{4A11AD00-DAEB-4DE3-A89A-0DFA75862581}">
      <text>
        <r>
          <rPr>
            <sz val="10"/>
            <color indexed="81"/>
            <rFont val="Arial"/>
            <family val="2"/>
          </rPr>
          <t>Original - _x000D_
3,609,000_x000D_
Change Order - _x000D_
71,274</t>
        </r>
      </text>
    </comment>
    <comment ref="E48" authorId="0" shapeId="0" xr:uid="{75D1728C-DA15-4ABA-BADC-7297375D3EE3}">
      <text>
        <r>
          <rPr>
            <sz val="10"/>
            <color indexed="81"/>
            <rFont val="Arial"/>
            <family val="2"/>
          </rPr>
          <t>Original - _x000D_
4,780,700_x000D_
Change Order - _x000D_
-178,843</t>
        </r>
      </text>
    </comment>
    <comment ref="E49" authorId="0" shapeId="0" xr:uid="{CD4C13E9-606C-44FA-A65F-881CAB5A236B}">
      <text>
        <r>
          <rPr>
            <sz val="10"/>
            <color indexed="81"/>
            <rFont val="Arial"/>
            <family val="2"/>
          </rPr>
          <t>Original - _x000D_
45,707,958_x000D_
Change Order - _x000D_
-5,853,012</t>
        </r>
      </text>
    </comment>
    <comment ref="E50" authorId="0" shapeId="0" xr:uid="{B5F081DF-F83E-44FD-8C50-8E21CB1D48F9}">
      <text>
        <r>
          <rPr>
            <sz val="10"/>
            <color indexed="81"/>
            <rFont val="Arial"/>
            <family val="2"/>
          </rPr>
          <t>Original - _x000D_
1,299,000_x000D_
Change Order - _x000D_
9,260</t>
        </r>
      </text>
    </comment>
    <comment ref="E51" authorId="0" shapeId="0" xr:uid="{C4872E98-A4AD-4D0A-ACC5-2A87EEA9E5AE}">
      <text>
        <r>
          <rPr>
            <sz val="10"/>
            <color indexed="81"/>
            <rFont val="Arial"/>
            <family val="2"/>
          </rPr>
          <t>Original - _x000D_
765,500_x000D_
Change Order - _x000D_
129,925</t>
        </r>
      </text>
    </comment>
    <comment ref="E52" authorId="0" shapeId="0" xr:uid="{8D82EA1B-0AA2-4987-BCFA-60D0FD2C1B89}">
      <text>
        <r>
          <rPr>
            <sz val="10"/>
            <color indexed="81"/>
            <rFont val="Arial"/>
            <family val="2"/>
          </rPr>
          <t>Original - _x000D_
8,790,450_x000D_
Change Order - _x000D_
1,241,668</t>
        </r>
      </text>
    </comment>
    <comment ref="E53" authorId="0" shapeId="0" xr:uid="{1E8FF476-1E0B-436D-96AA-EA0EE287D35C}">
      <text>
        <r>
          <rPr>
            <sz val="10"/>
            <color indexed="81"/>
            <rFont val="Arial"/>
            <family val="2"/>
          </rPr>
          <t>Original - _x000D_
3,924,800_x000D_
Change Order - _x000D_
1,354,341</t>
        </r>
      </text>
    </comment>
    <comment ref="E54" authorId="0" shapeId="0" xr:uid="{80172892-AD2A-4C59-A6CE-9C29B42F3FF5}">
      <text>
        <r>
          <rPr>
            <sz val="10"/>
            <color indexed="81"/>
            <rFont val="Arial"/>
            <family val="2"/>
          </rPr>
          <t>Original - _x000D_
197,300_x000D_
Change Order - _x000D_
57,895</t>
        </r>
      </text>
    </comment>
    <comment ref="E55" authorId="0" shapeId="0" xr:uid="{FA7F77DE-EB8F-46CC-8D06-E8B6C77A8755}">
      <text>
        <r>
          <rPr>
            <sz val="10"/>
            <color indexed="81"/>
            <rFont val="Arial"/>
            <family val="2"/>
          </rPr>
          <t>Original - _x000D_
72,600_x000D_
Change Order - _x000D_
4,578,203</t>
        </r>
      </text>
    </comment>
    <comment ref="E60" authorId="0" shapeId="0" xr:uid="{23545319-54AA-45E0-98FC-6D315F0395FE}">
      <text>
        <r>
          <rPr>
            <sz val="10"/>
            <color indexed="81"/>
            <rFont val="Arial"/>
            <family val="2"/>
          </rPr>
          <t>Original - _x000D_
989,100_x000D_
Change Order - _x000D_
97,860</t>
        </r>
      </text>
    </comment>
    <comment ref="E61" authorId="0" shapeId="0" xr:uid="{59C0A8E1-6150-4DF3-AAD0-1DC41307E599}">
      <text>
        <r>
          <rPr>
            <sz val="10"/>
            <color indexed="81"/>
            <rFont val="Arial"/>
            <family val="2"/>
          </rPr>
          <t>Original - _x000D_
176,751_x000D_
Change Order - _x000D_
45,323</t>
        </r>
      </text>
    </comment>
    <comment ref="E63" authorId="0" shapeId="0" xr:uid="{CBABB9D6-B399-4ACA-9AC8-0844DC9C3611}">
      <text>
        <r>
          <rPr>
            <sz val="10"/>
            <color indexed="81"/>
            <rFont val="Arial"/>
            <family val="2"/>
          </rPr>
          <t>Original - _x000D_
489,000_x000D_
Change Order - _x000D_
43,951</t>
        </r>
      </text>
    </comment>
    <comment ref="E64" authorId="0" shapeId="0" xr:uid="{99650C54-F9E4-4BD0-BB54-869E8FF612D0}">
      <text>
        <r>
          <rPr>
            <sz val="10"/>
            <color indexed="81"/>
            <rFont val="Arial"/>
            <family val="2"/>
          </rPr>
          <t>Original - _x000D_
125,900_x000D_
Change Order - _x000D_
21,090</t>
        </r>
      </text>
    </comment>
    <comment ref="E65" authorId="0" shapeId="0" xr:uid="{2360DB43-8E45-44E6-9CFC-CD7B63F9A2D1}">
      <text>
        <r>
          <rPr>
            <sz val="10"/>
            <color indexed="81"/>
            <rFont val="Arial"/>
            <family val="2"/>
          </rPr>
          <t>Original - _x000D_
826,800_x000D_
Change Order - _x000D_
-19,722</t>
        </r>
      </text>
    </comment>
    <comment ref="E66" authorId="0" shapeId="0" xr:uid="{09966C98-EB0B-419B-9CBC-65F26D8F4D00}">
      <text>
        <r>
          <rPr>
            <sz val="10"/>
            <color indexed="81"/>
            <rFont val="Arial"/>
            <family val="2"/>
          </rPr>
          <t>Original - _x000D_
148,468_x000D_
Change Order - _x000D_
1,311,697</t>
        </r>
      </text>
    </comment>
    <comment ref="E74" authorId="0" shapeId="0" xr:uid="{72C5C2AE-9218-4F3C-89D9-8F4D834D5B4A}">
      <text>
        <r>
          <rPr>
            <sz val="10"/>
            <color indexed="81"/>
            <rFont val="Arial"/>
            <family val="2"/>
          </rPr>
          <t>Original - _x000D_
89,000_x000D_
Change Order - _x000D_
36,429</t>
        </r>
      </text>
    </comment>
    <comment ref="E78" authorId="0" shapeId="0" xr:uid="{CB919762-081A-412E-B627-EDA379F9B682}">
      <text>
        <r>
          <rPr>
            <sz val="10"/>
            <color indexed="81"/>
            <rFont val="Arial"/>
            <family val="2"/>
          </rPr>
          <t>Original - _x000D_
7,000_x000D_
Change Order - _x000D_
11,074</t>
        </r>
      </text>
    </comment>
    <comment ref="E79" authorId="0" shapeId="0" xr:uid="{0AD07B96-FB04-4CFF-B001-2A1888F7E8E7}">
      <text>
        <r>
          <rPr>
            <sz val="10"/>
            <color indexed="81"/>
            <rFont val="Arial"/>
            <family val="2"/>
          </rPr>
          <t>Original - _x000D_
77,400_x000D_
Change Order - _x000D_
3,054</t>
        </r>
      </text>
    </comment>
  </commentList>
</comments>
</file>

<file path=xl/sharedStrings.xml><?xml version="1.0" encoding="utf-8"?>
<sst xmlns="http://schemas.openxmlformats.org/spreadsheetml/2006/main" count="5334" uniqueCount="797">
  <si>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</si>
  <si>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</si>
  <si>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</si>
  <si>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</si>
  <si>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</si>
  <si>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</si>
  <si>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</si>
  <si>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</si>
  <si>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</si>
  <si>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</si>
  <si>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</si>
  <si>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</si>
  <si>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</si>
  <si>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</si>
  <si>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</si>
  <si>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</si>
  <si>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</si>
  <si>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</si>
  <si>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</si>
  <si>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</si>
  <si>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</si>
  <si>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</si>
  <si>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</si>
  <si>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</si>
  <si>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</si>
  <si>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</si>
  <si>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</si>
  <si>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</si>
  <si>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</si>
  <si>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</si>
  <si>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</si>
  <si>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</si>
  <si>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</si>
  <si>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</si>
  <si>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</si>
  <si>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</si>
  <si>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</si>
  <si>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</si>
  <si>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</si>
  <si>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</si>
  <si>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</si>
  <si>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</si>
  <si>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</si>
  <si>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</si>
  <si>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</si>
  <si>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</si>
  <si>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</si>
  <si>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</si>
  <si>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</si>
  <si>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</si>
  <si>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</si>
  <si>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</si>
  <si>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</si>
  <si>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</si>
  <si>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</si>
  <si>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</si>
  <si>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</si>
  <si>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</si>
  <si>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</si>
  <si>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</si>
  <si>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</si>
  <si>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</si>
  <si>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</si>
  <si>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</si>
  <si>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</si>
  <si>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</si>
  <si>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</si>
  <si>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</si>
  <si>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</si>
  <si>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</si>
  <si>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</si>
  <si>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</si>
  <si>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</si>
  <si>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</si>
  <si>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</si>
  <si>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</si>
  <si>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</si>
  <si>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</si>
  <si>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</si>
  <si>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</si>
  <si>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</si>
  <si>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</si>
  <si>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</si>
  <si>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</si>
  <si>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</si>
  <si>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</si>
  <si>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</si>
  <si>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</si>
  <si>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</si>
  <si>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</si>
  <si>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</si>
  <si>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</si>
  <si>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</si>
  <si>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</si>
  <si>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</si>
  <si>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</si>
  <si>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</si>
  <si>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</si>
  <si>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</si>
  <si>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</si>
  <si>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</si>
  <si>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</si>
  <si>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</si>
  <si>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</si>
  <si>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</si>
  <si>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</si>
  <si>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</si>
  <si>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</si>
  <si>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</si>
  <si>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</si>
  <si>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</si>
  <si>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</si>
  <si>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</si>
  <si>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</si>
  <si>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</si>
  <si>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</si>
  <si>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</si>
  <si>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</si>
  <si>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</si>
  <si>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</si>
  <si>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</si>
  <si>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</si>
  <si>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</si>
  <si>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</si>
  <si>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</si>
  <si>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</si>
  <si>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</si>
  <si>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</si>
  <si>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</si>
  <si>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</si>
  <si>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</si>
  <si>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</si>
  <si>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</si>
  <si>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</si>
  <si>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</si>
  <si>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</si>
  <si>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</si>
  <si>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</si>
  <si>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</si>
  <si>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</si>
  <si>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</si>
  <si>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</si>
  <si>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</si>
  <si>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</si>
  <si>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</si>
  <si>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</si>
  <si>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</si>
  <si>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</si>
  <si>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</si>
  <si>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</si>
  <si>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</si>
  <si>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</si>
  <si>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</si>
  <si>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</si>
  <si>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</si>
  <si>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</si>
  <si>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</si>
  <si>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</si>
  <si>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</si>
  <si>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</si>
  <si>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</si>
  <si>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</si>
  <si>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</si>
  <si>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</si>
  <si>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</si>
  <si>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</si>
  <si>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</si>
  <si>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</si>
  <si>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</si>
  <si>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</si>
  <si>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</si>
  <si>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</si>
  <si>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</si>
  <si>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</si>
  <si>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</si>
  <si>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</si>
  <si>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</si>
  <si>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</si>
  <si>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</si>
  <si>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</si>
  <si>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</si>
  <si>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</si>
  <si>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</si>
  <si>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</si>
  <si>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</si>
  <si>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</si>
  <si>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</si>
  <si>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</si>
  <si>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</si>
  <si>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</si>
  <si>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</si>
  <si>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</si>
  <si>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</si>
  <si>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</si>
  <si>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</si>
  <si>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</si>
  <si>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</si>
  <si>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</si>
  <si>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</si>
  <si>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</si>
  <si>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</si>
  <si>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</si>
  <si>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</si>
  <si>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</si>
  <si>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</si>
  <si>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</si>
  <si>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</si>
  <si>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</si>
  <si>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</si>
  <si>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</si>
  <si>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</si>
  <si>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</si>
  <si>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</si>
  <si>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</si>
  <si>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</si>
  <si>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</si>
  <si>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</si>
  <si>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</si>
  <si>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</si>
  <si>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</si>
  <si>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</si>
  <si>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</si>
  <si>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</si>
  <si>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</si>
  <si>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</si>
  <si>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</si>
  <si>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</si>
  <si>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</si>
  <si>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</si>
  <si>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</si>
  <si>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</si>
  <si>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</si>
  <si>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</si>
  <si>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</si>
  <si>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</si>
  <si>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</si>
  <si>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</si>
  <si>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</si>
  <si>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</si>
  <si>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</si>
  <si>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</si>
  <si>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</si>
  <si>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</si>
  <si>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</si>
  <si>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</si>
  <si>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</si>
  <si>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</si>
  <si>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</si>
  <si>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</si>
  <si>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</si>
  <si>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</si>
  <si>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</si>
  <si>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</si>
  <si>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</si>
  <si>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</si>
  <si>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</si>
  <si>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</si>
  <si>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</si>
  <si>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</si>
  <si>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</si>
  <si>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</si>
  <si>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</si>
  <si>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</si>
  <si>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</si>
  <si>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</si>
  <si>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</si>
  <si>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</si>
  <si>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</si>
  <si>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</si>
  <si>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</si>
  <si>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</si>
  <si>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</si>
  <si>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</si>
  <si>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</si>
  <si>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</si>
  <si>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</si>
  <si>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</si>
  <si>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</si>
  <si>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</si>
  <si>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</si>
  <si>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</si>
  <si>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</si>
  <si>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</si>
  <si>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</si>
  <si>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</si>
  <si>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</si>
  <si>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</si>
  <si>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</si>
  <si>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</si>
  <si>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</si>
  <si>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</si>
  <si>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</si>
  <si>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</si>
  <si>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</si>
  <si>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</si>
  <si>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</si>
  <si>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</si>
  <si>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</si>
  <si>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</si>
  <si>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</si>
  <si>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</si>
  <si>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</si>
  <si>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</si>
  <si>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</si>
  <si>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</si>
  <si>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</si>
  <si>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</si>
  <si>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</si>
  <si>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</si>
  <si>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</si>
  <si>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</si>
  <si>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</si>
  <si>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</si>
  <si>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</si>
  <si>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</si>
  <si>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</si>
  <si>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</si>
  <si>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</si>
  <si>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</si>
  <si>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</si>
  <si>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</si>
  <si>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</si>
  <si>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</si>
  <si>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</si>
  <si>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</si>
  <si>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</si>
  <si>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</si>
  <si>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</si>
  <si>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</si>
  <si>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</si>
  <si>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</si>
  <si>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</si>
  <si>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</si>
  <si>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</si>
  <si>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</si>
  <si>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</si>
  <si>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</si>
  <si>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</si>
  <si>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</si>
  <si>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</si>
  <si>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</si>
  <si>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</si>
  <si>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</si>
  <si>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</si>
  <si>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</si>
  <si>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</si>
  <si>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</si>
  <si>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</si>
  <si>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</si>
  <si>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</si>
  <si>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</si>
  <si>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</si>
  <si>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</si>
  <si>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</si>
  <si>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</si>
  <si>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</si>
  <si>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</si>
  <si>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</si>
  <si>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</si>
  <si>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</si>
  <si>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</si>
  <si>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</si>
  <si>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</si>
  <si>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</si>
  <si>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</si>
  <si>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</si>
  <si>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</si>
  <si>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</si>
  <si>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</si>
  <si>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</si>
  <si>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</si>
  <si>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</si>
  <si>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</si>
  <si>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</si>
  <si>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</si>
  <si>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</si>
  <si>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</si>
  <si>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</si>
  <si>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</si>
  <si>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</si>
  <si>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</si>
  <si>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</si>
  <si>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</si>
  <si>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</si>
  <si>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</si>
  <si>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</si>
  <si>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</si>
  <si>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</si>
  <si>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</si>
  <si>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</si>
  <si>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</si>
  <si>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</si>
  <si>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</si>
  <si>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</si>
  <si>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</si>
  <si>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</si>
  <si>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</si>
  <si>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</si>
  <si>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</si>
  <si>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</si>
  <si>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</si>
  <si>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</si>
  <si>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</si>
  <si>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</si>
  <si>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</si>
  <si>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</si>
  <si>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</si>
  <si>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</si>
  <si>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</si>
  <si>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</si>
  <si>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</si>
  <si>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</si>
  <si>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</si>
  <si>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</si>
  <si>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</si>
  <si>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</si>
  <si>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</si>
  <si>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</si>
  <si>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</si>
  <si>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</si>
  <si>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</si>
  <si>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</si>
  <si>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</si>
  <si>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</si>
  <si>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</si>
  <si>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</si>
  <si>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</si>
  <si>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</si>
  <si>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</si>
  <si>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</si>
  <si>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</si>
  <si>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</si>
  <si>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</si>
  <si>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</si>
  <si>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</si>
  <si>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</si>
  <si>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</si>
  <si>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</si>
  <si>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</si>
  <si>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</si>
  <si>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</si>
  <si>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</si>
  <si>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</si>
  <si>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</si>
  <si>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</si>
  <si>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</si>
  <si>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</si>
  <si>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</si>
  <si>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</si>
  <si>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</si>
  <si>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</si>
  <si>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</si>
  <si>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</si>
  <si>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</si>
  <si>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</si>
  <si>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</si>
  <si>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</si>
  <si>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</si>
  <si>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</si>
  <si>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</si>
  <si>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</si>
  <si>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</si>
  <si>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</si>
  <si>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</si>
  <si>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</si>
  <si>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</si>
  <si>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</si>
  <si>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</si>
  <si>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</si>
  <si>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</si>
  <si>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</si>
  <si>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</si>
  <si>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</si>
  <si>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</si>
  <si>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</si>
  <si>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</si>
  <si>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</si>
  <si>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</si>
  <si>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</si>
  <si>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</si>
  <si>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</si>
  <si>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</si>
  <si>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</si>
  <si>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</si>
  <si>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</si>
  <si>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</si>
  <si>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</si>
  <si>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</si>
  <si>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</si>
  <si>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</si>
  <si>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</si>
  <si>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</si>
  <si>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</si>
  <si>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</si>
  <si>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</si>
  <si>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</si>
  <si>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</si>
  <si>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</si>
  <si>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</si>
  <si>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</si>
  <si>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</si>
  <si>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</si>
  <si>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</si>
  <si>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</si>
  <si>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</si>
  <si>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</si>
  <si>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</si>
  <si>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</si>
  <si>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</si>
  <si>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</si>
  <si>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</si>
  <si>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</si>
  <si>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</si>
  <si>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</si>
  <si>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</si>
  <si>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</si>
  <si>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</si>
  <si>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</si>
  <si>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</si>
  <si>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</si>
  <si>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</si>
  <si>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</si>
  <si>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</si>
  <si>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</si>
  <si>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</si>
  <si>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</si>
  <si>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</si>
  <si>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</si>
  <si>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</si>
  <si>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</si>
  <si>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</si>
  <si>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</si>
  <si>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</si>
  <si>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</si>
  <si>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</si>
  <si>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</si>
  <si>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</si>
  <si>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</si>
  <si>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</si>
  <si>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</si>
  <si>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</si>
  <si>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</si>
  <si>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</si>
  <si>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</si>
  <si>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</si>
  <si>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</si>
  <si>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</si>
  <si>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</si>
  <si>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</si>
  <si>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</si>
  <si>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</si>
  <si>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</si>
  <si>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</si>
  <si>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</si>
  <si>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</si>
  <si>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</si>
  <si>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</si>
  <si>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</si>
  <si>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</si>
  <si>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</si>
  <si>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</si>
  <si>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</si>
  <si>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</si>
  <si>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</si>
  <si>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</si>
  <si>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</si>
  <si>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</si>
  <si>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</si>
  <si>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</si>
  <si>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</si>
  <si>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</si>
  <si>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</si>
  <si>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</si>
  <si>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</si>
  <si>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</si>
  <si>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</si>
  <si>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</si>
  <si>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</si>
  <si>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</si>
  <si>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</si>
  <si>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</si>
  <si>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</si>
  <si>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</si>
  <si>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</si>
  <si>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</si>
  <si>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</si>
  <si>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</si>
  <si>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</si>
  <si>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</si>
  <si>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</si>
  <si>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</si>
  <si>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</si>
  <si>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</si>
  <si>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</si>
  <si>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</si>
  <si>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</si>
  <si>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</si>
  <si>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</si>
  <si>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</si>
  <si>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</si>
  <si>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</si>
  <si>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</si>
  <si>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</si>
  <si>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</si>
  <si>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</si>
  <si>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</si>
  <si>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</si>
  <si>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</si>
  <si>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</si>
  <si>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</si>
  <si>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</si>
  <si>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</si>
  <si>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</si>
  <si>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</si>
  <si>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</si>
  <si>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</si>
  <si>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</si>
  <si>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</si>
  <si>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</si>
  <si>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</si>
  <si>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</si>
  <si>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</si>
  <si>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</si>
  <si>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</si>
  <si>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</si>
  <si>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</si>
  <si>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</si>
  <si>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</si>
  <si>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</si>
  <si>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</si>
  <si>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</si>
  <si>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Closed!</t>
  </si>
  <si>
    <t xml:space="preserve">  Open Jobs</t>
  </si>
  <si>
    <t>0000000000000000</t>
  </si>
  <si>
    <t xml:space="preserve">  Closed Jobs</t>
  </si>
  <si>
    <t>ExcelImport</t>
  </si>
  <si>
    <t>NEW ENGLAND SHEET META</t>
  </si>
  <si>
    <t>John Sloan</t>
  </si>
  <si>
    <t>Company 13 Grand Totals</t>
  </si>
  <si>
    <t>Company 13 Open Job Totals</t>
  </si>
  <si>
    <t>Company 13 Closed Job Totals</t>
  </si>
  <si>
    <t>Joe Gonzalez</t>
  </si>
  <si>
    <t>Chuck Cox</t>
  </si>
  <si>
    <t>Brandon Mead</t>
  </si>
  <si>
    <t>Jeff Wong</t>
  </si>
  <si>
    <t>35</t>
  </si>
  <si>
    <t xml:space="preserve"> MECHANICAL</t>
  </si>
  <si>
    <t>Division 35</t>
  </si>
  <si>
    <t>35.5193.</t>
  </si>
  <si>
    <t xml:space="preserve">    Kaiser Fresno Medical Center Acute Service Expansion</t>
  </si>
  <si>
    <t>35.5260.</t>
  </si>
  <si>
    <t xml:space="preserve">    PG&amp;E Helms Switchyard Elevator Ventilation Upgrade</t>
  </si>
  <si>
    <t>Andrew Ferdinandsen</t>
  </si>
  <si>
    <t>35.5319.</t>
  </si>
  <si>
    <t xml:space="preserve">    VCH, CT 64 Replacement</t>
  </si>
  <si>
    <t>35.5323.</t>
  </si>
  <si>
    <t xml:space="preserve">    VCH-CIP 629 Lab Remodel (design/build)</t>
  </si>
  <si>
    <t>35.5325.</t>
  </si>
  <si>
    <t xml:space="preserve">    FRS MC Cabinet Inst Drying, Washer Disinfector x2, Lifecycle</t>
  </si>
  <si>
    <t>35.5336.</t>
  </si>
  <si>
    <t xml:space="preserve">    VCH - CIP 682 Utility Relocation</t>
  </si>
  <si>
    <t>35.5337.</t>
  </si>
  <si>
    <t xml:space="preserve">    VCH - CIP 673 Elevator Retrofit</t>
  </si>
  <si>
    <t>35.5338.</t>
  </si>
  <si>
    <t xml:space="preserve">    Sanger Ed Complex-Ph 3 - ASM</t>
  </si>
  <si>
    <t>DeDe Stair</t>
  </si>
  <si>
    <t>35.5346.</t>
  </si>
  <si>
    <t xml:space="preserve">    Terry Bradley Educational Center, Increment 5</t>
  </si>
  <si>
    <t>35.5358.</t>
  </si>
  <si>
    <t xml:space="preserve">    SAMC - 1 North Fluoroscopy Rooms 5-7 – Design and Engineerin</t>
  </si>
  <si>
    <t>35.5359.</t>
  </si>
  <si>
    <t xml:space="preserve">    SAMC - Radiology Rooms 1,2,8 and 9 – Design and Engineering</t>
  </si>
  <si>
    <t>35.5360.</t>
  </si>
  <si>
    <t xml:space="preserve">    CRMC- Bob Smittcamp Neurosciences Renovation</t>
  </si>
  <si>
    <t>Derrick Miller</t>
  </si>
  <si>
    <t>35.5361.</t>
  </si>
  <si>
    <t xml:space="preserve">    VCH - Cell Therapy Lab Modifications</t>
  </si>
  <si>
    <t>35.5364.</t>
  </si>
  <si>
    <t xml:space="preserve">    Baird Middle School HVAC Equipment Replacement</t>
  </si>
  <si>
    <t>Jared Badertscher</t>
  </si>
  <si>
    <t>35.5366.</t>
  </si>
  <si>
    <t xml:space="preserve">    CMC Seismic Compliance Upgrades Project</t>
  </si>
  <si>
    <t>35.5367.</t>
  </si>
  <si>
    <t xml:space="preserve">    CertainTeed - Office HVAC RFP</t>
  </si>
  <si>
    <t>Christa Stone</t>
  </si>
  <si>
    <t>35.5369.</t>
  </si>
  <si>
    <t xml:space="preserve">    Faraday Microgrid (FR_VCH Solar CIP 646 Microgrid Energy Fac</t>
  </si>
  <si>
    <t>35.5370.</t>
  </si>
  <si>
    <t xml:space="preserve">    FUSD HVAC Replacements at 8 Various Sites - Bid No. 25-48</t>
  </si>
  <si>
    <t>35.5371.</t>
  </si>
  <si>
    <t xml:space="preserve">    Aynesworth and Calwa Elementary Schools</t>
  </si>
  <si>
    <t>35.5372.</t>
  </si>
  <si>
    <t xml:space="preserve">    NFSA 2023 CTP FRS MC Tissue Processor Lifecycle 1165234 - CA</t>
  </si>
  <si>
    <t>35.5374.</t>
  </si>
  <si>
    <t xml:space="preserve">    VCH-SPD Decontamination Sink (CIP 729)</t>
  </si>
  <si>
    <t>Travis Welker</t>
  </si>
  <si>
    <t>35.5376.</t>
  </si>
  <si>
    <t xml:space="preserve">    Clovis MOB Medicine Refrigerators Battery Back Up Optimizati</t>
  </si>
  <si>
    <t>35.5377.</t>
  </si>
  <si>
    <t xml:space="preserve">    VCH - Biosafety Cabinets</t>
  </si>
  <si>
    <t>35.5378.</t>
  </si>
  <si>
    <t xml:space="preserve">    Ahwahnee Middle School Gym HVAC Upgrade</t>
  </si>
  <si>
    <t>35.5379.</t>
  </si>
  <si>
    <t xml:space="preserve">    Bid 2425-1405 -  Rebid Roosevelt Elementary School Café HVAC</t>
  </si>
  <si>
    <t>35.5381.</t>
  </si>
  <si>
    <t xml:space="preserve">    VCH - CIP 646 Waterline Relocate at Microgrid</t>
  </si>
  <si>
    <t>35.5382.</t>
  </si>
  <si>
    <t xml:space="preserve">    Auto Booth Seismic Flex Loop Install - West Fresno Center, F</t>
  </si>
  <si>
    <t>35.5384.</t>
  </si>
  <si>
    <t xml:space="preserve">    Construction Division - Administration OH 2026 FY</t>
  </si>
  <si>
    <t>35.5385.</t>
  </si>
  <si>
    <t xml:space="preserve">    Construction Division - Pursuit OH 2026 FY</t>
  </si>
  <si>
    <t>35.5386.</t>
  </si>
  <si>
    <t xml:space="preserve">    Construction Division - Engineering OH 2026 FY</t>
  </si>
  <si>
    <t>35.5387.</t>
  </si>
  <si>
    <t xml:space="preserve">    Construction Division - Warranty for Closed Jobs 2026 FY</t>
  </si>
  <si>
    <t>35.5388.</t>
  </si>
  <si>
    <t xml:space="preserve">    Valley Children's Hospital - Fiscal Year 2026</t>
  </si>
  <si>
    <t>35.5389.</t>
  </si>
  <si>
    <t xml:space="preserve">    Saint Agnes Medical Center - Fiscal Year 2026</t>
  </si>
  <si>
    <t>35.5390.</t>
  </si>
  <si>
    <t xml:space="preserve">    Community Medical Center - Fiscal Year 2026</t>
  </si>
  <si>
    <t xml:space="preserve">  Division 35 Open Job Totals</t>
  </si>
  <si>
    <t>35.5302.</t>
  </si>
  <si>
    <t xml:space="preserve">    H&amp;R Citrus Processing Facility</t>
  </si>
  <si>
    <t>35.5305.</t>
  </si>
  <si>
    <t xml:space="preserve">    Coalinga High School HVAC Upgrades</t>
  </si>
  <si>
    <t>35.5320.</t>
  </si>
  <si>
    <t xml:space="preserve">    FUSD Holland, Wishon, Roeding, Del Mar ES HVAC/EMS Replacmnt</t>
  </si>
  <si>
    <t>35.5321.</t>
  </si>
  <si>
    <t xml:space="preserve">    Multi-Site Design-Build HVAC</t>
  </si>
  <si>
    <t>35.5335.</t>
  </si>
  <si>
    <t xml:space="preserve">    FUSD-Lowell Elementary School HVAC/EMS Replacement</t>
  </si>
  <si>
    <t>35.5282.</t>
  </si>
  <si>
    <t xml:space="preserve">    SAMC, Switchgear Fire Pump and Chiller RM Addition</t>
  </si>
  <si>
    <t>35.5288.</t>
  </si>
  <si>
    <t xml:space="preserve">    SCCCD, Applied Technology Ph.1, Clovis CC</t>
  </si>
  <si>
    <t>35.5299.</t>
  </si>
  <si>
    <t xml:space="preserve">    Dinuba High School Ph. 2</t>
  </si>
  <si>
    <t>35.5327.</t>
  </si>
  <si>
    <t xml:space="preserve">    VCH - Sterilizer Room Modifications (GO219)</t>
  </si>
  <si>
    <t>35.5328.</t>
  </si>
  <si>
    <t xml:space="preserve">    VCH-664 Air Handler #4</t>
  </si>
  <si>
    <t>35.5330.</t>
  </si>
  <si>
    <t xml:space="preserve">    Mechanical Division - Administration OH 2024 FY</t>
  </si>
  <si>
    <t>35.5331.</t>
  </si>
  <si>
    <t xml:space="preserve">    Mechanical Division - Pursuit OH 2024 FY</t>
  </si>
  <si>
    <t>35.5332.</t>
  </si>
  <si>
    <t xml:space="preserve">    Mechanical Division - Engineering OH 2024 FY</t>
  </si>
  <si>
    <t>35.5333.</t>
  </si>
  <si>
    <t xml:space="preserve">    Mechanical Division - Warranty for Closed Jobs 2024 FY</t>
  </si>
  <si>
    <t>35.5339.</t>
  </si>
  <si>
    <t xml:space="preserve">    FUSD - Dailey Elementary Charter School - HVAC Improvements</t>
  </si>
  <si>
    <t>35.5341.</t>
  </si>
  <si>
    <t xml:space="preserve">    CCMC - Soiled Workroom 2188 Cart Wash Replacement</t>
  </si>
  <si>
    <t>35.5342.</t>
  </si>
  <si>
    <t xml:space="preserve">    VCH - Kruger - Simulation Area</t>
  </si>
  <si>
    <t>35.5343.</t>
  </si>
  <si>
    <t xml:space="preserve">    FUSD - Sunnyside High School Chiller Replacements</t>
  </si>
  <si>
    <t>35.5344.</t>
  </si>
  <si>
    <t xml:space="preserve">    Kaiser Clovis Main Corridor Restroom Refresh       CAP024618</t>
  </si>
  <si>
    <t>35.5347.</t>
  </si>
  <si>
    <t xml:space="preserve">    VCH Home Care AC Redesign</t>
  </si>
  <si>
    <t>35.5348.</t>
  </si>
  <si>
    <t xml:space="preserve">    CIP 695 Water Connection to CSA</t>
  </si>
  <si>
    <t>35.5349.</t>
  </si>
  <si>
    <t xml:space="preserve">    Construction Division - Administration OH 2025 FY</t>
  </si>
  <si>
    <t>35.5350.</t>
  </si>
  <si>
    <t xml:space="preserve">    Construction Division - Pursuit OH 2025 FY</t>
  </si>
  <si>
    <t>35.5351.</t>
  </si>
  <si>
    <t xml:space="preserve">    Construction Division - Engineering OH 2025 FY</t>
  </si>
  <si>
    <t>35.5352.</t>
  </si>
  <si>
    <t xml:space="preserve">    Construction Division - Warranty for Closed Jobs 2025 FY</t>
  </si>
  <si>
    <t>35.5353.</t>
  </si>
  <si>
    <t xml:space="preserve">    VCH, Small Jobs 2025 FY</t>
  </si>
  <si>
    <t>35.5354.</t>
  </si>
  <si>
    <t xml:space="preserve">    SAMC, Maintenance Work Repair 2025</t>
  </si>
  <si>
    <t>35.5355.</t>
  </si>
  <si>
    <t xml:space="preserve">    CMC Work 2025 FY</t>
  </si>
  <si>
    <t>35.5356.</t>
  </si>
  <si>
    <t xml:space="preserve">    DESIGN - Lyles Sacramento - Ramona Opportunity</t>
  </si>
  <si>
    <t>Joshua Wilkinson</t>
  </si>
  <si>
    <t>35.5357.</t>
  </si>
  <si>
    <t xml:space="preserve">    VCH - Doctor's Lounge</t>
  </si>
  <si>
    <t>35.5362.</t>
  </si>
  <si>
    <t xml:space="preserve">    PG&amp;E Kerckhoff 2 Control Room Ventilation Study</t>
  </si>
  <si>
    <t>35.5363.</t>
  </si>
  <si>
    <t xml:space="preserve">    Aymium Williams Production Facility Aymium</t>
  </si>
  <si>
    <t>35.5365.</t>
  </si>
  <si>
    <t xml:space="preserve">    VCH- CIP693 Boiler Emission Upgrades #2 - Design Services</t>
  </si>
  <si>
    <t>35.5368.</t>
  </si>
  <si>
    <t xml:space="preserve">    Kaiser Clovis Rehab Services Conversion</t>
  </si>
  <si>
    <t>35.5373.</t>
  </si>
  <si>
    <t xml:space="preserve">    Kruger - Valley Children's Hospital Small Jobs Fiscal Year 2</t>
  </si>
  <si>
    <t>35.5375.</t>
  </si>
  <si>
    <t xml:space="preserve">    VCH - Waiting Room 20148 (20153 etc.)</t>
  </si>
  <si>
    <t>Division 35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</si>
</sst>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0" fontId="1" fillId="9" borderId="1" xfId="5" applyFont="1" applyFill="1" applyBorder="1" applyAlignment="1">
      <alignment horizontal="left" wrapText="1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 applyAlignment="1">
      <alignment horizontal="left" wrapText="1"/>
    </xf>
    <xf numFmtId="0" fontId="23" fillId="3" borderId="1" xfId="5" applyFont="1" applyFill="1" applyBorder="1" applyAlignment="1">
      <alignment horizontal="left" wrapText="1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13</v>
      </c>
      <c r="C3" s="5" t="s">
        <v>636</v>
      </c>
      <c r="D3" s="3"/>
    </row>
    <row r="4" spans="1:4" ht="15" x14ac:dyDescent="0.25">
      <c r="A4" s="4" t="s">
        <v>6</v>
      </c>
      <c r="B4" s="176">
        <v>45992</v>
      </c>
      <c r="C4" s="65" t="s">
        <v>631</v>
      </c>
      <c r="D4" s="3"/>
    </row>
    <row r="5" spans="1:4" ht="15.75" thickBot="1" x14ac:dyDescent="0.3">
      <c r="A5" s="4" t="s">
        <v>5</v>
      </c>
      <c r="B5" s="175" t="s">
        <v>645</v>
      </c>
      <c r="C5" s="17" t="s">
        <v>646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y9vCx61o7KJ98OVdxFPsEGe3RQkwQtz2OqPYfy928iNQvKjzS828nQ/1qD4rrfxXuRVwzwr9jcxarE3ps4BvIw==" saltValue="zzBjd8ncgk79VnKaeJbB+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647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5"/>
      <c r="BU7" s="295"/>
      <c r="BV7" s="295"/>
      <c r="BW7" s="295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632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5"/>
      <c r="BU8" s="295"/>
      <c r="BV8" s="295"/>
      <c r="BW8" s="295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648</v>
      </c>
      <c r="B9" s="232" t="s">
        <v>649</v>
      </c>
      <c r="C9" s="232" t="s">
        <v>642</v>
      </c>
      <c r="D9" s="233"/>
      <c r="E9" s="234">
        <v>1472166</v>
      </c>
      <c r="F9" s="235">
        <v>1472166</v>
      </c>
      <c r="G9" s="236"/>
      <c r="H9" s="104"/>
      <c r="I9" s="237">
        <v>1523719</v>
      </c>
      <c r="J9" s="248"/>
      <c r="K9" s="239"/>
      <c r="L9" s="8">
        <v>1688668.06</v>
      </c>
      <c r="M9" s="240">
        <v>1683719</v>
      </c>
      <c r="N9" s="72"/>
      <c r="O9" s="100"/>
      <c r="P9" s="9">
        <f t="shared" si="13"/>
        <v>-160000</v>
      </c>
      <c r="Q9" s="9">
        <v>-110000</v>
      </c>
      <c r="R9" s="9">
        <f t="shared" si="15"/>
        <v>-50000</v>
      </c>
      <c r="S9" s="152">
        <v>46054</v>
      </c>
      <c r="T9" s="10"/>
      <c r="U9" s="23">
        <f t="shared" si="16"/>
        <v>0.98573383088270672</v>
      </c>
      <c r="V9" s="11">
        <f t="shared" si="17"/>
        <v>1501981.367058767</v>
      </c>
      <c r="W9" s="11">
        <f t="shared" si="18"/>
        <v>1499698.78</v>
      </c>
      <c r="X9" s="8">
        <v>1659698.78</v>
      </c>
      <c r="Y9" s="9">
        <f t="shared" si="19"/>
        <v>-160000</v>
      </c>
      <c r="Z9" s="70">
        <v>-160000</v>
      </c>
      <c r="AA9" s="72"/>
      <c r="AB9" s="108"/>
      <c r="AC9" s="9">
        <v>-110000</v>
      </c>
      <c r="AD9" s="9">
        <f t="shared" si="22"/>
        <v>-50000</v>
      </c>
      <c r="AE9" s="10"/>
      <c r="AF9" s="24">
        <v>0</v>
      </c>
      <c r="AG9" s="11">
        <v>1346422.19</v>
      </c>
      <c r="AH9" s="8">
        <v>1346422.19</v>
      </c>
      <c r="AI9" s="9">
        <v>-1346422.19</v>
      </c>
      <c r="AJ9" s="9">
        <v>-25000</v>
      </c>
      <c r="AK9" s="10"/>
      <c r="AL9" s="11">
        <f t="shared" si="24"/>
        <v>153276.59000000008</v>
      </c>
      <c r="AM9" s="8">
        <v>313276.59000000003</v>
      </c>
      <c r="AN9" s="9">
        <f t="shared" si="26"/>
        <v>1186422.19</v>
      </c>
      <c r="AO9" s="9">
        <f t="shared" si="27"/>
        <v>-135000</v>
      </c>
      <c r="AP9" s="10"/>
      <c r="AQ9" s="25">
        <f t="shared" si="28"/>
        <v>24020.219999999972</v>
      </c>
      <c r="AR9" s="25">
        <f t="shared" si="29"/>
        <v>24020.219999999972</v>
      </c>
      <c r="AS9" s="25">
        <f t="shared" si="30"/>
        <v>0</v>
      </c>
      <c r="AT9" s="10"/>
      <c r="AU9" s="12">
        <v>1472166</v>
      </c>
      <c r="AV9" s="12">
        <f t="shared" si="31"/>
        <v>27532.780000000028</v>
      </c>
      <c r="AW9" s="12" t="str">
        <f t="shared" si="32"/>
        <v xml:space="preserve"> 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1523719</v>
      </c>
      <c r="BF9" s="15">
        <v>1683719</v>
      </c>
      <c r="BG9" s="15">
        <v>-160000</v>
      </c>
      <c r="BH9" s="15">
        <v>1523719</v>
      </c>
      <c r="BI9" s="15">
        <v>1683719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0</v>
      </c>
      <c r="BP9" s="241"/>
      <c r="BQ9" s="241"/>
      <c r="BR9" s="241"/>
      <c r="BS9" s="241"/>
      <c r="BT9" s="295"/>
      <c r="BU9" s="295"/>
      <c r="BV9" s="295"/>
      <c r="BW9" s="295"/>
      <c r="BX9" s="241"/>
      <c r="BY9" s="241"/>
      <c r="BZ9" s="244"/>
      <c r="CA9" s="244"/>
      <c r="CB9" s="292">
        <v>-160000</v>
      </c>
      <c r="CC9" s="245" t="s">
        <v>635</v>
      </c>
      <c r="CD9" s="241">
        <v>0</v>
      </c>
      <c r="CE9" s="247">
        <v>1346422.19</v>
      </c>
      <c r="CF9" s="247">
        <v>0</v>
      </c>
      <c r="CG9" s="247">
        <v>1346422.19</v>
      </c>
      <c r="CH9" s="247">
        <v>0</v>
      </c>
      <c r="CI9" s="246" t="s">
        <v>633</v>
      </c>
      <c r="CJ9" s="247">
        <v>1659698.78</v>
      </c>
      <c r="CK9" s="247">
        <v>313276.59000000003</v>
      </c>
      <c r="CL9" s="247">
        <v>1472166</v>
      </c>
      <c r="CM9" s="247">
        <v>0</v>
      </c>
    </row>
    <row r="10" spans="1:102" x14ac:dyDescent="0.25">
      <c r="A10" s="231" t="s">
        <v>650</v>
      </c>
      <c r="B10" s="232" t="s">
        <v>651</v>
      </c>
      <c r="C10" s="232" t="s">
        <v>652</v>
      </c>
      <c r="D10" s="233"/>
      <c r="E10" s="234">
        <v>1128719</v>
      </c>
      <c r="F10" s="235">
        <v>1128719</v>
      </c>
      <c r="G10" s="236"/>
      <c r="H10" s="104"/>
      <c r="I10" s="237">
        <v>1128719</v>
      </c>
      <c r="J10" s="248"/>
      <c r="K10" s="239"/>
      <c r="L10" s="8">
        <v>683366.34</v>
      </c>
      <c r="M10" s="240">
        <v>753719</v>
      </c>
      <c r="N10" s="72"/>
      <c r="O10" s="100"/>
      <c r="P10" s="9">
        <f t="shared" si="13"/>
        <v>375000</v>
      </c>
      <c r="Q10" s="9">
        <v>200000</v>
      </c>
      <c r="R10" s="9">
        <f t="shared" si="15"/>
        <v>175000</v>
      </c>
      <c r="S10" s="152">
        <v>46054</v>
      </c>
      <c r="T10" s="10"/>
      <c r="U10" s="23">
        <f t="shared" si="16"/>
        <v>0.86350630672704287</v>
      </c>
      <c r="V10" s="11">
        <f t="shared" si="17"/>
        <v>974655.97502264113</v>
      </c>
      <c r="W10" s="11">
        <f t="shared" si="18"/>
        <v>974730.6</v>
      </c>
      <c r="X10" s="8">
        <v>650841.11</v>
      </c>
      <c r="Y10" s="9">
        <f t="shared" si="19"/>
        <v>323889.49</v>
      </c>
      <c r="Z10" s="70">
        <v>323889.49</v>
      </c>
      <c r="AA10" s="72"/>
      <c r="AB10" s="108"/>
      <c r="AC10" s="9">
        <v>200000</v>
      </c>
      <c r="AD10" s="9">
        <f t="shared" si="22"/>
        <v>123889.48999999999</v>
      </c>
      <c r="AE10" s="10"/>
      <c r="AF10" s="24">
        <v>0</v>
      </c>
      <c r="AG10" s="11">
        <v>407057.03</v>
      </c>
      <c r="AH10" s="8">
        <v>407057.03</v>
      </c>
      <c r="AI10" s="9">
        <v>-407057.03</v>
      </c>
      <c r="AJ10" s="9">
        <v>16714.45</v>
      </c>
      <c r="AK10" s="10"/>
      <c r="AL10" s="11">
        <f t="shared" si="24"/>
        <v>567673.56999999995</v>
      </c>
      <c r="AM10" s="8">
        <v>243784.08</v>
      </c>
      <c r="AN10" s="9">
        <f t="shared" si="26"/>
        <v>730946.52</v>
      </c>
      <c r="AO10" s="9">
        <f t="shared" si="27"/>
        <v>307175.03999999998</v>
      </c>
      <c r="AP10" s="10"/>
      <c r="AQ10" s="25">
        <f t="shared" si="28"/>
        <v>153988.40000000002</v>
      </c>
      <c r="AR10" s="25">
        <f t="shared" si="29"/>
        <v>102877.89000000001</v>
      </c>
      <c r="AS10" s="25">
        <f t="shared" si="30"/>
        <v>51110.510000000009</v>
      </c>
      <c r="AT10" s="10"/>
      <c r="AU10" s="12">
        <v>1128719.01</v>
      </c>
      <c r="AV10" s="12" t="str">
        <f t="shared" si="31"/>
        <v xml:space="preserve"> </v>
      </c>
      <c r="AW10" s="12">
        <f t="shared" si="32"/>
        <v>153988.41000000003</v>
      </c>
      <c r="AX10" s="241"/>
      <c r="AY10" s="242"/>
      <c r="AZ10" s="241"/>
      <c r="BA10" s="241"/>
      <c r="BB10" s="243"/>
      <c r="BC10" s="242" t="s">
        <v>630</v>
      </c>
      <c r="BD10" s="242" t="s">
        <v>630</v>
      </c>
      <c r="BE10" s="15">
        <v>1128719</v>
      </c>
      <c r="BF10" s="15">
        <v>753719</v>
      </c>
      <c r="BG10" s="15">
        <v>323889.49</v>
      </c>
      <c r="BH10" s="15">
        <v>1128719</v>
      </c>
      <c r="BI10" s="15">
        <v>753719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0</v>
      </c>
      <c r="BP10" s="241"/>
      <c r="BQ10" s="241"/>
      <c r="BR10" s="241"/>
      <c r="BS10" s="241"/>
      <c r="BT10" s="295"/>
      <c r="BU10" s="295"/>
      <c r="BV10" s="295"/>
      <c r="BW10" s="295"/>
      <c r="BX10" s="241"/>
      <c r="BY10" s="241"/>
      <c r="BZ10" s="244"/>
      <c r="CA10" s="244"/>
      <c r="CB10" s="292">
        <v>323889.49</v>
      </c>
      <c r="CC10" s="245" t="s">
        <v>635</v>
      </c>
      <c r="CD10" s="241">
        <v>0</v>
      </c>
      <c r="CE10" s="247">
        <v>407057.03</v>
      </c>
      <c r="CF10" s="247">
        <v>0</v>
      </c>
      <c r="CG10" s="247">
        <v>407057.03</v>
      </c>
      <c r="CH10" s="247">
        <v>0</v>
      </c>
      <c r="CI10" s="246" t="s">
        <v>633</v>
      </c>
      <c r="CJ10" s="247">
        <v>650841.11</v>
      </c>
      <c r="CK10" s="247">
        <v>243784.08</v>
      </c>
      <c r="CL10" s="247">
        <v>1128719.01</v>
      </c>
      <c r="CM10" s="247">
        <v>0</v>
      </c>
    </row>
    <row r="11" spans="1:102" x14ac:dyDescent="0.25">
      <c r="A11" s="231" t="s">
        <v>653</v>
      </c>
      <c r="B11" s="232" t="s">
        <v>654</v>
      </c>
      <c r="C11" s="232" t="s">
        <v>641</v>
      </c>
      <c r="D11" s="233"/>
      <c r="E11" s="234">
        <v>531877</v>
      </c>
      <c r="F11" s="235">
        <v>531877</v>
      </c>
      <c r="G11" s="236"/>
      <c r="H11" s="104"/>
      <c r="I11" s="237">
        <v>530330</v>
      </c>
      <c r="J11" s="248"/>
      <c r="K11" s="239"/>
      <c r="L11" s="8">
        <v>632614.36</v>
      </c>
      <c r="M11" s="240">
        <v>630330</v>
      </c>
      <c r="N11" s="72"/>
      <c r="O11" s="100"/>
      <c r="P11" s="9">
        <f t="shared" si="13"/>
        <v>-100000</v>
      </c>
      <c r="Q11" s="9">
        <v>-100000</v>
      </c>
      <c r="R11" s="9">
        <f t="shared" si="15"/>
        <v>0</v>
      </c>
      <c r="S11" s="152">
        <v>46204</v>
      </c>
      <c r="T11" s="10"/>
      <c r="U11" s="23">
        <f t="shared" si="16"/>
        <v>0.91893182935922457</v>
      </c>
      <c r="V11" s="11">
        <f t="shared" si="17"/>
        <v>487337.11706407758</v>
      </c>
      <c r="W11" s="11">
        <f t="shared" si="18"/>
        <v>479230.30000000005</v>
      </c>
      <c r="X11" s="8">
        <v>579230.30000000005</v>
      </c>
      <c r="Y11" s="9">
        <f t="shared" si="19"/>
        <v>-100000</v>
      </c>
      <c r="Z11" s="70">
        <v>-100000</v>
      </c>
      <c r="AA11" s="72"/>
      <c r="AB11" s="108"/>
      <c r="AC11" s="9">
        <v>-100000</v>
      </c>
      <c r="AD11" s="9">
        <f t="shared" si="22"/>
        <v>0</v>
      </c>
      <c r="AE11" s="10"/>
      <c r="AF11" s="24">
        <v>0</v>
      </c>
      <c r="AG11" s="11">
        <v>327336.33</v>
      </c>
      <c r="AH11" s="8">
        <v>327336.33</v>
      </c>
      <c r="AI11" s="9">
        <v>-327336.33</v>
      </c>
      <c r="AJ11" s="9">
        <v>-20000</v>
      </c>
      <c r="AK11" s="10"/>
      <c r="AL11" s="11">
        <f t="shared" si="24"/>
        <v>151893.97000000003</v>
      </c>
      <c r="AM11" s="8">
        <v>251893.97</v>
      </c>
      <c r="AN11" s="9">
        <f t="shared" si="26"/>
        <v>227336.33000000002</v>
      </c>
      <c r="AO11" s="9">
        <f t="shared" si="27"/>
        <v>-80000</v>
      </c>
      <c r="AP11" s="10"/>
      <c r="AQ11" s="25">
        <f t="shared" si="28"/>
        <v>51099.699999999953</v>
      </c>
      <c r="AR11" s="25">
        <f t="shared" si="29"/>
        <v>51099.699999999953</v>
      </c>
      <c r="AS11" s="25">
        <f t="shared" si="30"/>
        <v>0</v>
      </c>
      <c r="AT11" s="10"/>
      <c r="AU11" s="12">
        <v>525848</v>
      </c>
      <c r="AV11" s="12" t="str">
        <f t="shared" si="31"/>
        <v xml:space="preserve"> </v>
      </c>
      <c r="AW11" s="12">
        <f t="shared" si="32"/>
        <v>46617.699999999953</v>
      </c>
      <c r="AX11" s="241"/>
      <c r="AY11" s="242"/>
      <c r="AZ11" s="241"/>
      <c r="BA11" s="241"/>
      <c r="BB11" s="243"/>
      <c r="BC11" s="242" t="s">
        <v>630</v>
      </c>
      <c r="BD11" s="242" t="s">
        <v>630</v>
      </c>
      <c r="BE11" s="15">
        <v>530330</v>
      </c>
      <c r="BF11" s="15">
        <v>630330</v>
      </c>
      <c r="BG11" s="15">
        <v>-100000</v>
      </c>
      <c r="BH11" s="15">
        <v>530330</v>
      </c>
      <c r="BI11" s="15">
        <v>630330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0</v>
      </c>
      <c r="BP11" s="241"/>
      <c r="BQ11" s="241"/>
      <c r="BR11" s="241"/>
      <c r="BS11" s="241"/>
      <c r="BT11" s="295"/>
      <c r="BU11" s="295"/>
      <c r="BV11" s="295"/>
      <c r="BW11" s="295"/>
      <c r="BX11" s="241"/>
      <c r="BY11" s="241"/>
      <c r="BZ11" s="244"/>
      <c r="CA11" s="244"/>
      <c r="CB11" s="292">
        <v>-100000</v>
      </c>
      <c r="CC11" s="245" t="s">
        <v>635</v>
      </c>
      <c r="CD11" s="241">
        <v>0</v>
      </c>
      <c r="CE11" s="241">
        <v>327336.33</v>
      </c>
      <c r="CF11" s="241">
        <v>0</v>
      </c>
      <c r="CG11" s="241">
        <v>327336.33</v>
      </c>
      <c r="CH11" s="241">
        <v>0</v>
      </c>
      <c r="CI11" s="246" t="s">
        <v>633</v>
      </c>
      <c r="CJ11" s="247">
        <v>579230.30000000005</v>
      </c>
      <c r="CK11" s="247">
        <v>251893.97</v>
      </c>
      <c r="CL11" s="247">
        <v>525848</v>
      </c>
      <c r="CM11" s="247">
        <v>0</v>
      </c>
    </row>
    <row r="12" spans="1:102" x14ac:dyDescent="0.25">
      <c r="A12" s="231" t="s">
        <v>655</v>
      </c>
      <c r="B12" s="232" t="s">
        <v>656</v>
      </c>
      <c r="C12" s="232" t="s">
        <v>641</v>
      </c>
      <c r="D12" s="233"/>
      <c r="E12" s="234">
        <v>944692.93</v>
      </c>
      <c r="F12" s="235">
        <v>944692.93</v>
      </c>
      <c r="G12" s="236"/>
      <c r="H12" s="104"/>
      <c r="I12" s="237">
        <v>944692.93</v>
      </c>
      <c r="J12" s="248"/>
      <c r="K12" s="239"/>
      <c r="L12" s="8">
        <v>780635.95</v>
      </c>
      <c r="M12" s="240">
        <v>854692.93</v>
      </c>
      <c r="N12" s="71"/>
      <c r="O12" s="100"/>
      <c r="P12" s="9">
        <f t="shared" si="13"/>
        <v>90000</v>
      </c>
      <c r="Q12" s="9">
        <v>90000</v>
      </c>
      <c r="R12" s="9">
        <f t="shared" si="15"/>
        <v>0</v>
      </c>
      <c r="S12" s="152">
        <v>46357</v>
      </c>
      <c r="T12" s="10"/>
      <c r="U12" s="23">
        <f t="shared" si="16"/>
        <v>0.55712531751023142</v>
      </c>
      <c r="V12" s="11">
        <f t="shared" si="17"/>
        <v>526312.3485759208</v>
      </c>
      <c r="W12" s="11">
        <f t="shared" si="18"/>
        <v>526712.73</v>
      </c>
      <c r="X12" s="8">
        <v>476171.07</v>
      </c>
      <c r="Y12" s="9">
        <f t="shared" si="19"/>
        <v>50541.659999999974</v>
      </c>
      <c r="Z12" s="70">
        <v>50541.66</v>
      </c>
      <c r="AA12" s="72"/>
      <c r="AB12" s="108"/>
      <c r="AC12" s="9">
        <v>90000</v>
      </c>
      <c r="AD12" s="9">
        <f t="shared" si="22"/>
        <v>-39458.339999999997</v>
      </c>
      <c r="AE12" s="10"/>
      <c r="AF12" s="24">
        <v>0</v>
      </c>
      <c r="AG12" s="11">
        <v>36475.43</v>
      </c>
      <c r="AH12" s="8">
        <v>36475.43</v>
      </c>
      <c r="AI12" s="9">
        <v>-36475.43</v>
      </c>
      <c r="AJ12" s="9">
        <v>0</v>
      </c>
      <c r="AK12" s="10"/>
      <c r="AL12" s="11">
        <f t="shared" si="24"/>
        <v>490237.3</v>
      </c>
      <c r="AM12" s="8">
        <v>439695.64</v>
      </c>
      <c r="AN12" s="9">
        <f t="shared" si="26"/>
        <v>87017.089999999967</v>
      </c>
      <c r="AO12" s="9">
        <f t="shared" si="27"/>
        <v>50541.66</v>
      </c>
      <c r="AP12" s="10"/>
      <c r="AQ12" s="25">
        <f t="shared" si="28"/>
        <v>417980.20000000007</v>
      </c>
      <c r="AR12" s="25">
        <f t="shared" si="29"/>
        <v>378521.86000000004</v>
      </c>
      <c r="AS12" s="25">
        <f t="shared" si="30"/>
        <v>39458.339999999997</v>
      </c>
      <c r="AT12" s="10"/>
      <c r="AU12" s="12">
        <v>692092.93</v>
      </c>
      <c r="AV12" s="12" t="str">
        <f t="shared" si="31"/>
        <v xml:space="preserve"> </v>
      </c>
      <c r="AW12" s="12">
        <f t="shared" si="32"/>
        <v>165380.20000000007</v>
      </c>
      <c r="AX12" s="241"/>
      <c r="AY12" s="242"/>
      <c r="AZ12" s="241"/>
      <c r="BA12" s="241"/>
      <c r="BB12" s="243"/>
      <c r="BC12" s="242" t="s">
        <v>630</v>
      </c>
      <c r="BD12" s="242" t="s">
        <v>630</v>
      </c>
      <c r="BE12" s="15">
        <v>944692.93</v>
      </c>
      <c r="BF12" s="15">
        <v>854692.93</v>
      </c>
      <c r="BG12" s="15">
        <v>50541.66</v>
      </c>
      <c r="BH12" s="15">
        <v>944692.93</v>
      </c>
      <c r="BI12" s="15">
        <v>854692.93</v>
      </c>
      <c r="BJ12" s="241">
        <v>0</v>
      </c>
      <c r="BK12" s="241">
        <v>0</v>
      </c>
      <c r="BL12" s="241"/>
      <c r="BM12" s="241">
        <v>1</v>
      </c>
      <c r="BN12" s="241">
        <v>0</v>
      </c>
      <c r="BO12" s="241">
        <v>0</v>
      </c>
      <c r="BP12" s="241"/>
      <c r="BQ12" s="241"/>
      <c r="BR12" s="241"/>
      <c r="BS12" s="241"/>
      <c r="BT12" s="295"/>
      <c r="BU12" s="295"/>
      <c r="BV12" s="295"/>
      <c r="BW12" s="295"/>
      <c r="BX12" s="241"/>
      <c r="BY12" s="241"/>
      <c r="BZ12" s="244"/>
      <c r="CA12" s="244"/>
      <c r="CB12" s="292">
        <v>50541.66</v>
      </c>
      <c r="CC12" s="245" t="s">
        <v>635</v>
      </c>
      <c r="CD12" s="241">
        <v>0</v>
      </c>
      <c r="CE12" s="241">
        <v>36475.43</v>
      </c>
      <c r="CF12" s="241">
        <v>0</v>
      </c>
      <c r="CG12" s="241">
        <v>36475.43</v>
      </c>
      <c r="CH12" s="241">
        <v>0</v>
      </c>
      <c r="CI12" s="246" t="s">
        <v>633</v>
      </c>
      <c r="CJ12" s="247">
        <v>476171.07</v>
      </c>
      <c r="CK12" s="247">
        <v>439695.64</v>
      </c>
      <c r="CL12" s="247">
        <v>692092.93</v>
      </c>
      <c r="CM12" s="247">
        <v>0</v>
      </c>
    </row>
    <row r="13" spans="1:102" x14ac:dyDescent="0.25">
      <c r="A13" s="231" t="s">
        <v>657</v>
      </c>
      <c r="B13" s="232" t="s">
        <v>658</v>
      </c>
      <c r="C13" s="232" t="s">
        <v>644</v>
      </c>
      <c r="D13" s="233"/>
      <c r="E13" s="234">
        <v>128340</v>
      </c>
      <c r="F13" s="235">
        <v>128340</v>
      </c>
      <c r="G13" s="236"/>
      <c r="H13" s="104"/>
      <c r="I13" s="237">
        <v>112344</v>
      </c>
      <c r="J13" s="248"/>
      <c r="K13" s="239"/>
      <c r="L13" s="8">
        <v>144376.4</v>
      </c>
      <c r="M13" s="240">
        <v>142344</v>
      </c>
      <c r="N13" s="71"/>
      <c r="O13" s="100"/>
      <c r="P13" s="9">
        <f t="shared" si="13"/>
        <v>-30000</v>
      </c>
      <c r="Q13" s="9">
        <v>-30000</v>
      </c>
      <c r="R13" s="9">
        <f t="shared" si="15"/>
        <v>0</v>
      </c>
      <c r="S13" s="152">
        <v>46054</v>
      </c>
      <c r="T13" s="10"/>
      <c r="U13" s="23">
        <f t="shared" si="16"/>
        <v>0.93091229697071887</v>
      </c>
      <c r="V13" s="11">
        <f t="shared" si="17"/>
        <v>104582.41109087844</v>
      </c>
      <c r="W13" s="11">
        <f t="shared" si="18"/>
        <v>102509.78</v>
      </c>
      <c r="X13" s="8">
        <v>132509.78</v>
      </c>
      <c r="Y13" s="9">
        <f t="shared" si="19"/>
        <v>-30000</v>
      </c>
      <c r="Z13" s="70">
        <v>-30000</v>
      </c>
      <c r="AA13" s="71"/>
      <c r="AB13" s="108"/>
      <c r="AC13" s="9">
        <v>-30000</v>
      </c>
      <c r="AD13" s="9">
        <f t="shared" si="22"/>
        <v>0</v>
      </c>
      <c r="AE13" s="10"/>
      <c r="AF13" s="24">
        <v>0</v>
      </c>
      <c r="AG13" s="11">
        <v>4252.5</v>
      </c>
      <c r="AH13" s="8">
        <v>4252.5</v>
      </c>
      <c r="AI13" s="9">
        <v>-4252.5</v>
      </c>
      <c r="AJ13" s="9">
        <v>0</v>
      </c>
      <c r="AK13" s="10"/>
      <c r="AL13" s="11">
        <f t="shared" si="24"/>
        <v>98257.279999999999</v>
      </c>
      <c r="AM13" s="8">
        <v>128257.28</v>
      </c>
      <c r="AN13" s="9">
        <f t="shared" si="26"/>
        <v>-25747.5</v>
      </c>
      <c r="AO13" s="9">
        <f t="shared" si="27"/>
        <v>-30000</v>
      </c>
      <c r="AP13" s="10"/>
      <c r="AQ13" s="25">
        <f t="shared" si="28"/>
        <v>9834.2200000000012</v>
      </c>
      <c r="AR13" s="25">
        <f t="shared" si="29"/>
        <v>9834.2200000000012</v>
      </c>
      <c r="AS13" s="25">
        <f t="shared" si="30"/>
        <v>0</v>
      </c>
      <c r="AT13" s="10"/>
      <c r="AU13" s="12">
        <v>108964</v>
      </c>
      <c r="AV13" s="12" t="str">
        <f t="shared" si="31"/>
        <v xml:space="preserve"> </v>
      </c>
      <c r="AW13" s="12">
        <f t="shared" si="32"/>
        <v>6454.2200000000012</v>
      </c>
      <c r="AX13" s="241"/>
      <c r="AY13" s="242"/>
      <c r="AZ13" s="241"/>
      <c r="BA13" s="241"/>
      <c r="BB13" s="243"/>
      <c r="BC13" s="242" t="s">
        <v>630</v>
      </c>
      <c r="BD13" s="242" t="s">
        <v>630</v>
      </c>
      <c r="BE13" s="15">
        <v>112344</v>
      </c>
      <c r="BF13" s="15">
        <v>142344</v>
      </c>
      <c r="BG13" s="15">
        <v>-30000</v>
      </c>
      <c r="BH13" s="15">
        <v>112344</v>
      </c>
      <c r="BI13" s="15">
        <v>142344</v>
      </c>
      <c r="BJ13" s="241">
        <v>0</v>
      </c>
      <c r="BK13" s="241">
        <v>0</v>
      </c>
      <c r="BL13" s="241"/>
      <c r="BM13" s="241">
        <v>1</v>
      </c>
      <c r="BN13" s="241">
        <v>0</v>
      </c>
      <c r="BO13" s="241">
        <v>0</v>
      </c>
      <c r="BP13" s="241"/>
      <c r="BQ13" s="241"/>
      <c r="BR13" s="241"/>
      <c r="BS13" s="241"/>
      <c r="BT13" s="295"/>
      <c r="BU13" s="295"/>
      <c r="BV13" s="295"/>
      <c r="BW13" s="295"/>
      <c r="BX13" s="241"/>
      <c r="BY13" s="241"/>
      <c r="BZ13" s="244"/>
      <c r="CA13" s="244"/>
      <c r="CB13" s="292">
        <v>-30000</v>
      </c>
      <c r="CC13" s="245" t="s">
        <v>635</v>
      </c>
      <c r="CD13" s="241">
        <v>0</v>
      </c>
      <c r="CE13" s="241">
        <v>4252.5</v>
      </c>
      <c r="CF13" s="241">
        <v>0</v>
      </c>
      <c r="CG13" s="241">
        <v>4252.5</v>
      </c>
      <c r="CH13" s="241">
        <v>0</v>
      </c>
      <c r="CI13" s="246" t="s">
        <v>633</v>
      </c>
      <c r="CJ13" s="247">
        <v>132509.78</v>
      </c>
      <c r="CK13" s="247">
        <v>128257.28</v>
      </c>
      <c r="CL13" s="247">
        <v>108964</v>
      </c>
      <c r="CM13" s="247">
        <v>0</v>
      </c>
    </row>
    <row r="14" spans="1:102" x14ac:dyDescent="0.25">
      <c r="A14" s="231" t="s">
        <v>659</v>
      </c>
      <c r="B14" s="232" t="s">
        <v>660</v>
      </c>
      <c r="C14" s="232" t="s">
        <v>641</v>
      </c>
      <c r="D14" s="233"/>
      <c r="E14" s="234">
        <v>3720798</v>
      </c>
      <c r="F14" s="235">
        <v>3720798</v>
      </c>
      <c r="G14" s="236"/>
      <c r="H14" s="104"/>
      <c r="I14" s="237">
        <v>3720798</v>
      </c>
      <c r="J14" s="248"/>
      <c r="K14" s="239"/>
      <c r="L14" s="8">
        <v>3215007.43</v>
      </c>
      <c r="M14" s="240">
        <v>3520798</v>
      </c>
      <c r="N14" s="72"/>
      <c r="O14" s="100"/>
      <c r="P14" s="9">
        <f t="shared" si="13"/>
        <v>200000</v>
      </c>
      <c r="Q14" s="9">
        <v>200000</v>
      </c>
      <c r="R14" s="9">
        <f t="shared" si="15"/>
        <v>0</v>
      </c>
      <c r="S14" s="152">
        <v>46174</v>
      </c>
      <c r="T14" s="10"/>
      <c r="U14" s="23">
        <f t="shared" si="16"/>
        <v>0.44097282491071627</v>
      </c>
      <c r="V14" s="11">
        <f t="shared" si="17"/>
        <v>1640770.8049821432</v>
      </c>
      <c r="W14" s="11">
        <f t="shared" si="18"/>
        <v>1640798.62</v>
      </c>
      <c r="X14" s="8">
        <v>1552576.24</v>
      </c>
      <c r="Y14" s="9">
        <f t="shared" si="19"/>
        <v>88222.380000000121</v>
      </c>
      <c r="Z14" s="70">
        <v>88222.38</v>
      </c>
      <c r="AA14" s="72"/>
      <c r="AB14" s="108"/>
      <c r="AC14" s="9">
        <v>200000</v>
      </c>
      <c r="AD14" s="9">
        <f t="shared" si="22"/>
        <v>-111777.62</v>
      </c>
      <c r="AE14" s="10"/>
      <c r="AF14" s="24">
        <v>0</v>
      </c>
      <c r="AG14" s="11">
        <v>360703.72</v>
      </c>
      <c r="AH14" s="8">
        <v>360703.72</v>
      </c>
      <c r="AI14" s="9">
        <v>-360703.72</v>
      </c>
      <c r="AJ14" s="9">
        <v>0</v>
      </c>
      <c r="AK14" s="10"/>
      <c r="AL14" s="11">
        <f t="shared" si="24"/>
        <v>1280094.9000000001</v>
      </c>
      <c r="AM14" s="8">
        <v>1191872.52</v>
      </c>
      <c r="AN14" s="9">
        <f t="shared" si="26"/>
        <v>448926.10000000009</v>
      </c>
      <c r="AO14" s="9">
        <f t="shared" si="27"/>
        <v>88222.38</v>
      </c>
      <c r="AP14" s="10"/>
      <c r="AQ14" s="25">
        <f t="shared" si="28"/>
        <v>2079999.38</v>
      </c>
      <c r="AR14" s="25">
        <f t="shared" si="29"/>
        <v>1968221.76</v>
      </c>
      <c r="AS14" s="25">
        <f t="shared" si="30"/>
        <v>111777.62</v>
      </c>
      <c r="AT14" s="10"/>
      <c r="AU14" s="12">
        <v>1936715</v>
      </c>
      <c r="AV14" s="12" t="str">
        <f t="shared" si="31"/>
        <v xml:space="preserve"> </v>
      </c>
      <c r="AW14" s="12">
        <f t="shared" si="32"/>
        <v>295916.37999999989</v>
      </c>
      <c r="AX14" s="241"/>
      <c r="AY14" s="242"/>
      <c r="AZ14" s="241"/>
      <c r="BA14" s="241"/>
      <c r="BB14" s="243"/>
      <c r="BC14" s="242" t="s">
        <v>630</v>
      </c>
      <c r="BD14" s="242" t="s">
        <v>630</v>
      </c>
      <c r="BE14" s="15">
        <v>3720798</v>
      </c>
      <c r="BF14" s="15">
        <v>3520798</v>
      </c>
      <c r="BG14" s="15">
        <v>88222.38</v>
      </c>
      <c r="BH14" s="15">
        <v>3720798</v>
      </c>
      <c r="BI14" s="15">
        <v>3520798</v>
      </c>
      <c r="BJ14" s="241">
        <v>0</v>
      </c>
      <c r="BK14" s="241">
        <v>0</v>
      </c>
      <c r="BL14" s="241"/>
      <c r="BM14" s="241">
        <v>1</v>
      </c>
      <c r="BN14" s="241">
        <v>0</v>
      </c>
      <c r="BO14" s="241">
        <v>0</v>
      </c>
      <c r="BP14" s="241"/>
      <c r="BQ14" s="241"/>
      <c r="BR14" s="241"/>
      <c r="BS14" s="241"/>
      <c r="BT14" s="295"/>
      <c r="BU14" s="295"/>
      <c r="BV14" s="295"/>
      <c r="BW14" s="295"/>
      <c r="BX14" s="241"/>
      <c r="BY14" s="241"/>
      <c r="BZ14" s="244"/>
      <c r="CA14" s="244"/>
      <c r="CB14" s="292">
        <v>88222.38</v>
      </c>
      <c r="CC14" s="245" t="s">
        <v>635</v>
      </c>
      <c r="CD14" s="241">
        <v>0</v>
      </c>
      <c r="CE14" s="241">
        <v>360703.72</v>
      </c>
      <c r="CF14" s="241">
        <v>0</v>
      </c>
      <c r="CG14" s="241">
        <v>360703.72</v>
      </c>
      <c r="CH14" s="241">
        <v>0</v>
      </c>
      <c r="CI14" s="246" t="s">
        <v>633</v>
      </c>
      <c r="CJ14" s="247">
        <v>1552576.24</v>
      </c>
      <c r="CK14" s="247">
        <v>1191872.52</v>
      </c>
      <c r="CL14" s="247">
        <v>1936715</v>
      </c>
      <c r="CM14" s="247">
        <v>0</v>
      </c>
    </row>
    <row r="15" spans="1:102" x14ac:dyDescent="0.25">
      <c r="A15" s="231" t="s">
        <v>661</v>
      </c>
      <c r="B15" s="232" t="s">
        <v>662</v>
      </c>
      <c r="C15" s="232" t="s">
        <v>641</v>
      </c>
      <c r="D15" s="233"/>
      <c r="E15" s="234">
        <v>960900</v>
      </c>
      <c r="F15" s="235">
        <v>960900</v>
      </c>
      <c r="G15" s="236"/>
      <c r="H15" s="104"/>
      <c r="I15" s="237">
        <v>960900</v>
      </c>
      <c r="J15" s="248"/>
      <c r="K15" s="239"/>
      <c r="L15" s="8">
        <v>803848.08</v>
      </c>
      <c r="M15" s="240">
        <v>890900</v>
      </c>
      <c r="N15" s="72"/>
      <c r="O15" s="100"/>
      <c r="P15" s="9">
        <f t="shared" si="13"/>
        <v>70000</v>
      </c>
      <c r="Q15" s="9">
        <v>60000</v>
      </c>
      <c r="R15" s="9">
        <f t="shared" si="15"/>
        <v>10000</v>
      </c>
      <c r="S15" s="152">
        <v>46722</v>
      </c>
      <c r="T15" s="10"/>
      <c r="U15" s="23">
        <f t="shared" si="16"/>
        <v>0.34316611291951959</v>
      </c>
      <c r="V15" s="11">
        <f t="shared" si="17"/>
        <v>329748.31790436635</v>
      </c>
      <c r="W15" s="11">
        <f t="shared" si="18"/>
        <v>330163.73</v>
      </c>
      <c r="X15" s="8">
        <v>305726.69</v>
      </c>
      <c r="Y15" s="9">
        <f t="shared" si="19"/>
        <v>24437.039999999979</v>
      </c>
      <c r="Z15" s="70">
        <v>24437.040000000001</v>
      </c>
      <c r="AA15" s="71"/>
      <c r="AB15" s="108"/>
      <c r="AC15" s="9">
        <v>60000</v>
      </c>
      <c r="AD15" s="9">
        <f t="shared" si="22"/>
        <v>-35562.959999999999</v>
      </c>
      <c r="AE15" s="10"/>
      <c r="AF15" s="24">
        <v>0</v>
      </c>
      <c r="AG15" s="11">
        <v>20966.09</v>
      </c>
      <c r="AH15" s="8">
        <v>20966.09</v>
      </c>
      <c r="AI15" s="9">
        <v>-20966.09</v>
      </c>
      <c r="AJ15" s="9">
        <v>0</v>
      </c>
      <c r="AK15" s="10"/>
      <c r="AL15" s="11">
        <f t="shared" si="24"/>
        <v>309197.63999999996</v>
      </c>
      <c r="AM15" s="8">
        <v>284760.59999999998</v>
      </c>
      <c r="AN15" s="9">
        <f t="shared" si="26"/>
        <v>45403.129999999976</v>
      </c>
      <c r="AO15" s="9">
        <f t="shared" si="27"/>
        <v>24437.040000000001</v>
      </c>
      <c r="AP15" s="10"/>
      <c r="AQ15" s="25">
        <f t="shared" si="28"/>
        <v>630736.27</v>
      </c>
      <c r="AR15" s="25">
        <f t="shared" si="29"/>
        <v>585173.31000000006</v>
      </c>
      <c r="AS15" s="25">
        <f t="shared" si="30"/>
        <v>45562.96</v>
      </c>
      <c r="AT15" s="10"/>
      <c r="AU15" s="12">
        <v>440370</v>
      </c>
      <c r="AV15" s="12" t="str">
        <f t="shared" si="31"/>
        <v xml:space="preserve"> </v>
      </c>
      <c r="AW15" s="12">
        <f t="shared" si="32"/>
        <v>110206.27000000002</v>
      </c>
      <c r="AX15" s="241"/>
      <c r="AY15" s="242"/>
      <c r="AZ15" s="241"/>
      <c r="BA15" s="241"/>
      <c r="BB15" s="243"/>
      <c r="BC15" s="242" t="s">
        <v>630</v>
      </c>
      <c r="BD15" s="242" t="s">
        <v>630</v>
      </c>
      <c r="BE15" s="15">
        <v>960900</v>
      </c>
      <c r="BF15" s="15">
        <v>890900</v>
      </c>
      <c r="BG15" s="15">
        <v>24437.040000000001</v>
      </c>
      <c r="BH15" s="15">
        <v>960900</v>
      </c>
      <c r="BI15" s="15">
        <v>890900</v>
      </c>
      <c r="BJ15" s="241">
        <v>0</v>
      </c>
      <c r="BK15" s="241">
        <v>0</v>
      </c>
      <c r="BL15" s="241"/>
      <c r="BM15" s="241">
        <v>1</v>
      </c>
      <c r="BN15" s="241">
        <v>0</v>
      </c>
      <c r="BO15" s="241">
        <v>0</v>
      </c>
      <c r="BP15" s="241"/>
      <c r="BQ15" s="241"/>
      <c r="BR15" s="241"/>
      <c r="BS15" s="241"/>
      <c r="BT15" s="295"/>
      <c r="BU15" s="295"/>
      <c r="BV15" s="295"/>
      <c r="BW15" s="295"/>
      <c r="BX15" s="241"/>
      <c r="BY15" s="241"/>
      <c r="BZ15" s="244"/>
      <c r="CA15" s="244"/>
      <c r="CB15" s="292">
        <v>24437.040000000001</v>
      </c>
      <c r="CC15" s="245" t="s">
        <v>635</v>
      </c>
      <c r="CD15" s="241">
        <v>0</v>
      </c>
      <c r="CE15" s="241">
        <v>20966.09</v>
      </c>
      <c r="CF15" s="241">
        <v>0</v>
      </c>
      <c r="CG15" s="241">
        <v>20966.09</v>
      </c>
      <c r="CH15" s="241">
        <v>0</v>
      </c>
      <c r="CI15" s="246" t="s">
        <v>633</v>
      </c>
      <c r="CJ15" s="247">
        <v>305726.69</v>
      </c>
      <c r="CK15" s="247">
        <v>284760.59999999998</v>
      </c>
      <c r="CL15" s="247">
        <v>440370</v>
      </c>
      <c r="CM15" s="247">
        <v>0</v>
      </c>
    </row>
    <row r="16" spans="1:102" x14ac:dyDescent="0.25">
      <c r="A16" s="231" t="s">
        <v>663</v>
      </c>
      <c r="B16" s="232" t="s">
        <v>664</v>
      </c>
      <c r="C16" s="232" t="s">
        <v>665</v>
      </c>
      <c r="D16" s="233"/>
      <c r="E16" s="234">
        <v>4258529</v>
      </c>
      <c r="F16" s="235">
        <v>4258529</v>
      </c>
      <c r="G16" s="236"/>
      <c r="H16" s="104"/>
      <c r="I16" s="237">
        <v>4232402</v>
      </c>
      <c r="J16" s="248"/>
      <c r="K16" s="239"/>
      <c r="L16" s="8">
        <v>4634152.29</v>
      </c>
      <c r="M16" s="240">
        <v>4832402</v>
      </c>
      <c r="N16" s="72"/>
      <c r="O16" s="100"/>
      <c r="P16" s="9">
        <f t="shared" si="13"/>
        <v>-600000</v>
      </c>
      <c r="Q16" s="9">
        <v>-300000</v>
      </c>
      <c r="R16" s="9">
        <f t="shared" si="15"/>
        <v>-300000</v>
      </c>
      <c r="S16" s="152">
        <v>46174</v>
      </c>
      <c r="T16" s="10"/>
      <c r="U16" s="23">
        <f t="shared" si="16"/>
        <v>0.67505717860393244</v>
      </c>
      <c r="V16" s="11">
        <f t="shared" si="17"/>
        <v>2857113.3528376408</v>
      </c>
      <c r="W16" s="11">
        <f t="shared" si="18"/>
        <v>2662147.66</v>
      </c>
      <c r="X16" s="8">
        <v>3262147.66</v>
      </c>
      <c r="Y16" s="9">
        <f t="shared" si="19"/>
        <v>-600000</v>
      </c>
      <c r="Z16" s="70">
        <v>-600000</v>
      </c>
      <c r="AA16" s="72"/>
      <c r="AB16" s="108"/>
      <c r="AC16" s="9">
        <v>-300000</v>
      </c>
      <c r="AD16" s="9">
        <f t="shared" si="22"/>
        <v>-300000</v>
      </c>
      <c r="AE16" s="10"/>
      <c r="AF16" s="24">
        <v>0</v>
      </c>
      <c r="AG16" s="11">
        <v>461454.66</v>
      </c>
      <c r="AH16" s="8">
        <v>461454.66</v>
      </c>
      <c r="AI16" s="9">
        <v>-461454.66</v>
      </c>
      <c r="AJ16" s="9">
        <v>0</v>
      </c>
      <c r="AK16" s="10"/>
      <c r="AL16" s="11">
        <f t="shared" si="24"/>
        <v>2200693</v>
      </c>
      <c r="AM16" s="8">
        <v>2800693</v>
      </c>
      <c r="AN16" s="9">
        <f t="shared" si="26"/>
        <v>-138545.34000000003</v>
      </c>
      <c r="AO16" s="9">
        <f t="shared" si="27"/>
        <v>-600000</v>
      </c>
      <c r="AP16" s="10"/>
      <c r="AQ16" s="25">
        <f t="shared" si="28"/>
        <v>1570254.3399999999</v>
      </c>
      <c r="AR16" s="25">
        <f t="shared" si="29"/>
        <v>1570254.3399999999</v>
      </c>
      <c r="AS16" s="25">
        <f t="shared" si="30"/>
        <v>0</v>
      </c>
      <c r="AT16" s="10"/>
      <c r="AU16" s="12">
        <v>4081570</v>
      </c>
      <c r="AV16" s="12" t="str">
        <f t="shared" si="31"/>
        <v xml:space="preserve"> </v>
      </c>
      <c r="AW16" s="12">
        <f t="shared" si="32"/>
        <v>1419422.3399999999</v>
      </c>
      <c r="AX16" s="241"/>
      <c r="AY16" s="242"/>
      <c r="AZ16" s="241"/>
      <c r="BA16" s="241"/>
      <c r="BB16" s="243"/>
      <c r="BC16" s="242" t="s">
        <v>630</v>
      </c>
      <c r="BD16" s="242" t="s">
        <v>630</v>
      </c>
      <c r="BE16" s="15">
        <v>4232402</v>
      </c>
      <c r="BF16" s="15">
        <v>4832402</v>
      </c>
      <c r="BG16" s="15">
        <v>-600000</v>
      </c>
      <c r="BH16" s="15">
        <v>4232402</v>
      </c>
      <c r="BI16" s="15">
        <v>4832402</v>
      </c>
      <c r="BJ16" s="241">
        <v>0</v>
      </c>
      <c r="BK16" s="241">
        <v>0</v>
      </c>
      <c r="BL16" s="241"/>
      <c r="BM16" s="241">
        <v>1</v>
      </c>
      <c r="BN16" s="241">
        <v>0</v>
      </c>
      <c r="BO16" s="241">
        <v>0</v>
      </c>
      <c r="BP16" s="241"/>
      <c r="BQ16" s="241"/>
      <c r="BR16" s="241"/>
      <c r="BS16" s="241"/>
      <c r="BT16" s="295"/>
      <c r="BU16" s="295"/>
      <c r="BV16" s="295"/>
      <c r="BW16" s="295"/>
      <c r="BX16" s="241"/>
      <c r="BY16" s="241"/>
      <c r="BZ16" s="244"/>
      <c r="CA16" s="244"/>
      <c r="CB16" s="292">
        <v>-600000</v>
      </c>
      <c r="CC16" s="245" t="s">
        <v>635</v>
      </c>
      <c r="CD16" s="241">
        <v>0</v>
      </c>
      <c r="CE16" s="241">
        <v>461454.66</v>
      </c>
      <c r="CF16" s="241">
        <v>0</v>
      </c>
      <c r="CG16" s="241">
        <v>461454.66</v>
      </c>
      <c r="CH16" s="241">
        <v>0</v>
      </c>
      <c r="CI16" s="246" t="s">
        <v>633</v>
      </c>
      <c r="CJ16" s="247">
        <v>3262147.66</v>
      </c>
      <c r="CK16" s="247">
        <v>2800693</v>
      </c>
      <c r="CL16" s="247">
        <v>4081570</v>
      </c>
      <c r="CM16" s="247">
        <v>0</v>
      </c>
    </row>
    <row r="17" spans="1:91" x14ac:dyDescent="0.25">
      <c r="A17" s="231" t="s">
        <v>666</v>
      </c>
      <c r="B17" s="232" t="s">
        <v>667</v>
      </c>
      <c r="C17" s="232" t="s">
        <v>642</v>
      </c>
      <c r="D17" s="233"/>
      <c r="E17" s="234">
        <v>1180355</v>
      </c>
      <c r="F17" s="235">
        <v>1180355</v>
      </c>
      <c r="G17" s="236"/>
      <c r="H17" s="104"/>
      <c r="I17" s="237">
        <v>1180355</v>
      </c>
      <c r="J17" s="248"/>
      <c r="K17" s="239"/>
      <c r="L17" s="8">
        <v>1268078.69</v>
      </c>
      <c r="M17" s="240">
        <v>1270355</v>
      </c>
      <c r="N17" s="72"/>
      <c r="O17" s="100"/>
      <c r="P17" s="9">
        <f t="shared" si="13"/>
        <v>-90000</v>
      </c>
      <c r="Q17" s="9">
        <v>-30000</v>
      </c>
      <c r="R17" s="9">
        <f t="shared" si="15"/>
        <v>-60000</v>
      </c>
      <c r="S17" s="152">
        <v>46235</v>
      </c>
      <c r="T17" s="10"/>
      <c r="U17" s="23">
        <f t="shared" si="16"/>
        <v>0.9092745807274345</v>
      </c>
      <c r="V17" s="11">
        <f t="shared" si="17"/>
        <v>1073266.7977345309</v>
      </c>
      <c r="W17" s="11">
        <f t="shared" si="18"/>
        <v>1065101.51</v>
      </c>
      <c r="X17" s="8">
        <v>1155101.51</v>
      </c>
      <c r="Y17" s="9">
        <f t="shared" si="19"/>
        <v>-90000</v>
      </c>
      <c r="Z17" s="70">
        <v>-90000</v>
      </c>
      <c r="AA17" s="71"/>
      <c r="AB17" s="108"/>
      <c r="AC17" s="9">
        <v>-30000</v>
      </c>
      <c r="AD17" s="9">
        <f t="shared" si="22"/>
        <v>-60000</v>
      </c>
      <c r="AE17" s="10"/>
      <c r="AF17" s="24">
        <v>0</v>
      </c>
      <c r="AG17" s="11">
        <v>9219.8799999999992</v>
      </c>
      <c r="AH17" s="8">
        <v>9219.8799999999992</v>
      </c>
      <c r="AI17" s="9">
        <v>-9219.8799999999992</v>
      </c>
      <c r="AJ17" s="9">
        <v>0</v>
      </c>
      <c r="AK17" s="10"/>
      <c r="AL17" s="11">
        <f t="shared" si="24"/>
        <v>1055881.6300000001</v>
      </c>
      <c r="AM17" s="8">
        <v>1145881.6299999999</v>
      </c>
      <c r="AN17" s="9">
        <f t="shared" si="26"/>
        <v>-80780.12</v>
      </c>
      <c r="AO17" s="9">
        <f t="shared" si="27"/>
        <v>-90000</v>
      </c>
      <c r="AP17" s="10"/>
      <c r="AQ17" s="25">
        <f t="shared" si="28"/>
        <v>115253.48999999999</v>
      </c>
      <c r="AR17" s="25">
        <f t="shared" si="29"/>
        <v>115253.48999999999</v>
      </c>
      <c r="AS17" s="25">
        <f t="shared" si="30"/>
        <v>0</v>
      </c>
      <c r="AT17" s="10"/>
      <c r="AU17" s="12">
        <v>1119736</v>
      </c>
      <c r="AV17" s="12" t="str">
        <f t="shared" si="31"/>
        <v xml:space="preserve"> </v>
      </c>
      <c r="AW17" s="12">
        <f t="shared" si="32"/>
        <v>54634.489999999991</v>
      </c>
      <c r="AX17" s="241"/>
      <c r="AY17" s="242"/>
      <c r="AZ17" s="241"/>
      <c r="BA17" s="241"/>
      <c r="BB17" s="243"/>
      <c r="BC17" s="242" t="s">
        <v>630</v>
      </c>
      <c r="BD17" s="242" t="s">
        <v>630</v>
      </c>
      <c r="BE17" s="15">
        <v>1180355</v>
      </c>
      <c r="BF17" s="15">
        <v>1270355</v>
      </c>
      <c r="BG17" s="15">
        <v>-90000</v>
      </c>
      <c r="BH17" s="15">
        <v>1180355</v>
      </c>
      <c r="BI17" s="15">
        <v>1270355</v>
      </c>
      <c r="BJ17" s="241">
        <v>0</v>
      </c>
      <c r="BK17" s="241">
        <v>0</v>
      </c>
      <c r="BL17" s="241"/>
      <c r="BM17" s="241">
        <v>1</v>
      </c>
      <c r="BN17" s="241">
        <v>0</v>
      </c>
      <c r="BO17" s="241">
        <v>0</v>
      </c>
      <c r="BP17" s="241"/>
      <c r="BQ17" s="241"/>
      <c r="BR17" s="241"/>
      <c r="BS17" s="241"/>
      <c r="BT17" s="295"/>
      <c r="BU17" s="295"/>
      <c r="BV17" s="295"/>
      <c r="BW17" s="295"/>
      <c r="BX17" s="241"/>
      <c r="BY17" s="241"/>
      <c r="BZ17" s="244"/>
      <c r="CA17" s="244"/>
      <c r="CB17" s="292">
        <v>-90000</v>
      </c>
      <c r="CC17" s="245" t="s">
        <v>635</v>
      </c>
      <c r="CD17" s="241">
        <v>0</v>
      </c>
      <c r="CE17" s="241">
        <v>9219.8799999999992</v>
      </c>
      <c r="CF17" s="241">
        <v>0</v>
      </c>
      <c r="CG17" s="241">
        <v>9219.8799999999992</v>
      </c>
      <c r="CH17" s="241">
        <v>0</v>
      </c>
      <c r="CI17" s="246" t="s">
        <v>633</v>
      </c>
      <c r="CJ17" s="247">
        <v>1155101.51</v>
      </c>
      <c r="CK17" s="247">
        <v>1145881.6299999999</v>
      </c>
      <c r="CL17" s="247">
        <v>1119736</v>
      </c>
      <c r="CM17" s="247">
        <v>0</v>
      </c>
    </row>
    <row r="18" spans="1:91" x14ac:dyDescent="0.25">
      <c r="A18" s="231" t="s">
        <v>668</v>
      </c>
      <c r="B18" s="232" t="s">
        <v>669</v>
      </c>
      <c r="C18" s="232" t="s">
        <v>642</v>
      </c>
      <c r="D18" s="233"/>
      <c r="E18" s="234">
        <v>25200</v>
      </c>
      <c r="F18" s="235">
        <v>25200</v>
      </c>
      <c r="G18" s="236"/>
      <c r="H18" s="104"/>
      <c r="I18" s="237">
        <v>25200</v>
      </c>
      <c r="J18" s="248"/>
      <c r="K18" s="239"/>
      <c r="L18" s="8">
        <v>6902.43</v>
      </c>
      <c r="M18" s="240">
        <v>10200</v>
      </c>
      <c r="N18" s="72"/>
      <c r="O18" s="100"/>
      <c r="P18" s="9">
        <f t="shared" si="13"/>
        <v>15000</v>
      </c>
      <c r="Q18" s="9">
        <v>5000</v>
      </c>
      <c r="R18" s="9">
        <f t="shared" si="15"/>
        <v>10000</v>
      </c>
      <c r="S18" s="152">
        <v>46054</v>
      </c>
      <c r="T18" s="10"/>
      <c r="U18" s="23">
        <f t="shared" si="16"/>
        <v>0.67670882352941175</v>
      </c>
      <c r="V18" s="11">
        <f t="shared" si="17"/>
        <v>17053.062352941175</v>
      </c>
      <c r="W18" s="11">
        <f t="shared" si="18"/>
        <v>17053.059999999998</v>
      </c>
      <c r="X18" s="8">
        <v>6902.43</v>
      </c>
      <c r="Y18" s="9">
        <f t="shared" si="19"/>
        <v>10150.629999999997</v>
      </c>
      <c r="Z18" s="70">
        <v>10150.629999999999</v>
      </c>
      <c r="AA18" s="71"/>
      <c r="AB18" s="108"/>
      <c r="AC18" s="9">
        <v>5000</v>
      </c>
      <c r="AD18" s="9">
        <f t="shared" si="22"/>
        <v>5150.6299999999992</v>
      </c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>
        <f t="shared" si="24"/>
        <v>17053.059999999998</v>
      </c>
      <c r="AM18" s="8">
        <v>6902.43</v>
      </c>
      <c r="AN18" s="9">
        <f t="shared" si="26"/>
        <v>10150.629999999997</v>
      </c>
      <c r="AO18" s="9">
        <f t="shared" si="27"/>
        <v>10150.629999999999</v>
      </c>
      <c r="AP18" s="10"/>
      <c r="AQ18" s="25">
        <f t="shared" si="28"/>
        <v>8146.9400000000023</v>
      </c>
      <c r="AR18" s="25">
        <f t="shared" si="29"/>
        <v>3297.5699999999997</v>
      </c>
      <c r="AS18" s="25">
        <f t="shared" si="30"/>
        <v>4849.3700000000008</v>
      </c>
      <c r="AT18" s="10"/>
      <c r="AU18" s="12">
        <v>25200</v>
      </c>
      <c r="AV18" s="12" t="str">
        <f t="shared" si="31"/>
        <v xml:space="preserve"> </v>
      </c>
      <c r="AW18" s="12">
        <f t="shared" si="32"/>
        <v>8146.9400000000023</v>
      </c>
      <c r="AX18" s="241"/>
      <c r="AY18" s="242"/>
      <c r="AZ18" s="241"/>
      <c r="BA18" s="241"/>
      <c r="BB18" s="243"/>
      <c r="BC18" s="242" t="s">
        <v>630</v>
      </c>
      <c r="BD18" s="242" t="s">
        <v>630</v>
      </c>
      <c r="BE18" s="15">
        <v>25200</v>
      </c>
      <c r="BF18" s="15">
        <v>10200</v>
      </c>
      <c r="BG18" s="15">
        <v>10150.629999999999</v>
      </c>
      <c r="BH18" s="15">
        <v>25200</v>
      </c>
      <c r="BI18" s="15">
        <v>10200</v>
      </c>
      <c r="BJ18" s="241">
        <v>0</v>
      </c>
      <c r="BK18" s="241">
        <v>0</v>
      </c>
      <c r="BL18" s="241"/>
      <c r="BM18" s="241">
        <v>1</v>
      </c>
      <c r="BN18" s="241">
        <v>0</v>
      </c>
      <c r="BO18" s="241">
        <v>0</v>
      </c>
      <c r="BP18" s="241"/>
      <c r="BQ18" s="241"/>
      <c r="BR18" s="241"/>
      <c r="BS18" s="241"/>
      <c r="BT18" s="295"/>
      <c r="BU18" s="295"/>
      <c r="BV18" s="295"/>
      <c r="BW18" s="295"/>
      <c r="BX18" s="241"/>
      <c r="BY18" s="241"/>
      <c r="BZ18" s="244"/>
      <c r="CA18" s="244"/>
      <c r="CB18" s="292">
        <v>10150.629999999999</v>
      </c>
      <c r="CC18" s="245" t="s">
        <v>635</v>
      </c>
      <c r="CD18" s="241">
        <v>0</v>
      </c>
      <c r="CE18" s="241">
        <v>0</v>
      </c>
      <c r="CF18" s="241">
        <v>0</v>
      </c>
      <c r="CG18" s="241">
        <v>0</v>
      </c>
      <c r="CH18" s="241">
        <v>0</v>
      </c>
      <c r="CI18" s="246" t="s">
        <v>633</v>
      </c>
      <c r="CJ18" s="247">
        <v>6902.43</v>
      </c>
      <c r="CK18" s="247">
        <v>6902.43</v>
      </c>
      <c r="CL18" s="247">
        <v>25200</v>
      </c>
      <c r="CM18" s="247">
        <v>0</v>
      </c>
    </row>
    <row r="19" spans="1:91" x14ac:dyDescent="0.25">
      <c r="A19" s="231" t="s">
        <v>670</v>
      </c>
      <c r="B19" s="232" t="s">
        <v>671</v>
      </c>
      <c r="C19" s="232" t="s">
        <v>642</v>
      </c>
      <c r="D19" s="233"/>
      <c r="E19" s="234">
        <v>33600</v>
      </c>
      <c r="F19" s="235">
        <v>33600</v>
      </c>
      <c r="G19" s="236"/>
      <c r="H19" s="104"/>
      <c r="I19" s="237">
        <v>33600</v>
      </c>
      <c r="J19" s="238"/>
      <c r="K19" s="239"/>
      <c r="L19" s="8">
        <v>13325.8</v>
      </c>
      <c r="M19" s="240">
        <v>18600</v>
      </c>
      <c r="N19" s="72"/>
      <c r="O19" s="100"/>
      <c r="P19" s="9">
        <f t="shared" si="13"/>
        <v>15000</v>
      </c>
      <c r="Q19" s="9">
        <v>7500</v>
      </c>
      <c r="R19" s="9">
        <f t="shared" si="15"/>
        <v>7500</v>
      </c>
      <c r="S19" s="152">
        <v>46054</v>
      </c>
      <c r="T19" s="10"/>
      <c r="U19" s="23">
        <f t="shared" si="16"/>
        <v>0.71644086021505371</v>
      </c>
      <c r="V19" s="11">
        <f t="shared" si="17"/>
        <v>24072.412903225806</v>
      </c>
      <c r="W19" s="11">
        <f t="shared" si="18"/>
        <v>24072.41</v>
      </c>
      <c r="X19" s="8">
        <v>13325.8</v>
      </c>
      <c r="Y19" s="9">
        <f t="shared" si="19"/>
        <v>10746.61</v>
      </c>
      <c r="Z19" s="70">
        <v>10746.61</v>
      </c>
      <c r="AA19" s="71"/>
      <c r="AB19" s="108"/>
      <c r="AC19" s="9">
        <v>7500</v>
      </c>
      <c r="AD19" s="9">
        <f t="shared" si="22"/>
        <v>3246.6100000000006</v>
      </c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>
        <f t="shared" si="24"/>
        <v>24072.41</v>
      </c>
      <c r="AM19" s="8">
        <v>13325.8</v>
      </c>
      <c r="AN19" s="9">
        <f t="shared" si="26"/>
        <v>10746.61</v>
      </c>
      <c r="AO19" s="9">
        <f t="shared" si="27"/>
        <v>10746.61</v>
      </c>
      <c r="AP19" s="10"/>
      <c r="AQ19" s="25">
        <f t="shared" si="28"/>
        <v>9527.59</v>
      </c>
      <c r="AR19" s="25">
        <f t="shared" si="29"/>
        <v>5274.2000000000007</v>
      </c>
      <c r="AS19" s="25">
        <f t="shared" si="30"/>
        <v>4253.3899999999994</v>
      </c>
      <c r="AT19" s="10"/>
      <c r="AU19" s="12">
        <v>33600</v>
      </c>
      <c r="AV19" s="12" t="str">
        <f t="shared" si="31"/>
        <v xml:space="preserve"> </v>
      </c>
      <c r="AW19" s="12">
        <f t="shared" si="32"/>
        <v>9527.59</v>
      </c>
      <c r="AX19" s="241"/>
      <c r="AY19" s="242"/>
      <c r="AZ19" s="241"/>
      <c r="BA19" s="241"/>
      <c r="BB19" s="243"/>
      <c r="BC19" s="242" t="s">
        <v>630</v>
      </c>
      <c r="BD19" s="242" t="s">
        <v>630</v>
      </c>
      <c r="BE19" s="15">
        <v>33600</v>
      </c>
      <c r="BF19" s="15">
        <v>18600</v>
      </c>
      <c r="BG19" s="15">
        <v>10746.61</v>
      </c>
      <c r="BH19" s="15">
        <v>33600</v>
      </c>
      <c r="BI19" s="15">
        <v>18600</v>
      </c>
      <c r="BJ19" s="241">
        <v>0</v>
      </c>
      <c r="BK19" s="241">
        <v>0</v>
      </c>
      <c r="BL19" s="241"/>
      <c r="BM19" s="241">
        <v>1</v>
      </c>
      <c r="BN19" s="241">
        <v>0</v>
      </c>
      <c r="BO19" s="241">
        <v>0</v>
      </c>
      <c r="BP19" s="241"/>
      <c r="BQ19" s="241"/>
      <c r="BR19" s="241"/>
      <c r="BS19" s="241"/>
      <c r="BT19" s="295"/>
      <c r="BU19" s="295"/>
      <c r="BV19" s="295"/>
      <c r="BW19" s="295"/>
      <c r="BX19" s="241"/>
      <c r="BY19" s="241"/>
      <c r="BZ19" s="244"/>
      <c r="CA19" s="244"/>
      <c r="CB19" s="292">
        <v>10746.61</v>
      </c>
      <c r="CC19" s="245" t="s">
        <v>635</v>
      </c>
      <c r="CD19" s="241">
        <v>0</v>
      </c>
      <c r="CE19" s="241">
        <v>0</v>
      </c>
      <c r="CF19" s="241">
        <v>0</v>
      </c>
      <c r="CG19" s="241">
        <v>0</v>
      </c>
      <c r="CH19" s="241">
        <v>0</v>
      </c>
      <c r="CI19" s="246" t="s">
        <v>633</v>
      </c>
      <c r="CJ19" s="247">
        <v>13325.8</v>
      </c>
      <c r="CK19" s="247">
        <v>13325.8</v>
      </c>
      <c r="CL19" s="247">
        <v>33600</v>
      </c>
      <c r="CM19" s="247">
        <v>0</v>
      </c>
    </row>
    <row r="20" spans="1:91" x14ac:dyDescent="0.25">
      <c r="A20" s="231" t="s">
        <v>672</v>
      </c>
      <c r="B20" s="232" t="s">
        <v>673</v>
      </c>
      <c r="C20" s="232" t="s">
        <v>674</v>
      </c>
      <c r="D20" s="233"/>
      <c r="E20" s="234">
        <v>4484786.17</v>
      </c>
      <c r="F20" s="235">
        <v>4484786.17</v>
      </c>
      <c r="G20" s="236"/>
      <c r="H20" s="104"/>
      <c r="I20" s="237">
        <v>4480637.17</v>
      </c>
      <c r="J20" s="238"/>
      <c r="K20" s="239"/>
      <c r="L20" s="8">
        <v>4152425.08</v>
      </c>
      <c r="M20" s="240">
        <v>4290637.17</v>
      </c>
      <c r="N20" s="72"/>
      <c r="O20" s="100"/>
      <c r="P20" s="9">
        <f t="shared" si="13"/>
        <v>190000</v>
      </c>
      <c r="Q20" s="9">
        <v>150000</v>
      </c>
      <c r="R20" s="9">
        <f t="shared" si="15"/>
        <v>40000</v>
      </c>
      <c r="S20" s="152">
        <v>46174</v>
      </c>
      <c r="T20" s="10"/>
      <c r="U20" s="23">
        <f t="shared" si="16"/>
        <v>0.70903423418578182</v>
      </c>
      <c r="V20" s="11">
        <f t="shared" si="17"/>
        <v>3176925.1444952986</v>
      </c>
      <c r="W20" s="11">
        <f t="shared" si="18"/>
        <v>3177651.79</v>
      </c>
      <c r="X20" s="8">
        <v>3042208.64</v>
      </c>
      <c r="Y20" s="9">
        <f t="shared" si="19"/>
        <v>135443.14999999991</v>
      </c>
      <c r="Z20" s="70">
        <v>135443.15</v>
      </c>
      <c r="AA20" s="71"/>
      <c r="AB20" s="108"/>
      <c r="AC20" s="9">
        <v>150000</v>
      </c>
      <c r="AD20" s="9">
        <f t="shared" si="22"/>
        <v>-14556.850000000006</v>
      </c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>
        <f t="shared" si="24"/>
        <v>3177651.79</v>
      </c>
      <c r="AM20" s="8">
        <v>3042208.64</v>
      </c>
      <c r="AN20" s="9">
        <f t="shared" si="26"/>
        <v>135443.14999999991</v>
      </c>
      <c r="AO20" s="9">
        <f t="shared" si="27"/>
        <v>135443.15</v>
      </c>
      <c r="AP20" s="10"/>
      <c r="AQ20" s="25">
        <f t="shared" si="28"/>
        <v>1302985.3799999999</v>
      </c>
      <c r="AR20" s="25">
        <f t="shared" si="29"/>
        <v>1248428.5299999998</v>
      </c>
      <c r="AS20" s="25">
        <f t="shared" si="30"/>
        <v>54556.850000000006</v>
      </c>
      <c r="AT20" s="10"/>
      <c r="AU20" s="12">
        <v>4139432.17</v>
      </c>
      <c r="AV20" s="12" t="str">
        <f t="shared" si="31"/>
        <v xml:space="preserve"> </v>
      </c>
      <c r="AW20" s="12">
        <f t="shared" si="32"/>
        <v>961780.37999999989</v>
      </c>
      <c r="AX20" s="241"/>
      <c r="AY20" s="242"/>
      <c r="AZ20" s="241"/>
      <c r="BA20" s="241"/>
      <c r="BB20" s="243"/>
      <c r="BC20" s="242" t="s">
        <v>630</v>
      </c>
      <c r="BD20" s="242" t="s">
        <v>630</v>
      </c>
      <c r="BE20" s="15">
        <v>4480637.17</v>
      </c>
      <c r="BF20" s="15">
        <v>4290637.17</v>
      </c>
      <c r="BG20" s="15">
        <v>135443.15</v>
      </c>
      <c r="BH20" s="15">
        <v>4480637.17</v>
      </c>
      <c r="BI20" s="15">
        <v>4290637.17</v>
      </c>
      <c r="BJ20" s="241">
        <v>0</v>
      </c>
      <c r="BK20" s="241">
        <v>0</v>
      </c>
      <c r="BL20" s="241"/>
      <c r="BM20" s="241">
        <v>1</v>
      </c>
      <c r="BN20" s="241">
        <v>0</v>
      </c>
      <c r="BO20" s="241">
        <v>0</v>
      </c>
      <c r="BP20" s="241"/>
      <c r="BQ20" s="241"/>
      <c r="BR20" s="241"/>
      <c r="BS20" s="241"/>
      <c r="BT20" s="295"/>
      <c r="BU20" s="295"/>
      <c r="BV20" s="295"/>
      <c r="BW20" s="295"/>
      <c r="BX20" s="241"/>
      <c r="BY20" s="241"/>
      <c r="BZ20" s="244"/>
      <c r="CA20" s="244"/>
      <c r="CB20" s="292">
        <v>135443.15</v>
      </c>
      <c r="CC20" s="245" t="s">
        <v>635</v>
      </c>
      <c r="CD20" s="241">
        <v>0</v>
      </c>
      <c r="CE20" s="241">
        <v>0</v>
      </c>
      <c r="CF20" s="241">
        <v>0</v>
      </c>
      <c r="CG20" s="241">
        <v>0</v>
      </c>
      <c r="CH20" s="241">
        <v>0</v>
      </c>
      <c r="CI20" s="246" t="s">
        <v>633</v>
      </c>
      <c r="CJ20" s="247">
        <v>3042208.64</v>
      </c>
      <c r="CK20" s="247">
        <v>3042208.64</v>
      </c>
      <c r="CL20" s="247">
        <v>4139432.17</v>
      </c>
      <c r="CM20" s="247">
        <v>0</v>
      </c>
    </row>
    <row r="21" spans="1:91" x14ac:dyDescent="0.25">
      <c r="A21" s="231" t="s">
        <v>675</v>
      </c>
      <c r="B21" s="232" t="s">
        <v>676</v>
      </c>
      <c r="C21" s="232" t="s">
        <v>641</v>
      </c>
      <c r="D21" s="233"/>
      <c r="E21" s="234">
        <v>280300</v>
      </c>
      <c r="F21" s="235">
        <v>280300</v>
      </c>
      <c r="G21" s="236"/>
      <c r="H21" s="104"/>
      <c r="I21" s="237">
        <v>280300</v>
      </c>
      <c r="J21" s="238"/>
      <c r="K21" s="239"/>
      <c r="L21" s="8">
        <v>155706.15</v>
      </c>
      <c r="M21" s="240">
        <v>180300</v>
      </c>
      <c r="N21" s="71"/>
      <c r="O21" s="100"/>
      <c r="P21" s="9">
        <f t="shared" si="13"/>
        <v>100000</v>
      </c>
      <c r="Q21" s="9">
        <v>65000</v>
      </c>
      <c r="R21" s="9">
        <f t="shared" si="15"/>
        <v>35000</v>
      </c>
      <c r="S21" s="152">
        <v>46174</v>
      </c>
      <c r="T21" s="10"/>
      <c r="U21" s="23">
        <f t="shared" si="16"/>
        <v>0.58615185801442038</v>
      </c>
      <c r="V21" s="11">
        <f t="shared" si="17"/>
        <v>164298.36580144204</v>
      </c>
      <c r="W21" s="11">
        <f t="shared" si="18"/>
        <v>167218.63999999998</v>
      </c>
      <c r="X21" s="8">
        <v>105683.18</v>
      </c>
      <c r="Y21" s="9">
        <f t="shared" si="19"/>
        <v>61535.459999999992</v>
      </c>
      <c r="Z21" s="70">
        <v>61535.46</v>
      </c>
      <c r="AA21" s="71"/>
      <c r="AB21" s="108"/>
      <c r="AC21" s="9">
        <v>65000</v>
      </c>
      <c r="AD21" s="9">
        <f t="shared" si="22"/>
        <v>-3464.5400000000009</v>
      </c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>
        <f t="shared" si="24"/>
        <v>167218.63999999998</v>
      </c>
      <c r="AM21" s="8">
        <v>105683.18</v>
      </c>
      <c r="AN21" s="9">
        <f t="shared" si="26"/>
        <v>61535.459999999992</v>
      </c>
      <c r="AO21" s="9">
        <f t="shared" si="27"/>
        <v>61535.46</v>
      </c>
      <c r="AP21" s="10"/>
      <c r="AQ21" s="25">
        <f t="shared" si="28"/>
        <v>113081.36000000002</v>
      </c>
      <c r="AR21" s="25">
        <f t="shared" si="29"/>
        <v>74616.820000000007</v>
      </c>
      <c r="AS21" s="25">
        <f t="shared" si="30"/>
        <v>38464.54</v>
      </c>
      <c r="AT21" s="10"/>
      <c r="AU21" s="12">
        <v>280300</v>
      </c>
      <c r="AV21" s="12" t="str">
        <f t="shared" si="31"/>
        <v xml:space="preserve"> </v>
      </c>
      <c r="AW21" s="12">
        <f t="shared" si="32"/>
        <v>113081.36000000002</v>
      </c>
      <c r="AX21" s="241"/>
      <c r="AY21" s="242"/>
      <c r="AZ21" s="241"/>
      <c r="BA21" s="241"/>
      <c r="BB21" s="243"/>
      <c r="BC21" s="242" t="s">
        <v>630</v>
      </c>
      <c r="BD21" s="242" t="s">
        <v>630</v>
      </c>
      <c r="BE21" s="15">
        <v>280300</v>
      </c>
      <c r="BF21" s="15">
        <v>180300</v>
      </c>
      <c r="BG21" s="15">
        <v>61535.46</v>
      </c>
      <c r="BH21" s="15">
        <v>280300</v>
      </c>
      <c r="BI21" s="15">
        <v>180300</v>
      </c>
      <c r="BJ21" s="241">
        <v>0</v>
      </c>
      <c r="BK21" s="241">
        <v>0</v>
      </c>
      <c r="BL21" s="241"/>
      <c r="BM21" s="241">
        <v>1</v>
      </c>
      <c r="BN21" s="241">
        <v>0</v>
      </c>
      <c r="BO21" s="241">
        <v>0</v>
      </c>
      <c r="BP21" s="241"/>
      <c r="BQ21" s="241"/>
      <c r="BR21" s="241"/>
      <c r="BS21" s="241"/>
      <c r="BT21" s="295"/>
      <c r="BU21" s="295"/>
      <c r="BV21" s="295"/>
      <c r="BW21" s="295"/>
      <c r="BX21" s="241"/>
      <c r="BY21" s="241"/>
      <c r="BZ21" s="244"/>
      <c r="CA21" s="244"/>
      <c r="CB21" s="292">
        <v>61535.46</v>
      </c>
      <c r="CC21" s="245" t="s">
        <v>635</v>
      </c>
      <c r="CD21" s="241">
        <v>0</v>
      </c>
      <c r="CE21" s="241">
        <v>0</v>
      </c>
      <c r="CF21" s="241">
        <v>0</v>
      </c>
      <c r="CG21" s="241">
        <v>0</v>
      </c>
      <c r="CH21" s="241">
        <v>0</v>
      </c>
      <c r="CI21" s="246" t="s">
        <v>633</v>
      </c>
      <c r="CJ21" s="247">
        <v>105683.18</v>
      </c>
      <c r="CK21" s="247">
        <v>105683.18</v>
      </c>
      <c r="CL21" s="247">
        <v>280300</v>
      </c>
      <c r="CM21" s="247">
        <v>0</v>
      </c>
    </row>
    <row r="22" spans="1:91" x14ac:dyDescent="0.25">
      <c r="A22" s="231" t="s">
        <v>677</v>
      </c>
      <c r="B22" s="232" t="s">
        <v>678</v>
      </c>
      <c r="C22" s="232" t="s">
        <v>679</v>
      </c>
      <c r="D22" s="233"/>
      <c r="E22" s="234">
        <v>1279000</v>
      </c>
      <c r="F22" s="235">
        <v>1279000</v>
      </c>
      <c r="G22" s="236"/>
      <c r="H22" s="104"/>
      <c r="I22" s="237">
        <v>1310859</v>
      </c>
      <c r="J22" s="238"/>
      <c r="K22" s="239"/>
      <c r="L22" s="8">
        <v>1034840.84</v>
      </c>
      <c r="M22" s="240">
        <v>1140859</v>
      </c>
      <c r="N22" s="71"/>
      <c r="O22" s="100"/>
      <c r="P22" s="9">
        <f t="shared" si="13"/>
        <v>170000</v>
      </c>
      <c r="Q22" s="9">
        <v>235000</v>
      </c>
      <c r="R22" s="9">
        <f t="shared" si="15"/>
        <v>-65000</v>
      </c>
      <c r="S22" s="152">
        <v>46054</v>
      </c>
      <c r="T22" s="10"/>
      <c r="U22" s="23">
        <f t="shared" si="16"/>
        <v>0.86631384772351361</v>
      </c>
      <c r="V22" s="11">
        <f t="shared" si="17"/>
        <v>1135615.3041129974</v>
      </c>
      <c r="W22" s="11">
        <f t="shared" si="18"/>
        <v>1135650.1299999999</v>
      </c>
      <c r="X22" s="8">
        <v>988341.95</v>
      </c>
      <c r="Y22" s="9">
        <f t="shared" si="19"/>
        <v>147308.17999999993</v>
      </c>
      <c r="Z22" s="70">
        <v>147308.18</v>
      </c>
      <c r="AA22" s="71"/>
      <c r="AB22" s="108"/>
      <c r="AC22" s="9">
        <v>235000</v>
      </c>
      <c r="AD22" s="9">
        <f t="shared" si="22"/>
        <v>-87691.82</v>
      </c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>
        <f t="shared" si="24"/>
        <v>1135650.1299999999</v>
      </c>
      <c r="AM22" s="8">
        <v>988341.95</v>
      </c>
      <c r="AN22" s="9">
        <f t="shared" si="26"/>
        <v>147308.17999999993</v>
      </c>
      <c r="AO22" s="9">
        <f t="shared" si="27"/>
        <v>147308.18</v>
      </c>
      <c r="AP22" s="10"/>
      <c r="AQ22" s="25">
        <f t="shared" si="28"/>
        <v>175208.87000000011</v>
      </c>
      <c r="AR22" s="25">
        <f t="shared" si="29"/>
        <v>152517.05000000005</v>
      </c>
      <c r="AS22" s="25">
        <f t="shared" si="30"/>
        <v>22691.820000000007</v>
      </c>
      <c r="AT22" s="10"/>
      <c r="AU22" s="12">
        <v>1274649.97</v>
      </c>
      <c r="AV22" s="12" t="str">
        <f t="shared" si="31"/>
        <v xml:space="preserve"> </v>
      </c>
      <c r="AW22" s="12">
        <f t="shared" si="32"/>
        <v>138999.84000000008</v>
      </c>
      <c r="AX22" s="241"/>
      <c r="AY22" s="242"/>
      <c r="AZ22" s="241"/>
      <c r="BA22" s="241"/>
      <c r="BB22" s="243"/>
      <c r="BC22" s="242" t="s">
        <v>630</v>
      </c>
      <c r="BD22" s="242" t="s">
        <v>630</v>
      </c>
      <c r="BE22" s="15">
        <v>1310859</v>
      </c>
      <c r="BF22" s="15">
        <v>1140859</v>
      </c>
      <c r="BG22" s="15">
        <v>147308.18</v>
      </c>
      <c r="BH22" s="15">
        <v>1310859</v>
      </c>
      <c r="BI22" s="15">
        <v>1140859</v>
      </c>
      <c r="BJ22" s="241">
        <v>0</v>
      </c>
      <c r="BK22" s="241">
        <v>0</v>
      </c>
      <c r="BL22" s="241"/>
      <c r="BM22" s="241">
        <v>1</v>
      </c>
      <c r="BN22" s="241">
        <v>0</v>
      </c>
      <c r="BO22" s="241">
        <v>0</v>
      </c>
      <c r="BP22" s="241"/>
      <c r="BQ22" s="241"/>
      <c r="BR22" s="241"/>
      <c r="BS22" s="241"/>
      <c r="BT22" s="295"/>
      <c r="BU22" s="295"/>
      <c r="BV22" s="295"/>
      <c r="BW22" s="295"/>
      <c r="BX22" s="241"/>
      <c r="BY22" s="241"/>
      <c r="BZ22" s="244"/>
      <c r="CA22" s="244"/>
      <c r="CB22" s="292">
        <v>147308.18</v>
      </c>
      <c r="CC22" s="245" t="s">
        <v>635</v>
      </c>
      <c r="CD22" s="241">
        <v>0</v>
      </c>
      <c r="CE22" s="241">
        <v>0</v>
      </c>
      <c r="CF22" s="241">
        <v>0</v>
      </c>
      <c r="CG22" s="241">
        <v>0</v>
      </c>
      <c r="CH22" s="241">
        <v>0</v>
      </c>
      <c r="CI22" s="246" t="s">
        <v>633</v>
      </c>
      <c r="CJ22" s="247">
        <v>988341.95</v>
      </c>
      <c r="CK22" s="247">
        <v>988341.95</v>
      </c>
      <c r="CL22" s="247">
        <v>1274649.97</v>
      </c>
      <c r="CM22" s="247">
        <v>0</v>
      </c>
    </row>
    <row r="23" spans="1:91" x14ac:dyDescent="0.25">
      <c r="A23" s="231" t="s">
        <v>680</v>
      </c>
      <c r="B23" s="232" t="s">
        <v>681</v>
      </c>
      <c r="C23" s="232" t="s">
        <v>643</v>
      </c>
      <c r="D23" s="233"/>
      <c r="E23" s="234">
        <v>2922020</v>
      </c>
      <c r="F23" s="235">
        <v>2922020</v>
      </c>
      <c r="G23" s="236"/>
      <c r="H23" s="104"/>
      <c r="I23" s="237">
        <v>2922020</v>
      </c>
      <c r="J23" s="238"/>
      <c r="K23" s="239"/>
      <c r="L23" s="8">
        <v>2472700.85</v>
      </c>
      <c r="M23" s="240">
        <v>2522020</v>
      </c>
      <c r="N23" s="71"/>
      <c r="O23" s="100"/>
      <c r="P23" s="9">
        <f t="shared" si="13"/>
        <v>400000</v>
      </c>
      <c r="Q23" s="9">
        <v>400000</v>
      </c>
      <c r="R23" s="9">
        <f t="shared" si="15"/>
        <v>0</v>
      </c>
      <c r="S23" s="152">
        <v>46722</v>
      </c>
      <c r="T23" s="10"/>
      <c r="U23" s="23">
        <f t="shared" si="16"/>
        <v>0.42173964123995844</v>
      </c>
      <c r="V23" s="11">
        <f t="shared" si="17"/>
        <v>1232331.6664959833</v>
      </c>
      <c r="W23" s="11">
        <f t="shared" si="18"/>
        <v>1236069.3600000001</v>
      </c>
      <c r="X23" s="8">
        <v>1063635.81</v>
      </c>
      <c r="Y23" s="9">
        <f t="shared" si="19"/>
        <v>172433.55000000005</v>
      </c>
      <c r="Z23" s="70">
        <v>172433.55</v>
      </c>
      <c r="AA23" s="71"/>
      <c r="AB23" s="108"/>
      <c r="AC23" s="9">
        <v>400000</v>
      </c>
      <c r="AD23" s="9">
        <f t="shared" si="22"/>
        <v>-227566.45</v>
      </c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>
        <f t="shared" si="24"/>
        <v>1236069.3600000001</v>
      </c>
      <c r="AM23" s="8">
        <v>1063635.81</v>
      </c>
      <c r="AN23" s="9">
        <f t="shared" si="26"/>
        <v>172433.55000000005</v>
      </c>
      <c r="AO23" s="9">
        <f t="shared" si="27"/>
        <v>172433.55</v>
      </c>
      <c r="AP23" s="10"/>
      <c r="AQ23" s="25">
        <f t="shared" si="28"/>
        <v>1685950.64</v>
      </c>
      <c r="AR23" s="25">
        <f t="shared" si="29"/>
        <v>1458384.19</v>
      </c>
      <c r="AS23" s="25">
        <f t="shared" si="30"/>
        <v>227566.45</v>
      </c>
      <c r="AT23" s="10"/>
      <c r="AU23" s="12">
        <v>2629748.81</v>
      </c>
      <c r="AV23" s="12" t="str">
        <f t="shared" si="31"/>
        <v xml:space="preserve"> </v>
      </c>
      <c r="AW23" s="12">
        <f t="shared" si="32"/>
        <v>1393679.45</v>
      </c>
      <c r="AX23" s="241"/>
      <c r="AY23" s="242"/>
      <c r="AZ23" s="241"/>
      <c r="BA23" s="241"/>
      <c r="BB23" s="243"/>
      <c r="BC23" s="242" t="s">
        <v>630</v>
      </c>
      <c r="BD23" s="242" t="s">
        <v>630</v>
      </c>
      <c r="BE23" s="15">
        <v>2922020</v>
      </c>
      <c r="BF23" s="15">
        <v>2522020</v>
      </c>
      <c r="BG23" s="15">
        <v>172433.55</v>
      </c>
      <c r="BH23" s="15">
        <v>2922020</v>
      </c>
      <c r="BI23" s="15">
        <v>2522020</v>
      </c>
      <c r="BJ23" s="241">
        <v>0</v>
      </c>
      <c r="BK23" s="241">
        <v>0</v>
      </c>
      <c r="BL23" s="241"/>
      <c r="BM23" s="241">
        <v>1</v>
      </c>
      <c r="BN23" s="241">
        <v>0</v>
      </c>
      <c r="BO23" s="241">
        <v>0</v>
      </c>
      <c r="BP23" s="241"/>
      <c r="BQ23" s="241"/>
      <c r="BR23" s="241"/>
      <c r="BS23" s="241"/>
      <c r="BT23" s="295"/>
      <c r="BU23" s="295"/>
      <c r="BV23" s="295"/>
      <c r="BW23" s="295"/>
      <c r="BX23" s="241"/>
      <c r="BY23" s="241"/>
      <c r="BZ23" s="244"/>
      <c r="CA23" s="244"/>
      <c r="CB23" s="292">
        <v>172433.55</v>
      </c>
      <c r="CC23" s="245" t="s">
        <v>635</v>
      </c>
      <c r="CD23" s="241">
        <v>0</v>
      </c>
      <c r="CE23" s="241">
        <v>0</v>
      </c>
      <c r="CF23" s="241">
        <v>0</v>
      </c>
      <c r="CG23" s="241">
        <v>0</v>
      </c>
      <c r="CH23" s="241">
        <v>0</v>
      </c>
      <c r="CI23" s="246" t="s">
        <v>633</v>
      </c>
      <c r="CJ23" s="247">
        <v>1063635.81</v>
      </c>
      <c r="CK23" s="247">
        <v>1063635.81</v>
      </c>
      <c r="CL23" s="247">
        <v>2629748.81</v>
      </c>
      <c r="CM23" s="247">
        <v>0</v>
      </c>
    </row>
    <row r="24" spans="1:91" x14ac:dyDescent="0.25">
      <c r="A24" s="231" t="s">
        <v>682</v>
      </c>
      <c r="B24" s="232" t="s">
        <v>683</v>
      </c>
      <c r="C24" s="232" t="s">
        <v>684</v>
      </c>
      <c r="D24" s="233"/>
      <c r="E24" s="234">
        <v>26800</v>
      </c>
      <c r="F24" s="235">
        <v>26800</v>
      </c>
      <c r="G24" s="236"/>
      <c r="H24" s="104"/>
      <c r="I24" s="237">
        <v>26800</v>
      </c>
      <c r="J24" s="238"/>
      <c r="K24" s="239"/>
      <c r="L24" s="8">
        <v>22371.97</v>
      </c>
      <c r="M24" s="240">
        <v>24300</v>
      </c>
      <c r="N24" s="71"/>
      <c r="O24" s="100"/>
      <c r="P24" s="9">
        <f t="shared" si="13"/>
        <v>2500</v>
      </c>
      <c r="Q24" s="9">
        <v>2500</v>
      </c>
      <c r="R24" s="9">
        <f t="shared" si="15"/>
        <v>0</v>
      </c>
      <c r="S24" s="152">
        <v>46357</v>
      </c>
      <c r="T24" s="10"/>
      <c r="U24" s="23">
        <f t="shared" si="16"/>
        <v>0.37095679012345678</v>
      </c>
      <c r="V24" s="11">
        <f t="shared" si="17"/>
        <v>9941.6419753086411</v>
      </c>
      <c r="W24" s="11">
        <f t="shared" si="18"/>
        <v>9941.64</v>
      </c>
      <c r="X24" s="8">
        <v>9014.25</v>
      </c>
      <c r="Y24" s="9">
        <f t="shared" si="19"/>
        <v>927.38999999999942</v>
      </c>
      <c r="Z24" s="70">
        <v>927.39</v>
      </c>
      <c r="AA24" s="71"/>
      <c r="AB24" s="108"/>
      <c r="AC24" s="9">
        <v>2500</v>
      </c>
      <c r="AD24" s="9">
        <f t="shared" si="22"/>
        <v>-1572.6100000000001</v>
      </c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>
        <f t="shared" si="24"/>
        <v>9941.64</v>
      </c>
      <c r="AM24" s="8">
        <v>9014.25</v>
      </c>
      <c r="AN24" s="9">
        <f t="shared" si="26"/>
        <v>927.38999999999942</v>
      </c>
      <c r="AO24" s="9">
        <f t="shared" si="27"/>
        <v>927.39</v>
      </c>
      <c r="AP24" s="10"/>
      <c r="AQ24" s="25">
        <f t="shared" si="28"/>
        <v>16858.36</v>
      </c>
      <c r="AR24" s="25">
        <f t="shared" si="29"/>
        <v>15285.75</v>
      </c>
      <c r="AS24" s="25">
        <f t="shared" si="30"/>
        <v>1572.6100000000001</v>
      </c>
      <c r="AT24" s="10"/>
      <c r="AU24" s="12">
        <v>26800</v>
      </c>
      <c r="AV24" s="12" t="str">
        <f t="shared" si="31"/>
        <v xml:space="preserve"> </v>
      </c>
      <c r="AW24" s="12">
        <f t="shared" si="32"/>
        <v>16858.36</v>
      </c>
      <c r="AX24" s="241"/>
      <c r="AY24" s="242"/>
      <c r="AZ24" s="241"/>
      <c r="BA24" s="241"/>
      <c r="BB24" s="243"/>
      <c r="BC24" s="242" t="s">
        <v>630</v>
      </c>
      <c r="BD24" s="242" t="s">
        <v>630</v>
      </c>
      <c r="BE24" s="15">
        <v>26800</v>
      </c>
      <c r="BF24" s="15">
        <v>24300</v>
      </c>
      <c r="BG24" s="15">
        <v>927.39</v>
      </c>
      <c r="BH24" s="15">
        <v>26800</v>
      </c>
      <c r="BI24" s="15">
        <v>24300</v>
      </c>
      <c r="BJ24" s="241">
        <v>0</v>
      </c>
      <c r="BK24" s="241">
        <v>0</v>
      </c>
      <c r="BL24" s="241"/>
      <c r="BM24" s="241">
        <v>1</v>
      </c>
      <c r="BN24" s="241">
        <v>0</v>
      </c>
      <c r="BO24" s="241">
        <v>0</v>
      </c>
      <c r="BP24" s="241"/>
      <c r="BQ24" s="241"/>
      <c r="BR24" s="241"/>
      <c r="BS24" s="241"/>
      <c r="BT24" s="295"/>
      <c r="BU24" s="295"/>
      <c r="BV24" s="295"/>
      <c r="BW24" s="295"/>
      <c r="BX24" s="241"/>
      <c r="BY24" s="241"/>
      <c r="BZ24" s="244"/>
      <c r="CA24" s="244"/>
      <c r="CB24" s="292">
        <v>927.39</v>
      </c>
      <c r="CC24" s="245" t="s">
        <v>635</v>
      </c>
      <c r="CD24" s="241">
        <v>0</v>
      </c>
      <c r="CE24" s="241">
        <v>0</v>
      </c>
      <c r="CF24" s="241">
        <v>0</v>
      </c>
      <c r="CG24" s="241">
        <v>0</v>
      </c>
      <c r="CH24" s="241">
        <v>0</v>
      </c>
      <c r="CI24" s="246" t="s">
        <v>633</v>
      </c>
      <c r="CJ24" s="247">
        <v>9014.25</v>
      </c>
      <c r="CK24" s="247">
        <v>9014.25</v>
      </c>
      <c r="CL24" s="247">
        <v>26800</v>
      </c>
      <c r="CM24" s="247">
        <v>0</v>
      </c>
    </row>
    <row r="25" spans="1:91" x14ac:dyDescent="0.25">
      <c r="A25" s="231" t="s">
        <v>685</v>
      </c>
      <c r="B25" s="232" t="s">
        <v>686</v>
      </c>
      <c r="C25" s="232" t="s">
        <v>674</v>
      </c>
      <c r="D25" s="233"/>
      <c r="E25" s="234">
        <v>254582</v>
      </c>
      <c r="F25" s="235">
        <v>254582</v>
      </c>
      <c r="G25" s="236"/>
      <c r="H25" s="104"/>
      <c r="I25" s="237">
        <f t="shared" si="11"/>
        <v>254582</v>
      </c>
      <c r="J25" s="248"/>
      <c r="K25" s="239"/>
      <c r="L25" s="8">
        <v>234657.45</v>
      </c>
      <c r="M25" s="240">
        <f t="shared" si="12"/>
        <v>234657.45</v>
      </c>
      <c r="N25" s="71"/>
      <c r="O25" s="100"/>
      <c r="P25" s="9">
        <f t="shared" si="13"/>
        <v>19924.549999999988</v>
      </c>
      <c r="Q25" s="9">
        <f t="shared" si="14"/>
        <v>0</v>
      </c>
      <c r="R25" s="9">
        <f t="shared" si="15"/>
        <v>19924.549999999988</v>
      </c>
      <c r="S25" s="152"/>
      <c r="T25" s="10"/>
      <c r="U25" s="23">
        <f t="shared" si="16"/>
        <v>0.20511153598575282</v>
      </c>
      <c r="V25" s="11">
        <f t="shared" si="17"/>
        <v>52217.705054324928</v>
      </c>
      <c r="W25" s="11">
        <f t="shared" si="18"/>
        <v>48130.95</v>
      </c>
      <c r="X25" s="8">
        <v>48130.95</v>
      </c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>
        <f t="shared" si="24"/>
        <v>48130.95</v>
      </c>
      <c r="AM25" s="8">
        <v>48130.95</v>
      </c>
      <c r="AN25" s="9">
        <f t="shared" si="26"/>
        <v>0</v>
      </c>
      <c r="AO25" s="9">
        <f t="shared" si="27"/>
        <v>0</v>
      </c>
      <c r="AP25" s="10"/>
      <c r="AQ25" s="25">
        <f t="shared" si="28"/>
        <v>206451.05</v>
      </c>
      <c r="AR25" s="25">
        <f t="shared" si="29"/>
        <v>186526.5</v>
      </c>
      <c r="AS25" s="25">
        <f t="shared" si="30"/>
        <v>19924.549999999988</v>
      </c>
      <c r="AT25" s="10"/>
      <c r="AU25" s="12">
        <v>7395</v>
      </c>
      <c r="AV25" s="12">
        <f t="shared" si="31"/>
        <v>40735.949999999997</v>
      </c>
      <c r="AW25" s="12" t="str">
        <f t="shared" si="32"/>
        <v xml:space="preserve"> </v>
      </c>
      <c r="AX25" s="241"/>
      <c r="AY25" s="242"/>
      <c r="AZ25" s="241"/>
      <c r="BA25" s="241"/>
      <c r="BB25" s="243"/>
      <c r="BC25" s="242"/>
      <c r="BD25" s="242"/>
      <c r="BE25" s="241">
        <v>0</v>
      </c>
      <c r="BF25" s="241">
        <v>0</v>
      </c>
      <c r="BG25" s="241">
        <v>0</v>
      </c>
      <c r="BH25" s="241">
        <v>0</v>
      </c>
      <c r="BI25" s="241">
        <v>0</v>
      </c>
      <c r="BJ25" s="241">
        <v>0</v>
      </c>
      <c r="BK25" s="241">
        <v>0</v>
      </c>
      <c r="BL25" s="241"/>
      <c r="BM25" s="241">
        <v>1</v>
      </c>
      <c r="BN25" s="241">
        <v>0</v>
      </c>
      <c r="BO25" s="241">
        <v>0</v>
      </c>
      <c r="BP25" s="241"/>
      <c r="BQ25" s="241"/>
      <c r="BR25" s="241"/>
      <c r="BS25" s="241"/>
      <c r="BT25" s="295"/>
      <c r="BU25" s="295"/>
      <c r="BV25" s="295"/>
      <c r="BW25" s="295"/>
      <c r="BX25" s="241"/>
      <c r="BY25" s="241"/>
      <c r="BZ25" s="244"/>
      <c r="CA25" s="244"/>
      <c r="CB25" s="244"/>
      <c r="CC25" s="245"/>
      <c r="CD25" s="241">
        <v>0</v>
      </c>
      <c r="CE25" s="241">
        <v>0</v>
      </c>
      <c r="CF25" s="241">
        <v>0</v>
      </c>
      <c r="CG25" s="241">
        <v>0</v>
      </c>
      <c r="CH25" s="241">
        <v>0</v>
      </c>
      <c r="CI25" s="246" t="s">
        <v>633</v>
      </c>
      <c r="CJ25" s="247">
        <v>48130.95</v>
      </c>
      <c r="CK25" s="247">
        <v>48130.95</v>
      </c>
      <c r="CL25" s="247">
        <v>7395</v>
      </c>
      <c r="CM25" s="247">
        <v>0</v>
      </c>
    </row>
    <row r="26" spans="1:91" x14ac:dyDescent="0.25">
      <c r="A26" s="231" t="s">
        <v>687</v>
      </c>
      <c r="B26" s="232" t="s">
        <v>688</v>
      </c>
      <c r="C26" s="232" t="s">
        <v>641</v>
      </c>
      <c r="D26" s="233"/>
      <c r="E26" s="234">
        <v>8753825</v>
      </c>
      <c r="F26" s="235">
        <v>8753825</v>
      </c>
      <c r="G26" s="236"/>
      <c r="H26" s="104"/>
      <c r="I26" s="237">
        <f t="shared" si="11"/>
        <v>8753825</v>
      </c>
      <c r="J26" s="248"/>
      <c r="K26" s="239"/>
      <c r="L26" s="8">
        <v>6664609.8600000003</v>
      </c>
      <c r="M26" s="240">
        <f t="shared" si="12"/>
        <v>6664609.8600000003</v>
      </c>
      <c r="N26" s="71"/>
      <c r="O26" s="100"/>
      <c r="P26" s="9">
        <f t="shared" si="13"/>
        <v>2089215.1399999997</v>
      </c>
      <c r="Q26" s="9">
        <f t="shared" si="14"/>
        <v>0</v>
      </c>
      <c r="R26" s="9">
        <f t="shared" si="15"/>
        <v>2089215.1399999997</v>
      </c>
      <c r="S26" s="152"/>
      <c r="T26" s="10"/>
      <c r="U26" s="23">
        <f t="shared" si="16"/>
        <v>0.9975720364222489</v>
      </c>
      <c r="V26" s="11">
        <f t="shared" si="17"/>
        <v>8732571.0317339934</v>
      </c>
      <c r="W26" s="11" t="str">
        <f t="shared" ca="1" si="18"/>
        <v/>
      </c>
      <c r="X26" s="8">
        <v>6648428.4299999997</v>
      </c>
      <c r="Y26" s="9">
        <f t="shared" ca="1" si="19"/>
        <v>0</v>
      </c>
      <c r="Z26" s="70">
        <f t="shared" ca="1" si="20"/>
        <v>0</v>
      </c>
      <c r="AA26" s="71"/>
      <c r="AB26" s="108"/>
      <c r="AC26" s="9">
        <f t="shared" si="21"/>
        <v>0</v>
      </c>
      <c r="AD26" s="9">
        <f t="shared" ca="1" si="22"/>
        <v>0</v>
      </c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 t="str">
        <f t="shared" ca="1" si="24"/>
        <v/>
      </c>
      <c r="AM26" s="8">
        <v>6648428.4299999997</v>
      </c>
      <c r="AN26" s="9" t="str">
        <f t="shared" ca="1" si="26"/>
        <v/>
      </c>
      <c r="AO26" s="9" t="str">
        <f t="shared" ca="1" si="27"/>
        <v/>
      </c>
      <c r="AP26" s="10"/>
      <c r="AQ26" s="25" t="str">
        <f t="shared" ca="1" si="28"/>
        <v/>
      </c>
      <c r="AR26" s="25">
        <f t="shared" si="29"/>
        <v>16181.430000000633</v>
      </c>
      <c r="AS26" s="25" t="str">
        <f t="shared" ca="1" si="30"/>
        <v/>
      </c>
      <c r="AT26" s="10"/>
      <c r="AU26" s="12">
        <v>8405270.3100000005</v>
      </c>
      <c r="AV26" s="12" t="str">
        <f t="shared" ca="1" si="31"/>
        <v/>
      </c>
      <c r="AW26" s="12" t="str">
        <f t="shared" ca="1" si="32"/>
        <v/>
      </c>
      <c r="AX26" s="241"/>
      <c r="AY26" s="242"/>
      <c r="AZ26" s="241"/>
      <c r="BA26" s="241"/>
      <c r="BB26" s="243"/>
      <c r="BC26" s="242"/>
      <c r="BD26" s="242"/>
      <c r="BE26" s="241">
        <v>0</v>
      </c>
      <c r="BF26" s="241">
        <v>0</v>
      </c>
      <c r="BG26" s="241">
        <v>0</v>
      </c>
      <c r="BH26" s="241">
        <v>0</v>
      </c>
      <c r="BI26" s="241">
        <v>0</v>
      </c>
      <c r="BJ26" s="241">
        <v>0</v>
      </c>
      <c r="BK26" s="241">
        <v>0</v>
      </c>
      <c r="BL26" s="241"/>
      <c r="BM26" s="241">
        <v>1</v>
      </c>
      <c r="BN26" s="241">
        <v>0</v>
      </c>
      <c r="BO26" s="241">
        <v>0</v>
      </c>
      <c r="BP26" s="241"/>
      <c r="BQ26" s="241"/>
      <c r="BR26" s="241"/>
      <c r="BS26" s="241"/>
      <c r="BT26" s="295"/>
      <c r="BU26" s="295"/>
      <c r="BV26" s="295"/>
      <c r="BW26" s="295"/>
      <c r="BX26" s="241"/>
      <c r="BY26" s="241"/>
      <c r="BZ26" s="244"/>
      <c r="CA26" s="244"/>
      <c r="CB26" s="244"/>
      <c r="CC26" s="245"/>
      <c r="CD26" s="241">
        <v>0</v>
      </c>
      <c r="CE26" s="241">
        <v>0</v>
      </c>
      <c r="CF26" s="241">
        <v>0</v>
      </c>
      <c r="CG26" s="241">
        <v>0</v>
      </c>
      <c r="CH26" s="241">
        <v>0</v>
      </c>
      <c r="CI26" s="246" t="s">
        <v>633</v>
      </c>
      <c r="CJ26" s="247">
        <v>6648428.4299999997</v>
      </c>
      <c r="CK26" s="247">
        <v>6648428.4299999997</v>
      </c>
      <c r="CL26" s="247">
        <v>8405270.3100000005</v>
      </c>
      <c r="CM26" s="247">
        <v>0</v>
      </c>
    </row>
    <row r="27" spans="1:91" x14ac:dyDescent="0.25">
      <c r="A27" s="231" t="s">
        <v>689</v>
      </c>
      <c r="B27" s="232" t="s">
        <v>690</v>
      </c>
      <c r="C27" s="232" t="s">
        <v>679</v>
      </c>
      <c r="D27" s="233"/>
      <c r="E27" s="234">
        <v>2883856</v>
      </c>
      <c r="F27" s="235">
        <v>2883856</v>
      </c>
      <c r="G27" s="236"/>
      <c r="H27" s="104"/>
      <c r="I27" s="237">
        <f t="shared" si="11"/>
        <v>2883856</v>
      </c>
      <c r="J27" s="238"/>
      <c r="K27" s="239"/>
      <c r="L27" s="8">
        <v>2485199.73</v>
      </c>
      <c r="M27" s="240">
        <f t="shared" si="12"/>
        <v>2485199.73</v>
      </c>
      <c r="N27" s="71"/>
      <c r="O27" s="100"/>
      <c r="P27" s="9">
        <f t="shared" si="13"/>
        <v>398656.27</v>
      </c>
      <c r="Q27" s="9">
        <f t="shared" si="14"/>
        <v>0</v>
      </c>
      <c r="R27" s="9">
        <f t="shared" si="15"/>
        <v>398656.27</v>
      </c>
      <c r="S27" s="152"/>
      <c r="T27" s="10"/>
      <c r="U27" s="23">
        <f t="shared" si="16"/>
        <v>0.99336555537127802</v>
      </c>
      <c r="V27" s="11">
        <f t="shared" si="17"/>
        <v>2864723.2170507922</v>
      </c>
      <c r="W27" s="11" t="str">
        <f t="shared" ca="1" si="18"/>
        <v/>
      </c>
      <c r="X27" s="8">
        <v>2468711.81</v>
      </c>
      <c r="Y27" s="9">
        <f t="shared" ca="1" si="19"/>
        <v>0</v>
      </c>
      <c r="Z27" s="70">
        <f t="shared" ca="1" si="20"/>
        <v>0</v>
      </c>
      <c r="AA27" s="71"/>
      <c r="AB27" s="108"/>
      <c r="AC27" s="9">
        <f t="shared" si="21"/>
        <v>0</v>
      </c>
      <c r="AD27" s="9">
        <f t="shared" ca="1" si="22"/>
        <v>0</v>
      </c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 t="str">
        <f t="shared" ca="1" si="24"/>
        <v/>
      </c>
      <c r="AM27" s="8">
        <v>2468711.81</v>
      </c>
      <c r="AN27" s="9" t="str">
        <f t="shared" ca="1" si="26"/>
        <v/>
      </c>
      <c r="AO27" s="9" t="str">
        <f t="shared" ca="1" si="27"/>
        <v/>
      </c>
      <c r="AP27" s="10"/>
      <c r="AQ27" s="25" t="str">
        <f t="shared" ca="1" si="28"/>
        <v/>
      </c>
      <c r="AR27" s="25">
        <f t="shared" si="29"/>
        <v>16487.919999999925</v>
      </c>
      <c r="AS27" s="25" t="str">
        <f t="shared" ca="1" si="30"/>
        <v/>
      </c>
      <c r="AT27" s="10"/>
      <c r="AU27" s="12">
        <v>2644025.35</v>
      </c>
      <c r="AV27" s="12" t="str">
        <f t="shared" ca="1" si="31"/>
        <v/>
      </c>
      <c r="AW27" s="12" t="str">
        <f t="shared" ca="1" si="32"/>
        <v/>
      </c>
      <c r="AX27" s="241"/>
      <c r="AY27" s="242"/>
      <c r="AZ27" s="241"/>
      <c r="BA27" s="241"/>
      <c r="BB27" s="243"/>
      <c r="BC27" s="242"/>
      <c r="BD27" s="242"/>
      <c r="BE27" s="241">
        <v>0</v>
      </c>
      <c r="BF27" s="241">
        <v>0</v>
      </c>
      <c r="BG27" s="241">
        <v>0</v>
      </c>
      <c r="BH27" s="241">
        <v>0</v>
      </c>
      <c r="BI27" s="241">
        <v>0</v>
      </c>
      <c r="BJ27" s="241">
        <v>0</v>
      </c>
      <c r="BK27" s="241">
        <v>0</v>
      </c>
      <c r="BL27" s="241"/>
      <c r="BM27" s="241">
        <v>1</v>
      </c>
      <c r="BN27" s="241">
        <v>0</v>
      </c>
      <c r="BO27" s="241">
        <v>0</v>
      </c>
      <c r="BP27" s="241"/>
      <c r="BQ27" s="241"/>
      <c r="BR27" s="241"/>
      <c r="BS27" s="241"/>
      <c r="BT27" s="295"/>
      <c r="BU27" s="295"/>
      <c r="BV27" s="295"/>
      <c r="BW27" s="295"/>
      <c r="BX27" s="241"/>
      <c r="BY27" s="241"/>
      <c r="BZ27" s="244"/>
      <c r="CA27" s="244"/>
      <c r="CB27" s="244"/>
      <c r="CC27" s="245"/>
      <c r="CD27" s="241">
        <v>0</v>
      </c>
      <c r="CE27" s="241">
        <v>0</v>
      </c>
      <c r="CF27" s="241">
        <v>0</v>
      </c>
      <c r="CG27" s="241">
        <v>0</v>
      </c>
      <c r="CH27" s="241">
        <v>0</v>
      </c>
      <c r="CI27" s="246" t="s">
        <v>633</v>
      </c>
      <c r="CJ27" s="247">
        <v>2468711.81</v>
      </c>
      <c r="CK27" s="247">
        <v>2468711.81</v>
      </c>
      <c r="CL27" s="247">
        <v>2644025.35</v>
      </c>
      <c r="CM27" s="247">
        <v>0</v>
      </c>
    </row>
    <row r="28" spans="1:91" x14ac:dyDescent="0.25">
      <c r="A28" s="231" t="s">
        <v>691</v>
      </c>
      <c r="B28" s="232" t="s">
        <v>692</v>
      </c>
      <c r="C28" s="232" t="s">
        <v>642</v>
      </c>
      <c r="D28" s="233"/>
      <c r="E28" s="234">
        <v>41000</v>
      </c>
      <c r="F28" s="235">
        <v>41000</v>
      </c>
      <c r="G28" s="236"/>
      <c r="H28" s="104"/>
      <c r="I28" s="237">
        <f t="shared" si="11"/>
        <v>41000</v>
      </c>
      <c r="J28" s="238"/>
      <c r="K28" s="239"/>
      <c r="L28" s="8">
        <v>34213.68</v>
      </c>
      <c r="M28" s="240">
        <f t="shared" si="12"/>
        <v>34213.68</v>
      </c>
      <c r="N28" s="238"/>
      <c r="O28" s="239"/>
      <c r="P28" s="9">
        <f t="shared" si="13"/>
        <v>6786.32</v>
      </c>
      <c r="Q28" s="9">
        <f t="shared" si="14"/>
        <v>0</v>
      </c>
      <c r="R28" s="9">
        <f t="shared" si="15"/>
        <v>6786.32</v>
      </c>
      <c r="S28" s="152"/>
      <c r="T28" s="10"/>
      <c r="U28" s="23">
        <f t="shared" si="16"/>
        <v>0.28200123459388171</v>
      </c>
      <c r="V28" s="11">
        <f t="shared" si="17"/>
        <v>11562.050618349151</v>
      </c>
      <c r="W28" s="11">
        <f t="shared" si="18"/>
        <v>9648.2999999999993</v>
      </c>
      <c r="X28" s="8">
        <v>9648.2999999999993</v>
      </c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>
        <f t="shared" si="24"/>
        <v>9648.2999999999993</v>
      </c>
      <c r="AM28" s="8">
        <v>9648.2999999999993</v>
      </c>
      <c r="AN28" s="9">
        <f t="shared" si="26"/>
        <v>0</v>
      </c>
      <c r="AO28" s="9">
        <f t="shared" si="27"/>
        <v>0</v>
      </c>
      <c r="AP28" s="10"/>
      <c r="AQ28" s="25">
        <f t="shared" si="28"/>
        <v>31351.7</v>
      </c>
      <c r="AR28" s="25">
        <f t="shared" si="29"/>
        <v>24565.38</v>
      </c>
      <c r="AS28" s="25">
        <f t="shared" si="30"/>
        <v>6786.32</v>
      </c>
      <c r="AT28" s="10"/>
      <c r="AU28" s="12">
        <v>41000</v>
      </c>
      <c r="AV28" s="12" t="str">
        <f t="shared" si="31"/>
        <v xml:space="preserve"> </v>
      </c>
      <c r="AW28" s="12">
        <f t="shared" si="32"/>
        <v>31351.7</v>
      </c>
      <c r="AX28" s="241"/>
      <c r="AY28" s="242"/>
      <c r="AZ28" s="241"/>
      <c r="BA28" s="241"/>
      <c r="BB28" s="243"/>
      <c r="BC28" s="242"/>
      <c r="BD28" s="242"/>
      <c r="BE28" s="241">
        <v>0</v>
      </c>
      <c r="BF28" s="241">
        <v>0</v>
      </c>
      <c r="BG28" s="241">
        <v>0</v>
      </c>
      <c r="BH28" s="241">
        <v>0</v>
      </c>
      <c r="BI28" s="241">
        <v>0</v>
      </c>
      <c r="BJ28" s="241">
        <v>0</v>
      </c>
      <c r="BK28" s="241">
        <v>0</v>
      </c>
      <c r="BL28" s="241"/>
      <c r="BM28" s="241">
        <v>1</v>
      </c>
      <c r="BN28" s="241">
        <v>0</v>
      </c>
      <c r="BO28" s="241">
        <v>0</v>
      </c>
      <c r="BP28" s="241"/>
      <c r="BQ28" s="241"/>
      <c r="BR28" s="241"/>
      <c r="BS28" s="241"/>
      <c r="BT28" s="295"/>
      <c r="BU28" s="295"/>
      <c r="BV28" s="295"/>
      <c r="BW28" s="295"/>
      <c r="BX28" s="241"/>
      <c r="BY28" s="241"/>
      <c r="BZ28" s="244"/>
      <c r="CA28" s="244"/>
      <c r="CB28" s="244"/>
      <c r="CC28" s="245"/>
      <c r="CD28" s="241">
        <v>0</v>
      </c>
      <c r="CE28" s="241">
        <v>0</v>
      </c>
      <c r="CF28" s="241">
        <v>0</v>
      </c>
      <c r="CG28" s="241">
        <v>0</v>
      </c>
      <c r="CH28" s="241">
        <v>0</v>
      </c>
      <c r="CI28" s="246" t="s">
        <v>633</v>
      </c>
      <c r="CJ28" s="247">
        <v>9648.2999999999993</v>
      </c>
      <c r="CK28" s="247">
        <v>9648.2999999999993</v>
      </c>
      <c r="CL28" s="247">
        <v>41000</v>
      </c>
      <c r="CM28" s="247">
        <v>0</v>
      </c>
    </row>
    <row r="29" spans="1:91" x14ac:dyDescent="0.25">
      <c r="A29" s="231" t="s">
        <v>693</v>
      </c>
      <c r="B29" s="232" t="s">
        <v>694</v>
      </c>
      <c r="C29" s="232" t="s">
        <v>695</v>
      </c>
      <c r="D29" s="233"/>
      <c r="E29" s="234">
        <v>77800</v>
      </c>
      <c r="F29" s="235">
        <v>77800</v>
      </c>
      <c r="G29" s="236"/>
      <c r="H29" s="104"/>
      <c r="I29" s="237">
        <f t="shared" si="11"/>
        <v>77800</v>
      </c>
      <c r="J29" s="238"/>
      <c r="K29" s="239"/>
      <c r="L29" s="8">
        <v>27129.15</v>
      </c>
      <c r="M29" s="240">
        <f t="shared" si="12"/>
        <v>27129.15</v>
      </c>
      <c r="N29" s="71"/>
      <c r="O29" s="100"/>
      <c r="P29" s="9">
        <f t="shared" si="13"/>
        <v>50670.85</v>
      </c>
      <c r="Q29" s="9">
        <f t="shared" si="14"/>
        <v>0</v>
      </c>
      <c r="R29" s="9">
        <f t="shared" si="15"/>
        <v>50670.85</v>
      </c>
      <c r="S29" s="152"/>
      <c r="T29" s="10"/>
      <c r="U29" s="23">
        <f t="shared" si="16"/>
        <v>0.7916797982981405</v>
      </c>
      <c r="V29" s="11">
        <f t="shared" si="17"/>
        <v>61592.68830759533</v>
      </c>
      <c r="W29" s="11" t="str">
        <f t="shared" ca="1" si="18"/>
        <v/>
      </c>
      <c r="X29" s="8">
        <v>21477.599999999999</v>
      </c>
      <c r="Y29" s="9">
        <f t="shared" ca="1" si="19"/>
        <v>0</v>
      </c>
      <c r="Z29" s="70">
        <f t="shared" ca="1" si="20"/>
        <v>0</v>
      </c>
      <c r="AA29" s="71"/>
      <c r="AB29" s="108"/>
      <c r="AC29" s="9">
        <f t="shared" si="21"/>
        <v>0</v>
      </c>
      <c r="AD29" s="9">
        <f t="shared" ca="1" si="22"/>
        <v>0</v>
      </c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 t="str">
        <f t="shared" ca="1" si="24"/>
        <v/>
      </c>
      <c r="AM29" s="8">
        <v>21477.599999999999</v>
      </c>
      <c r="AN29" s="9" t="str">
        <f t="shared" ca="1" si="26"/>
        <v/>
      </c>
      <c r="AO29" s="9" t="str">
        <f t="shared" ca="1" si="27"/>
        <v/>
      </c>
      <c r="AP29" s="10"/>
      <c r="AQ29" s="25" t="str">
        <f t="shared" ca="1" si="28"/>
        <v/>
      </c>
      <c r="AR29" s="25">
        <f t="shared" si="29"/>
        <v>5651.5500000000029</v>
      </c>
      <c r="AS29" s="25" t="str">
        <f t="shared" ca="1" si="30"/>
        <v/>
      </c>
      <c r="AT29" s="10"/>
      <c r="AU29" s="12">
        <v>74800</v>
      </c>
      <c r="AV29" s="12" t="str">
        <f t="shared" ca="1" si="31"/>
        <v/>
      </c>
      <c r="AW29" s="12" t="str">
        <f t="shared" ca="1" si="32"/>
        <v/>
      </c>
      <c r="AX29" s="241"/>
      <c r="AY29" s="242"/>
      <c r="AZ29" s="241"/>
      <c r="BA29" s="241"/>
      <c r="BB29" s="243"/>
      <c r="BC29" s="242"/>
      <c r="BD29" s="242"/>
      <c r="BE29" s="241">
        <v>0</v>
      </c>
      <c r="BF29" s="241">
        <v>0</v>
      </c>
      <c r="BG29" s="241">
        <v>0</v>
      </c>
      <c r="BH29" s="241">
        <v>0</v>
      </c>
      <c r="BI29" s="241">
        <v>0</v>
      </c>
      <c r="BJ29" s="241">
        <v>0</v>
      </c>
      <c r="BK29" s="241">
        <v>0</v>
      </c>
      <c r="BL29" s="241"/>
      <c r="BM29" s="241">
        <v>1</v>
      </c>
      <c r="BN29" s="241">
        <v>0</v>
      </c>
      <c r="BO29" s="241">
        <v>0</v>
      </c>
      <c r="BP29" s="241"/>
      <c r="BQ29" s="241"/>
      <c r="BR29" s="241"/>
      <c r="BS29" s="241"/>
      <c r="BT29" s="295"/>
      <c r="BU29" s="295"/>
      <c r="BV29" s="295"/>
      <c r="BW29" s="295"/>
      <c r="BX29" s="241"/>
      <c r="BY29" s="241"/>
      <c r="BZ29" s="244"/>
      <c r="CA29" s="244"/>
      <c r="CB29" s="244"/>
      <c r="CC29" s="245"/>
      <c r="CD29" s="241">
        <v>0</v>
      </c>
      <c r="CE29" s="241">
        <v>0</v>
      </c>
      <c r="CF29" s="241">
        <v>0</v>
      </c>
      <c r="CG29" s="241">
        <v>0</v>
      </c>
      <c r="CH29" s="241">
        <v>0</v>
      </c>
      <c r="CI29" s="246" t="s">
        <v>633</v>
      </c>
      <c r="CJ29" s="247">
        <v>21477.599999999999</v>
      </c>
      <c r="CK29" s="247">
        <v>21477.599999999999</v>
      </c>
      <c r="CL29" s="247">
        <v>74800</v>
      </c>
      <c r="CM29" s="247">
        <v>0</v>
      </c>
    </row>
    <row r="30" spans="1:91" x14ac:dyDescent="0.25">
      <c r="A30" s="231" t="s">
        <v>696</v>
      </c>
      <c r="B30" s="232" t="s">
        <v>697</v>
      </c>
      <c r="C30" s="232" t="s">
        <v>642</v>
      </c>
      <c r="D30" s="233"/>
      <c r="E30" s="234">
        <v>58462.63</v>
      </c>
      <c r="F30" s="235">
        <v>58462.63</v>
      </c>
      <c r="G30" s="236"/>
      <c r="H30" s="104"/>
      <c r="I30" s="237">
        <f t="shared" si="11"/>
        <v>58462.63</v>
      </c>
      <c r="J30" s="238"/>
      <c r="K30" s="239"/>
      <c r="L30" s="8">
        <v>46278.7</v>
      </c>
      <c r="M30" s="240">
        <f t="shared" si="12"/>
        <v>46278.7</v>
      </c>
      <c r="N30" s="71"/>
      <c r="O30" s="100"/>
      <c r="P30" s="9">
        <f t="shared" si="13"/>
        <v>12183.93</v>
      </c>
      <c r="Q30" s="9">
        <f t="shared" si="14"/>
        <v>0</v>
      </c>
      <c r="R30" s="9">
        <f t="shared" si="15"/>
        <v>12183.93</v>
      </c>
      <c r="S30" s="152"/>
      <c r="T30" s="10"/>
      <c r="U30" s="23">
        <f t="shared" si="16"/>
        <v>0.10737574737406194</v>
      </c>
      <c r="V30" s="11">
        <f t="shared" si="17"/>
        <v>6277.468589703255</v>
      </c>
      <c r="W30" s="11">
        <f t="shared" si="18"/>
        <v>4969.21</v>
      </c>
      <c r="X30" s="8">
        <v>4969.21</v>
      </c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>
        <f t="shared" si="24"/>
        <v>4969.21</v>
      </c>
      <c r="AM30" s="8">
        <v>4969.21</v>
      </c>
      <c r="AN30" s="9">
        <f t="shared" si="26"/>
        <v>0</v>
      </c>
      <c r="AO30" s="9">
        <f t="shared" si="27"/>
        <v>0</v>
      </c>
      <c r="AP30" s="10"/>
      <c r="AQ30" s="25">
        <f t="shared" si="28"/>
        <v>53493.42</v>
      </c>
      <c r="AR30" s="25">
        <f t="shared" si="29"/>
        <v>41309.49</v>
      </c>
      <c r="AS30" s="25">
        <f t="shared" si="30"/>
        <v>12183.93</v>
      </c>
      <c r="AT30" s="10"/>
      <c r="AU30" s="12">
        <v>58462.63</v>
      </c>
      <c r="AV30" s="12" t="str">
        <f t="shared" si="31"/>
        <v xml:space="preserve"> </v>
      </c>
      <c r="AW30" s="12">
        <f t="shared" si="32"/>
        <v>53493.42</v>
      </c>
      <c r="AX30" s="241"/>
      <c r="AY30" s="242"/>
      <c r="AZ30" s="241"/>
      <c r="BA30" s="241"/>
      <c r="BB30" s="243"/>
      <c r="BC30" s="242"/>
      <c r="BD30" s="242"/>
      <c r="BE30" s="241">
        <v>0</v>
      </c>
      <c r="BF30" s="241">
        <v>0</v>
      </c>
      <c r="BG30" s="241">
        <v>0</v>
      </c>
      <c r="BH30" s="241">
        <v>0</v>
      </c>
      <c r="BI30" s="241">
        <v>0</v>
      </c>
      <c r="BJ30" s="241">
        <v>0</v>
      </c>
      <c r="BK30" s="241">
        <v>0</v>
      </c>
      <c r="BL30" s="241"/>
      <c r="BM30" s="241">
        <v>1</v>
      </c>
      <c r="BN30" s="241">
        <v>0</v>
      </c>
      <c r="BO30" s="241">
        <v>0</v>
      </c>
      <c r="BP30" s="241"/>
      <c r="BQ30" s="241"/>
      <c r="BR30" s="241"/>
      <c r="BS30" s="241"/>
      <c r="BT30" s="295"/>
      <c r="BU30" s="295"/>
      <c r="BV30" s="295"/>
      <c r="BW30" s="295"/>
      <c r="BX30" s="241"/>
      <c r="BY30" s="241"/>
      <c r="BZ30" s="244"/>
      <c r="CA30" s="244"/>
      <c r="CB30" s="244"/>
      <c r="CC30" s="245"/>
      <c r="CD30" s="241">
        <v>0</v>
      </c>
      <c r="CE30" s="241">
        <v>0</v>
      </c>
      <c r="CF30" s="241">
        <v>0</v>
      </c>
      <c r="CG30" s="241">
        <v>0</v>
      </c>
      <c r="CH30" s="241">
        <v>0</v>
      </c>
      <c r="CI30" s="246" t="s">
        <v>633</v>
      </c>
      <c r="CJ30" s="247">
        <v>4969.21</v>
      </c>
      <c r="CK30" s="247">
        <v>4969.21</v>
      </c>
      <c r="CL30" s="247">
        <v>58462.63</v>
      </c>
      <c r="CM30" s="247">
        <v>0</v>
      </c>
    </row>
    <row r="31" spans="1:91" x14ac:dyDescent="0.25">
      <c r="A31" s="231" t="s">
        <v>698</v>
      </c>
      <c r="B31" s="232" t="s">
        <v>699</v>
      </c>
      <c r="C31" s="232" t="s">
        <v>695</v>
      </c>
      <c r="D31" s="233"/>
      <c r="E31" s="234">
        <v>9200</v>
      </c>
      <c r="F31" s="235">
        <v>9200</v>
      </c>
      <c r="G31" s="236"/>
      <c r="H31" s="104"/>
      <c r="I31" s="237">
        <f t="shared" si="11"/>
        <v>9200</v>
      </c>
      <c r="J31" s="238"/>
      <c r="K31" s="239"/>
      <c r="L31" s="8">
        <v>2430.09</v>
      </c>
      <c r="M31" s="240">
        <f t="shared" si="12"/>
        <v>2430.09</v>
      </c>
      <c r="N31" s="71"/>
      <c r="O31" s="100"/>
      <c r="P31" s="9">
        <f t="shared" si="13"/>
        <v>6769.91</v>
      </c>
      <c r="Q31" s="9">
        <f t="shared" si="14"/>
        <v>0</v>
      </c>
      <c r="R31" s="9">
        <f t="shared" si="15"/>
        <v>6769.91</v>
      </c>
      <c r="S31" s="152"/>
      <c r="T31" s="10"/>
      <c r="U31" s="23">
        <f t="shared" si="16"/>
        <v>1</v>
      </c>
      <c r="V31" s="11">
        <f t="shared" si="17"/>
        <v>9200</v>
      </c>
      <c r="W31" s="11" t="str">
        <f t="shared" ca="1" si="18"/>
        <v/>
      </c>
      <c r="X31" s="8">
        <v>2430.09</v>
      </c>
      <c r="Y31" s="9">
        <f t="shared" ca="1" si="19"/>
        <v>0</v>
      </c>
      <c r="Z31" s="70">
        <f t="shared" ca="1" si="20"/>
        <v>0</v>
      </c>
      <c r="AA31" s="71"/>
      <c r="AB31" s="108"/>
      <c r="AC31" s="9">
        <f t="shared" si="21"/>
        <v>0</v>
      </c>
      <c r="AD31" s="9">
        <f t="shared" ca="1" si="22"/>
        <v>0</v>
      </c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 t="str">
        <f t="shared" ca="1" si="24"/>
        <v/>
      </c>
      <c r="AM31" s="8">
        <v>2430.09</v>
      </c>
      <c r="AN31" s="9" t="str">
        <f t="shared" ca="1" si="26"/>
        <v/>
      </c>
      <c r="AO31" s="9" t="str">
        <f t="shared" ca="1" si="27"/>
        <v/>
      </c>
      <c r="AP31" s="10"/>
      <c r="AQ31" s="25" t="str">
        <f t="shared" ca="1" si="28"/>
        <v/>
      </c>
      <c r="AR31" s="25">
        <f t="shared" si="29"/>
        <v>0</v>
      </c>
      <c r="AS31" s="25" t="str">
        <f t="shared" ca="1" si="30"/>
        <v/>
      </c>
      <c r="AT31" s="10"/>
      <c r="AU31" s="12">
        <v>9200</v>
      </c>
      <c r="AV31" s="12" t="str">
        <f t="shared" ca="1" si="31"/>
        <v/>
      </c>
      <c r="AW31" s="12" t="str">
        <f t="shared" ca="1" si="32"/>
        <v/>
      </c>
      <c r="AX31" s="241"/>
      <c r="AY31" s="242"/>
      <c r="AZ31" s="241"/>
      <c r="BA31" s="241"/>
      <c r="BB31" s="243"/>
      <c r="BC31" s="242"/>
      <c r="BD31" s="242"/>
      <c r="BE31" s="241">
        <v>0</v>
      </c>
      <c r="BF31" s="241">
        <v>0</v>
      </c>
      <c r="BG31" s="241">
        <v>0</v>
      </c>
      <c r="BH31" s="241">
        <v>0</v>
      </c>
      <c r="BI31" s="241">
        <v>0</v>
      </c>
      <c r="BJ31" s="241">
        <v>0</v>
      </c>
      <c r="BK31" s="241">
        <v>0</v>
      </c>
      <c r="BL31" s="241"/>
      <c r="BM31" s="241">
        <v>1</v>
      </c>
      <c r="BN31" s="241">
        <v>0</v>
      </c>
      <c r="BO31" s="241">
        <v>0</v>
      </c>
      <c r="BP31" s="241"/>
      <c r="BQ31" s="241"/>
      <c r="BR31" s="241"/>
      <c r="BS31" s="241"/>
      <c r="BT31" s="295"/>
      <c r="BU31" s="295"/>
      <c r="BV31" s="295"/>
      <c r="BW31" s="295"/>
      <c r="BX31" s="241"/>
      <c r="BY31" s="241"/>
      <c r="BZ31" s="244"/>
      <c r="CA31" s="244"/>
      <c r="CB31" s="244"/>
      <c r="CC31" s="245"/>
      <c r="CD31" s="241">
        <v>0</v>
      </c>
      <c r="CE31" s="241">
        <v>0</v>
      </c>
      <c r="CF31" s="241">
        <v>0</v>
      </c>
      <c r="CG31" s="241">
        <v>0</v>
      </c>
      <c r="CH31" s="241">
        <v>0</v>
      </c>
      <c r="CI31" s="246" t="s">
        <v>633</v>
      </c>
      <c r="CJ31" s="247">
        <v>2430.09</v>
      </c>
      <c r="CK31" s="247">
        <v>2430.09</v>
      </c>
      <c r="CL31" s="247">
        <v>9200</v>
      </c>
      <c r="CM31" s="247">
        <v>0</v>
      </c>
    </row>
    <row r="32" spans="1:91" x14ac:dyDescent="0.25">
      <c r="A32" s="231" t="s">
        <v>700</v>
      </c>
      <c r="B32" s="232" t="s">
        <v>701</v>
      </c>
      <c r="C32" s="232" t="s">
        <v>641</v>
      </c>
      <c r="D32" s="233"/>
      <c r="E32" s="234">
        <v>644900</v>
      </c>
      <c r="F32" s="235">
        <v>644900</v>
      </c>
      <c r="G32" s="236"/>
      <c r="H32" s="104"/>
      <c r="I32" s="237">
        <f t="shared" si="11"/>
        <v>644900</v>
      </c>
      <c r="J32" s="238"/>
      <c r="K32" s="239"/>
      <c r="L32" s="8">
        <v>624606.69999999995</v>
      </c>
      <c r="M32" s="240">
        <f t="shared" si="12"/>
        <v>624606.69999999995</v>
      </c>
      <c r="N32" s="71"/>
      <c r="O32" s="100"/>
      <c r="P32" s="9">
        <f t="shared" si="13"/>
        <v>20293.300000000047</v>
      </c>
      <c r="Q32" s="9">
        <f t="shared" si="14"/>
        <v>0</v>
      </c>
      <c r="R32" s="9">
        <f t="shared" si="15"/>
        <v>20293.300000000047</v>
      </c>
      <c r="S32" s="152"/>
      <c r="T32" s="10"/>
      <c r="U32" s="23">
        <f t="shared" si="16"/>
        <v>1.4984677557893634E-2</v>
      </c>
      <c r="V32" s="11">
        <f t="shared" si="17"/>
        <v>9663.6185570856051</v>
      </c>
      <c r="W32" s="11">
        <f t="shared" si="18"/>
        <v>9359.5300000000007</v>
      </c>
      <c r="X32" s="8">
        <v>9359.5300000000007</v>
      </c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>
        <f t="shared" si="24"/>
        <v>9359.5300000000007</v>
      </c>
      <c r="AM32" s="8">
        <v>9359.5300000000007</v>
      </c>
      <c r="AN32" s="9">
        <f t="shared" si="26"/>
        <v>0</v>
      </c>
      <c r="AO32" s="9">
        <f t="shared" si="27"/>
        <v>0</v>
      </c>
      <c r="AP32" s="10"/>
      <c r="AQ32" s="25">
        <f t="shared" si="28"/>
        <v>635540.47</v>
      </c>
      <c r="AR32" s="25">
        <f t="shared" si="29"/>
        <v>615247.16999999993</v>
      </c>
      <c r="AS32" s="25">
        <f t="shared" si="30"/>
        <v>20293.300000000047</v>
      </c>
      <c r="AT32" s="10"/>
      <c r="AU32" s="12">
        <v>126300</v>
      </c>
      <c r="AV32" s="12" t="str">
        <f t="shared" si="31"/>
        <v xml:space="preserve"> </v>
      </c>
      <c r="AW32" s="12">
        <f t="shared" si="32"/>
        <v>116940.47</v>
      </c>
      <c r="AX32" s="241"/>
      <c r="AY32" s="242"/>
      <c r="AZ32" s="241"/>
      <c r="BA32" s="241"/>
      <c r="BB32" s="243"/>
      <c r="BC32" s="242"/>
      <c r="BD32" s="242"/>
      <c r="BE32" s="241">
        <v>0</v>
      </c>
      <c r="BF32" s="241">
        <v>0</v>
      </c>
      <c r="BG32" s="241">
        <v>0</v>
      </c>
      <c r="BH32" s="241">
        <v>0</v>
      </c>
      <c r="BI32" s="241">
        <v>0</v>
      </c>
      <c r="BJ32" s="241">
        <v>0</v>
      </c>
      <c r="BK32" s="241">
        <v>0</v>
      </c>
      <c r="BL32" s="241"/>
      <c r="BM32" s="241">
        <v>1</v>
      </c>
      <c r="BN32" s="241">
        <v>0</v>
      </c>
      <c r="BO32" s="241">
        <v>0</v>
      </c>
      <c r="BP32" s="241"/>
      <c r="BQ32" s="241"/>
      <c r="BR32" s="241"/>
      <c r="BS32" s="241"/>
      <c r="BT32" s="295"/>
      <c r="BU32" s="295"/>
      <c r="BV32" s="295"/>
      <c r="BW32" s="295"/>
      <c r="BX32" s="241"/>
      <c r="BY32" s="241"/>
      <c r="BZ32" s="244"/>
      <c r="CA32" s="244"/>
      <c r="CB32" s="244"/>
      <c r="CC32" s="245"/>
      <c r="CD32" s="241">
        <v>0</v>
      </c>
      <c r="CE32" s="241">
        <v>0</v>
      </c>
      <c r="CF32" s="241">
        <v>0</v>
      </c>
      <c r="CG32" s="241">
        <v>0</v>
      </c>
      <c r="CH32" s="241">
        <v>0</v>
      </c>
      <c r="CI32" s="246" t="s">
        <v>633</v>
      </c>
      <c r="CJ32" s="247">
        <v>9359.5300000000007</v>
      </c>
      <c r="CK32" s="247">
        <v>9359.5300000000007</v>
      </c>
      <c r="CL32" s="247">
        <v>126300</v>
      </c>
      <c r="CM32" s="247">
        <v>0</v>
      </c>
    </row>
    <row r="33" spans="1:91" x14ac:dyDescent="0.25">
      <c r="A33" s="231" t="s">
        <v>702</v>
      </c>
      <c r="B33" s="232" t="s">
        <v>703</v>
      </c>
      <c r="C33" s="232" t="s">
        <v>679</v>
      </c>
      <c r="D33" s="233"/>
      <c r="E33" s="234">
        <v>325000</v>
      </c>
      <c r="F33" s="235">
        <v>325000</v>
      </c>
      <c r="G33" s="236"/>
      <c r="H33" s="104"/>
      <c r="I33" s="237">
        <f t="shared" si="11"/>
        <v>325000</v>
      </c>
      <c r="J33" s="238"/>
      <c r="K33" s="239"/>
      <c r="L33" s="8">
        <v>314164.36</v>
      </c>
      <c r="M33" s="240">
        <f t="shared" si="12"/>
        <v>314164.36</v>
      </c>
      <c r="N33" s="71"/>
      <c r="O33" s="100"/>
      <c r="P33" s="9">
        <f t="shared" si="13"/>
        <v>10835.640000000014</v>
      </c>
      <c r="Q33" s="9">
        <f t="shared" si="14"/>
        <v>0</v>
      </c>
      <c r="R33" s="9">
        <f t="shared" si="15"/>
        <v>10835.640000000014</v>
      </c>
      <c r="S33" s="152"/>
      <c r="T33" s="10"/>
      <c r="U33" s="23">
        <f t="shared" si="16"/>
        <v>5.7628752032853128E-3</v>
      </c>
      <c r="V33" s="11">
        <f t="shared" si="17"/>
        <v>1872.9344410677268</v>
      </c>
      <c r="W33" s="11">
        <f t="shared" si="18"/>
        <v>1810.49</v>
      </c>
      <c r="X33" s="8">
        <v>1810.49</v>
      </c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>
        <f t="shared" si="24"/>
        <v>1810.49</v>
      </c>
      <c r="AM33" s="8">
        <v>1810.49</v>
      </c>
      <c r="AN33" s="9">
        <f t="shared" si="26"/>
        <v>0</v>
      </c>
      <c r="AO33" s="9">
        <f t="shared" si="27"/>
        <v>0</v>
      </c>
      <c r="AP33" s="10"/>
      <c r="AQ33" s="25">
        <f t="shared" si="28"/>
        <v>323189.51</v>
      </c>
      <c r="AR33" s="25">
        <f t="shared" si="29"/>
        <v>312353.87</v>
      </c>
      <c r="AS33" s="25">
        <f t="shared" si="30"/>
        <v>10835.640000000014</v>
      </c>
      <c r="AT33" s="10"/>
      <c r="AU33" s="12">
        <v>0</v>
      </c>
      <c r="AV33" s="12">
        <f t="shared" si="31"/>
        <v>1810.49</v>
      </c>
      <c r="AW33" s="12" t="str">
        <f t="shared" si="32"/>
        <v xml:space="preserve"> </v>
      </c>
      <c r="AX33" s="241"/>
      <c r="AY33" s="242"/>
      <c r="AZ33" s="241"/>
      <c r="BA33" s="241"/>
      <c r="BB33" s="243"/>
      <c r="BC33" s="242"/>
      <c r="BD33" s="242"/>
      <c r="BE33" s="241">
        <v>0</v>
      </c>
      <c r="BF33" s="241">
        <v>0</v>
      </c>
      <c r="BG33" s="241">
        <v>0</v>
      </c>
      <c r="BH33" s="241">
        <v>0</v>
      </c>
      <c r="BI33" s="241">
        <v>0</v>
      </c>
      <c r="BJ33" s="241">
        <v>0</v>
      </c>
      <c r="BK33" s="241">
        <v>0</v>
      </c>
      <c r="BL33" s="241"/>
      <c r="BM33" s="241">
        <v>1</v>
      </c>
      <c r="BN33" s="241">
        <v>0</v>
      </c>
      <c r="BO33" s="241">
        <v>0</v>
      </c>
      <c r="BP33" s="241"/>
      <c r="BQ33" s="241"/>
      <c r="BR33" s="241"/>
      <c r="BS33" s="241"/>
      <c r="BT33" s="295"/>
      <c r="BU33" s="295"/>
      <c r="BV33" s="295"/>
      <c r="BW33" s="295"/>
      <c r="BX33" s="241"/>
      <c r="BY33" s="241"/>
      <c r="BZ33" s="244"/>
      <c r="CA33" s="244"/>
      <c r="CB33" s="244"/>
      <c r="CC33" s="245"/>
      <c r="CD33" s="241">
        <v>0</v>
      </c>
      <c r="CE33" s="241">
        <v>0</v>
      </c>
      <c r="CF33" s="241">
        <v>0</v>
      </c>
      <c r="CG33" s="241">
        <v>0</v>
      </c>
      <c r="CH33" s="241">
        <v>0</v>
      </c>
      <c r="CI33" s="246" t="s">
        <v>633</v>
      </c>
      <c r="CJ33" s="247">
        <v>1810.49</v>
      </c>
      <c r="CK33" s="247">
        <v>1810.49</v>
      </c>
      <c r="CL33" s="247">
        <v>0</v>
      </c>
      <c r="CM33" s="247">
        <v>0</v>
      </c>
    </row>
    <row r="34" spans="1:91" x14ac:dyDescent="0.25">
      <c r="A34" s="231" t="s">
        <v>704</v>
      </c>
      <c r="B34" s="232" t="s">
        <v>705</v>
      </c>
      <c r="C34" s="232" t="s">
        <v>674</v>
      </c>
      <c r="D34" s="233"/>
      <c r="E34" s="234">
        <v>82490</v>
      </c>
      <c r="F34" s="235">
        <v>82490</v>
      </c>
      <c r="G34" s="236"/>
      <c r="H34" s="104"/>
      <c r="I34" s="237">
        <f t="shared" si="11"/>
        <v>82490</v>
      </c>
      <c r="J34" s="238"/>
      <c r="K34" s="239"/>
      <c r="L34" s="8">
        <v>123739.75</v>
      </c>
      <c r="M34" s="240">
        <f t="shared" si="12"/>
        <v>123739.75</v>
      </c>
      <c r="N34" s="71"/>
      <c r="O34" s="100"/>
      <c r="P34" s="9">
        <f t="shared" si="13"/>
        <v>-41249.75</v>
      </c>
      <c r="Q34" s="9">
        <f t="shared" si="14"/>
        <v>0</v>
      </c>
      <c r="R34" s="9">
        <f t="shared" si="15"/>
        <v>-41249.75</v>
      </c>
      <c r="S34" s="152"/>
      <c r="T34" s="10"/>
      <c r="U34" s="23">
        <f t="shared" si="16"/>
        <v>0.51740253233096078</v>
      </c>
      <c r="V34" s="11">
        <f t="shared" si="17"/>
        <v>42680.534891980955</v>
      </c>
      <c r="W34" s="11">
        <f t="shared" si="18"/>
        <v>22773.510000000002</v>
      </c>
      <c r="X34" s="8">
        <v>64023.26</v>
      </c>
      <c r="Y34" s="9">
        <f t="shared" si="19"/>
        <v>-41249.75</v>
      </c>
      <c r="Z34" s="70">
        <f t="shared" si="20"/>
        <v>-41249.75</v>
      </c>
      <c r="AA34" s="71"/>
      <c r="AB34" s="108"/>
      <c r="AC34" s="9">
        <f t="shared" si="21"/>
        <v>0</v>
      </c>
      <c r="AD34" s="9">
        <f t="shared" si="22"/>
        <v>-41249.75</v>
      </c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>
        <f t="shared" si="24"/>
        <v>22773.510000000002</v>
      </c>
      <c r="AM34" s="8">
        <v>64023.26</v>
      </c>
      <c r="AN34" s="9">
        <f t="shared" si="26"/>
        <v>-41249.75</v>
      </c>
      <c r="AO34" s="9">
        <f t="shared" si="27"/>
        <v>-41249.75</v>
      </c>
      <c r="AP34" s="10"/>
      <c r="AQ34" s="25">
        <f t="shared" si="28"/>
        <v>59716.49</v>
      </c>
      <c r="AR34" s="25">
        <f t="shared" si="29"/>
        <v>59716.49</v>
      </c>
      <c r="AS34" s="25">
        <f t="shared" si="30"/>
        <v>0</v>
      </c>
      <c r="AT34" s="10"/>
      <c r="AU34" s="12">
        <v>82490</v>
      </c>
      <c r="AV34" s="12" t="str">
        <f t="shared" si="31"/>
        <v xml:space="preserve"> </v>
      </c>
      <c r="AW34" s="12">
        <f t="shared" si="32"/>
        <v>59716.49</v>
      </c>
      <c r="AX34" s="241"/>
      <c r="AY34" s="242"/>
      <c r="AZ34" s="241"/>
      <c r="BA34" s="241"/>
      <c r="BB34" s="243"/>
      <c r="BC34" s="242"/>
      <c r="BD34" s="242"/>
      <c r="BE34" s="241">
        <v>0</v>
      </c>
      <c r="BF34" s="241">
        <v>0</v>
      </c>
      <c r="BG34" s="241">
        <v>0</v>
      </c>
      <c r="BH34" s="241">
        <v>0</v>
      </c>
      <c r="BI34" s="241">
        <v>0</v>
      </c>
      <c r="BJ34" s="241">
        <v>0</v>
      </c>
      <c r="BK34" s="241">
        <v>0</v>
      </c>
      <c r="BL34" s="241"/>
      <c r="BM34" s="241">
        <v>1</v>
      </c>
      <c r="BN34" s="241">
        <v>0</v>
      </c>
      <c r="BO34" s="241">
        <v>0</v>
      </c>
      <c r="BP34" s="241"/>
      <c r="BQ34" s="241"/>
      <c r="BR34" s="241"/>
      <c r="BS34" s="241"/>
      <c r="BT34" s="295"/>
      <c r="BU34" s="295"/>
      <c r="BV34" s="295"/>
      <c r="BW34" s="295"/>
      <c r="BX34" s="241"/>
      <c r="BY34" s="241"/>
      <c r="BZ34" s="244"/>
      <c r="CA34" s="244"/>
      <c r="CB34" s="244"/>
      <c r="CC34" s="245"/>
      <c r="CD34" s="241">
        <v>0</v>
      </c>
      <c r="CE34" s="241">
        <v>0</v>
      </c>
      <c r="CF34" s="241">
        <v>0</v>
      </c>
      <c r="CG34" s="241">
        <v>0</v>
      </c>
      <c r="CH34" s="241">
        <v>0</v>
      </c>
      <c r="CI34" s="246" t="s">
        <v>633</v>
      </c>
      <c r="CJ34" s="247">
        <v>64023.26</v>
      </c>
      <c r="CK34" s="247">
        <v>64023.26</v>
      </c>
      <c r="CL34" s="247">
        <v>82490</v>
      </c>
      <c r="CM34" s="247">
        <v>0</v>
      </c>
    </row>
    <row r="35" spans="1:91" x14ac:dyDescent="0.25">
      <c r="A35" s="231" t="s">
        <v>706</v>
      </c>
      <c r="B35" s="232" t="s">
        <v>707</v>
      </c>
      <c r="C35" s="232" t="s">
        <v>642</v>
      </c>
      <c r="D35" s="233"/>
      <c r="E35" s="234">
        <v>195041</v>
      </c>
      <c r="F35" s="235">
        <v>195041</v>
      </c>
      <c r="G35" s="236"/>
      <c r="H35" s="104"/>
      <c r="I35" s="237">
        <f t="shared" si="11"/>
        <v>195041</v>
      </c>
      <c r="J35" s="238"/>
      <c r="K35" s="239"/>
      <c r="L35" s="8">
        <v>165956.62</v>
      </c>
      <c r="M35" s="240">
        <f t="shared" si="12"/>
        <v>165956.62</v>
      </c>
      <c r="N35" s="71"/>
      <c r="O35" s="100"/>
      <c r="P35" s="9">
        <f t="shared" si="13"/>
        <v>29084.380000000005</v>
      </c>
      <c r="Q35" s="9">
        <f t="shared" si="14"/>
        <v>0</v>
      </c>
      <c r="R35" s="9">
        <f t="shared" si="15"/>
        <v>29084.380000000005</v>
      </c>
      <c r="S35" s="152"/>
      <c r="T35" s="10"/>
      <c r="U35" s="23">
        <f t="shared" si="16"/>
        <v>0.19892776799141848</v>
      </c>
      <c r="V35" s="11">
        <f t="shared" si="17"/>
        <v>38799.070796814252</v>
      </c>
      <c r="W35" s="11">
        <f t="shared" si="18"/>
        <v>33013.379999999997</v>
      </c>
      <c r="X35" s="8">
        <v>33013.379999999997</v>
      </c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>
        <f t="shared" si="24"/>
        <v>33013.379999999997</v>
      </c>
      <c r="AM35" s="8">
        <v>33013.379999999997</v>
      </c>
      <c r="AN35" s="9">
        <f t="shared" si="26"/>
        <v>0</v>
      </c>
      <c r="AO35" s="9">
        <f t="shared" si="27"/>
        <v>0</v>
      </c>
      <c r="AP35" s="10"/>
      <c r="AQ35" s="25">
        <f t="shared" si="28"/>
        <v>162027.62</v>
      </c>
      <c r="AR35" s="25">
        <f t="shared" si="29"/>
        <v>132943.24</v>
      </c>
      <c r="AS35" s="25">
        <f t="shared" si="30"/>
        <v>29084.380000000005</v>
      </c>
      <c r="AT35" s="10"/>
      <c r="AU35" s="12">
        <v>195041</v>
      </c>
      <c r="AV35" s="12" t="str">
        <f t="shared" si="31"/>
        <v xml:space="preserve"> </v>
      </c>
      <c r="AW35" s="12">
        <f t="shared" si="32"/>
        <v>162027.62</v>
      </c>
      <c r="AX35" s="241"/>
      <c r="AY35" s="242"/>
      <c r="AZ35" s="241"/>
      <c r="BA35" s="241"/>
      <c r="BB35" s="243"/>
      <c r="BC35" s="242"/>
      <c r="BD35" s="242"/>
      <c r="BE35" s="241">
        <v>0</v>
      </c>
      <c r="BF35" s="241">
        <v>0</v>
      </c>
      <c r="BG35" s="241">
        <v>0</v>
      </c>
      <c r="BH35" s="241">
        <v>0</v>
      </c>
      <c r="BI35" s="241">
        <v>0</v>
      </c>
      <c r="BJ35" s="241">
        <v>0</v>
      </c>
      <c r="BK35" s="241">
        <v>0</v>
      </c>
      <c r="BL35" s="241"/>
      <c r="BM35" s="241">
        <v>1</v>
      </c>
      <c r="BN35" s="241">
        <v>0</v>
      </c>
      <c r="BO35" s="241">
        <v>0</v>
      </c>
      <c r="BP35" s="241"/>
      <c r="BQ35" s="241"/>
      <c r="BR35" s="241"/>
      <c r="BS35" s="241"/>
      <c r="BT35" s="295"/>
      <c r="BU35" s="295"/>
      <c r="BV35" s="295"/>
      <c r="BW35" s="295"/>
      <c r="BX35" s="241"/>
      <c r="BY35" s="241"/>
      <c r="BZ35" s="244"/>
      <c r="CA35" s="244"/>
      <c r="CB35" s="244"/>
      <c r="CC35" s="245"/>
      <c r="CD35" s="241">
        <v>0</v>
      </c>
      <c r="CE35" s="241">
        <v>0</v>
      </c>
      <c r="CF35" s="241">
        <v>0</v>
      </c>
      <c r="CG35" s="241">
        <v>0</v>
      </c>
      <c r="CH35" s="241">
        <v>0</v>
      </c>
      <c r="CI35" s="246" t="s">
        <v>633</v>
      </c>
      <c r="CJ35" s="247">
        <v>33013.379999999997</v>
      </c>
      <c r="CK35" s="247">
        <v>33013.379999999997</v>
      </c>
      <c r="CL35" s="247">
        <v>195041</v>
      </c>
      <c r="CM35" s="247">
        <v>0</v>
      </c>
    </row>
    <row r="36" spans="1:91" x14ac:dyDescent="0.25">
      <c r="A36" s="231" t="s">
        <v>708</v>
      </c>
      <c r="B36" s="232" t="s">
        <v>709</v>
      </c>
      <c r="C36" s="232" t="s">
        <v>637</v>
      </c>
      <c r="D36" s="233"/>
      <c r="E36" s="234">
        <v>0</v>
      </c>
      <c r="F36" s="235">
        <v>0</v>
      </c>
      <c r="G36" s="236"/>
      <c r="H36" s="104"/>
      <c r="I36" s="237">
        <f t="shared" si="11"/>
        <v>0</v>
      </c>
      <c r="J36" s="238"/>
      <c r="K36" s="239"/>
      <c r="L36" s="8">
        <v>0</v>
      </c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>
        <f t="shared" si="16"/>
        <v>0</v>
      </c>
      <c r="V36" s="11">
        <f t="shared" si="17"/>
        <v>0</v>
      </c>
      <c r="W36" s="11">
        <f t="shared" si="18"/>
        <v>0</v>
      </c>
      <c r="X36" s="8">
        <v>0</v>
      </c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>
        <f t="shared" si="24"/>
        <v>0</v>
      </c>
      <c r="AM36" s="8">
        <v>0</v>
      </c>
      <c r="AN36" s="9">
        <f t="shared" si="26"/>
        <v>0</v>
      </c>
      <c r="AO36" s="9">
        <f t="shared" si="27"/>
        <v>0</v>
      </c>
      <c r="AP36" s="10"/>
      <c r="AQ36" s="25">
        <f t="shared" si="28"/>
        <v>0</v>
      </c>
      <c r="AR36" s="25">
        <f t="shared" si="29"/>
        <v>0</v>
      </c>
      <c r="AS36" s="25">
        <f t="shared" si="30"/>
        <v>0</v>
      </c>
      <c r="AT36" s="10"/>
      <c r="AU36" s="12">
        <v>0</v>
      </c>
      <c r="AV36" s="12">
        <f t="shared" si="31"/>
        <v>0</v>
      </c>
      <c r="AW36" s="12">
        <f t="shared" si="32"/>
        <v>0</v>
      </c>
      <c r="AX36" s="241"/>
      <c r="AY36" s="242"/>
      <c r="AZ36" s="241"/>
      <c r="BA36" s="241"/>
      <c r="BB36" s="243"/>
      <c r="BC36" s="242"/>
      <c r="BD36" s="242"/>
      <c r="BE36" s="241">
        <v>0</v>
      </c>
      <c r="BF36" s="241">
        <v>0</v>
      </c>
      <c r="BG36" s="241">
        <v>0</v>
      </c>
      <c r="BH36" s="241">
        <v>0</v>
      </c>
      <c r="BI36" s="241">
        <v>0</v>
      </c>
      <c r="BJ36" s="241">
        <v>0</v>
      </c>
      <c r="BK36" s="241">
        <v>0</v>
      </c>
      <c r="BL36" s="241"/>
      <c r="BM36" s="241">
        <v>1</v>
      </c>
      <c r="BN36" s="241">
        <v>0</v>
      </c>
      <c r="BO36" s="241">
        <v>0</v>
      </c>
      <c r="BP36" s="241"/>
      <c r="BQ36" s="241"/>
      <c r="BR36" s="241"/>
      <c r="BS36" s="241"/>
      <c r="BT36" s="295"/>
      <c r="BU36" s="295"/>
      <c r="BV36" s="295"/>
      <c r="BW36" s="295"/>
      <c r="BX36" s="241"/>
      <c r="BY36" s="241"/>
      <c r="BZ36" s="244"/>
      <c r="CA36" s="244"/>
      <c r="CB36" s="244"/>
      <c r="CC36" s="245"/>
      <c r="CD36" s="241">
        <v>0</v>
      </c>
      <c r="CE36" s="241">
        <v>0</v>
      </c>
      <c r="CF36" s="241">
        <v>0</v>
      </c>
      <c r="CG36" s="241">
        <v>0</v>
      </c>
      <c r="CH36" s="241">
        <v>0</v>
      </c>
      <c r="CI36" s="246" t="s">
        <v>633</v>
      </c>
      <c r="CJ36" s="247">
        <v>0</v>
      </c>
      <c r="CK36" s="247">
        <v>0</v>
      </c>
      <c r="CL36" s="247">
        <v>0</v>
      </c>
      <c r="CM36" s="247">
        <v>0</v>
      </c>
    </row>
    <row r="37" spans="1:91" x14ac:dyDescent="0.25">
      <c r="A37" s="231" t="s">
        <v>710</v>
      </c>
      <c r="B37" s="232" t="s">
        <v>711</v>
      </c>
      <c r="C37" s="232" t="s">
        <v>637</v>
      </c>
      <c r="D37" s="233"/>
      <c r="E37" s="234">
        <v>0</v>
      </c>
      <c r="F37" s="235">
        <v>0</v>
      </c>
      <c r="G37" s="236"/>
      <c r="H37" s="104"/>
      <c r="I37" s="237">
        <f t="shared" si="11"/>
        <v>0</v>
      </c>
      <c r="J37" s="238"/>
      <c r="K37" s="239"/>
      <c r="L37" s="8">
        <v>0</v>
      </c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>
        <f t="shared" si="16"/>
        <v>0</v>
      </c>
      <c r="V37" s="11">
        <f t="shared" si="17"/>
        <v>0</v>
      </c>
      <c r="W37" s="11">
        <f t="shared" si="18"/>
        <v>0</v>
      </c>
      <c r="X37" s="8">
        <v>0</v>
      </c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>
        <f t="shared" si="24"/>
        <v>0</v>
      </c>
      <c r="AM37" s="8">
        <v>0</v>
      </c>
      <c r="AN37" s="9">
        <f t="shared" si="26"/>
        <v>0</v>
      </c>
      <c r="AO37" s="9">
        <f t="shared" si="27"/>
        <v>0</v>
      </c>
      <c r="AP37" s="10"/>
      <c r="AQ37" s="25">
        <f t="shared" si="28"/>
        <v>0</v>
      </c>
      <c r="AR37" s="25">
        <f t="shared" si="29"/>
        <v>0</v>
      </c>
      <c r="AS37" s="25">
        <f t="shared" si="30"/>
        <v>0</v>
      </c>
      <c r="AT37" s="10"/>
      <c r="AU37" s="12">
        <v>0</v>
      </c>
      <c r="AV37" s="12">
        <f t="shared" si="31"/>
        <v>0</v>
      </c>
      <c r="AW37" s="12">
        <f t="shared" si="32"/>
        <v>0</v>
      </c>
      <c r="AX37" s="241"/>
      <c r="AY37" s="242"/>
      <c r="AZ37" s="241"/>
      <c r="BA37" s="241"/>
      <c r="BB37" s="243"/>
      <c r="BC37" s="242"/>
      <c r="BD37" s="242"/>
      <c r="BE37" s="241">
        <v>0</v>
      </c>
      <c r="BF37" s="241">
        <v>0</v>
      </c>
      <c r="BG37" s="241">
        <v>0</v>
      </c>
      <c r="BH37" s="241">
        <v>0</v>
      </c>
      <c r="BI37" s="241">
        <v>0</v>
      </c>
      <c r="BJ37" s="241">
        <v>0</v>
      </c>
      <c r="BK37" s="241">
        <v>0</v>
      </c>
      <c r="BL37" s="241"/>
      <c r="BM37" s="241">
        <v>1</v>
      </c>
      <c r="BN37" s="241">
        <v>0</v>
      </c>
      <c r="BO37" s="241">
        <v>0</v>
      </c>
      <c r="BP37" s="241"/>
      <c r="BQ37" s="241"/>
      <c r="BR37" s="241"/>
      <c r="BS37" s="241"/>
      <c r="BT37" s="295"/>
      <c r="BU37" s="295"/>
      <c r="BV37" s="295"/>
      <c r="BW37" s="295"/>
      <c r="BX37" s="241"/>
      <c r="BY37" s="241"/>
      <c r="BZ37" s="244"/>
      <c r="CA37" s="244"/>
      <c r="CB37" s="244"/>
      <c r="CC37" s="245"/>
      <c r="CD37" s="241">
        <v>0</v>
      </c>
      <c r="CE37" s="241">
        <v>0</v>
      </c>
      <c r="CF37" s="241">
        <v>0</v>
      </c>
      <c r="CG37" s="241">
        <v>0</v>
      </c>
      <c r="CH37" s="241">
        <v>0</v>
      </c>
      <c r="CI37" s="246" t="s">
        <v>633</v>
      </c>
      <c r="CJ37" s="247">
        <v>0</v>
      </c>
      <c r="CK37" s="247">
        <v>0</v>
      </c>
      <c r="CL37" s="247">
        <v>0</v>
      </c>
      <c r="CM37" s="247">
        <v>0</v>
      </c>
    </row>
    <row r="38" spans="1:91" x14ac:dyDescent="0.25">
      <c r="A38" s="231" t="s">
        <v>712</v>
      </c>
      <c r="B38" s="232" t="s">
        <v>713</v>
      </c>
      <c r="C38" s="232" t="s">
        <v>637</v>
      </c>
      <c r="D38" s="233"/>
      <c r="E38" s="234">
        <v>0</v>
      </c>
      <c r="F38" s="235">
        <v>0</v>
      </c>
      <c r="G38" s="236"/>
      <c r="H38" s="104"/>
      <c r="I38" s="237">
        <f t="shared" si="11"/>
        <v>0</v>
      </c>
      <c r="J38" s="238"/>
      <c r="K38" s="239"/>
      <c r="L38" s="8">
        <v>0</v>
      </c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>
        <f t="shared" si="16"/>
        <v>0</v>
      </c>
      <c r="V38" s="11">
        <f t="shared" si="17"/>
        <v>0</v>
      </c>
      <c r="W38" s="11">
        <f t="shared" si="18"/>
        <v>0</v>
      </c>
      <c r="X38" s="8">
        <v>0</v>
      </c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>
        <f t="shared" si="24"/>
        <v>0</v>
      </c>
      <c r="AM38" s="8">
        <v>0</v>
      </c>
      <c r="AN38" s="9">
        <f t="shared" si="26"/>
        <v>0</v>
      </c>
      <c r="AO38" s="9">
        <f t="shared" si="27"/>
        <v>0</v>
      </c>
      <c r="AP38" s="10"/>
      <c r="AQ38" s="25">
        <f t="shared" si="28"/>
        <v>0</v>
      </c>
      <c r="AR38" s="25">
        <f t="shared" si="29"/>
        <v>0</v>
      </c>
      <c r="AS38" s="25">
        <f t="shared" si="30"/>
        <v>0</v>
      </c>
      <c r="AT38" s="10"/>
      <c r="AU38" s="12">
        <v>0</v>
      </c>
      <c r="AV38" s="12">
        <f t="shared" si="31"/>
        <v>0</v>
      </c>
      <c r="AW38" s="12">
        <f t="shared" si="32"/>
        <v>0</v>
      </c>
      <c r="AX38" s="241"/>
      <c r="AY38" s="242"/>
      <c r="AZ38" s="241"/>
      <c r="BA38" s="241"/>
      <c r="BB38" s="243"/>
      <c r="BC38" s="242"/>
      <c r="BD38" s="242"/>
      <c r="BE38" s="241">
        <v>0</v>
      </c>
      <c r="BF38" s="241">
        <v>0</v>
      </c>
      <c r="BG38" s="241">
        <v>0</v>
      </c>
      <c r="BH38" s="241">
        <v>0</v>
      </c>
      <c r="BI38" s="241">
        <v>0</v>
      </c>
      <c r="BJ38" s="241">
        <v>0</v>
      </c>
      <c r="BK38" s="241">
        <v>0</v>
      </c>
      <c r="BL38" s="241"/>
      <c r="BM38" s="241">
        <v>1</v>
      </c>
      <c r="BN38" s="241">
        <v>0</v>
      </c>
      <c r="BO38" s="241">
        <v>0</v>
      </c>
      <c r="BP38" s="241"/>
      <c r="BQ38" s="241"/>
      <c r="BR38" s="241"/>
      <c r="BS38" s="241"/>
      <c r="BT38" s="295"/>
      <c r="BU38" s="295"/>
      <c r="BV38" s="295"/>
      <c r="BW38" s="295"/>
      <c r="BX38" s="241"/>
      <c r="BY38" s="241"/>
      <c r="BZ38" s="244"/>
      <c r="CA38" s="244"/>
      <c r="CB38" s="244"/>
      <c r="CC38" s="245"/>
      <c r="CD38" s="241">
        <v>0</v>
      </c>
      <c r="CE38" s="241">
        <v>0</v>
      </c>
      <c r="CF38" s="241">
        <v>0</v>
      </c>
      <c r="CG38" s="241">
        <v>0</v>
      </c>
      <c r="CH38" s="241">
        <v>0</v>
      </c>
      <c r="CI38" s="246" t="s">
        <v>633</v>
      </c>
      <c r="CJ38" s="247">
        <v>0</v>
      </c>
      <c r="CK38" s="247">
        <v>0</v>
      </c>
      <c r="CL38" s="247">
        <v>0</v>
      </c>
      <c r="CM38" s="247">
        <v>0</v>
      </c>
    </row>
    <row r="39" spans="1:91" x14ac:dyDescent="0.25">
      <c r="A39" s="231" t="s">
        <v>714</v>
      </c>
      <c r="B39" s="232" t="s">
        <v>715</v>
      </c>
      <c r="C39" s="232" t="s">
        <v>637</v>
      </c>
      <c r="D39" s="233"/>
      <c r="E39" s="234">
        <v>0</v>
      </c>
      <c r="F39" s="235">
        <v>0</v>
      </c>
      <c r="G39" s="236"/>
      <c r="H39" s="104"/>
      <c r="I39" s="237">
        <f t="shared" si="11"/>
        <v>0</v>
      </c>
      <c r="J39" s="238"/>
      <c r="K39" s="239"/>
      <c r="L39" s="8">
        <v>0</v>
      </c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>
        <f t="shared" si="16"/>
        <v>0</v>
      </c>
      <c r="V39" s="11">
        <f t="shared" si="17"/>
        <v>0</v>
      </c>
      <c r="W39" s="11">
        <f t="shared" si="18"/>
        <v>0</v>
      </c>
      <c r="X39" s="8">
        <v>0</v>
      </c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>
        <f t="shared" si="24"/>
        <v>0</v>
      </c>
      <c r="AM39" s="8">
        <v>0</v>
      </c>
      <c r="AN39" s="9">
        <f t="shared" si="26"/>
        <v>0</v>
      </c>
      <c r="AO39" s="9">
        <f t="shared" si="27"/>
        <v>0</v>
      </c>
      <c r="AP39" s="10"/>
      <c r="AQ39" s="25">
        <f t="shared" si="28"/>
        <v>0</v>
      </c>
      <c r="AR39" s="25">
        <f t="shared" si="29"/>
        <v>0</v>
      </c>
      <c r="AS39" s="25">
        <f t="shared" si="30"/>
        <v>0</v>
      </c>
      <c r="AT39" s="10"/>
      <c r="AU39" s="12">
        <v>0</v>
      </c>
      <c r="AV39" s="12">
        <f t="shared" si="31"/>
        <v>0</v>
      </c>
      <c r="AW39" s="12">
        <f t="shared" si="32"/>
        <v>0</v>
      </c>
      <c r="AX39" s="241"/>
      <c r="AY39" s="242"/>
      <c r="AZ39" s="241"/>
      <c r="BA39" s="241"/>
      <c r="BB39" s="243"/>
      <c r="BC39" s="242"/>
      <c r="BD39" s="242"/>
      <c r="BE39" s="241">
        <v>0</v>
      </c>
      <c r="BF39" s="241">
        <v>0</v>
      </c>
      <c r="BG39" s="241">
        <v>0</v>
      </c>
      <c r="BH39" s="241">
        <v>0</v>
      </c>
      <c r="BI39" s="241">
        <v>0</v>
      </c>
      <c r="BJ39" s="241">
        <v>0</v>
      </c>
      <c r="BK39" s="241">
        <v>0</v>
      </c>
      <c r="BL39" s="241"/>
      <c r="BM39" s="241">
        <v>1</v>
      </c>
      <c r="BN39" s="241">
        <v>0</v>
      </c>
      <c r="BO39" s="241">
        <v>0</v>
      </c>
      <c r="BP39" s="241"/>
      <c r="BQ39" s="241"/>
      <c r="BR39" s="241"/>
      <c r="BS39" s="241"/>
      <c r="BT39" s="295"/>
      <c r="BU39" s="295"/>
      <c r="BV39" s="295"/>
      <c r="BW39" s="295"/>
      <c r="BX39" s="241"/>
      <c r="BY39" s="241"/>
      <c r="BZ39" s="244"/>
      <c r="CA39" s="244"/>
      <c r="CB39" s="244"/>
      <c r="CC39" s="245"/>
      <c r="CD39" s="241">
        <v>0</v>
      </c>
      <c r="CE39" s="241">
        <v>0</v>
      </c>
      <c r="CF39" s="241">
        <v>0</v>
      </c>
      <c r="CG39" s="241">
        <v>0</v>
      </c>
      <c r="CH39" s="241">
        <v>0</v>
      </c>
      <c r="CI39" s="246" t="s">
        <v>633</v>
      </c>
      <c r="CJ39" s="247">
        <v>0</v>
      </c>
      <c r="CK39" s="247">
        <v>0</v>
      </c>
      <c r="CL39" s="247">
        <v>0</v>
      </c>
      <c r="CM39" s="247">
        <v>0</v>
      </c>
    </row>
    <row r="40" spans="1:91" x14ac:dyDescent="0.25">
      <c r="A40" s="231" t="s">
        <v>716</v>
      </c>
      <c r="B40" s="232" t="s">
        <v>717</v>
      </c>
      <c r="C40" s="232" t="s">
        <v>637</v>
      </c>
      <c r="D40" s="233"/>
      <c r="E40" s="234">
        <v>0</v>
      </c>
      <c r="F40" s="235">
        <v>0</v>
      </c>
      <c r="G40" s="236"/>
      <c r="H40" s="104"/>
      <c r="I40" s="237">
        <f t="shared" si="11"/>
        <v>0</v>
      </c>
      <c r="J40" s="238"/>
      <c r="K40" s="239"/>
      <c r="L40" s="8">
        <v>0</v>
      </c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>
        <f t="shared" si="16"/>
        <v>0</v>
      </c>
      <c r="V40" s="11">
        <f t="shared" si="17"/>
        <v>0</v>
      </c>
      <c r="W40" s="11">
        <f t="shared" si="18"/>
        <v>0</v>
      </c>
      <c r="X40" s="8">
        <v>0</v>
      </c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>
        <v>0</v>
      </c>
      <c r="AG40" s="11">
        <v>0</v>
      </c>
      <c r="AH40" s="8">
        <v>0</v>
      </c>
      <c r="AI40" s="9">
        <v>0</v>
      </c>
      <c r="AJ40" s="9">
        <v>0</v>
      </c>
      <c r="AK40" s="10"/>
      <c r="AL40" s="11">
        <f t="shared" si="24"/>
        <v>0</v>
      </c>
      <c r="AM40" s="8">
        <v>0</v>
      </c>
      <c r="AN40" s="9">
        <f t="shared" si="26"/>
        <v>0</v>
      </c>
      <c r="AO40" s="9">
        <f t="shared" si="27"/>
        <v>0</v>
      </c>
      <c r="AP40" s="10"/>
      <c r="AQ40" s="25">
        <f t="shared" si="28"/>
        <v>0</v>
      </c>
      <c r="AR40" s="25">
        <f t="shared" si="29"/>
        <v>0</v>
      </c>
      <c r="AS40" s="25">
        <f t="shared" si="30"/>
        <v>0</v>
      </c>
      <c r="AT40" s="10"/>
      <c r="AU40" s="12">
        <v>13330.54</v>
      </c>
      <c r="AV40" s="12" t="str">
        <f t="shared" si="31"/>
        <v xml:space="preserve"> </v>
      </c>
      <c r="AW40" s="12">
        <f t="shared" si="32"/>
        <v>13330.54</v>
      </c>
      <c r="AX40" s="241"/>
      <c r="AY40" s="242"/>
      <c r="AZ40" s="241"/>
      <c r="BA40" s="241"/>
      <c r="BB40" s="243"/>
      <c r="BC40" s="242"/>
      <c r="BD40" s="242"/>
      <c r="BE40" s="241">
        <v>0</v>
      </c>
      <c r="BF40" s="241">
        <v>0</v>
      </c>
      <c r="BG40" s="241">
        <v>0</v>
      </c>
      <c r="BH40" s="241">
        <v>0</v>
      </c>
      <c r="BI40" s="241">
        <v>0</v>
      </c>
      <c r="BJ40" s="241">
        <v>0</v>
      </c>
      <c r="BK40" s="241">
        <v>0</v>
      </c>
      <c r="BL40" s="241"/>
      <c r="BM40" s="241">
        <v>1</v>
      </c>
      <c r="BN40" s="241">
        <v>0</v>
      </c>
      <c r="BO40" s="241">
        <v>0</v>
      </c>
      <c r="BP40" s="241"/>
      <c r="BQ40" s="241"/>
      <c r="BR40" s="241"/>
      <c r="BS40" s="241"/>
      <c r="BT40" s="295"/>
      <c r="BU40" s="295"/>
      <c r="BV40" s="295"/>
      <c r="BW40" s="295"/>
      <c r="BX40" s="241"/>
      <c r="BY40" s="241"/>
      <c r="BZ40" s="244"/>
      <c r="CA40" s="244"/>
      <c r="CB40" s="244"/>
      <c r="CC40" s="245"/>
      <c r="CD40" s="241">
        <v>0</v>
      </c>
      <c r="CE40" s="241">
        <v>0</v>
      </c>
      <c r="CF40" s="241">
        <v>0</v>
      </c>
      <c r="CG40" s="241">
        <v>0</v>
      </c>
      <c r="CH40" s="241">
        <v>0</v>
      </c>
      <c r="CI40" s="246" t="s">
        <v>633</v>
      </c>
      <c r="CJ40" s="247">
        <v>0</v>
      </c>
      <c r="CK40" s="247">
        <v>0</v>
      </c>
      <c r="CL40" s="247">
        <v>13330.54</v>
      </c>
      <c r="CM40" s="247">
        <v>0</v>
      </c>
    </row>
    <row r="41" spans="1:91" x14ac:dyDescent="0.25">
      <c r="A41" s="231" t="s">
        <v>718</v>
      </c>
      <c r="B41" s="232" t="s">
        <v>719</v>
      </c>
      <c r="C41" s="232" t="s">
        <v>642</v>
      </c>
      <c r="D41" s="233"/>
      <c r="E41" s="234">
        <v>0</v>
      </c>
      <c r="F41" s="235">
        <v>0</v>
      </c>
      <c r="G41" s="236"/>
      <c r="H41" s="104"/>
      <c r="I41" s="237">
        <f t="shared" si="11"/>
        <v>0</v>
      </c>
      <c r="J41" s="238"/>
      <c r="K41" s="239"/>
      <c r="L41" s="8">
        <v>0</v>
      </c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>
        <f t="shared" si="16"/>
        <v>0</v>
      </c>
      <c r="V41" s="11">
        <f t="shared" si="17"/>
        <v>0</v>
      </c>
      <c r="W41" s="11">
        <f t="shared" si="18"/>
        <v>0</v>
      </c>
      <c r="X41" s="8">
        <v>0</v>
      </c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>
        <v>0</v>
      </c>
      <c r="AG41" s="11">
        <v>0</v>
      </c>
      <c r="AH41" s="8">
        <v>0</v>
      </c>
      <c r="AI41" s="9">
        <v>0</v>
      </c>
      <c r="AJ41" s="9">
        <v>0</v>
      </c>
      <c r="AK41" s="10"/>
      <c r="AL41" s="11">
        <f t="shared" si="24"/>
        <v>0</v>
      </c>
      <c r="AM41" s="8">
        <v>0</v>
      </c>
      <c r="AN41" s="9">
        <f t="shared" si="26"/>
        <v>0</v>
      </c>
      <c r="AO41" s="9">
        <f t="shared" si="27"/>
        <v>0</v>
      </c>
      <c r="AP41" s="10"/>
      <c r="AQ41" s="25">
        <f t="shared" si="28"/>
        <v>0</v>
      </c>
      <c r="AR41" s="25">
        <f t="shared" si="29"/>
        <v>0</v>
      </c>
      <c r="AS41" s="25">
        <f t="shared" si="30"/>
        <v>0</v>
      </c>
      <c r="AT41" s="10"/>
      <c r="AU41" s="12">
        <v>0</v>
      </c>
      <c r="AV41" s="12">
        <f t="shared" si="31"/>
        <v>0</v>
      </c>
      <c r="AW41" s="12">
        <f t="shared" si="32"/>
        <v>0</v>
      </c>
      <c r="AX41" s="241"/>
      <c r="AY41" s="242"/>
      <c r="AZ41" s="241"/>
      <c r="BA41" s="241"/>
      <c r="BB41" s="243"/>
      <c r="BC41" s="242"/>
      <c r="BD41" s="242"/>
      <c r="BE41" s="241">
        <v>0</v>
      </c>
      <c r="BF41" s="241">
        <v>0</v>
      </c>
      <c r="BG41" s="241">
        <v>0</v>
      </c>
      <c r="BH41" s="241">
        <v>0</v>
      </c>
      <c r="BI41" s="241">
        <v>0</v>
      </c>
      <c r="BJ41" s="241">
        <v>0</v>
      </c>
      <c r="BK41" s="241">
        <v>0</v>
      </c>
      <c r="BL41" s="241"/>
      <c r="BM41" s="241">
        <v>1</v>
      </c>
      <c r="BN41" s="241">
        <v>0</v>
      </c>
      <c r="BO41" s="241">
        <v>0</v>
      </c>
      <c r="BP41" s="241"/>
      <c r="BQ41" s="241"/>
      <c r="BR41" s="241"/>
      <c r="BS41" s="241"/>
      <c r="BT41" s="295"/>
      <c r="BU41" s="295"/>
      <c r="BV41" s="295"/>
      <c r="BW41" s="295"/>
      <c r="BX41" s="241"/>
      <c r="BY41" s="241"/>
      <c r="BZ41" s="244"/>
      <c r="CA41" s="244"/>
      <c r="CB41" s="244"/>
      <c r="CC41" s="245"/>
      <c r="CD41" s="241">
        <v>0</v>
      </c>
      <c r="CE41" s="241">
        <v>0</v>
      </c>
      <c r="CF41" s="241">
        <v>0</v>
      </c>
      <c r="CG41" s="241">
        <v>0</v>
      </c>
      <c r="CH41" s="241">
        <v>0</v>
      </c>
      <c r="CI41" s="246" t="s">
        <v>633</v>
      </c>
      <c r="CJ41" s="247">
        <v>0</v>
      </c>
      <c r="CK41" s="247">
        <v>0</v>
      </c>
      <c r="CL41" s="247">
        <v>0</v>
      </c>
      <c r="CM41" s="247">
        <v>0</v>
      </c>
    </row>
    <row r="42" spans="1:91" x14ac:dyDescent="0.25">
      <c r="A42" s="231" t="s">
        <v>720</v>
      </c>
      <c r="B42" s="232" t="s">
        <v>721</v>
      </c>
      <c r="C42" s="232" t="s">
        <v>637</v>
      </c>
      <c r="D42" s="233"/>
      <c r="E42" s="234">
        <v>0</v>
      </c>
      <c r="F42" s="235">
        <v>0</v>
      </c>
      <c r="G42" s="236"/>
      <c r="H42" s="104"/>
      <c r="I42" s="237">
        <f t="shared" si="11"/>
        <v>0</v>
      </c>
      <c r="J42" s="238"/>
      <c r="K42" s="239"/>
      <c r="L42" s="8">
        <v>0</v>
      </c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>
        <f t="shared" si="16"/>
        <v>0</v>
      </c>
      <c r="V42" s="11">
        <f t="shared" si="17"/>
        <v>0</v>
      </c>
      <c r="W42" s="11">
        <f t="shared" si="18"/>
        <v>0</v>
      </c>
      <c r="X42" s="8">
        <v>0</v>
      </c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>
        <v>0</v>
      </c>
      <c r="AG42" s="11">
        <v>0</v>
      </c>
      <c r="AH42" s="8">
        <v>0</v>
      </c>
      <c r="AI42" s="9">
        <v>0</v>
      </c>
      <c r="AJ42" s="9">
        <v>0</v>
      </c>
      <c r="AK42" s="10"/>
      <c r="AL42" s="11">
        <f t="shared" si="24"/>
        <v>0</v>
      </c>
      <c r="AM42" s="8">
        <v>0</v>
      </c>
      <c r="AN42" s="9">
        <f t="shared" si="26"/>
        <v>0</v>
      </c>
      <c r="AO42" s="9">
        <f t="shared" si="27"/>
        <v>0</v>
      </c>
      <c r="AP42" s="10"/>
      <c r="AQ42" s="25">
        <f t="shared" si="28"/>
        <v>0</v>
      </c>
      <c r="AR42" s="25">
        <f t="shared" si="29"/>
        <v>0</v>
      </c>
      <c r="AS42" s="25">
        <f t="shared" si="30"/>
        <v>0</v>
      </c>
      <c r="AT42" s="10"/>
      <c r="AU42" s="12">
        <v>2082.4</v>
      </c>
      <c r="AV42" s="12" t="str">
        <f t="shared" si="31"/>
        <v xml:space="preserve"> </v>
      </c>
      <c r="AW42" s="12">
        <f t="shared" si="32"/>
        <v>2082.4</v>
      </c>
      <c r="AX42" s="241"/>
      <c r="AY42" s="242"/>
      <c r="AZ42" s="241"/>
      <c r="BA42" s="241"/>
      <c r="BB42" s="243"/>
      <c r="BC42" s="242"/>
      <c r="BD42" s="242"/>
      <c r="BE42" s="241">
        <v>0</v>
      </c>
      <c r="BF42" s="241">
        <v>0</v>
      </c>
      <c r="BG42" s="241">
        <v>0</v>
      </c>
      <c r="BH42" s="241">
        <v>0</v>
      </c>
      <c r="BI42" s="241">
        <v>0</v>
      </c>
      <c r="BJ42" s="241">
        <v>0</v>
      </c>
      <c r="BK42" s="241">
        <v>0</v>
      </c>
      <c r="BL42" s="241"/>
      <c r="BM42" s="241">
        <v>1</v>
      </c>
      <c r="BN42" s="241">
        <v>0</v>
      </c>
      <c r="BO42" s="241">
        <v>0</v>
      </c>
      <c r="BP42" s="241"/>
      <c r="BQ42" s="241"/>
      <c r="BR42" s="241"/>
      <c r="BS42" s="241"/>
      <c r="BT42" s="295"/>
      <c r="BU42" s="295"/>
      <c r="BV42" s="295"/>
      <c r="BW42" s="295"/>
      <c r="BX42" s="241"/>
      <c r="BY42" s="241"/>
      <c r="BZ42" s="244"/>
      <c r="CA42" s="244"/>
      <c r="CB42" s="244"/>
      <c r="CC42" s="245"/>
      <c r="CD42" s="241">
        <v>0</v>
      </c>
      <c r="CE42" s="241">
        <v>0</v>
      </c>
      <c r="CF42" s="241">
        <v>0</v>
      </c>
      <c r="CG42" s="241">
        <v>0</v>
      </c>
      <c r="CH42" s="241">
        <v>0</v>
      </c>
      <c r="CI42" s="246" t="s">
        <v>633</v>
      </c>
      <c r="CJ42" s="247">
        <v>0</v>
      </c>
      <c r="CK42" s="247">
        <v>0</v>
      </c>
      <c r="CL42" s="247">
        <v>2082.4</v>
      </c>
      <c r="CM42" s="247">
        <v>0</v>
      </c>
    </row>
    <row r="43" spans="1:91" x14ac:dyDescent="0.25">
      <c r="A43" s="231"/>
      <c r="B43" s="120" t="s">
        <v>722</v>
      </c>
      <c r="C43" s="232"/>
      <c r="D43" s="233"/>
      <c r="E43" s="276">
        <f>SUM(E8:E42)</f>
        <v>36704239.730000004</v>
      </c>
      <c r="F43" s="266">
        <f>SUM(F8:F42)</f>
        <v>36704239.730000004</v>
      </c>
      <c r="G43" s="236"/>
      <c r="H43" s="104"/>
      <c r="I43" s="277">
        <f>SUM(I8:I42)</f>
        <v>36739832.730000004</v>
      </c>
      <c r="J43" s="238"/>
      <c r="K43" s="239"/>
      <c r="L43" s="270">
        <f>SUM(L8:L42)</f>
        <v>32432006.809999995</v>
      </c>
      <c r="M43" s="278">
        <f>SUM(M8:M42)</f>
        <v>33489162.189999998</v>
      </c>
      <c r="N43" s="71"/>
      <c r="O43" s="100"/>
      <c r="P43" s="268">
        <f>SUM(P8:P42)</f>
        <v>3250670.5399999996</v>
      </c>
      <c r="Q43" s="268">
        <f>SUM(Q8:Q42)</f>
        <v>845000</v>
      </c>
      <c r="R43" s="268">
        <f>SUM(R8:R42)</f>
        <v>2405670.5400000005</v>
      </c>
      <c r="S43" s="152"/>
      <c r="T43" s="10"/>
      <c r="U43" s="23" t="str">
        <f t="shared" si="16"/>
        <v/>
      </c>
      <c r="V43" s="269">
        <f>SUM(V8:V42)</f>
        <v>27087166.410449866</v>
      </c>
      <c r="W43" s="269">
        <f ca="1">SUM(W8:W42)</f>
        <v>0</v>
      </c>
      <c r="X43" s="270">
        <f>SUM(X8:X42)</f>
        <v>24315118.25</v>
      </c>
      <c r="Y43" s="268">
        <f ca="1">SUM(Y8:Y42)</f>
        <v>0</v>
      </c>
      <c r="Z43" s="279">
        <f ca="1">SUM(Z8:Z42)</f>
        <v>0</v>
      </c>
      <c r="AA43" s="71"/>
      <c r="AB43" s="108"/>
      <c r="AC43" s="268">
        <f>SUM(AC8:AC42)</f>
        <v>845000</v>
      </c>
      <c r="AD43" s="268">
        <f ca="1">SUM(AD8:AD42)</f>
        <v>0</v>
      </c>
      <c r="AE43" s="10"/>
      <c r="AF43" s="24"/>
      <c r="AG43" s="269">
        <f>SUM(AG8:AG42)</f>
        <v>2973887.83</v>
      </c>
      <c r="AH43" s="270">
        <f>SUM(AH8:AH42)</f>
        <v>2973887.83</v>
      </c>
      <c r="AI43" s="268">
        <f>SUM(AI8:AI42)</f>
        <v>-2973887.83</v>
      </c>
      <c r="AJ43" s="268">
        <f>SUM(AJ8:AJ42)</f>
        <v>-28285.55</v>
      </c>
      <c r="AK43" s="10"/>
      <c r="AL43" s="269">
        <f ca="1">SUM(AL8:AL42)</f>
        <v>0</v>
      </c>
      <c r="AM43" s="270">
        <f>SUM(AM8:AM42)</f>
        <v>21341230.420000002</v>
      </c>
      <c r="AN43" s="268">
        <f ca="1">SUM(AN8:AN42)</f>
        <v>0</v>
      </c>
      <c r="AO43" s="268">
        <f ca="1">SUM(AO8:AO42)</f>
        <v>0</v>
      </c>
      <c r="AP43" s="10"/>
      <c r="AQ43" s="280">
        <f ca="1">SUM(AQ8:AQ42)</f>
        <v>0</v>
      </c>
      <c r="AR43" s="280">
        <f>SUM(AR8:AR42)</f>
        <v>9174043.9399999995</v>
      </c>
      <c r="AS43" s="280">
        <f ca="1">SUM(AS8:AS42)</f>
        <v>0</v>
      </c>
      <c r="AT43" s="10"/>
      <c r="AU43" s="281">
        <f>SUM(AU8:AU42)</f>
        <v>31575309.119999994</v>
      </c>
      <c r="AV43" s="281">
        <f ca="1">SUM(AV8:AV42)</f>
        <v>0</v>
      </c>
      <c r="AW43" s="281">
        <f ca="1">SUM(AW8:AW42)</f>
        <v>0</v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95"/>
      <c r="BU43" s="295"/>
      <c r="BV43" s="295"/>
      <c r="BW43" s="295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95"/>
      <c r="BU44" s="295"/>
      <c r="BV44" s="295"/>
      <c r="BW44" s="295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301" t="s">
        <v>634</v>
      </c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5"/>
      <c r="BU45" s="295"/>
      <c r="BV45" s="295"/>
      <c r="BW45" s="295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 t="s">
        <v>723</v>
      </c>
      <c r="B46" s="251" t="s">
        <v>724</v>
      </c>
      <c r="C46" s="232" t="s">
        <v>642</v>
      </c>
      <c r="D46" s="233"/>
      <c r="E46" s="234">
        <v>3962019.16</v>
      </c>
      <c r="F46" s="235">
        <v>3962019.16</v>
      </c>
      <c r="G46" s="236"/>
      <c r="H46" s="104"/>
      <c r="I46" s="237">
        <f t="shared" si="11"/>
        <v>3962019.16</v>
      </c>
      <c r="J46" s="238"/>
      <c r="K46" s="239"/>
      <c r="L46" s="8">
        <v>3934651.46</v>
      </c>
      <c r="M46" s="240">
        <f t="shared" si="12"/>
        <v>3934651.46</v>
      </c>
      <c r="N46" s="71"/>
      <c r="O46" s="100"/>
      <c r="P46" s="9">
        <f t="shared" si="13"/>
        <v>27367.700000000186</v>
      </c>
      <c r="Q46" s="9">
        <f t="shared" si="14"/>
        <v>0</v>
      </c>
      <c r="R46" s="9">
        <f t="shared" si="15"/>
        <v>27367.700000000186</v>
      </c>
      <c r="S46" s="152">
        <v>45772</v>
      </c>
      <c r="T46" s="10"/>
      <c r="U46" s="23">
        <f t="shared" si="16"/>
        <v>1.0000000635380293</v>
      </c>
      <c r="V46" s="11">
        <f t="shared" si="17"/>
        <v>3962019.4117388898</v>
      </c>
      <c r="W46" s="11" t="str">
        <f t="shared" ca="1" si="18"/>
        <v/>
      </c>
      <c r="X46" s="8">
        <v>3934651.71</v>
      </c>
      <c r="Y46" s="9">
        <f t="shared" ca="1" si="19"/>
        <v>0</v>
      </c>
      <c r="Z46" s="70">
        <f t="shared" ca="1" si="20"/>
        <v>0</v>
      </c>
      <c r="AA46" s="71"/>
      <c r="AB46" s="108"/>
      <c r="AC46" s="9">
        <f t="shared" si="21"/>
        <v>0</v>
      </c>
      <c r="AD46" s="9">
        <f t="shared" ca="1" si="22"/>
        <v>0</v>
      </c>
      <c r="AE46" s="10"/>
      <c r="AF46" s="24">
        <v>0</v>
      </c>
      <c r="AG46" s="11">
        <v>3933311.83</v>
      </c>
      <c r="AH46" s="8">
        <v>3933311.83</v>
      </c>
      <c r="AI46" s="9">
        <v>-3933311.83</v>
      </c>
      <c r="AJ46" s="9">
        <v>0</v>
      </c>
      <c r="AK46" s="10"/>
      <c r="AL46" s="11" t="str">
        <f t="shared" ca="1" si="24"/>
        <v/>
      </c>
      <c r="AM46" s="8">
        <v>1339.88</v>
      </c>
      <c r="AN46" s="9" t="str">
        <f t="shared" ca="1" si="26"/>
        <v/>
      </c>
      <c r="AO46" s="9" t="str">
        <f t="shared" ca="1" si="27"/>
        <v/>
      </c>
      <c r="AP46" s="10"/>
      <c r="AQ46" s="25" t="str">
        <f t="shared" ca="1" si="28"/>
        <v/>
      </c>
      <c r="AR46" s="25">
        <f t="shared" si="29"/>
        <v>-0.25</v>
      </c>
      <c r="AS46" s="25" t="str">
        <f t="shared" ca="1" si="30"/>
        <v/>
      </c>
      <c r="AT46" s="10"/>
      <c r="AU46" s="12">
        <v>3962019.16</v>
      </c>
      <c r="AV46" s="12" t="str">
        <f t="shared" ca="1" si="31"/>
        <v/>
      </c>
      <c r="AW46" s="12" t="str">
        <f t="shared" ca="1" si="32"/>
        <v/>
      </c>
      <c r="AX46" s="241"/>
      <c r="AY46" s="242"/>
      <c r="AZ46" s="241"/>
      <c r="BA46" s="241"/>
      <c r="BB46" s="243"/>
      <c r="BC46" s="242"/>
      <c r="BD46" s="242"/>
      <c r="BE46" s="241">
        <v>0</v>
      </c>
      <c r="BF46" s="241">
        <v>0</v>
      </c>
      <c r="BG46" s="241">
        <v>0</v>
      </c>
      <c r="BH46" s="241">
        <v>0</v>
      </c>
      <c r="BI46" s="241">
        <v>0</v>
      </c>
      <c r="BJ46" s="241">
        <v>0</v>
      </c>
      <c r="BK46" s="241">
        <v>0</v>
      </c>
      <c r="BL46" s="241"/>
      <c r="BM46" s="241">
        <v>2</v>
      </c>
      <c r="BN46" s="241">
        <v>0</v>
      </c>
      <c r="BO46" s="241">
        <v>0</v>
      </c>
      <c r="BP46" s="241"/>
      <c r="BQ46" s="241"/>
      <c r="BR46" s="241"/>
      <c r="BS46" s="241"/>
      <c r="BT46" s="295"/>
      <c r="BU46" s="295"/>
      <c r="BV46" s="295"/>
      <c r="BW46" s="295"/>
      <c r="BX46" s="241"/>
      <c r="BY46" s="241"/>
      <c r="BZ46" s="244"/>
      <c r="CA46" s="244"/>
      <c r="CB46" s="244"/>
      <c r="CC46" s="245"/>
      <c r="CD46" s="241">
        <v>0</v>
      </c>
      <c r="CE46" s="241">
        <v>3933311.83</v>
      </c>
      <c r="CF46" s="241">
        <v>0</v>
      </c>
      <c r="CG46" s="241">
        <v>3933311.83</v>
      </c>
      <c r="CH46" s="241">
        <v>0</v>
      </c>
      <c r="CI46" s="246" t="s">
        <v>633</v>
      </c>
      <c r="CJ46" s="247">
        <v>3934651.71</v>
      </c>
      <c r="CK46" s="247">
        <v>1339.88</v>
      </c>
      <c r="CL46" s="247">
        <v>3962019.16</v>
      </c>
      <c r="CM46" s="247">
        <v>0</v>
      </c>
    </row>
    <row r="47" spans="1:91" x14ac:dyDescent="0.25">
      <c r="A47" s="231" t="s">
        <v>725</v>
      </c>
      <c r="B47" s="232" t="s">
        <v>726</v>
      </c>
      <c r="C47" s="232" t="s">
        <v>644</v>
      </c>
      <c r="D47" s="233"/>
      <c r="E47" s="234">
        <v>3680274</v>
      </c>
      <c r="F47" s="235">
        <v>3680274</v>
      </c>
      <c r="G47" s="236"/>
      <c r="H47" s="104"/>
      <c r="I47" s="237">
        <f t="shared" si="11"/>
        <v>3680274</v>
      </c>
      <c r="J47" s="238"/>
      <c r="K47" s="239"/>
      <c r="L47" s="8">
        <v>3134052.21</v>
      </c>
      <c r="M47" s="240">
        <f t="shared" si="12"/>
        <v>3134052.21</v>
      </c>
      <c r="N47" s="238"/>
      <c r="O47" s="239"/>
      <c r="P47" s="9">
        <f t="shared" si="13"/>
        <v>546221.79</v>
      </c>
      <c r="Q47" s="9">
        <f t="shared" si="14"/>
        <v>0</v>
      </c>
      <c r="R47" s="9">
        <f t="shared" si="15"/>
        <v>546221.79</v>
      </c>
      <c r="S47" s="152">
        <v>45653</v>
      </c>
      <c r="T47" s="10"/>
      <c r="U47" s="23">
        <f t="shared" si="16"/>
        <v>0.9993785776785129</v>
      </c>
      <c r="V47" s="11">
        <f t="shared" si="17"/>
        <v>3677986.9955872116</v>
      </c>
      <c r="W47" s="11" t="str">
        <f t="shared" ca="1" si="18"/>
        <v/>
      </c>
      <c r="X47" s="8">
        <v>3132104.64</v>
      </c>
      <c r="Y47" s="9">
        <f t="shared" ca="1" si="19"/>
        <v>0</v>
      </c>
      <c r="Z47" s="70">
        <f t="shared" ca="1" si="20"/>
        <v>0</v>
      </c>
      <c r="AA47" s="71"/>
      <c r="AB47" s="108"/>
      <c r="AC47" s="9">
        <f t="shared" si="21"/>
        <v>0</v>
      </c>
      <c r="AD47" s="9">
        <f t="shared" ca="1" si="22"/>
        <v>0</v>
      </c>
      <c r="AE47" s="10"/>
      <c r="AF47" s="24">
        <v>0</v>
      </c>
      <c r="AG47" s="11">
        <v>3132104.64</v>
      </c>
      <c r="AH47" s="8">
        <v>3132104.64</v>
      </c>
      <c r="AI47" s="9">
        <v>-3132104.64</v>
      </c>
      <c r="AJ47" s="9">
        <v>0</v>
      </c>
      <c r="AK47" s="10"/>
      <c r="AL47" s="11" t="str">
        <f t="shared" ca="1" si="24"/>
        <v/>
      </c>
      <c r="AM47" s="8">
        <v>0</v>
      </c>
      <c r="AN47" s="9" t="str">
        <f t="shared" ca="1" si="26"/>
        <v/>
      </c>
      <c r="AO47" s="9" t="str">
        <f t="shared" ca="1" si="27"/>
        <v/>
      </c>
      <c r="AP47" s="10"/>
      <c r="AQ47" s="25" t="str">
        <f t="shared" ca="1" si="28"/>
        <v/>
      </c>
      <c r="AR47" s="25">
        <f t="shared" si="29"/>
        <v>1947.5699999998324</v>
      </c>
      <c r="AS47" s="25" t="str">
        <f t="shared" ca="1" si="30"/>
        <v/>
      </c>
      <c r="AT47" s="10"/>
      <c r="AU47" s="12">
        <v>3680274</v>
      </c>
      <c r="AV47" s="12" t="str">
        <f t="shared" ca="1" si="31"/>
        <v/>
      </c>
      <c r="AW47" s="12" t="str">
        <f t="shared" ca="1" si="32"/>
        <v/>
      </c>
      <c r="AX47" s="241"/>
      <c r="AY47" s="242"/>
      <c r="AZ47" s="241"/>
      <c r="BA47" s="241"/>
      <c r="BB47" s="243"/>
      <c r="BC47" s="242"/>
      <c r="BD47" s="242"/>
      <c r="BE47" s="241">
        <v>0</v>
      </c>
      <c r="BF47" s="241">
        <v>0</v>
      </c>
      <c r="BG47" s="241">
        <v>0</v>
      </c>
      <c r="BH47" s="241">
        <v>0</v>
      </c>
      <c r="BI47" s="241">
        <v>0</v>
      </c>
      <c r="BJ47" s="241">
        <v>0</v>
      </c>
      <c r="BK47" s="241">
        <v>0</v>
      </c>
      <c r="BL47" s="241"/>
      <c r="BM47" s="241">
        <v>2</v>
      </c>
      <c r="BN47" s="241">
        <v>0</v>
      </c>
      <c r="BO47" s="241">
        <v>0</v>
      </c>
      <c r="BP47" s="241"/>
      <c r="BQ47" s="241"/>
      <c r="BR47" s="241"/>
      <c r="BS47" s="241"/>
      <c r="BT47" s="295"/>
      <c r="BU47" s="295"/>
      <c r="BV47" s="295"/>
      <c r="BW47" s="295"/>
      <c r="BX47" s="241"/>
      <c r="BY47" s="241"/>
      <c r="BZ47" s="244"/>
      <c r="CA47" s="244"/>
      <c r="CB47" s="244"/>
      <c r="CC47" s="245"/>
      <c r="CD47" s="241">
        <v>0</v>
      </c>
      <c r="CE47" s="241">
        <v>3132104.64</v>
      </c>
      <c r="CF47" s="241">
        <v>0</v>
      </c>
      <c r="CG47" s="241">
        <v>3132104.64</v>
      </c>
      <c r="CH47" s="241">
        <v>0</v>
      </c>
      <c r="CI47" s="246" t="s">
        <v>633</v>
      </c>
      <c r="CJ47" s="247">
        <v>3132104.64</v>
      </c>
      <c r="CK47" s="247">
        <v>0</v>
      </c>
      <c r="CL47" s="247">
        <v>3680274</v>
      </c>
      <c r="CM47" s="247">
        <v>0</v>
      </c>
    </row>
    <row r="48" spans="1:91" x14ac:dyDescent="0.25">
      <c r="A48" s="231" t="s">
        <v>727</v>
      </c>
      <c r="B48" s="232" t="s">
        <v>728</v>
      </c>
      <c r="C48" s="232" t="s">
        <v>644</v>
      </c>
      <c r="D48" s="233"/>
      <c r="E48" s="234">
        <v>4601857</v>
      </c>
      <c r="F48" s="235">
        <v>4601857</v>
      </c>
      <c r="G48" s="236"/>
      <c r="H48" s="104"/>
      <c r="I48" s="237">
        <f t="shared" si="11"/>
        <v>4601857</v>
      </c>
      <c r="J48" s="238"/>
      <c r="K48" s="239"/>
      <c r="L48" s="8">
        <v>3884094.26</v>
      </c>
      <c r="M48" s="240">
        <f t="shared" si="12"/>
        <v>3884094.26</v>
      </c>
      <c r="N48" s="71"/>
      <c r="O48" s="100"/>
      <c r="P48" s="9">
        <f t="shared" si="13"/>
        <v>717762.74000000022</v>
      </c>
      <c r="Q48" s="9">
        <f t="shared" si="14"/>
        <v>0</v>
      </c>
      <c r="R48" s="9">
        <f t="shared" si="15"/>
        <v>717762.74000000022</v>
      </c>
      <c r="S48" s="152">
        <v>45535</v>
      </c>
      <c r="T48" s="10"/>
      <c r="U48" s="23">
        <f t="shared" si="16"/>
        <v>1.0001673491827152</v>
      </c>
      <c r="V48" s="11">
        <f t="shared" si="17"/>
        <v>4602627.1170079224</v>
      </c>
      <c r="W48" s="11" t="str">
        <f t="shared" ca="1" si="18"/>
        <v/>
      </c>
      <c r="X48" s="8">
        <v>3884744.26</v>
      </c>
      <c r="Y48" s="9">
        <f t="shared" ca="1" si="19"/>
        <v>0</v>
      </c>
      <c r="Z48" s="70">
        <f t="shared" ca="1" si="20"/>
        <v>0</v>
      </c>
      <c r="AA48" s="71"/>
      <c r="AB48" s="108"/>
      <c r="AC48" s="9">
        <f t="shared" si="21"/>
        <v>0</v>
      </c>
      <c r="AD48" s="9">
        <f t="shared" ca="1" si="22"/>
        <v>0</v>
      </c>
      <c r="AE48" s="10"/>
      <c r="AF48" s="24">
        <v>0</v>
      </c>
      <c r="AG48" s="11">
        <v>3884744.26</v>
      </c>
      <c r="AH48" s="8">
        <v>3884744.26</v>
      </c>
      <c r="AI48" s="9">
        <v>-3884744.26</v>
      </c>
      <c r="AJ48" s="9">
        <v>0</v>
      </c>
      <c r="AK48" s="10"/>
      <c r="AL48" s="11" t="str">
        <f t="shared" ca="1" si="24"/>
        <v/>
      </c>
      <c r="AM48" s="8">
        <v>0</v>
      </c>
      <c r="AN48" s="9" t="str">
        <f t="shared" ca="1" si="26"/>
        <v/>
      </c>
      <c r="AO48" s="9" t="str">
        <f t="shared" ca="1" si="27"/>
        <v/>
      </c>
      <c r="AP48" s="10"/>
      <c r="AQ48" s="25" t="str">
        <f t="shared" ca="1" si="28"/>
        <v/>
      </c>
      <c r="AR48" s="25">
        <f t="shared" si="29"/>
        <v>-650</v>
      </c>
      <c r="AS48" s="25" t="str">
        <f t="shared" ca="1" si="30"/>
        <v/>
      </c>
      <c r="AT48" s="10"/>
      <c r="AU48" s="12">
        <v>4601857</v>
      </c>
      <c r="AV48" s="12" t="str">
        <f t="shared" ca="1" si="31"/>
        <v/>
      </c>
      <c r="AW48" s="12" t="str">
        <f t="shared" ca="1" si="32"/>
        <v/>
      </c>
      <c r="AX48" s="241"/>
      <c r="AY48" s="242"/>
      <c r="AZ48" s="241"/>
      <c r="BA48" s="241"/>
      <c r="BB48" s="243"/>
      <c r="BC48" s="242"/>
      <c r="BD48" s="242"/>
      <c r="BE48" s="241">
        <v>0</v>
      </c>
      <c r="BF48" s="241">
        <v>0</v>
      </c>
      <c r="BG48" s="241">
        <v>0</v>
      </c>
      <c r="BH48" s="241">
        <v>0</v>
      </c>
      <c r="BI48" s="241">
        <v>0</v>
      </c>
      <c r="BJ48" s="241">
        <v>0</v>
      </c>
      <c r="BK48" s="241">
        <v>0</v>
      </c>
      <c r="BL48" s="241"/>
      <c r="BM48" s="241">
        <v>2</v>
      </c>
      <c r="BN48" s="241">
        <v>0</v>
      </c>
      <c r="BO48" s="241">
        <v>0</v>
      </c>
      <c r="BP48" s="241"/>
      <c r="BQ48" s="241"/>
      <c r="BR48" s="241"/>
      <c r="BS48" s="241"/>
      <c r="BT48" s="295"/>
      <c r="BU48" s="295"/>
      <c r="BV48" s="295"/>
      <c r="BW48" s="295"/>
      <c r="BX48" s="241"/>
      <c r="BY48" s="241"/>
      <c r="BZ48" s="244"/>
      <c r="CA48" s="244"/>
      <c r="CB48" s="244"/>
      <c r="CC48" s="245"/>
      <c r="CD48" s="241">
        <v>0</v>
      </c>
      <c r="CE48" s="241">
        <v>3884744.26</v>
      </c>
      <c r="CF48" s="241">
        <v>0</v>
      </c>
      <c r="CG48" s="241">
        <v>3884744.26</v>
      </c>
      <c r="CH48" s="241">
        <v>0</v>
      </c>
      <c r="CI48" s="246" t="s">
        <v>633</v>
      </c>
      <c r="CJ48" s="247">
        <v>3884744.26</v>
      </c>
      <c r="CK48" s="247">
        <v>0</v>
      </c>
      <c r="CL48" s="247">
        <v>4601857</v>
      </c>
      <c r="CM48" s="247">
        <v>0</v>
      </c>
    </row>
    <row r="49" spans="1:91" x14ac:dyDescent="0.25">
      <c r="A49" s="231" t="s">
        <v>729</v>
      </c>
      <c r="B49" s="232" t="s">
        <v>730</v>
      </c>
      <c r="C49" s="232" t="s">
        <v>644</v>
      </c>
      <c r="D49" s="233"/>
      <c r="E49" s="234">
        <v>39854946.439999998</v>
      </c>
      <c r="F49" s="235">
        <v>39854946.439999998</v>
      </c>
      <c r="G49" s="236"/>
      <c r="H49" s="104"/>
      <c r="I49" s="237">
        <f t="shared" si="11"/>
        <v>39854946.439999998</v>
      </c>
      <c r="J49" s="238"/>
      <c r="K49" s="239"/>
      <c r="L49" s="8">
        <v>30367364.239999998</v>
      </c>
      <c r="M49" s="240">
        <f t="shared" si="12"/>
        <v>30367364.239999998</v>
      </c>
      <c r="N49" s="71"/>
      <c r="O49" s="100"/>
      <c r="P49" s="9">
        <f t="shared" si="13"/>
        <v>9487582.1999999993</v>
      </c>
      <c r="Q49" s="9">
        <f t="shared" si="14"/>
        <v>0</v>
      </c>
      <c r="R49" s="9">
        <f t="shared" si="15"/>
        <v>9487582.1999999993</v>
      </c>
      <c r="S49" s="152">
        <v>46017</v>
      </c>
      <c r="T49" s="10"/>
      <c r="U49" s="23">
        <f t="shared" si="16"/>
        <v>0.94453518235272449</v>
      </c>
      <c r="V49" s="11">
        <f t="shared" si="17"/>
        <v>37644399.103363462</v>
      </c>
      <c r="W49" s="11" t="str">
        <f t="shared" ca="1" si="18"/>
        <v/>
      </c>
      <c r="X49" s="8">
        <v>28683043.920000002</v>
      </c>
      <c r="Y49" s="9">
        <f t="shared" ca="1" si="19"/>
        <v>0</v>
      </c>
      <c r="Z49" s="70">
        <f t="shared" ca="1" si="20"/>
        <v>0</v>
      </c>
      <c r="AA49" s="71"/>
      <c r="AB49" s="108"/>
      <c r="AC49" s="9">
        <f t="shared" si="21"/>
        <v>0</v>
      </c>
      <c r="AD49" s="9">
        <f t="shared" ca="1" si="22"/>
        <v>0</v>
      </c>
      <c r="AE49" s="10"/>
      <c r="AF49" s="24">
        <v>0</v>
      </c>
      <c r="AG49" s="11">
        <v>28666167.030000001</v>
      </c>
      <c r="AH49" s="8">
        <v>28666167.030000001</v>
      </c>
      <c r="AI49" s="9">
        <v>-28666167.030000001</v>
      </c>
      <c r="AJ49" s="9">
        <v>0</v>
      </c>
      <c r="AK49" s="10"/>
      <c r="AL49" s="11" t="str">
        <f t="shared" ca="1" si="24"/>
        <v/>
      </c>
      <c r="AM49" s="8">
        <v>16876.89</v>
      </c>
      <c r="AN49" s="9" t="str">
        <f t="shared" ca="1" si="26"/>
        <v/>
      </c>
      <c r="AO49" s="9" t="str">
        <f t="shared" ca="1" si="27"/>
        <v/>
      </c>
      <c r="AP49" s="10"/>
      <c r="AQ49" s="25" t="str">
        <f t="shared" ca="1" si="28"/>
        <v/>
      </c>
      <c r="AR49" s="25">
        <f t="shared" si="29"/>
        <v>1684320.3199999966</v>
      </c>
      <c r="AS49" s="25" t="str">
        <f t="shared" ca="1" si="30"/>
        <v/>
      </c>
      <c r="AT49" s="10"/>
      <c r="AU49" s="12">
        <v>39854946.439999998</v>
      </c>
      <c r="AV49" s="12" t="str">
        <f t="shared" ca="1" si="31"/>
        <v/>
      </c>
      <c r="AW49" s="12" t="str">
        <f t="shared" ca="1" si="32"/>
        <v/>
      </c>
      <c r="AX49" s="241"/>
      <c r="AY49" s="242"/>
      <c r="AZ49" s="241"/>
      <c r="BA49" s="241"/>
      <c r="BB49" s="243"/>
      <c r="BC49" s="242"/>
      <c r="BD49" s="242"/>
      <c r="BE49" s="241">
        <v>0</v>
      </c>
      <c r="BF49" s="241">
        <v>0</v>
      </c>
      <c r="BG49" s="241">
        <v>0</v>
      </c>
      <c r="BH49" s="241">
        <v>0</v>
      </c>
      <c r="BI49" s="241">
        <v>0</v>
      </c>
      <c r="BJ49" s="241">
        <v>0</v>
      </c>
      <c r="BK49" s="241">
        <v>0</v>
      </c>
      <c r="BL49" s="241"/>
      <c r="BM49" s="241">
        <v>2</v>
      </c>
      <c r="BN49" s="241">
        <v>0</v>
      </c>
      <c r="BO49" s="241">
        <v>0</v>
      </c>
      <c r="BP49" s="241"/>
      <c r="BQ49" s="241"/>
      <c r="BR49" s="241"/>
      <c r="BS49" s="241"/>
      <c r="BT49" s="295"/>
      <c r="BU49" s="295"/>
      <c r="BV49" s="295"/>
      <c r="BW49" s="295"/>
      <c r="BX49" s="241"/>
      <c r="BY49" s="241"/>
      <c r="BZ49" s="244"/>
      <c r="CA49" s="244"/>
      <c r="CB49" s="244"/>
      <c r="CC49" s="245"/>
      <c r="CD49" s="241">
        <v>0</v>
      </c>
      <c r="CE49" s="241">
        <v>28666167.030000001</v>
      </c>
      <c r="CF49" s="241">
        <v>0</v>
      </c>
      <c r="CG49" s="241">
        <v>28666167.030000001</v>
      </c>
      <c r="CH49" s="241">
        <v>0</v>
      </c>
      <c r="CI49" s="246" t="s">
        <v>633</v>
      </c>
      <c r="CJ49" s="247">
        <v>28683043.920000002</v>
      </c>
      <c r="CK49" s="247">
        <v>16876.89</v>
      </c>
      <c r="CL49" s="247">
        <v>39854946.439999998</v>
      </c>
      <c r="CM49" s="247">
        <v>0</v>
      </c>
    </row>
    <row r="50" spans="1:91" x14ac:dyDescent="0.25">
      <c r="A50" s="231" t="s">
        <v>731</v>
      </c>
      <c r="B50" s="232" t="s">
        <v>732</v>
      </c>
      <c r="C50" s="232" t="s">
        <v>643</v>
      </c>
      <c r="D50" s="233"/>
      <c r="E50" s="234">
        <v>1308259.68</v>
      </c>
      <c r="F50" s="235">
        <v>1308259.68</v>
      </c>
      <c r="G50" s="236"/>
      <c r="H50" s="104"/>
      <c r="I50" s="237">
        <f t="shared" si="11"/>
        <v>1308259.68</v>
      </c>
      <c r="J50" s="238"/>
      <c r="K50" s="239"/>
      <c r="L50" s="8">
        <v>998196.16</v>
      </c>
      <c r="M50" s="240">
        <f t="shared" si="12"/>
        <v>998196.16</v>
      </c>
      <c r="N50" s="71"/>
      <c r="O50" s="100"/>
      <c r="P50" s="9">
        <f t="shared" si="13"/>
        <v>310063.5199999999</v>
      </c>
      <c r="Q50" s="9">
        <f t="shared" si="14"/>
        <v>0</v>
      </c>
      <c r="R50" s="9">
        <f t="shared" si="15"/>
        <v>310063.5199999999</v>
      </c>
      <c r="S50" s="152">
        <v>46018</v>
      </c>
      <c r="T50" s="10"/>
      <c r="U50" s="23">
        <f t="shared" si="16"/>
        <v>1.0000515930656355</v>
      </c>
      <c r="V50" s="11">
        <f t="shared" si="17"/>
        <v>1308327.1771275385</v>
      </c>
      <c r="W50" s="11" t="str">
        <f t="shared" ca="1" si="18"/>
        <v/>
      </c>
      <c r="X50" s="8">
        <v>998247.66</v>
      </c>
      <c r="Y50" s="9">
        <f t="shared" ca="1" si="19"/>
        <v>0</v>
      </c>
      <c r="Z50" s="70">
        <f t="shared" ca="1" si="20"/>
        <v>0</v>
      </c>
      <c r="AA50" s="71"/>
      <c r="AB50" s="108"/>
      <c r="AC50" s="9">
        <f t="shared" si="21"/>
        <v>0</v>
      </c>
      <c r="AD50" s="9">
        <f t="shared" ca="1" si="22"/>
        <v>0</v>
      </c>
      <c r="AE50" s="10"/>
      <c r="AF50" s="24">
        <v>0</v>
      </c>
      <c r="AG50" s="11">
        <v>998247.66</v>
      </c>
      <c r="AH50" s="8">
        <v>998247.66</v>
      </c>
      <c r="AI50" s="9">
        <v>-998247.66</v>
      </c>
      <c r="AJ50" s="9">
        <v>0</v>
      </c>
      <c r="AK50" s="10"/>
      <c r="AL50" s="11" t="str">
        <f t="shared" ca="1" si="24"/>
        <v/>
      </c>
      <c r="AM50" s="8">
        <v>0</v>
      </c>
      <c r="AN50" s="9" t="str">
        <f t="shared" ca="1" si="26"/>
        <v/>
      </c>
      <c r="AO50" s="9" t="str">
        <f t="shared" ca="1" si="27"/>
        <v/>
      </c>
      <c r="AP50" s="10"/>
      <c r="AQ50" s="25" t="str">
        <f t="shared" ca="1" si="28"/>
        <v/>
      </c>
      <c r="AR50" s="25">
        <f t="shared" si="29"/>
        <v>-51.5</v>
      </c>
      <c r="AS50" s="25" t="str">
        <f t="shared" ca="1" si="30"/>
        <v/>
      </c>
      <c r="AT50" s="10"/>
      <c r="AU50" s="12">
        <v>1308259.68</v>
      </c>
      <c r="AV50" s="12" t="str">
        <f t="shared" ca="1" si="31"/>
        <v/>
      </c>
      <c r="AW50" s="12" t="str">
        <f t="shared" ca="1" si="32"/>
        <v/>
      </c>
      <c r="AX50" s="241"/>
      <c r="AY50" s="242"/>
      <c r="AZ50" s="241"/>
      <c r="BA50" s="241"/>
      <c r="BB50" s="243"/>
      <c r="BC50" s="242"/>
      <c r="BD50" s="242"/>
      <c r="BE50" s="241">
        <v>0</v>
      </c>
      <c r="BF50" s="241">
        <v>0</v>
      </c>
      <c r="BG50" s="241">
        <v>0</v>
      </c>
      <c r="BH50" s="241">
        <v>0</v>
      </c>
      <c r="BI50" s="241">
        <v>0</v>
      </c>
      <c r="BJ50" s="241">
        <v>0</v>
      </c>
      <c r="BK50" s="241">
        <v>0</v>
      </c>
      <c r="BL50" s="241"/>
      <c r="BM50" s="241">
        <v>2</v>
      </c>
      <c r="BN50" s="241">
        <v>0</v>
      </c>
      <c r="BO50" s="241">
        <v>0</v>
      </c>
      <c r="BP50" s="241"/>
      <c r="BQ50" s="241"/>
      <c r="BR50" s="241"/>
      <c r="BS50" s="241"/>
      <c r="BT50" s="295"/>
      <c r="BU50" s="295"/>
      <c r="BV50" s="295"/>
      <c r="BW50" s="295"/>
      <c r="BX50" s="241"/>
      <c r="BY50" s="241"/>
      <c r="BZ50" s="244"/>
      <c r="CA50" s="244"/>
      <c r="CB50" s="244"/>
      <c r="CC50" s="245"/>
      <c r="CD50" s="241">
        <v>0</v>
      </c>
      <c r="CE50" s="241">
        <v>998247.66</v>
      </c>
      <c r="CF50" s="241">
        <v>0</v>
      </c>
      <c r="CG50" s="241">
        <v>998247.66</v>
      </c>
      <c r="CH50" s="241">
        <v>0</v>
      </c>
      <c r="CI50" s="246" t="s">
        <v>633</v>
      </c>
      <c r="CJ50" s="247">
        <v>998247.66</v>
      </c>
      <c r="CK50" s="247">
        <v>0</v>
      </c>
      <c r="CL50" s="247">
        <v>1308259.68</v>
      </c>
      <c r="CM50" s="247">
        <v>0</v>
      </c>
    </row>
    <row r="51" spans="1:91" x14ac:dyDescent="0.25">
      <c r="A51" s="231" t="s">
        <v>733</v>
      </c>
      <c r="B51" s="232" t="s">
        <v>734</v>
      </c>
      <c r="C51" s="232" t="s">
        <v>642</v>
      </c>
      <c r="D51" s="233"/>
      <c r="E51" s="234">
        <v>895425</v>
      </c>
      <c r="F51" s="235">
        <v>895425</v>
      </c>
      <c r="G51" s="236"/>
      <c r="H51" s="104"/>
      <c r="I51" s="237">
        <f t="shared" si="11"/>
        <v>895425</v>
      </c>
      <c r="J51" s="238"/>
      <c r="K51" s="239"/>
      <c r="L51" s="8">
        <v>999057.29</v>
      </c>
      <c r="M51" s="240">
        <f t="shared" si="12"/>
        <v>999057.29</v>
      </c>
      <c r="N51" s="71"/>
      <c r="O51" s="100"/>
      <c r="P51" s="9">
        <f t="shared" si="13"/>
        <v>-103632.29000000004</v>
      </c>
      <c r="Q51" s="9">
        <f t="shared" si="14"/>
        <v>0</v>
      </c>
      <c r="R51" s="9">
        <f t="shared" si="15"/>
        <v>-103632.29000000004</v>
      </c>
      <c r="S51" s="152">
        <v>46108</v>
      </c>
      <c r="T51" s="10"/>
      <c r="U51" s="23">
        <f t="shared" si="16"/>
        <v>0.99604174851674421</v>
      </c>
      <c r="V51" s="11">
        <f t="shared" si="17"/>
        <v>891880.68266560568</v>
      </c>
      <c r="W51" s="11">
        <f t="shared" si="18"/>
        <v>891470.48</v>
      </c>
      <c r="X51" s="8">
        <v>995102.77</v>
      </c>
      <c r="Y51" s="9">
        <f t="shared" si="19"/>
        <v>-103632.29000000004</v>
      </c>
      <c r="Z51" s="70">
        <f t="shared" si="20"/>
        <v>-103632.29000000004</v>
      </c>
      <c r="AA51" s="71"/>
      <c r="AB51" s="108"/>
      <c r="AC51" s="9">
        <f t="shared" si="21"/>
        <v>0</v>
      </c>
      <c r="AD51" s="9">
        <f t="shared" si="22"/>
        <v>-103632.29000000004</v>
      </c>
      <c r="AE51" s="10"/>
      <c r="AF51" s="24">
        <v>0</v>
      </c>
      <c r="AG51" s="11">
        <v>979804.39</v>
      </c>
      <c r="AH51" s="8">
        <v>979804.39</v>
      </c>
      <c r="AI51" s="9">
        <v>-979804.39</v>
      </c>
      <c r="AJ51" s="9">
        <v>0</v>
      </c>
      <c r="AK51" s="10"/>
      <c r="AL51" s="11">
        <f t="shared" si="24"/>
        <v>-88333.910000000033</v>
      </c>
      <c r="AM51" s="8">
        <v>15298.38</v>
      </c>
      <c r="AN51" s="9">
        <f t="shared" si="26"/>
        <v>876172.1</v>
      </c>
      <c r="AO51" s="9">
        <f t="shared" si="27"/>
        <v>-103632.29000000004</v>
      </c>
      <c r="AP51" s="10"/>
      <c r="AQ51" s="25">
        <f t="shared" si="28"/>
        <v>3954.5200000000186</v>
      </c>
      <c r="AR51" s="25">
        <f t="shared" si="29"/>
        <v>3954.5200000000186</v>
      </c>
      <c r="AS51" s="25">
        <f t="shared" si="30"/>
        <v>0</v>
      </c>
      <c r="AT51" s="10"/>
      <c r="AU51" s="12">
        <v>886099</v>
      </c>
      <c r="AV51" s="12">
        <f t="shared" si="31"/>
        <v>5371.4799999999814</v>
      </c>
      <c r="AW51" s="12" t="str">
        <f t="shared" si="32"/>
        <v xml:space="preserve"> </v>
      </c>
      <c r="AX51" s="241"/>
      <c r="AY51" s="242"/>
      <c r="AZ51" s="241"/>
      <c r="BA51" s="241"/>
      <c r="BB51" s="243"/>
      <c r="BC51" s="242"/>
      <c r="BD51" s="242"/>
      <c r="BE51" s="241">
        <v>0</v>
      </c>
      <c r="BF51" s="241">
        <v>0</v>
      </c>
      <c r="BG51" s="241">
        <v>0</v>
      </c>
      <c r="BH51" s="241">
        <v>0</v>
      </c>
      <c r="BI51" s="241">
        <v>0</v>
      </c>
      <c r="BJ51" s="241">
        <v>0</v>
      </c>
      <c r="BK51" s="241">
        <v>0</v>
      </c>
      <c r="BL51" s="241"/>
      <c r="BM51" s="241">
        <v>3</v>
      </c>
      <c r="BN51" s="241">
        <v>0</v>
      </c>
      <c r="BO51" s="241">
        <v>0</v>
      </c>
      <c r="BP51" s="241"/>
      <c r="BQ51" s="241"/>
      <c r="BR51" s="241"/>
      <c r="BS51" s="241"/>
      <c r="BT51" s="295"/>
      <c r="BU51" s="295"/>
      <c r="BV51" s="295"/>
      <c r="BW51" s="295"/>
      <c r="BX51" s="241"/>
      <c r="BY51" s="241"/>
      <c r="BZ51" s="244"/>
      <c r="CA51" s="244"/>
      <c r="CB51" s="244"/>
      <c r="CC51" s="245"/>
      <c r="CD51" s="241">
        <v>0</v>
      </c>
      <c r="CE51" s="241">
        <v>979804.39</v>
      </c>
      <c r="CF51" s="241">
        <v>0</v>
      </c>
      <c r="CG51" s="241">
        <v>979804.39</v>
      </c>
      <c r="CH51" s="241">
        <v>0</v>
      </c>
      <c r="CI51" s="246" t="s">
        <v>633</v>
      </c>
      <c r="CJ51" s="247">
        <v>995102.77</v>
      </c>
      <c r="CK51" s="247">
        <v>15298.38</v>
      </c>
      <c r="CL51" s="247">
        <v>886099</v>
      </c>
      <c r="CM51" s="247">
        <v>0</v>
      </c>
    </row>
    <row r="52" spans="1:91" x14ac:dyDescent="0.25">
      <c r="A52" s="231" t="s">
        <v>735</v>
      </c>
      <c r="B52" s="232" t="s">
        <v>736</v>
      </c>
      <c r="C52" s="232" t="s">
        <v>642</v>
      </c>
      <c r="D52" s="233"/>
      <c r="E52" s="234">
        <v>10032117.5</v>
      </c>
      <c r="F52" s="235">
        <v>10032117.5</v>
      </c>
      <c r="G52" s="236"/>
      <c r="H52" s="104"/>
      <c r="I52" s="237">
        <f t="shared" si="11"/>
        <v>10032117.5</v>
      </c>
      <c r="J52" s="238"/>
      <c r="K52" s="239"/>
      <c r="L52" s="8">
        <v>11155037.970000001</v>
      </c>
      <c r="M52" s="240">
        <f t="shared" si="12"/>
        <v>11155037.970000001</v>
      </c>
      <c r="N52" s="71"/>
      <c r="O52" s="100"/>
      <c r="P52" s="9">
        <f t="shared" si="13"/>
        <v>-1122920.4700000007</v>
      </c>
      <c r="Q52" s="9">
        <f t="shared" si="14"/>
        <v>0</v>
      </c>
      <c r="R52" s="9">
        <f t="shared" si="15"/>
        <v>-1122920.4700000007</v>
      </c>
      <c r="S52" s="152">
        <v>46108</v>
      </c>
      <c r="T52" s="10"/>
      <c r="U52" s="23">
        <f t="shared" si="16"/>
        <v>0.99987955038758147</v>
      </c>
      <c r="V52" s="11">
        <f t="shared" si="17"/>
        <v>10030909.135335388</v>
      </c>
      <c r="W52" s="11">
        <f t="shared" si="18"/>
        <v>10030773.879999999</v>
      </c>
      <c r="X52" s="8">
        <v>11153694.35</v>
      </c>
      <c r="Y52" s="9">
        <f t="shared" si="19"/>
        <v>-1122920.4700000007</v>
      </c>
      <c r="Z52" s="70">
        <f t="shared" si="20"/>
        <v>-1122920.4700000007</v>
      </c>
      <c r="AA52" s="71"/>
      <c r="AB52" s="108"/>
      <c r="AC52" s="9">
        <f t="shared" si="21"/>
        <v>0</v>
      </c>
      <c r="AD52" s="9">
        <f t="shared" si="22"/>
        <v>-1122920.4700000007</v>
      </c>
      <c r="AE52" s="10"/>
      <c r="AF52" s="24">
        <v>0</v>
      </c>
      <c r="AG52" s="11">
        <v>11110967.630000001</v>
      </c>
      <c r="AH52" s="8">
        <v>11110967.630000001</v>
      </c>
      <c r="AI52" s="9">
        <v>-11110967.630000001</v>
      </c>
      <c r="AJ52" s="9">
        <v>0</v>
      </c>
      <c r="AK52" s="10"/>
      <c r="AL52" s="11">
        <f t="shared" si="24"/>
        <v>-1080193.7500000019</v>
      </c>
      <c r="AM52" s="8">
        <v>42726.720000000001</v>
      </c>
      <c r="AN52" s="9">
        <f t="shared" si="26"/>
        <v>9988047.1600000001</v>
      </c>
      <c r="AO52" s="9">
        <f t="shared" si="27"/>
        <v>-1122920.4700000007</v>
      </c>
      <c r="AP52" s="10"/>
      <c r="AQ52" s="25">
        <f t="shared" si="28"/>
        <v>1343.6200000010431</v>
      </c>
      <c r="AR52" s="25">
        <f t="shared" si="29"/>
        <v>1343.6200000010431</v>
      </c>
      <c r="AS52" s="25">
        <f t="shared" si="30"/>
        <v>0</v>
      </c>
      <c r="AT52" s="10"/>
      <c r="AU52" s="12">
        <v>10032117.5</v>
      </c>
      <c r="AV52" s="12" t="str">
        <f t="shared" si="31"/>
        <v xml:space="preserve"> </v>
      </c>
      <c r="AW52" s="12">
        <f t="shared" si="32"/>
        <v>1343.6200000010431</v>
      </c>
      <c r="AX52" s="241"/>
      <c r="AY52" s="242"/>
      <c r="AZ52" s="241"/>
      <c r="BA52" s="241"/>
      <c r="BB52" s="243"/>
      <c r="BC52" s="242"/>
      <c r="BD52" s="242"/>
      <c r="BE52" s="241">
        <v>0</v>
      </c>
      <c r="BF52" s="241">
        <v>0</v>
      </c>
      <c r="BG52" s="241">
        <v>0</v>
      </c>
      <c r="BH52" s="241">
        <v>0</v>
      </c>
      <c r="BI52" s="241">
        <v>0</v>
      </c>
      <c r="BJ52" s="241">
        <v>0</v>
      </c>
      <c r="BK52" s="241">
        <v>0</v>
      </c>
      <c r="BL52" s="241"/>
      <c r="BM52" s="241">
        <v>3</v>
      </c>
      <c r="BN52" s="241">
        <v>0</v>
      </c>
      <c r="BO52" s="241">
        <v>0</v>
      </c>
      <c r="BP52" s="241"/>
      <c r="BQ52" s="241"/>
      <c r="BR52" s="241"/>
      <c r="BS52" s="241"/>
      <c r="BT52" s="295"/>
      <c r="BU52" s="295"/>
      <c r="BV52" s="295"/>
      <c r="BW52" s="295"/>
      <c r="BX52" s="241"/>
      <c r="BY52" s="241"/>
      <c r="BZ52" s="244"/>
      <c r="CA52" s="244"/>
      <c r="CB52" s="244"/>
      <c r="CC52" s="245"/>
      <c r="CD52" s="241">
        <v>0</v>
      </c>
      <c r="CE52" s="241">
        <v>11110967.630000001</v>
      </c>
      <c r="CF52" s="241">
        <v>0</v>
      </c>
      <c r="CG52" s="241">
        <v>11110967.630000001</v>
      </c>
      <c r="CH52" s="241">
        <v>0</v>
      </c>
      <c r="CI52" s="246" t="s">
        <v>633</v>
      </c>
      <c r="CJ52" s="247">
        <v>11153694.35</v>
      </c>
      <c r="CK52" s="247">
        <v>42726.720000000001</v>
      </c>
      <c r="CL52" s="247">
        <v>10032117.5</v>
      </c>
      <c r="CM52" s="247">
        <v>0</v>
      </c>
    </row>
    <row r="53" spans="1:91" x14ac:dyDescent="0.25">
      <c r="A53" s="231" t="s">
        <v>737</v>
      </c>
      <c r="B53" s="232" t="s">
        <v>738</v>
      </c>
      <c r="C53" s="232" t="s">
        <v>665</v>
      </c>
      <c r="D53" s="233"/>
      <c r="E53" s="234">
        <v>5279141</v>
      </c>
      <c r="F53" s="235">
        <v>5279141</v>
      </c>
      <c r="G53" s="236"/>
      <c r="H53" s="104"/>
      <c r="I53" s="237">
        <f t="shared" si="11"/>
        <v>5279141</v>
      </c>
      <c r="J53" s="238"/>
      <c r="K53" s="239"/>
      <c r="L53" s="8">
        <v>4600197.3600000003</v>
      </c>
      <c r="M53" s="240">
        <f t="shared" si="12"/>
        <v>4600197.3600000003</v>
      </c>
      <c r="N53" s="71"/>
      <c r="O53" s="100"/>
      <c r="P53" s="9">
        <f t="shared" si="13"/>
        <v>678943.63999999966</v>
      </c>
      <c r="Q53" s="9">
        <f t="shared" si="14"/>
        <v>0</v>
      </c>
      <c r="R53" s="9">
        <f t="shared" si="15"/>
        <v>678943.63999999966</v>
      </c>
      <c r="S53" s="152">
        <v>46108</v>
      </c>
      <c r="T53" s="10"/>
      <c r="U53" s="23">
        <f t="shared" si="16"/>
        <v>1</v>
      </c>
      <c r="V53" s="11">
        <f t="shared" si="17"/>
        <v>5279141</v>
      </c>
      <c r="W53" s="11" t="str">
        <f t="shared" ca="1" si="18"/>
        <v/>
      </c>
      <c r="X53" s="8">
        <v>4600197.3600000003</v>
      </c>
      <c r="Y53" s="9">
        <f t="shared" ca="1" si="19"/>
        <v>0</v>
      </c>
      <c r="Z53" s="70">
        <f t="shared" ca="1" si="20"/>
        <v>0</v>
      </c>
      <c r="AA53" s="71"/>
      <c r="AB53" s="108"/>
      <c r="AC53" s="9">
        <f t="shared" si="21"/>
        <v>0</v>
      </c>
      <c r="AD53" s="9">
        <f t="shared" ca="1" si="22"/>
        <v>0</v>
      </c>
      <c r="AE53" s="10"/>
      <c r="AF53" s="24">
        <v>0</v>
      </c>
      <c r="AG53" s="11">
        <v>4588788.38</v>
      </c>
      <c r="AH53" s="8">
        <v>4588788.38</v>
      </c>
      <c r="AI53" s="9">
        <v>-4588788.38</v>
      </c>
      <c r="AJ53" s="9">
        <v>0</v>
      </c>
      <c r="AK53" s="10"/>
      <c r="AL53" s="11" t="str">
        <f t="shared" ca="1" si="24"/>
        <v/>
      </c>
      <c r="AM53" s="8">
        <v>11408.98</v>
      </c>
      <c r="AN53" s="9" t="str">
        <f t="shared" ca="1" si="26"/>
        <v/>
      </c>
      <c r="AO53" s="9" t="str">
        <f t="shared" ca="1" si="27"/>
        <v/>
      </c>
      <c r="AP53" s="10"/>
      <c r="AQ53" s="25" t="str">
        <f t="shared" ca="1" si="28"/>
        <v/>
      </c>
      <c r="AR53" s="25">
        <f t="shared" si="29"/>
        <v>0</v>
      </c>
      <c r="AS53" s="25" t="str">
        <f t="shared" ca="1" si="30"/>
        <v/>
      </c>
      <c r="AT53" s="10"/>
      <c r="AU53" s="12">
        <v>5279141</v>
      </c>
      <c r="AV53" s="12" t="str">
        <f t="shared" ca="1" si="31"/>
        <v/>
      </c>
      <c r="AW53" s="12" t="str">
        <f t="shared" ca="1" si="32"/>
        <v/>
      </c>
      <c r="AX53" s="241"/>
      <c r="AY53" s="242"/>
      <c r="AZ53" s="241"/>
      <c r="BA53" s="241"/>
      <c r="BB53" s="243"/>
      <c r="BC53" s="242"/>
      <c r="BD53" s="242"/>
      <c r="BE53" s="241">
        <v>0</v>
      </c>
      <c r="BF53" s="241">
        <v>0</v>
      </c>
      <c r="BG53" s="241">
        <v>0</v>
      </c>
      <c r="BH53" s="241">
        <v>0</v>
      </c>
      <c r="BI53" s="241">
        <v>0</v>
      </c>
      <c r="BJ53" s="241">
        <v>0</v>
      </c>
      <c r="BK53" s="241">
        <v>0</v>
      </c>
      <c r="BL53" s="241"/>
      <c r="BM53" s="241">
        <v>3</v>
      </c>
      <c r="BN53" s="241">
        <v>0</v>
      </c>
      <c r="BO53" s="241">
        <v>0</v>
      </c>
      <c r="BP53" s="241"/>
      <c r="BQ53" s="241"/>
      <c r="BR53" s="241"/>
      <c r="BS53" s="241"/>
      <c r="BT53" s="295"/>
      <c r="BU53" s="295"/>
      <c r="BV53" s="295"/>
      <c r="BW53" s="295"/>
      <c r="BX53" s="241"/>
      <c r="BY53" s="241"/>
      <c r="BZ53" s="244"/>
      <c r="CA53" s="244"/>
      <c r="CB53" s="244"/>
      <c r="CC53" s="245"/>
      <c r="CD53" s="241">
        <v>0</v>
      </c>
      <c r="CE53" s="241">
        <v>4588788.38</v>
      </c>
      <c r="CF53" s="241">
        <v>0</v>
      </c>
      <c r="CG53" s="241">
        <v>4588788.38</v>
      </c>
      <c r="CH53" s="241">
        <v>0</v>
      </c>
      <c r="CI53" s="246" t="s">
        <v>633</v>
      </c>
      <c r="CJ53" s="247">
        <v>4600197.3600000003</v>
      </c>
      <c r="CK53" s="247">
        <v>11408.98</v>
      </c>
      <c r="CL53" s="247">
        <v>5279141</v>
      </c>
      <c r="CM53" s="247">
        <v>0</v>
      </c>
    </row>
    <row r="54" spans="1:91" x14ac:dyDescent="0.25">
      <c r="A54" s="231" t="s">
        <v>739</v>
      </c>
      <c r="B54" s="232" t="s">
        <v>740</v>
      </c>
      <c r="C54" s="232" t="s">
        <v>641</v>
      </c>
      <c r="D54" s="233"/>
      <c r="E54" s="234">
        <v>255195</v>
      </c>
      <c r="F54" s="235">
        <v>255195</v>
      </c>
      <c r="G54" s="236"/>
      <c r="H54" s="104"/>
      <c r="I54" s="237">
        <f t="shared" si="11"/>
        <v>255195</v>
      </c>
      <c r="J54" s="238"/>
      <c r="K54" s="239"/>
      <c r="L54" s="8">
        <v>231611.68</v>
      </c>
      <c r="M54" s="240">
        <f t="shared" si="12"/>
        <v>231611.68</v>
      </c>
      <c r="N54" s="71"/>
      <c r="O54" s="100"/>
      <c r="P54" s="9">
        <f t="shared" si="13"/>
        <v>23583.320000000007</v>
      </c>
      <c r="Q54" s="9">
        <f t="shared" si="14"/>
        <v>0</v>
      </c>
      <c r="R54" s="9">
        <f t="shared" si="15"/>
        <v>23583.320000000007</v>
      </c>
      <c r="S54" s="152">
        <v>46108</v>
      </c>
      <c r="T54" s="10"/>
      <c r="U54" s="23">
        <f t="shared" si="16"/>
        <v>1.0203431450434626</v>
      </c>
      <c r="V54" s="11">
        <f t="shared" si="17"/>
        <v>260386.46889936645</v>
      </c>
      <c r="W54" s="11" t="str">
        <f t="shared" ca="1" si="18"/>
        <v/>
      </c>
      <c r="X54" s="8">
        <v>236323.39</v>
      </c>
      <c r="Y54" s="9">
        <f t="shared" ca="1" si="19"/>
        <v>0</v>
      </c>
      <c r="Z54" s="70">
        <f t="shared" ca="1" si="20"/>
        <v>0</v>
      </c>
      <c r="AA54" s="71"/>
      <c r="AB54" s="108"/>
      <c r="AC54" s="9">
        <f t="shared" si="21"/>
        <v>0</v>
      </c>
      <c r="AD54" s="9">
        <f t="shared" ca="1" si="22"/>
        <v>0</v>
      </c>
      <c r="AE54" s="10"/>
      <c r="AF54" s="24">
        <v>0</v>
      </c>
      <c r="AG54" s="11">
        <v>231611.68</v>
      </c>
      <c r="AH54" s="8">
        <v>231611.68</v>
      </c>
      <c r="AI54" s="9">
        <v>-231611.68</v>
      </c>
      <c r="AJ54" s="9">
        <v>0</v>
      </c>
      <c r="AK54" s="10"/>
      <c r="AL54" s="11" t="str">
        <f t="shared" ca="1" si="24"/>
        <v/>
      </c>
      <c r="AM54" s="8">
        <v>4711.71</v>
      </c>
      <c r="AN54" s="9" t="str">
        <f t="shared" ca="1" si="26"/>
        <v/>
      </c>
      <c r="AO54" s="9" t="str">
        <f t="shared" ca="1" si="27"/>
        <v/>
      </c>
      <c r="AP54" s="10"/>
      <c r="AQ54" s="25" t="str">
        <f t="shared" ca="1" si="28"/>
        <v/>
      </c>
      <c r="AR54" s="25">
        <f t="shared" si="29"/>
        <v>-4711.710000000021</v>
      </c>
      <c r="AS54" s="25" t="str">
        <f t="shared" ca="1" si="30"/>
        <v/>
      </c>
      <c r="AT54" s="10"/>
      <c r="AU54" s="12">
        <v>259011.48</v>
      </c>
      <c r="AV54" s="12" t="str">
        <f t="shared" ca="1" si="31"/>
        <v/>
      </c>
      <c r="AW54" s="12" t="str">
        <f t="shared" ca="1" si="32"/>
        <v/>
      </c>
      <c r="AX54" s="241"/>
      <c r="AY54" s="242"/>
      <c r="AZ54" s="241"/>
      <c r="BA54" s="241"/>
      <c r="BB54" s="243"/>
      <c r="BC54" s="242"/>
      <c r="BD54" s="242"/>
      <c r="BE54" s="241">
        <v>0</v>
      </c>
      <c r="BF54" s="241">
        <v>0</v>
      </c>
      <c r="BG54" s="241">
        <v>0</v>
      </c>
      <c r="BH54" s="241">
        <v>0</v>
      </c>
      <c r="BI54" s="241">
        <v>0</v>
      </c>
      <c r="BJ54" s="241">
        <v>0</v>
      </c>
      <c r="BK54" s="241">
        <v>0</v>
      </c>
      <c r="BL54" s="241"/>
      <c r="BM54" s="241">
        <v>3</v>
      </c>
      <c r="BN54" s="241">
        <v>0</v>
      </c>
      <c r="BO54" s="241">
        <v>0</v>
      </c>
      <c r="BP54" s="241"/>
      <c r="BQ54" s="241"/>
      <c r="BR54" s="241"/>
      <c r="BS54" s="241"/>
      <c r="BT54" s="295"/>
      <c r="BU54" s="295"/>
      <c r="BV54" s="295"/>
      <c r="BW54" s="295"/>
      <c r="BX54" s="241"/>
      <c r="BY54" s="241"/>
      <c r="BZ54" s="244"/>
      <c r="CA54" s="244"/>
      <c r="CB54" s="244"/>
      <c r="CC54" s="245"/>
      <c r="CD54" s="241">
        <v>0</v>
      </c>
      <c r="CE54" s="241">
        <v>231611.68</v>
      </c>
      <c r="CF54" s="241">
        <v>0</v>
      </c>
      <c r="CG54" s="241">
        <v>231611.68</v>
      </c>
      <c r="CH54" s="241">
        <v>0</v>
      </c>
      <c r="CI54" s="246" t="s">
        <v>633</v>
      </c>
      <c r="CJ54" s="247">
        <v>236323.39</v>
      </c>
      <c r="CK54" s="247">
        <v>4711.71</v>
      </c>
      <c r="CL54" s="247">
        <v>259011.48</v>
      </c>
      <c r="CM54" s="247">
        <v>0</v>
      </c>
    </row>
    <row r="55" spans="1:91" x14ac:dyDescent="0.25">
      <c r="A55" s="231" t="s">
        <v>741</v>
      </c>
      <c r="B55" s="232" t="s">
        <v>742</v>
      </c>
      <c r="C55" s="232" t="s">
        <v>641</v>
      </c>
      <c r="D55" s="233"/>
      <c r="E55" s="234">
        <v>4650803</v>
      </c>
      <c r="F55" s="235">
        <v>4650803</v>
      </c>
      <c r="G55" s="236"/>
      <c r="H55" s="104"/>
      <c r="I55" s="237">
        <f t="shared" si="11"/>
        <v>4650803</v>
      </c>
      <c r="J55" s="238"/>
      <c r="K55" s="239"/>
      <c r="L55" s="8">
        <v>3734355.12</v>
      </c>
      <c r="M55" s="240">
        <f t="shared" si="12"/>
        <v>3734355.12</v>
      </c>
      <c r="N55" s="71"/>
      <c r="O55" s="100"/>
      <c r="P55" s="9">
        <f t="shared" si="13"/>
        <v>916447.87999999989</v>
      </c>
      <c r="Q55" s="9">
        <f t="shared" si="14"/>
        <v>0</v>
      </c>
      <c r="R55" s="9">
        <f t="shared" si="15"/>
        <v>916447.87999999989</v>
      </c>
      <c r="S55" s="152">
        <v>46108</v>
      </c>
      <c r="T55" s="10"/>
      <c r="U55" s="23">
        <f t="shared" si="16"/>
        <v>1.0016224809385563</v>
      </c>
      <c r="V55" s="11">
        <f t="shared" si="17"/>
        <v>4658348.839216481</v>
      </c>
      <c r="W55" s="11" t="str">
        <f t="shared" ca="1" si="18"/>
        <v/>
      </c>
      <c r="X55" s="8">
        <v>3740414.04</v>
      </c>
      <c r="Y55" s="9">
        <f t="shared" ca="1" si="19"/>
        <v>0</v>
      </c>
      <c r="Z55" s="70">
        <f t="shared" ca="1" si="20"/>
        <v>0</v>
      </c>
      <c r="AA55" s="71"/>
      <c r="AB55" s="108"/>
      <c r="AC55" s="9">
        <f t="shared" si="21"/>
        <v>0</v>
      </c>
      <c r="AD55" s="9">
        <f t="shared" ca="1" si="22"/>
        <v>0</v>
      </c>
      <c r="AE55" s="10"/>
      <c r="AF55" s="24">
        <v>0</v>
      </c>
      <c r="AG55" s="11">
        <v>1607163.76</v>
      </c>
      <c r="AH55" s="8">
        <v>1607163.76</v>
      </c>
      <c r="AI55" s="9">
        <v>-1607163.76</v>
      </c>
      <c r="AJ55" s="9">
        <v>0</v>
      </c>
      <c r="AK55" s="10"/>
      <c r="AL55" s="11" t="str">
        <f t="shared" ca="1" si="24"/>
        <v/>
      </c>
      <c r="AM55" s="8">
        <v>2133250.2799999998</v>
      </c>
      <c r="AN55" s="9" t="str">
        <f t="shared" ca="1" si="26"/>
        <v/>
      </c>
      <c r="AO55" s="9" t="str">
        <f t="shared" ca="1" si="27"/>
        <v/>
      </c>
      <c r="AP55" s="10"/>
      <c r="AQ55" s="25" t="str">
        <f t="shared" ca="1" si="28"/>
        <v/>
      </c>
      <c r="AR55" s="25">
        <f t="shared" si="29"/>
        <v>-6058.9199999999255</v>
      </c>
      <c r="AS55" s="25" t="str">
        <f t="shared" ca="1" si="30"/>
        <v/>
      </c>
      <c r="AT55" s="10"/>
      <c r="AU55" s="12">
        <v>4650803</v>
      </c>
      <c r="AV55" s="12" t="str">
        <f t="shared" ca="1" si="31"/>
        <v/>
      </c>
      <c r="AW55" s="12" t="str">
        <f t="shared" ca="1" si="32"/>
        <v/>
      </c>
      <c r="AX55" s="241"/>
      <c r="AY55" s="242"/>
      <c r="AZ55" s="241"/>
      <c r="BA55" s="241"/>
      <c r="BB55" s="243"/>
      <c r="BC55" s="242"/>
      <c r="BD55" s="242"/>
      <c r="BE55" s="241">
        <v>0</v>
      </c>
      <c r="BF55" s="241">
        <v>0</v>
      </c>
      <c r="BG55" s="241">
        <v>0</v>
      </c>
      <c r="BH55" s="241">
        <v>0</v>
      </c>
      <c r="BI55" s="241">
        <v>0</v>
      </c>
      <c r="BJ55" s="241">
        <v>0</v>
      </c>
      <c r="BK55" s="241">
        <v>0</v>
      </c>
      <c r="BL55" s="241"/>
      <c r="BM55" s="241">
        <v>3</v>
      </c>
      <c r="BN55" s="241">
        <v>0</v>
      </c>
      <c r="BO55" s="241">
        <v>0</v>
      </c>
      <c r="BP55" s="241"/>
      <c r="BQ55" s="241"/>
      <c r="BR55" s="241"/>
      <c r="BS55" s="241"/>
      <c r="BT55" s="295"/>
      <c r="BU55" s="295"/>
      <c r="BV55" s="295"/>
      <c r="BW55" s="295"/>
      <c r="BX55" s="241"/>
      <c r="BY55" s="241"/>
      <c r="BZ55" s="244"/>
      <c r="CA55" s="244"/>
      <c r="CB55" s="244"/>
      <c r="CC55" s="245"/>
      <c r="CD55" s="241">
        <v>0</v>
      </c>
      <c r="CE55" s="241">
        <v>1607163.76</v>
      </c>
      <c r="CF55" s="241">
        <v>0</v>
      </c>
      <c r="CG55" s="241">
        <v>1607163.76</v>
      </c>
      <c r="CH55" s="241">
        <v>0</v>
      </c>
      <c r="CI55" s="246" t="s">
        <v>633</v>
      </c>
      <c r="CJ55" s="247">
        <v>3740414.04</v>
      </c>
      <c r="CK55" s="247">
        <v>2133250.2799999998</v>
      </c>
      <c r="CL55" s="247">
        <v>4650803</v>
      </c>
      <c r="CM55" s="247">
        <v>0</v>
      </c>
    </row>
    <row r="56" spans="1:91" x14ac:dyDescent="0.25">
      <c r="A56" s="231" t="s">
        <v>743</v>
      </c>
      <c r="B56" s="232" t="s">
        <v>744</v>
      </c>
      <c r="C56" s="232" t="s">
        <v>637</v>
      </c>
      <c r="D56" s="233"/>
      <c r="E56" s="234">
        <v>0</v>
      </c>
      <c r="F56" s="235">
        <v>0</v>
      </c>
      <c r="G56" s="236"/>
      <c r="H56" s="104"/>
      <c r="I56" s="237">
        <f t="shared" si="11"/>
        <v>0</v>
      </c>
      <c r="J56" s="238"/>
      <c r="K56" s="239"/>
      <c r="L56" s="8">
        <v>1386502.81</v>
      </c>
      <c r="M56" s="240">
        <f t="shared" si="12"/>
        <v>1386502.81</v>
      </c>
      <c r="N56" s="71"/>
      <c r="O56" s="100"/>
      <c r="P56" s="9">
        <f t="shared" si="13"/>
        <v>-1386502.81</v>
      </c>
      <c r="Q56" s="9">
        <f t="shared" si="14"/>
        <v>0</v>
      </c>
      <c r="R56" s="9">
        <f t="shared" si="15"/>
        <v>-1386502.81</v>
      </c>
      <c r="S56" s="152">
        <v>45744</v>
      </c>
      <c r="T56" s="10"/>
      <c r="U56" s="23">
        <f t="shared" si="16"/>
        <v>1</v>
      </c>
      <c r="V56" s="11">
        <f t="shared" si="17"/>
        <v>0</v>
      </c>
      <c r="W56" s="11">
        <f t="shared" si="18"/>
        <v>0</v>
      </c>
      <c r="X56" s="8">
        <v>1386502.81</v>
      </c>
      <c r="Y56" s="9">
        <f t="shared" si="19"/>
        <v>-1386502.81</v>
      </c>
      <c r="Z56" s="70">
        <f t="shared" si="20"/>
        <v>-1386502.81</v>
      </c>
      <c r="AA56" s="71"/>
      <c r="AB56" s="108"/>
      <c r="AC56" s="9">
        <f t="shared" si="21"/>
        <v>0</v>
      </c>
      <c r="AD56" s="9">
        <f t="shared" si="22"/>
        <v>-1386502.81</v>
      </c>
      <c r="AE56" s="10"/>
      <c r="AF56" s="24">
        <v>0</v>
      </c>
      <c r="AG56" s="11">
        <v>1372733.39</v>
      </c>
      <c r="AH56" s="8">
        <v>1372733.39</v>
      </c>
      <c r="AI56" s="9">
        <v>-1372733.39</v>
      </c>
      <c r="AJ56" s="9">
        <v>0</v>
      </c>
      <c r="AK56" s="10"/>
      <c r="AL56" s="11">
        <f t="shared" si="24"/>
        <v>-1372733.39</v>
      </c>
      <c r="AM56" s="8">
        <v>13769.42</v>
      </c>
      <c r="AN56" s="9">
        <f t="shared" si="26"/>
        <v>-13769.420000000158</v>
      </c>
      <c r="AO56" s="9">
        <f t="shared" si="27"/>
        <v>-1386502.81</v>
      </c>
      <c r="AP56" s="10"/>
      <c r="AQ56" s="25">
        <f t="shared" si="28"/>
        <v>0</v>
      </c>
      <c r="AR56" s="25">
        <f t="shared" si="29"/>
        <v>0</v>
      </c>
      <c r="AS56" s="25">
        <f t="shared" si="30"/>
        <v>0</v>
      </c>
      <c r="AT56" s="10"/>
      <c r="AU56" s="12">
        <v>0</v>
      </c>
      <c r="AV56" s="12">
        <f t="shared" si="31"/>
        <v>0</v>
      </c>
      <c r="AW56" s="12">
        <f t="shared" si="32"/>
        <v>0</v>
      </c>
      <c r="AX56" s="241"/>
      <c r="AY56" s="242"/>
      <c r="AZ56" s="241"/>
      <c r="BA56" s="241"/>
      <c r="BB56" s="243"/>
      <c r="BC56" s="242"/>
      <c r="BD56" s="242"/>
      <c r="BE56" s="241">
        <v>0</v>
      </c>
      <c r="BF56" s="241">
        <v>0</v>
      </c>
      <c r="BG56" s="241">
        <v>0</v>
      </c>
      <c r="BH56" s="241">
        <v>0</v>
      </c>
      <c r="BI56" s="241">
        <v>0</v>
      </c>
      <c r="BJ56" s="241">
        <v>0</v>
      </c>
      <c r="BK56" s="241">
        <v>0</v>
      </c>
      <c r="BL56" s="241"/>
      <c r="BM56" s="241">
        <v>3</v>
      </c>
      <c r="BN56" s="241">
        <v>0</v>
      </c>
      <c r="BO56" s="241">
        <v>0</v>
      </c>
      <c r="BP56" s="241"/>
      <c r="BQ56" s="241"/>
      <c r="BR56" s="241"/>
      <c r="BS56" s="241"/>
      <c r="BT56" s="295"/>
      <c r="BU56" s="295"/>
      <c r="BV56" s="295"/>
      <c r="BW56" s="295"/>
      <c r="BX56" s="241"/>
      <c r="BY56" s="241"/>
      <c r="BZ56" s="244"/>
      <c r="CA56" s="244"/>
      <c r="CB56" s="244"/>
      <c r="CC56" s="245"/>
      <c r="CD56" s="241">
        <v>0</v>
      </c>
      <c r="CE56" s="241">
        <v>1372733.39</v>
      </c>
      <c r="CF56" s="241">
        <v>0</v>
      </c>
      <c r="CG56" s="241">
        <v>1372733.39</v>
      </c>
      <c r="CH56" s="241">
        <v>0</v>
      </c>
      <c r="CI56" s="246" t="s">
        <v>633</v>
      </c>
      <c r="CJ56" s="247">
        <v>1386502.81</v>
      </c>
      <c r="CK56" s="247">
        <v>13769.42</v>
      </c>
      <c r="CL56" s="247">
        <v>0</v>
      </c>
      <c r="CM56" s="247">
        <v>0</v>
      </c>
    </row>
    <row r="57" spans="1:91" x14ac:dyDescent="0.25">
      <c r="A57" s="231" t="s">
        <v>745</v>
      </c>
      <c r="B57" s="232" t="s">
        <v>746</v>
      </c>
      <c r="C57" s="232" t="s">
        <v>637</v>
      </c>
      <c r="D57" s="233"/>
      <c r="E57" s="234">
        <v>0</v>
      </c>
      <c r="F57" s="235">
        <v>0</v>
      </c>
      <c r="G57" s="236"/>
      <c r="H57" s="104"/>
      <c r="I57" s="237">
        <f t="shared" si="11"/>
        <v>0</v>
      </c>
      <c r="J57" s="238"/>
      <c r="K57" s="239"/>
      <c r="L57" s="8">
        <v>295339.87</v>
      </c>
      <c r="M57" s="240">
        <f t="shared" si="12"/>
        <v>295339.87</v>
      </c>
      <c r="N57" s="71"/>
      <c r="O57" s="100"/>
      <c r="P57" s="9">
        <f t="shared" si="13"/>
        <v>-295339.87</v>
      </c>
      <c r="Q57" s="9">
        <f t="shared" si="14"/>
        <v>0</v>
      </c>
      <c r="R57" s="9">
        <f t="shared" si="15"/>
        <v>-295339.87</v>
      </c>
      <c r="S57" s="152">
        <v>45744</v>
      </c>
      <c r="T57" s="10"/>
      <c r="U57" s="23">
        <f t="shared" si="16"/>
        <v>1</v>
      </c>
      <c r="V57" s="11">
        <f t="shared" si="17"/>
        <v>0</v>
      </c>
      <c r="W57" s="11">
        <f t="shared" si="18"/>
        <v>0</v>
      </c>
      <c r="X57" s="8">
        <v>295339.87</v>
      </c>
      <c r="Y57" s="9">
        <f t="shared" si="19"/>
        <v>-295339.87</v>
      </c>
      <c r="Z57" s="70">
        <f t="shared" si="20"/>
        <v>-295339.87</v>
      </c>
      <c r="AA57" s="71"/>
      <c r="AB57" s="108"/>
      <c r="AC57" s="9">
        <f t="shared" si="21"/>
        <v>0</v>
      </c>
      <c r="AD57" s="9">
        <f t="shared" si="22"/>
        <v>-295339.87</v>
      </c>
      <c r="AE57" s="10"/>
      <c r="AF57" s="24">
        <v>0</v>
      </c>
      <c r="AG57" s="11">
        <v>293651.87</v>
      </c>
      <c r="AH57" s="8">
        <v>293651.87</v>
      </c>
      <c r="AI57" s="9">
        <v>-293651.87</v>
      </c>
      <c r="AJ57" s="9">
        <v>0</v>
      </c>
      <c r="AK57" s="10"/>
      <c r="AL57" s="11">
        <f t="shared" si="24"/>
        <v>-293651.87</v>
      </c>
      <c r="AM57" s="8">
        <v>1688</v>
      </c>
      <c r="AN57" s="9">
        <f t="shared" si="26"/>
        <v>-1688</v>
      </c>
      <c r="AO57" s="9">
        <f t="shared" si="27"/>
        <v>-295339.87</v>
      </c>
      <c r="AP57" s="10"/>
      <c r="AQ57" s="25">
        <f t="shared" si="28"/>
        <v>0</v>
      </c>
      <c r="AR57" s="25">
        <f t="shared" si="29"/>
        <v>0</v>
      </c>
      <c r="AS57" s="25">
        <f t="shared" si="30"/>
        <v>0</v>
      </c>
      <c r="AT57" s="10"/>
      <c r="AU57" s="12">
        <v>0</v>
      </c>
      <c r="AV57" s="12">
        <f t="shared" si="31"/>
        <v>0</v>
      </c>
      <c r="AW57" s="12">
        <f t="shared" si="32"/>
        <v>0</v>
      </c>
      <c r="AX57" s="241"/>
      <c r="AY57" s="242"/>
      <c r="AZ57" s="241"/>
      <c r="BA57" s="241"/>
      <c r="BB57" s="243"/>
      <c r="BC57" s="242"/>
      <c r="BD57" s="242"/>
      <c r="BE57" s="241">
        <v>0</v>
      </c>
      <c r="BF57" s="241">
        <v>0</v>
      </c>
      <c r="BG57" s="241">
        <v>0</v>
      </c>
      <c r="BH57" s="241">
        <v>0</v>
      </c>
      <c r="BI57" s="241">
        <v>0</v>
      </c>
      <c r="BJ57" s="241">
        <v>0</v>
      </c>
      <c r="BK57" s="241">
        <v>0</v>
      </c>
      <c r="BL57" s="241"/>
      <c r="BM57" s="241">
        <v>3</v>
      </c>
      <c r="BN57" s="241">
        <v>0</v>
      </c>
      <c r="BO57" s="241">
        <v>0</v>
      </c>
      <c r="BP57" s="241"/>
      <c r="BQ57" s="241"/>
      <c r="BR57" s="241"/>
      <c r="BS57" s="241"/>
      <c r="BT57" s="295"/>
      <c r="BU57" s="295"/>
      <c r="BV57" s="295"/>
      <c r="BW57" s="295"/>
      <c r="BX57" s="241"/>
      <c r="BY57" s="241"/>
      <c r="BZ57" s="244"/>
      <c r="CA57" s="244"/>
      <c r="CB57" s="244"/>
      <c r="CC57" s="245"/>
      <c r="CD57" s="241">
        <v>0</v>
      </c>
      <c r="CE57" s="241">
        <v>293651.87</v>
      </c>
      <c r="CF57" s="241">
        <v>0</v>
      </c>
      <c r="CG57" s="241">
        <v>293651.87</v>
      </c>
      <c r="CH57" s="241">
        <v>0</v>
      </c>
      <c r="CI57" s="246" t="s">
        <v>633</v>
      </c>
      <c r="CJ57" s="247">
        <v>295339.87</v>
      </c>
      <c r="CK57" s="247">
        <v>1688</v>
      </c>
      <c r="CL57" s="247">
        <v>0</v>
      </c>
      <c r="CM57" s="247">
        <v>0</v>
      </c>
    </row>
    <row r="58" spans="1:91" x14ac:dyDescent="0.25">
      <c r="A58" s="231" t="s">
        <v>747</v>
      </c>
      <c r="B58" s="232" t="s">
        <v>748</v>
      </c>
      <c r="C58" s="232" t="s">
        <v>637</v>
      </c>
      <c r="D58" s="233"/>
      <c r="E58" s="234">
        <v>0</v>
      </c>
      <c r="F58" s="235">
        <v>0</v>
      </c>
      <c r="G58" s="236"/>
      <c r="H58" s="104"/>
      <c r="I58" s="237">
        <f t="shared" si="11"/>
        <v>0</v>
      </c>
      <c r="J58" s="238"/>
      <c r="K58" s="239"/>
      <c r="L58" s="8">
        <v>379669.02</v>
      </c>
      <c r="M58" s="240">
        <f t="shared" si="12"/>
        <v>379669.02</v>
      </c>
      <c r="N58" s="71"/>
      <c r="O58" s="100"/>
      <c r="P58" s="9">
        <f t="shared" si="13"/>
        <v>-379669.02</v>
      </c>
      <c r="Q58" s="9">
        <f t="shared" si="14"/>
        <v>0</v>
      </c>
      <c r="R58" s="9">
        <f t="shared" si="15"/>
        <v>-379669.02</v>
      </c>
      <c r="S58" s="152">
        <v>45744</v>
      </c>
      <c r="T58" s="10"/>
      <c r="U58" s="23">
        <f t="shared" si="16"/>
        <v>1</v>
      </c>
      <c r="V58" s="11">
        <f t="shared" si="17"/>
        <v>0</v>
      </c>
      <c r="W58" s="11">
        <f t="shared" si="18"/>
        <v>0</v>
      </c>
      <c r="X58" s="8">
        <v>379669.02</v>
      </c>
      <c r="Y58" s="9">
        <f t="shared" si="19"/>
        <v>-379669.02</v>
      </c>
      <c r="Z58" s="70">
        <f t="shared" si="20"/>
        <v>-379669.02</v>
      </c>
      <c r="AA58" s="71"/>
      <c r="AB58" s="108"/>
      <c r="AC58" s="9">
        <f t="shared" si="21"/>
        <v>0</v>
      </c>
      <c r="AD58" s="9">
        <f t="shared" si="22"/>
        <v>-379669.02</v>
      </c>
      <c r="AE58" s="10"/>
      <c r="AF58" s="24">
        <v>0</v>
      </c>
      <c r="AG58" s="11">
        <v>373778.27</v>
      </c>
      <c r="AH58" s="8">
        <v>373778.27</v>
      </c>
      <c r="AI58" s="9">
        <v>-373778.27</v>
      </c>
      <c r="AJ58" s="9">
        <v>0</v>
      </c>
      <c r="AK58" s="10"/>
      <c r="AL58" s="11">
        <f t="shared" si="24"/>
        <v>-373778.27</v>
      </c>
      <c r="AM58" s="8">
        <v>5890.75</v>
      </c>
      <c r="AN58" s="9">
        <f t="shared" si="26"/>
        <v>-5890.75</v>
      </c>
      <c r="AO58" s="9">
        <f t="shared" si="27"/>
        <v>-379669.02</v>
      </c>
      <c r="AP58" s="10"/>
      <c r="AQ58" s="25">
        <f t="shared" si="28"/>
        <v>0</v>
      </c>
      <c r="AR58" s="25">
        <f t="shared" si="29"/>
        <v>0</v>
      </c>
      <c r="AS58" s="25">
        <f t="shared" si="30"/>
        <v>0</v>
      </c>
      <c r="AT58" s="10"/>
      <c r="AU58" s="12">
        <v>0</v>
      </c>
      <c r="AV58" s="12">
        <f t="shared" si="31"/>
        <v>0</v>
      </c>
      <c r="AW58" s="12">
        <f t="shared" si="32"/>
        <v>0</v>
      </c>
      <c r="AX58" s="241"/>
      <c r="AY58" s="242"/>
      <c r="AZ58" s="241"/>
      <c r="BA58" s="241"/>
      <c r="BB58" s="243"/>
      <c r="BC58" s="242"/>
      <c r="BD58" s="242"/>
      <c r="BE58" s="241">
        <v>0</v>
      </c>
      <c r="BF58" s="241">
        <v>0</v>
      </c>
      <c r="BG58" s="241">
        <v>0</v>
      </c>
      <c r="BH58" s="241">
        <v>0</v>
      </c>
      <c r="BI58" s="241">
        <v>0</v>
      </c>
      <c r="BJ58" s="241">
        <v>0</v>
      </c>
      <c r="BK58" s="241">
        <v>0</v>
      </c>
      <c r="BL58" s="241"/>
      <c r="BM58" s="241">
        <v>3</v>
      </c>
      <c r="BN58" s="241">
        <v>0</v>
      </c>
      <c r="BO58" s="241">
        <v>0</v>
      </c>
      <c r="BP58" s="241"/>
      <c r="BQ58" s="241"/>
      <c r="BR58" s="241"/>
      <c r="BS58" s="241"/>
      <c r="BT58" s="295"/>
      <c r="BU58" s="295"/>
      <c r="BV58" s="295"/>
      <c r="BW58" s="295"/>
      <c r="BX58" s="241"/>
      <c r="BY58" s="241"/>
      <c r="BZ58" s="244"/>
      <c r="CA58" s="244"/>
      <c r="CB58" s="244"/>
      <c r="CC58" s="245"/>
      <c r="CD58" s="241">
        <v>0</v>
      </c>
      <c r="CE58" s="241">
        <v>373778.27</v>
      </c>
      <c r="CF58" s="241">
        <v>0</v>
      </c>
      <c r="CG58" s="241">
        <v>373778.27</v>
      </c>
      <c r="CH58" s="241">
        <v>0</v>
      </c>
      <c r="CI58" s="246" t="s">
        <v>633</v>
      </c>
      <c r="CJ58" s="247">
        <v>379669.02</v>
      </c>
      <c r="CK58" s="247">
        <v>5890.75</v>
      </c>
      <c r="CL58" s="247">
        <v>0</v>
      </c>
      <c r="CM58" s="247">
        <v>0</v>
      </c>
    </row>
    <row r="59" spans="1:91" x14ac:dyDescent="0.25">
      <c r="A59" s="231" t="s">
        <v>749</v>
      </c>
      <c r="B59" s="232" t="s">
        <v>750</v>
      </c>
      <c r="C59" s="232" t="s">
        <v>637</v>
      </c>
      <c r="D59" s="233"/>
      <c r="E59" s="234">
        <v>0</v>
      </c>
      <c r="F59" s="235">
        <v>0</v>
      </c>
      <c r="G59" s="236"/>
      <c r="H59" s="104"/>
      <c r="I59" s="237">
        <f t="shared" si="11"/>
        <v>0</v>
      </c>
      <c r="J59" s="238"/>
      <c r="K59" s="239"/>
      <c r="L59" s="8">
        <v>24460.34</v>
      </c>
      <c r="M59" s="240">
        <f t="shared" si="12"/>
        <v>24460.34</v>
      </c>
      <c r="N59" s="71"/>
      <c r="O59" s="100"/>
      <c r="P59" s="9">
        <f t="shared" si="13"/>
        <v>-24460.34</v>
      </c>
      <c r="Q59" s="9">
        <f t="shared" si="14"/>
        <v>0</v>
      </c>
      <c r="R59" s="9">
        <f t="shared" si="15"/>
        <v>-24460.34</v>
      </c>
      <c r="S59" s="152">
        <v>45744</v>
      </c>
      <c r="T59" s="10"/>
      <c r="U59" s="23">
        <f t="shared" si="16"/>
        <v>1</v>
      </c>
      <c r="V59" s="11">
        <f t="shared" si="17"/>
        <v>0</v>
      </c>
      <c r="W59" s="11">
        <f t="shared" si="18"/>
        <v>0</v>
      </c>
      <c r="X59" s="8">
        <v>24460.34</v>
      </c>
      <c r="Y59" s="9">
        <f t="shared" si="19"/>
        <v>-24460.34</v>
      </c>
      <c r="Z59" s="70">
        <f t="shared" si="20"/>
        <v>-24460.34</v>
      </c>
      <c r="AA59" s="71"/>
      <c r="AB59" s="108"/>
      <c r="AC59" s="9">
        <f t="shared" si="21"/>
        <v>0</v>
      </c>
      <c r="AD59" s="9">
        <f t="shared" si="22"/>
        <v>-24460.34</v>
      </c>
      <c r="AE59" s="10"/>
      <c r="AF59" s="24">
        <v>0</v>
      </c>
      <c r="AG59" s="11">
        <v>23807.99</v>
      </c>
      <c r="AH59" s="8">
        <v>23807.99</v>
      </c>
      <c r="AI59" s="9">
        <v>-23807.99</v>
      </c>
      <c r="AJ59" s="9">
        <v>0</v>
      </c>
      <c r="AK59" s="10"/>
      <c r="AL59" s="11">
        <f t="shared" si="24"/>
        <v>-23807.99</v>
      </c>
      <c r="AM59" s="8">
        <v>652.35</v>
      </c>
      <c r="AN59" s="9">
        <f t="shared" si="26"/>
        <v>-652.34999999999854</v>
      </c>
      <c r="AO59" s="9">
        <f t="shared" si="27"/>
        <v>-24460.34</v>
      </c>
      <c r="AP59" s="10"/>
      <c r="AQ59" s="25">
        <f t="shared" si="28"/>
        <v>0</v>
      </c>
      <c r="AR59" s="25">
        <f t="shared" si="29"/>
        <v>0</v>
      </c>
      <c r="AS59" s="25">
        <f t="shared" si="30"/>
        <v>0</v>
      </c>
      <c r="AT59" s="10"/>
      <c r="AU59" s="12">
        <v>0</v>
      </c>
      <c r="AV59" s="12">
        <f t="shared" si="31"/>
        <v>0</v>
      </c>
      <c r="AW59" s="12">
        <f t="shared" si="32"/>
        <v>0</v>
      </c>
      <c r="AX59" s="241"/>
      <c r="AY59" s="242"/>
      <c r="AZ59" s="241"/>
      <c r="BA59" s="241"/>
      <c r="BB59" s="243"/>
      <c r="BC59" s="242"/>
      <c r="BD59" s="242"/>
      <c r="BE59" s="241">
        <v>0</v>
      </c>
      <c r="BF59" s="241">
        <v>0</v>
      </c>
      <c r="BG59" s="241">
        <v>0</v>
      </c>
      <c r="BH59" s="241">
        <v>0</v>
      </c>
      <c r="BI59" s="241">
        <v>0</v>
      </c>
      <c r="BJ59" s="241">
        <v>0</v>
      </c>
      <c r="BK59" s="241">
        <v>0</v>
      </c>
      <c r="BL59" s="241"/>
      <c r="BM59" s="241">
        <v>3</v>
      </c>
      <c r="BN59" s="241">
        <v>0</v>
      </c>
      <c r="BO59" s="241">
        <v>0</v>
      </c>
      <c r="BP59" s="241"/>
      <c r="BQ59" s="241"/>
      <c r="BR59" s="241"/>
      <c r="BS59" s="241"/>
      <c r="BT59" s="295"/>
      <c r="BU59" s="295"/>
      <c r="BV59" s="295"/>
      <c r="BW59" s="295"/>
      <c r="BX59" s="241"/>
      <c r="BY59" s="241"/>
      <c r="BZ59" s="244"/>
      <c r="CA59" s="244"/>
      <c r="CB59" s="244"/>
      <c r="CC59" s="245"/>
      <c r="CD59" s="241">
        <v>0</v>
      </c>
      <c r="CE59" s="241">
        <v>23807.99</v>
      </c>
      <c r="CF59" s="241">
        <v>0</v>
      </c>
      <c r="CG59" s="241">
        <v>23807.99</v>
      </c>
      <c r="CH59" s="241">
        <v>0</v>
      </c>
      <c r="CI59" s="246" t="s">
        <v>633</v>
      </c>
      <c r="CJ59" s="247">
        <v>24460.34</v>
      </c>
      <c r="CK59" s="247">
        <v>652.35</v>
      </c>
      <c r="CL59" s="247">
        <v>0</v>
      </c>
      <c r="CM59" s="247">
        <v>0</v>
      </c>
    </row>
    <row r="60" spans="1:91" x14ac:dyDescent="0.25">
      <c r="A60" s="231" t="s">
        <v>751</v>
      </c>
      <c r="B60" s="232" t="s">
        <v>752</v>
      </c>
      <c r="C60" s="232" t="s">
        <v>679</v>
      </c>
      <c r="D60" s="233"/>
      <c r="E60" s="234">
        <v>1086960</v>
      </c>
      <c r="F60" s="235">
        <v>1086960</v>
      </c>
      <c r="G60" s="236"/>
      <c r="H60" s="104"/>
      <c r="I60" s="237">
        <f t="shared" si="11"/>
        <v>1086960</v>
      </c>
      <c r="J60" s="238"/>
      <c r="K60" s="239"/>
      <c r="L60" s="8">
        <v>925400.14</v>
      </c>
      <c r="M60" s="240">
        <f t="shared" si="12"/>
        <v>925400.14</v>
      </c>
      <c r="N60" s="71"/>
      <c r="O60" s="100"/>
      <c r="P60" s="9">
        <f t="shared" si="13"/>
        <v>161559.85999999999</v>
      </c>
      <c r="Q60" s="9">
        <f t="shared" si="14"/>
        <v>0</v>
      </c>
      <c r="R60" s="9">
        <f t="shared" si="15"/>
        <v>161559.85999999999</v>
      </c>
      <c r="S60" s="152">
        <v>46108</v>
      </c>
      <c r="T60" s="10"/>
      <c r="U60" s="23">
        <f t="shared" si="16"/>
        <v>1.022943491233965</v>
      </c>
      <c r="V60" s="11">
        <f t="shared" si="17"/>
        <v>1111898.6572316706</v>
      </c>
      <c r="W60" s="11" t="str">
        <f t="shared" ca="1" si="18"/>
        <v/>
      </c>
      <c r="X60" s="8">
        <v>946632.05</v>
      </c>
      <c r="Y60" s="9">
        <f t="shared" ca="1" si="19"/>
        <v>0</v>
      </c>
      <c r="Z60" s="70">
        <f t="shared" ca="1" si="20"/>
        <v>0</v>
      </c>
      <c r="AA60" s="71"/>
      <c r="AB60" s="108"/>
      <c r="AC60" s="9">
        <f t="shared" si="21"/>
        <v>0</v>
      </c>
      <c r="AD60" s="9">
        <f t="shared" ca="1" si="22"/>
        <v>0</v>
      </c>
      <c r="AE60" s="10"/>
      <c r="AF60" s="24">
        <v>0</v>
      </c>
      <c r="AG60" s="11">
        <v>836171.17</v>
      </c>
      <c r="AH60" s="8">
        <v>836171.17</v>
      </c>
      <c r="AI60" s="9">
        <v>-836171.17</v>
      </c>
      <c r="AJ60" s="9">
        <v>0</v>
      </c>
      <c r="AK60" s="10"/>
      <c r="AL60" s="11" t="str">
        <f t="shared" ca="1" si="24"/>
        <v/>
      </c>
      <c r="AM60" s="8">
        <v>110460.88</v>
      </c>
      <c r="AN60" s="9" t="str">
        <f t="shared" ca="1" si="26"/>
        <v/>
      </c>
      <c r="AO60" s="9" t="str">
        <f t="shared" ca="1" si="27"/>
        <v/>
      </c>
      <c r="AP60" s="10"/>
      <c r="AQ60" s="25" t="str">
        <f t="shared" ca="1" si="28"/>
        <v/>
      </c>
      <c r="AR60" s="25">
        <f t="shared" si="29"/>
        <v>-21231.910000000033</v>
      </c>
      <c r="AS60" s="25" t="str">
        <f t="shared" ca="1" si="30"/>
        <v/>
      </c>
      <c r="AT60" s="10"/>
      <c r="AU60" s="12">
        <v>1086960</v>
      </c>
      <c r="AV60" s="12" t="str">
        <f t="shared" ca="1" si="31"/>
        <v/>
      </c>
      <c r="AW60" s="12" t="str">
        <f t="shared" ca="1" si="32"/>
        <v/>
      </c>
      <c r="AX60" s="241"/>
      <c r="AY60" s="242"/>
      <c r="AZ60" s="241"/>
      <c r="BA60" s="241"/>
      <c r="BB60" s="243"/>
      <c r="BC60" s="242"/>
      <c r="BD60" s="242"/>
      <c r="BE60" s="241">
        <v>0</v>
      </c>
      <c r="BF60" s="241">
        <v>0</v>
      </c>
      <c r="BG60" s="241">
        <v>0</v>
      </c>
      <c r="BH60" s="241">
        <v>0</v>
      </c>
      <c r="BI60" s="241">
        <v>0</v>
      </c>
      <c r="BJ60" s="241">
        <v>0</v>
      </c>
      <c r="BK60" s="241">
        <v>0</v>
      </c>
      <c r="BL60" s="241"/>
      <c r="BM60" s="241">
        <v>3</v>
      </c>
      <c r="BN60" s="241">
        <v>0</v>
      </c>
      <c r="BO60" s="241">
        <v>0</v>
      </c>
      <c r="BP60" s="241"/>
      <c r="BQ60" s="241"/>
      <c r="BR60" s="241"/>
      <c r="BS60" s="241"/>
      <c r="BT60" s="295"/>
      <c r="BU60" s="295"/>
      <c r="BV60" s="295"/>
      <c r="BW60" s="295"/>
      <c r="BX60" s="241"/>
      <c r="BY60" s="241"/>
      <c r="BZ60" s="244"/>
      <c r="CA60" s="244"/>
      <c r="CB60" s="244"/>
      <c r="CC60" s="245"/>
      <c r="CD60" s="241">
        <v>0</v>
      </c>
      <c r="CE60" s="241">
        <v>836171.17</v>
      </c>
      <c r="CF60" s="241">
        <v>0</v>
      </c>
      <c r="CG60" s="241">
        <v>836171.17</v>
      </c>
      <c r="CH60" s="241">
        <v>0</v>
      </c>
      <c r="CI60" s="246" t="s">
        <v>633</v>
      </c>
      <c r="CJ60" s="247">
        <v>946632.05</v>
      </c>
      <c r="CK60" s="247">
        <v>110460.88</v>
      </c>
      <c r="CL60" s="247">
        <v>1086960</v>
      </c>
      <c r="CM60" s="247">
        <v>0</v>
      </c>
    </row>
    <row r="61" spans="1:91" x14ac:dyDescent="0.25">
      <c r="A61" s="231" t="s">
        <v>753</v>
      </c>
      <c r="B61" s="232" t="s">
        <v>754</v>
      </c>
      <c r="C61" s="232" t="s">
        <v>665</v>
      </c>
      <c r="D61" s="233"/>
      <c r="E61" s="234">
        <v>222074</v>
      </c>
      <c r="F61" s="235">
        <v>222074</v>
      </c>
      <c r="G61" s="236"/>
      <c r="H61" s="104"/>
      <c r="I61" s="237">
        <f t="shared" si="11"/>
        <v>222074</v>
      </c>
      <c r="J61" s="238"/>
      <c r="K61" s="239"/>
      <c r="L61" s="8">
        <v>111912.65</v>
      </c>
      <c r="M61" s="240">
        <f t="shared" si="12"/>
        <v>111912.65</v>
      </c>
      <c r="N61" s="71"/>
      <c r="O61" s="100"/>
      <c r="P61" s="9">
        <f t="shared" si="13"/>
        <v>110161.35</v>
      </c>
      <c r="Q61" s="9">
        <f t="shared" si="14"/>
        <v>0</v>
      </c>
      <c r="R61" s="9">
        <f t="shared" si="15"/>
        <v>110161.35</v>
      </c>
      <c r="S61" s="152">
        <v>45744</v>
      </c>
      <c r="T61" s="10"/>
      <c r="U61" s="23">
        <f t="shared" si="16"/>
        <v>1.0002539480568104</v>
      </c>
      <c r="V61" s="11">
        <f t="shared" si="17"/>
        <v>222130.39526076813</v>
      </c>
      <c r="W61" s="11" t="str">
        <f t="shared" ca="1" si="18"/>
        <v/>
      </c>
      <c r="X61" s="8">
        <v>111941.07</v>
      </c>
      <c r="Y61" s="9">
        <f t="shared" ca="1" si="19"/>
        <v>0</v>
      </c>
      <c r="Z61" s="70">
        <f t="shared" ca="1" si="20"/>
        <v>0</v>
      </c>
      <c r="AA61" s="71"/>
      <c r="AB61" s="108"/>
      <c r="AC61" s="9">
        <f t="shared" si="21"/>
        <v>0</v>
      </c>
      <c r="AD61" s="9">
        <f t="shared" ca="1" si="22"/>
        <v>0</v>
      </c>
      <c r="AE61" s="10"/>
      <c r="AF61" s="24">
        <v>0</v>
      </c>
      <c r="AG61" s="11">
        <v>111941.07</v>
      </c>
      <c r="AH61" s="8">
        <v>111941.07</v>
      </c>
      <c r="AI61" s="9">
        <v>-111941.07</v>
      </c>
      <c r="AJ61" s="9">
        <v>0</v>
      </c>
      <c r="AK61" s="10"/>
      <c r="AL61" s="11" t="str">
        <f t="shared" ca="1" si="24"/>
        <v/>
      </c>
      <c r="AM61" s="8">
        <v>0</v>
      </c>
      <c r="AN61" s="9" t="str">
        <f t="shared" ca="1" si="26"/>
        <v/>
      </c>
      <c r="AO61" s="9" t="str">
        <f t="shared" ca="1" si="27"/>
        <v/>
      </c>
      <c r="AP61" s="10"/>
      <c r="AQ61" s="25" t="str">
        <f t="shared" ca="1" si="28"/>
        <v/>
      </c>
      <c r="AR61" s="25">
        <f t="shared" si="29"/>
        <v>-28.420000000012806</v>
      </c>
      <c r="AS61" s="25" t="str">
        <f t="shared" ca="1" si="30"/>
        <v/>
      </c>
      <c r="AT61" s="10"/>
      <c r="AU61" s="12">
        <v>222074</v>
      </c>
      <c r="AV61" s="12" t="str">
        <f t="shared" ca="1" si="31"/>
        <v/>
      </c>
      <c r="AW61" s="12" t="str">
        <f t="shared" ca="1" si="32"/>
        <v/>
      </c>
      <c r="AX61" s="241"/>
      <c r="AY61" s="242"/>
      <c r="AZ61" s="241"/>
      <c r="BA61" s="241"/>
      <c r="BB61" s="243"/>
      <c r="BC61" s="242"/>
      <c r="BD61" s="242"/>
      <c r="BE61" s="241">
        <v>0</v>
      </c>
      <c r="BF61" s="241">
        <v>0</v>
      </c>
      <c r="BG61" s="241">
        <v>0</v>
      </c>
      <c r="BH61" s="241">
        <v>0</v>
      </c>
      <c r="BI61" s="241">
        <v>0</v>
      </c>
      <c r="BJ61" s="241">
        <v>0</v>
      </c>
      <c r="BK61" s="241">
        <v>0</v>
      </c>
      <c r="BL61" s="241"/>
      <c r="BM61" s="241">
        <v>3</v>
      </c>
      <c r="BN61" s="241">
        <v>0</v>
      </c>
      <c r="BO61" s="241">
        <v>0</v>
      </c>
      <c r="BP61" s="241"/>
      <c r="BQ61" s="241"/>
      <c r="BR61" s="241"/>
      <c r="BS61" s="241"/>
      <c r="BT61" s="295"/>
      <c r="BU61" s="295"/>
      <c r="BV61" s="295"/>
      <c r="BW61" s="295"/>
      <c r="BX61" s="241"/>
      <c r="BY61" s="241"/>
      <c r="BZ61" s="244"/>
      <c r="CA61" s="244"/>
      <c r="CB61" s="244"/>
      <c r="CC61" s="245"/>
      <c r="CD61" s="241">
        <v>0</v>
      </c>
      <c r="CE61" s="241">
        <v>111941.07</v>
      </c>
      <c r="CF61" s="241">
        <v>0</v>
      </c>
      <c r="CG61" s="241">
        <v>111941.07</v>
      </c>
      <c r="CH61" s="241">
        <v>0</v>
      </c>
      <c r="CI61" s="246" t="s">
        <v>633</v>
      </c>
      <c r="CJ61" s="247">
        <v>111941.07</v>
      </c>
      <c r="CK61" s="247">
        <v>0</v>
      </c>
      <c r="CL61" s="247">
        <v>222074</v>
      </c>
      <c r="CM61" s="247">
        <v>0</v>
      </c>
    </row>
    <row r="62" spans="1:91" x14ac:dyDescent="0.25">
      <c r="A62" s="231" t="s">
        <v>755</v>
      </c>
      <c r="B62" s="232" t="s">
        <v>756</v>
      </c>
      <c r="C62" s="232" t="s">
        <v>641</v>
      </c>
      <c r="D62" s="233"/>
      <c r="E62" s="234">
        <v>79300</v>
      </c>
      <c r="F62" s="235">
        <v>79300</v>
      </c>
      <c r="G62" s="236"/>
      <c r="H62" s="104"/>
      <c r="I62" s="237">
        <f t="shared" si="11"/>
        <v>79300</v>
      </c>
      <c r="J62" s="238"/>
      <c r="K62" s="239"/>
      <c r="L62" s="8">
        <v>74426.880000000005</v>
      </c>
      <c r="M62" s="240">
        <f t="shared" si="12"/>
        <v>74426.880000000005</v>
      </c>
      <c r="N62" s="71"/>
      <c r="O62" s="100"/>
      <c r="P62" s="9">
        <f t="shared" si="13"/>
        <v>4873.1199999999953</v>
      </c>
      <c r="Q62" s="9">
        <f t="shared" si="14"/>
        <v>0</v>
      </c>
      <c r="R62" s="9">
        <f t="shared" si="15"/>
        <v>4873.1199999999953</v>
      </c>
      <c r="S62" s="152">
        <v>46108</v>
      </c>
      <c r="T62" s="10"/>
      <c r="U62" s="23">
        <f t="shared" si="16"/>
        <v>0.99490896299831455</v>
      </c>
      <c r="V62" s="11">
        <f t="shared" si="17"/>
        <v>78896.280765766351</v>
      </c>
      <c r="W62" s="11" t="str">
        <f t="shared" ca="1" si="18"/>
        <v/>
      </c>
      <c r="X62" s="8">
        <v>74047.97</v>
      </c>
      <c r="Y62" s="9">
        <f t="shared" ca="1" si="19"/>
        <v>0</v>
      </c>
      <c r="Z62" s="70">
        <f t="shared" ca="1" si="20"/>
        <v>0</v>
      </c>
      <c r="AA62" s="71"/>
      <c r="AB62" s="108"/>
      <c r="AC62" s="9">
        <f t="shared" si="21"/>
        <v>0</v>
      </c>
      <c r="AD62" s="9">
        <f t="shared" ca="1" si="22"/>
        <v>0</v>
      </c>
      <c r="AE62" s="10"/>
      <c r="AF62" s="24">
        <v>0</v>
      </c>
      <c r="AG62" s="11">
        <v>66783.850000000006</v>
      </c>
      <c r="AH62" s="8">
        <v>66783.850000000006</v>
      </c>
      <c r="AI62" s="9">
        <v>-66783.850000000006</v>
      </c>
      <c r="AJ62" s="9">
        <v>0</v>
      </c>
      <c r="AK62" s="10"/>
      <c r="AL62" s="11" t="str">
        <f t="shared" ca="1" si="24"/>
        <v/>
      </c>
      <c r="AM62" s="8">
        <v>7264.12</v>
      </c>
      <c r="AN62" s="9" t="str">
        <f t="shared" ca="1" si="26"/>
        <v/>
      </c>
      <c r="AO62" s="9" t="str">
        <f t="shared" ca="1" si="27"/>
        <v/>
      </c>
      <c r="AP62" s="10"/>
      <c r="AQ62" s="25" t="str">
        <f t="shared" ca="1" si="28"/>
        <v/>
      </c>
      <c r="AR62" s="25">
        <f t="shared" si="29"/>
        <v>378.91000000000349</v>
      </c>
      <c r="AS62" s="25" t="str">
        <f t="shared" ca="1" si="30"/>
        <v/>
      </c>
      <c r="AT62" s="10"/>
      <c r="AU62" s="12">
        <v>79300</v>
      </c>
      <c r="AV62" s="12" t="str">
        <f t="shared" ca="1" si="31"/>
        <v/>
      </c>
      <c r="AW62" s="12" t="str">
        <f t="shared" ca="1" si="32"/>
        <v/>
      </c>
      <c r="AX62" s="241"/>
      <c r="AY62" s="242"/>
      <c r="AZ62" s="241"/>
      <c r="BA62" s="241"/>
      <c r="BB62" s="243"/>
      <c r="BC62" s="242"/>
      <c r="BD62" s="242"/>
      <c r="BE62" s="241">
        <v>0</v>
      </c>
      <c r="BF62" s="241">
        <v>0</v>
      </c>
      <c r="BG62" s="241">
        <v>0</v>
      </c>
      <c r="BH62" s="241">
        <v>0</v>
      </c>
      <c r="BI62" s="241">
        <v>0</v>
      </c>
      <c r="BJ62" s="241">
        <v>0</v>
      </c>
      <c r="BK62" s="241">
        <v>0</v>
      </c>
      <c r="BL62" s="241"/>
      <c r="BM62" s="241">
        <v>3</v>
      </c>
      <c r="BN62" s="241">
        <v>0</v>
      </c>
      <c r="BO62" s="241">
        <v>0</v>
      </c>
      <c r="BP62" s="241"/>
      <c r="BQ62" s="241"/>
      <c r="BR62" s="241"/>
      <c r="BS62" s="241"/>
      <c r="BT62" s="295"/>
      <c r="BU62" s="295"/>
      <c r="BV62" s="295"/>
      <c r="BW62" s="295"/>
      <c r="BX62" s="241"/>
      <c r="BY62" s="241"/>
      <c r="BZ62" s="244"/>
      <c r="CA62" s="244"/>
      <c r="CB62" s="244"/>
      <c r="CC62" s="245"/>
      <c r="CD62" s="241">
        <v>0</v>
      </c>
      <c r="CE62" s="241">
        <v>66783.850000000006</v>
      </c>
      <c r="CF62" s="241">
        <v>0</v>
      </c>
      <c r="CG62" s="241">
        <v>66783.850000000006</v>
      </c>
      <c r="CH62" s="241">
        <v>0</v>
      </c>
      <c r="CI62" s="246" t="s">
        <v>633</v>
      </c>
      <c r="CJ62" s="247">
        <v>74047.97</v>
      </c>
      <c r="CK62" s="247">
        <v>7264.12</v>
      </c>
      <c r="CL62" s="247">
        <v>79300</v>
      </c>
      <c r="CM62" s="247">
        <v>0</v>
      </c>
    </row>
    <row r="63" spans="1:91" x14ac:dyDescent="0.25">
      <c r="A63" s="231" t="s">
        <v>757</v>
      </c>
      <c r="B63" s="232" t="s">
        <v>758</v>
      </c>
      <c r="C63" s="232" t="s">
        <v>679</v>
      </c>
      <c r="D63" s="233"/>
      <c r="E63" s="234">
        <v>532951</v>
      </c>
      <c r="F63" s="235">
        <v>532951</v>
      </c>
      <c r="G63" s="236"/>
      <c r="H63" s="104"/>
      <c r="I63" s="237">
        <f t="shared" si="11"/>
        <v>532951</v>
      </c>
      <c r="J63" s="238"/>
      <c r="K63" s="239"/>
      <c r="L63" s="8">
        <v>481814.59</v>
      </c>
      <c r="M63" s="240">
        <f t="shared" si="12"/>
        <v>481814.59</v>
      </c>
      <c r="N63" s="71"/>
      <c r="O63" s="100"/>
      <c r="P63" s="9">
        <f t="shared" si="13"/>
        <v>51136.409999999974</v>
      </c>
      <c r="Q63" s="9">
        <f t="shared" si="14"/>
        <v>0</v>
      </c>
      <c r="R63" s="9">
        <f t="shared" si="15"/>
        <v>51136.409999999974</v>
      </c>
      <c r="S63" s="152">
        <v>46108</v>
      </c>
      <c r="T63" s="10"/>
      <c r="U63" s="23">
        <f t="shared" si="16"/>
        <v>1</v>
      </c>
      <c r="V63" s="11">
        <f t="shared" si="17"/>
        <v>532951</v>
      </c>
      <c r="W63" s="11" t="str">
        <f t="shared" ca="1" si="18"/>
        <v/>
      </c>
      <c r="X63" s="8">
        <v>481814.59</v>
      </c>
      <c r="Y63" s="9">
        <f t="shared" ca="1" si="19"/>
        <v>0</v>
      </c>
      <c r="Z63" s="70">
        <f t="shared" ca="1" si="20"/>
        <v>0</v>
      </c>
      <c r="AA63" s="71"/>
      <c r="AB63" s="108"/>
      <c r="AC63" s="9">
        <f t="shared" si="21"/>
        <v>0</v>
      </c>
      <c r="AD63" s="9">
        <f t="shared" ca="1" si="22"/>
        <v>0</v>
      </c>
      <c r="AE63" s="10"/>
      <c r="AF63" s="24">
        <v>0</v>
      </c>
      <c r="AG63" s="11">
        <v>27115.81</v>
      </c>
      <c r="AH63" s="8">
        <v>27115.81</v>
      </c>
      <c r="AI63" s="9">
        <v>-27115.81</v>
      </c>
      <c r="AJ63" s="9">
        <v>0</v>
      </c>
      <c r="AK63" s="10"/>
      <c r="AL63" s="11" t="str">
        <f t="shared" ca="1" si="24"/>
        <v/>
      </c>
      <c r="AM63" s="8">
        <v>454698.78</v>
      </c>
      <c r="AN63" s="9" t="str">
        <f t="shared" ca="1" si="26"/>
        <v/>
      </c>
      <c r="AO63" s="9" t="str">
        <f t="shared" ca="1" si="27"/>
        <v/>
      </c>
      <c r="AP63" s="10"/>
      <c r="AQ63" s="25" t="str">
        <f t="shared" ca="1" si="28"/>
        <v/>
      </c>
      <c r="AR63" s="25">
        <f t="shared" si="29"/>
        <v>0</v>
      </c>
      <c r="AS63" s="25" t="str">
        <f t="shared" ca="1" si="30"/>
        <v/>
      </c>
      <c r="AT63" s="10"/>
      <c r="AU63" s="12">
        <v>532951</v>
      </c>
      <c r="AV63" s="12" t="str">
        <f t="shared" ca="1" si="31"/>
        <v/>
      </c>
      <c r="AW63" s="12" t="str">
        <f t="shared" ca="1" si="32"/>
        <v/>
      </c>
      <c r="AX63" s="241"/>
      <c r="AY63" s="242"/>
      <c r="AZ63" s="241"/>
      <c r="BA63" s="241"/>
      <c r="BB63" s="243"/>
      <c r="BC63" s="242"/>
      <c r="BD63" s="242"/>
      <c r="BE63" s="241">
        <v>0</v>
      </c>
      <c r="BF63" s="241">
        <v>0</v>
      </c>
      <c r="BG63" s="241">
        <v>0</v>
      </c>
      <c r="BH63" s="241">
        <v>0</v>
      </c>
      <c r="BI63" s="241">
        <v>0</v>
      </c>
      <c r="BJ63" s="241">
        <v>0</v>
      </c>
      <c r="BK63" s="241">
        <v>0</v>
      </c>
      <c r="BL63" s="241"/>
      <c r="BM63" s="241">
        <v>3</v>
      </c>
      <c r="BN63" s="241">
        <v>0</v>
      </c>
      <c r="BO63" s="241">
        <v>0</v>
      </c>
      <c r="BP63" s="241"/>
      <c r="BQ63" s="241"/>
      <c r="BR63" s="241"/>
      <c r="BS63" s="241"/>
      <c r="BT63" s="295"/>
      <c r="BU63" s="295"/>
      <c r="BV63" s="295"/>
      <c r="BW63" s="295"/>
      <c r="BX63" s="241"/>
      <c r="BY63" s="241"/>
      <c r="BZ63" s="244"/>
      <c r="CA63" s="244"/>
      <c r="CB63" s="244"/>
      <c r="CC63" s="245"/>
      <c r="CD63" s="241">
        <v>0</v>
      </c>
      <c r="CE63" s="241">
        <v>27115.81</v>
      </c>
      <c r="CF63" s="241">
        <v>0</v>
      </c>
      <c r="CG63" s="241">
        <v>27115.81</v>
      </c>
      <c r="CH63" s="241">
        <v>0</v>
      </c>
      <c r="CI63" s="246" t="s">
        <v>633</v>
      </c>
      <c r="CJ63" s="247">
        <v>481814.59</v>
      </c>
      <c r="CK63" s="247">
        <v>454698.78</v>
      </c>
      <c r="CL63" s="247">
        <v>532951</v>
      </c>
      <c r="CM63" s="247">
        <v>0</v>
      </c>
    </row>
    <row r="64" spans="1:91" x14ac:dyDescent="0.25">
      <c r="A64" s="231" t="s">
        <v>759</v>
      </c>
      <c r="B64" s="232" t="s">
        <v>760</v>
      </c>
      <c r="C64" s="232" t="s">
        <v>642</v>
      </c>
      <c r="D64" s="233"/>
      <c r="E64" s="234">
        <v>146990</v>
      </c>
      <c r="F64" s="235">
        <v>146990</v>
      </c>
      <c r="G64" s="236"/>
      <c r="H64" s="104"/>
      <c r="I64" s="237">
        <f t="shared" si="11"/>
        <v>146990</v>
      </c>
      <c r="J64" s="238"/>
      <c r="K64" s="239"/>
      <c r="L64" s="8">
        <v>119451.42</v>
      </c>
      <c r="M64" s="240">
        <f t="shared" si="12"/>
        <v>119451.42</v>
      </c>
      <c r="N64" s="71"/>
      <c r="O64" s="100"/>
      <c r="P64" s="9">
        <f t="shared" si="13"/>
        <v>27538.58</v>
      </c>
      <c r="Q64" s="9">
        <f t="shared" si="14"/>
        <v>0</v>
      </c>
      <c r="R64" s="9">
        <f t="shared" si="15"/>
        <v>27538.58</v>
      </c>
      <c r="S64" s="152">
        <v>46108</v>
      </c>
      <c r="T64" s="10"/>
      <c r="U64" s="23">
        <f t="shared" si="16"/>
        <v>0.98936898364205295</v>
      </c>
      <c r="V64" s="11">
        <f t="shared" si="17"/>
        <v>145427.34690554536</v>
      </c>
      <c r="W64" s="11" t="str">
        <f t="shared" ca="1" si="18"/>
        <v/>
      </c>
      <c r="X64" s="8">
        <v>118181.53</v>
      </c>
      <c r="Y64" s="9">
        <f t="shared" ca="1" si="19"/>
        <v>0</v>
      </c>
      <c r="Z64" s="70">
        <f t="shared" ca="1" si="20"/>
        <v>0</v>
      </c>
      <c r="AA64" s="71"/>
      <c r="AB64" s="108"/>
      <c r="AC64" s="9">
        <f t="shared" si="21"/>
        <v>0</v>
      </c>
      <c r="AD64" s="9">
        <f t="shared" ca="1" si="22"/>
        <v>0</v>
      </c>
      <c r="AE64" s="10"/>
      <c r="AF64" s="24">
        <v>0</v>
      </c>
      <c r="AG64" s="11">
        <v>0</v>
      </c>
      <c r="AH64" s="8">
        <v>0</v>
      </c>
      <c r="AI64" s="9">
        <v>0</v>
      </c>
      <c r="AJ64" s="9">
        <v>0</v>
      </c>
      <c r="AK64" s="10"/>
      <c r="AL64" s="11" t="str">
        <f t="shared" ca="1" si="24"/>
        <v/>
      </c>
      <c r="AM64" s="8">
        <v>118181.53</v>
      </c>
      <c r="AN64" s="9" t="str">
        <f t="shared" ca="1" si="26"/>
        <v/>
      </c>
      <c r="AO64" s="9" t="str">
        <f t="shared" ca="1" si="27"/>
        <v/>
      </c>
      <c r="AP64" s="10"/>
      <c r="AQ64" s="25" t="str">
        <f t="shared" ca="1" si="28"/>
        <v/>
      </c>
      <c r="AR64" s="25">
        <f t="shared" si="29"/>
        <v>1269.8899999999994</v>
      </c>
      <c r="AS64" s="25" t="str">
        <f t="shared" ca="1" si="30"/>
        <v/>
      </c>
      <c r="AT64" s="10"/>
      <c r="AU64" s="12">
        <v>146990</v>
      </c>
      <c r="AV64" s="12" t="str">
        <f t="shared" ca="1" si="31"/>
        <v/>
      </c>
      <c r="AW64" s="12" t="str">
        <f t="shared" ca="1" si="32"/>
        <v/>
      </c>
      <c r="AX64" s="241"/>
      <c r="AY64" s="242"/>
      <c r="AZ64" s="241"/>
      <c r="BA64" s="241"/>
      <c r="BB64" s="243"/>
      <c r="BC64" s="242"/>
      <c r="BD64" s="242"/>
      <c r="BE64" s="241">
        <v>0</v>
      </c>
      <c r="BF64" s="241">
        <v>0</v>
      </c>
      <c r="BG64" s="241">
        <v>0</v>
      </c>
      <c r="BH64" s="241">
        <v>0</v>
      </c>
      <c r="BI64" s="241">
        <v>0</v>
      </c>
      <c r="BJ64" s="241">
        <v>0</v>
      </c>
      <c r="BK64" s="241">
        <v>0</v>
      </c>
      <c r="BL64" s="241"/>
      <c r="BM64" s="241">
        <v>3</v>
      </c>
      <c r="BN64" s="241">
        <v>0</v>
      </c>
      <c r="BO64" s="241">
        <v>0</v>
      </c>
      <c r="BP64" s="241"/>
      <c r="BQ64" s="241"/>
      <c r="BR64" s="241"/>
      <c r="BS64" s="241"/>
      <c r="BT64" s="295"/>
      <c r="BU64" s="295"/>
      <c r="BV64" s="295"/>
      <c r="BW64" s="295"/>
      <c r="BX64" s="241"/>
      <c r="BY64" s="241"/>
      <c r="BZ64" s="244"/>
      <c r="CA64" s="244"/>
      <c r="CB64" s="244"/>
      <c r="CC64" s="245"/>
      <c r="CD64" s="241">
        <v>0</v>
      </c>
      <c r="CE64" s="241">
        <v>0</v>
      </c>
      <c r="CF64" s="241">
        <v>0</v>
      </c>
      <c r="CG64" s="241">
        <v>0</v>
      </c>
      <c r="CH64" s="241">
        <v>0</v>
      </c>
      <c r="CI64" s="246" t="s">
        <v>633</v>
      </c>
      <c r="CJ64" s="247">
        <v>118181.53</v>
      </c>
      <c r="CK64" s="247">
        <v>118181.53</v>
      </c>
      <c r="CL64" s="247">
        <v>146990</v>
      </c>
      <c r="CM64" s="247">
        <v>0</v>
      </c>
    </row>
    <row r="65" spans="1:91" x14ac:dyDescent="0.25">
      <c r="A65" s="231" t="s">
        <v>761</v>
      </c>
      <c r="B65" s="232" t="s">
        <v>762</v>
      </c>
      <c r="C65" s="232" t="s">
        <v>642</v>
      </c>
      <c r="D65" s="233"/>
      <c r="E65" s="234">
        <v>807078</v>
      </c>
      <c r="F65" s="235">
        <v>807078</v>
      </c>
      <c r="G65" s="236"/>
      <c r="H65" s="104"/>
      <c r="I65" s="237">
        <f t="shared" si="11"/>
        <v>807078</v>
      </c>
      <c r="J65" s="238"/>
      <c r="K65" s="239"/>
      <c r="L65" s="8">
        <v>627946.39</v>
      </c>
      <c r="M65" s="240">
        <f t="shared" si="12"/>
        <v>627946.39</v>
      </c>
      <c r="N65" s="71"/>
      <c r="O65" s="100"/>
      <c r="P65" s="9">
        <f t="shared" si="13"/>
        <v>179131.61</v>
      </c>
      <c r="Q65" s="9">
        <f t="shared" si="14"/>
        <v>0</v>
      </c>
      <c r="R65" s="9">
        <f t="shared" si="15"/>
        <v>179131.61</v>
      </c>
      <c r="S65" s="152">
        <v>46108</v>
      </c>
      <c r="T65" s="10"/>
      <c r="U65" s="23">
        <f t="shared" si="16"/>
        <v>1.0007638072415703</v>
      </c>
      <c r="V65" s="11">
        <f t="shared" si="17"/>
        <v>807694.45202091208</v>
      </c>
      <c r="W65" s="11" t="str">
        <f t="shared" ca="1" si="18"/>
        <v/>
      </c>
      <c r="X65" s="8">
        <v>628426.02</v>
      </c>
      <c r="Y65" s="9">
        <f t="shared" ca="1" si="19"/>
        <v>0</v>
      </c>
      <c r="Z65" s="70">
        <f t="shared" ca="1" si="20"/>
        <v>0</v>
      </c>
      <c r="AA65" s="71"/>
      <c r="AB65" s="108"/>
      <c r="AC65" s="9">
        <f t="shared" si="21"/>
        <v>0</v>
      </c>
      <c r="AD65" s="9">
        <f t="shared" ca="1" si="22"/>
        <v>0</v>
      </c>
      <c r="AE65" s="10"/>
      <c r="AF65" s="24">
        <v>0</v>
      </c>
      <c r="AG65" s="11">
        <v>0</v>
      </c>
      <c r="AH65" s="8">
        <v>0</v>
      </c>
      <c r="AI65" s="9">
        <v>0</v>
      </c>
      <c r="AJ65" s="9">
        <v>0</v>
      </c>
      <c r="AK65" s="10"/>
      <c r="AL65" s="11" t="str">
        <f t="shared" ca="1" si="24"/>
        <v/>
      </c>
      <c r="AM65" s="8">
        <v>628426.02</v>
      </c>
      <c r="AN65" s="9" t="str">
        <f t="shared" ca="1" si="26"/>
        <v/>
      </c>
      <c r="AO65" s="9" t="str">
        <f t="shared" ca="1" si="27"/>
        <v/>
      </c>
      <c r="AP65" s="10"/>
      <c r="AQ65" s="25" t="str">
        <f t="shared" ca="1" si="28"/>
        <v/>
      </c>
      <c r="AR65" s="25">
        <f t="shared" si="29"/>
        <v>-479.63000000000466</v>
      </c>
      <c r="AS65" s="25" t="str">
        <f t="shared" ca="1" si="30"/>
        <v/>
      </c>
      <c r="AT65" s="10"/>
      <c r="AU65" s="12">
        <v>807078</v>
      </c>
      <c r="AV65" s="12" t="str">
        <f t="shared" ca="1" si="31"/>
        <v/>
      </c>
      <c r="AW65" s="12" t="str">
        <f t="shared" ca="1" si="32"/>
        <v/>
      </c>
      <c r="AX65" s="241"/>
      <c r="AY65" s="242"/>
      <c r="AZ65" s="241"/>
      <c r="BA65" s="241"/>
      <c r="BB65" s="243"/>
      <c r="BC65" s="242"/>
      <c r="BD65" s="242"/>
      <c r="BE65" s="241">
        <v>0</v>
      </c>
      <c r="BF65" s="241">
        <v>0</v>
      </c>
      <c r="BG65" s="241">
        <v>0</v>
      </c>
      <c r="BH65" s="241">
        <v>0</v>
      </c>
      <c r="BI65" s="241">
        <v>0</v>
      </c>
      <c r="BJ65" s="241">
        <v>0</v>
      </c>
      <c r="BK65" s="241">
        <v>0</v>
      </c>
      <c r="BL65" s="241"/>
      <c r="BM65" s="241">
        <v>3</v>
      </c>
      <c r="BN65" s="241">
        <v>0</v>
      </c>
      <c r="BO65" s="241">
        <v>0</v>
      </c>
      <c r="BP65" s="241"/>
      <c r="BQ65" s="241"/>
      <c r="BR65" s="241"/>
      <c r="BS65" s="241"/>
      <c r="BT65" s="295"/>
      <c r="BU65" s="295"/>
      <c r="BV65" s="295"/>
      <c r="BW65" s="295"/>
      <c r="BX65" s="241"/>
      <c r="BY65" s="241"/>
      <c r="BZ65" s="244"/>
      <c r="CA65" s="244"/>
      <c r="CB65" s="244"/>
      <c r="CC65" s="245"/>
      <c r="CD65" s="241">
        <v>0</v>
      </c>
      <c r="CE65" s="241">
        <v>0</v>
      </c>
      <c r="CF65" s="241">
        <v>0</v>
      </c>
      <c r="CG65" s="241">
        <v>0</v>
      </c>
      <c r="CH65" s="241">
        <v>0</v>
      </c>
      <c r="CI65" s="246" t="s">
        <v>633</v>
      </c>
      <c r="CJ65" s="247">
        <v>628426.02</v>
      </c>
      <c r="CK65" s="247">
        <v>628426.02</v>
      </c>
      <c r="CL65" s="247">
        <v>807078</v>
      </c>
      <c r="CM65" s="247">
        <v>0</v>
      </c>
    </row>
    <row r="66" spans="1:91" x14ac:dyDescent="0.25">
      <c r="A66" s="231" t="s">
        <v>763</v>
      </c>
      <c r="B66" s="232" t="s">
        <v>764</v>
      </c>
      <c r="C66" s="232" t="s">
        <v>641</v>
      </c>
      <c r="D66" s="233"/>
      <c r="E66" s="234">
        <v>1460164.39</v>
      </c>
      <c r="F66" s="235">
        <v>1460164.39</v>
      </c>
      <c r="G66" s="236"/>
      <c r="H66" s="104"/>
      <c r="I66" s="237">
        <f t="shared" si="11"/>
        <v>1460164.39</v>
      </c>
      <c r="J66" s="238"/>
      <c r="K66" s="239"/>
      <c r="L66" s="8">
        <v>1359817.43</v>
      </c>
      <c r="M66" s="240">
        <f t="shared" si="12"/>
        <v>1359817.43</v>
      </c>
      <c r="N66" s="238"/>
      <c r="O66" s="239"/>
      <c r="P66" s="9">
        <f t="shared" si="13"/>
        <v>100346.95999999996</v>
      </c>
      <c r="Q66" s="9">
        <f t="shared" si="14"/>
        <v>0</v>
      </c>
      <c r="R66" s="9">
        <f t="shared" si="15"/>
        <v>100346.95999999996</v>
      </c>
      <c r="S66" s="152">
        <v>46108</v>
      </c>
      <c r="T66" s="10"/>
      <c r="U66" s="23">
        <f t="shared" si="16"/>
        <v>1</v>
      </c>
      <c r="V66" s="11">
        <f t="shared" si="17"/>
        <v>1460164.39</v>
      </c>
      <c r="W66" s="11" t="str">
        <f t="shared" ca="1" si="18"/>
        <v/>
      </c>
      <c r="X66" s="8">
        <v>1359817.43</v>
      </c>
      <c r="Y66" s="9">
        <f t="shared" ca="1" si="19"/>
        <v>0</v>
      </c>
      <c r="Z66" s="70">
        <f t="shared" ca="1" si="20"/>
        <v>0</v>
      </c>
      <c r="AA66" s="71"/>
      <c r="AB66" s="108"/>
      <c r="AC66" s="9">
        <f t="shared" si="21"/>
        <v>0</v>
      </c>
      <c r="AD66" s="9">
        <f t="shared" ca="1" si="22"/>
        <v>0</v>
      </c>
      <c r="AE66" s="10"/>
      <c r="AF66" s="24">
        <v>0</v>
      </c>
      <c r="AG66" s="11">
        <v>23161.759999999998</v>
      </c>
      <c r="AH66" s="8">
        <v>23161.759999999998</v>
      </c>
      <c r="AI66" s="9">
        <v>-23161.759999999998</v>
      </c>
      <c r="AJ66" s="9">
        <v>0</v>
      </c>
      <c r="AK66" s="10"/>
      <c r="AL66" s="11" t="str">
        <f t="shared" ca="1" si="24"/>
        <v/>
      </c>
      <c r="AM66" s="8">
        <v>1336655.67</v>
      </c>
      <c r="AN66" s="9" t="str">
        <f t="shared" ca="1" si="26"/>
        <v/>
      </c>
      <c r="AO66" s="9" t="str">
        <f t="shared" ca="1" si="27"/>
        <v/>
      </c>
      <c r="AP66" s="10"/>
      <c r="AQ66" s="25" t="str">
        <f t="shared" ca="1" si="28"/>
        <v/>
      </c>
      <c r="AR66" s="25">
        <f t="shared" si="29"/>
        <v>0</v>
      </c>
      <c r="AS66" s="25" t="str">
        <f t="shared" ca="1" si="30"/>
        <v/>
      </c>
      <c r="AT66" s="10"/>
      <c r="AU66" s="12">
        <v>1463485.03</v>
      </c>
      <c r="AV66" s="12" t="str">
        <f t="shared" ca="1" si="31"/>
        <v/>
      </c>
      <c r="AW66" s="12" t="str">
        <f t="shared" ca="1" si="32"/>
        <v/>
      </c>
      <c r="AX66" s="241"/>
      <c r="AY66" s="242"/>
      <c r="AZ66" s="241"/>
      <c r="BA66" s="241"/>
      <c r="BB66" s="243"/>
      <c r="BC66" s="242"/>
      <c r="BD66" s="242"/>
      <c r="BE66" s="241">
        <v>0</v>
      </c>
      <c r="BF66" s="241">
        <v>0</v>
      </c>
      <c r="BG66" s="241">
        <v>0</v>
      </c>
      <c r="BH66" s="241">
        <v>0</v>
      </c>
      <c r="BI66" s="241">
        <v>0</v>
      </c>
      <c r="BJ66" s="241">
        <v>0</v>
      </c>
      <c r="BK66" s="241">
        <v>0</v>
      </c>
      <c r="BL66" s="241"/>
      <c r="BM66" s="241">
        <v>3</v>
      </c>
      <c r="BN66" s="241">
        <v>0</v>
      </c>
      <c r="BO66" s="241">
        <v>0</v>
      </c>
      <c r="BP66" s="241"/>
      <c r="BQ66" s="241"/>
      <c r="BR66" s="241"/>
      <c r="BS66" s="241"/>
      <c r="BT66" s="295"/>
      <c r="BU66" s="295"/>
      <c r="BV66" s="295"/>
      <c r="BW66" s="295"/>
      <c r="BX66" s="241"/>
      <c r="BY66" s="241"/>
      <c r="BZ66" s="244"/>
      <c r="CA66" s="244"/>
      <c r="CB66" s="244"/>
      <c r="CC66" s="245"/>
      <c r="CD66" s="241">
        <v>0</v>
      </c>
      <c r="CE66" s="241">
        <v>23161.759999999998</v>
      </c>
      <c r="CF66" s="241">
        <v>0</v>
      </c>
      <c r="CG66" s="241">
        <v>23161.759999999998</v>
      </c>
      <c r="CH66" s="241">
        <v>0</v>
      </c>
      <c r="CI66" s="246" t="s">
        <v>633</v>
      </c>
      <c r="CJ66" s="247">
        <v>1359817.43</v>
      </c>
      <c r="CK66" s="247">
        <v>1336655.67</v>
      </c>
      <c r="CL66" s="247">
        <v>1463485.03</v>
      </c>
      <c r="CM66" s="247">
        <v>0</v>
      </c>
    </row>
    <row r="67" spans="1:91" x14ac:dyDescent="0.25">
      <c r="A67" s="231" t="s">
        <v>765</v>
      </c>
      <c r="B67" s="232" t="s">
        <v>766</v>
      </c>
      <c r="C67" s="232" t="s">
        <v>637</v>
      </c>
      <c r="D67" s="233"/>
      <c r="E67" s="234">
        <v>0</v>
      </c>
      <c r="F67" s="235">
        <v>0</v>
      </c>
      <c r="G67" s="236"/>
      <c r="H67" s="104"/>
      <c r="I67" s="237">
        <f t="shared" si="11"/>
        <v>0</v>
      </c>
      <c r="J67" s="238"/>
      <c r="K67" s="239"/>
      <c r="L67" s="8">
        <v>2395217.79</v>
      </c>
      <c r="M67" s="240">
        <f t="shared" si="12"/>
        <v>2395217.79</v>
      </c>
      <c r="N67" s="71"/>
      <c r="O67" s="100"/>
      <c r="P67" s="9">
        <f t="shared" si="13"/>
        <v>-2395217.79</v>
      </c>
      <c r="Q67" s="9">
        <f t="shared" si="14"/>
        <v>0</v>
      </c>
      <c r="R67" s="9">
        <f t="shared" si="15"/>
        <v>-2395217.79</v>
      </c>
      <c r="S67" s="152">
        <v>46108</v>
      </c>
      <c r="T67" s="10"/>
      <c r="U67" s="23">
        <f t="shared" si="16"/>
        <v>1</v>
      </c>
      <c r="V67" s="11">
        <f t="shared" si="17"/>
        <v>0</v>
      </c>
      <c r="W67" s="11">
        <f t="shared" si="18"/>
        <v>0</v>
      </c>
      <c r="X67" s="8">
        <v>2395217.79</v>
      </c>
      <c r="Y67" s="9">
        <f t="shared" si="19"/>
        <v>-2395217.79</v>
      </c>
      <c r="Z67" s="70">
        <f t="shared" si="20"/>
        <v>-2395217.79</v>
      </c>
      <c r="AA67" s="71"/>
      <c r="AB67" s="108"/>
      <c r="AC67" s="9">
        <f t="shared" si="21"/>
        <v>0</v>
      </c>
      <c r="AD67" s="9">
        <f t="shared" si="22"/>
        <v>-2395217.79</v>
      </c>
      <c r="AE67" s="10"/>
      <c r="AF67" s="24">
        <v>0</v>
      </c>
      <c r="AG67" s="11">
        <v>0</v>
      </c>
      <c r="AH67" s="8">
        <v>0</v>
      </c>
      <c r="AI67" s="9">
        <v>0</v>
      </c>
      <c r="AJ67" s="9">
        <v>0</v>
      </c>
      <c r="AK67" s="10"/>
      <c r="AL67" s="11">
        <f t="shared" si="24"/>
        <v>0</v>
      </c>
      <c r="AM67" s="8">
        <v>2395217.79</v>
      </c>
      <c r="AN67" s="9">
        <f t="shared" si="26"/>
        <v>-2395217.79</v>
      </c>
      <c r="AO67" s="9">
        <f t="shared" si="27"/>
        <v>-2395217.79</v>
      </c>
      <c r="AP67" s="10"/>
      <c r="AQ67" s="25">
        <f t="shared" si="28"/>
        <v>0</v>
      </c>
      <c r="AR67" s="25">
        <f t="shared" si="29"/>
        <v>0</v>
      </c>
      <c r="AS67" s="25">
        <f t="shared" si="30"/>
        <v>0</v>
      </c>
      <c r="AT67" s="10"/>
      <c r="AU67" s="12">
        <v>0</v>
      </c>
      <c r="AV67" s="12">
        <f t="shared" si="31"/>
        <v>0</v>
      </c>
      <c r="AW67" s="12">
        <f t="shared" si="32"/>
        <v>0</v>
      </c>
      <c r="AX67" s="241"/>
      <c r="AY67" s="242"/>
      <c r="AZ67" s="241"/>
      <c r="BA67" s="241"/>
      <c r="BB67" s="243"/>
      <c r="BC67" s="242"/>
      <c r="BD67" s="242"/>
      <c r="BE67" s="241">
        <v>0</v>
      </c>
      <c r="BF67" s="241">
        <v>0</v>
      </c>
      <c r="BG67" s="241">
        <v>0</v>
      </c>
      <c r="BH67" s="241">
        <v>0</v>
      </c>
      <c r="BI67" s="241">
        <v>0</v>
      </c>
      <c r="BJ67" s="241">
        <v>0</v>
      </c>
      <c r="BK67" s="241">
        <v>0</v>
      </c>
      <c r="BL67" s="241"/>
      <c r="BM67" s="241">
        <v>3</v>
      </c>
      <c r="BN67" s="241">
        <v>0</v>
      </c>
      <c r="BO67" s="241">
        <v>0</v>
      </c>
      <c r="BP67" s="241"/>
      <c r="BQ67" s="241"/>
      <c r="BR67" s="241"/>
      <c r="BS67" s="241"/>
      <c r="BT67" s="295"/>
      <c r="BU67" s="295"/>
      <c r="BV67" s="295"/>
      <c r="BW67" s="295"/>
      <c r="BX67" s="241"/>
      <c r="BY67" s="241"/>
      <c r="BZ67" s="244"/>
      <c r="CA67" s="244"/>
      <c r="CB67" s="244"/>
      <c r="CC67" s="245"/>
      <c r="CD67" s="241">
        <v>0</v>
      </c>
      <c r="CE67" s="241">
        <v>0</v>
      </c>
      <c r="CF67" s="241">
        <v>0</v>
      </c>
      <c r="CG67" s="241">
        <v>0</v>
      </c>
      <c r="CH67" s="241">
        <v>0</v>
      </c>
      <c r="CI67" s="246" t="s">
        <v>633</v>
      </c>
      <c r="CJ67" s="247">
        <v>2395217.79</v>
      </c>
      <c r="CK67" s="247">
        <v>2395217.79</v>
      </c>
      <c r="CL67" s="247">
        <v>0</v>
      </c>
      <c r="CM67" s="247">
        <v>0</v>
      </c>
    </row>
    <row r="68" spans="1:91" x14ac:dyDescent="0.25">
      <c r="A68" s="231" t="s">
        <v>767</v>
      </c>
      <c r="B68" s="232" t="s">
        <v>768</v>
      </c>
      <c r="C68" s="232" t="s">
        <v>637</v>
      </c>
      <c r="D68" s="233"/>
      <c r="E68" s="234">
        <v>0</v>
      </c>
      <c r="F68" s="235">
        <v>0</v>
      </c>
      <c r="G68" s="236"/>
      <c r="H68" s="104"/>
      <c r="I68" s="237">
        <f t="shared" si="11"/>
        <v>0</v>
      </c>
      <c r="J68" s="238"/>
      <c r="K68" s="239"/>
      <c r="L68" s="8">
        <v>838807.13</v>
      </c>
      <c r="M68" s="240">
        <f t="shared" si="12"/>
        <v>838807.13</v>
      </c>
      <c r="N68" s="71"/>
      <c r="O68" s="100"/>
      <c r="P68" s="9">
        <f t="shared" si="13"/>
        <v>-838807.13</v>
      </c>
      <c r="Q68" s="9">
        <f t="shared" si="14"/>
        <v>0</v>
      </c>
      <c r="R68" s="9">
        <f t="shared" si="15"/>
        <v>-838807.13</v>
      </c>
      <c r="S68" s="152">
        <v>46108</v>
      </c>
      <c r="T68" s="10"/>
      <c r="U68" s="23">
        <f t="shared" si="16"/>
        <v>1</v>
      </c>
      <c r="V68" s="11">
        <f t="shared" si="17"/>
        <v>0</v>
      </c>
      <c r="W68" s="11">
        <f t="shared" si="18"/>
        <v>0</v>
      </c>
      <c r="X68" s="8">
        <v>838807.13</v>
      </c>
      <c r="Y68" s="9">
        <f t="shared" si="19"/>
        <v>-838807.13</v>
      </c>
      <c r="Z68" s="70">
        <f t="shared" si="20"/>
        <v>-838807.13</v>
      </c>
      <c r="AA68" s="71"/>
      <c r="AB68" s="108"/>
      <c r="AC68" s="9">
        <f t="shared" si="21"/>
        <v>0</v>
      </c>
      <c r="AD68" s="9">
        <f t="shared" si="22"/>
        <v>-838807.13</v>
      </c>
      <c r="AE68" s="10"/>
      <c r="AF68" s="24">
        <v>0</v>
      </c>
      <c r="AG68" s="11">
        <v>0</v>
      </c>
      <c r="AH68" s="8">
        <v>0</v>
      </c>
      <c r="AI68" s="9">
        <v>0</v>
      </c>
      <c r="AJ68" s="9">
        <v>0</v>
      </c>
      <c r="AK68" s="10"/>
      <c r="AL68" s="11">
        <f t="shared" si="24"/>
        <v>0</v>
      </c>
      <c r="AM68" s="8">
        <v>838807.13</v>
      </c>
      <c r="AN68" s="9">
        <f t="shared" si="26"/>
        <v>-838807.13</v>
      </c>
      <c r="AO68" s="9">
        <f t="shared" si="27"/>
        <v>-838807.13</v>
      </c>
      <c r="AP68" s="10"/>
      <c r="AQ68" s="25">
        <f t="shared" si="28"/>
        <v>0</v>
      </c>
      <c r="AR68" s="25">
        <f t="shared" si="29"/>
        <v>0</v>
      </c>
      <c r="AS68" s="25">
        <f t="shared" si="30"/>
        <v>0</v>
      </c>
      <c r="AT68" s="10"/>
      <c r="AU68" s="12">
        <v>0</v>
      </c>
      <c r="AV68" s="12">
        <f t="shared" si="31"/>
        <v>0</v>
      </c>
      <c r="AW68" s="12">
        <f t="shared" si="32"/>
        <v>0</v>
      </c>
      <c r="AX68" s="241"/>
      <c r="AY68" s="242"/>
      <c r="AZ68" s="241"/>
      <c r="BA68" s="241"/>
      <c r="BB68" s="243"/>
      <c r="BC68" s="242"/>
      <c r="BD68" s="242"/>
      <c r="BE68" s="241">
        <v>0</v>
      </c>
      <c r="BF68" s="241">
        <v>0</v>
      </c>
      <c r="BG68" s="241">
        <v>0</v>
      </c>
      <c r="BH68" s="241">
        <v>0</v>
      </c>
      <c r="BI68" s="241">
        <v>0</v>
      </c>
      <c r="BJ68" s="241">
        <v>0</v>
      </c>
      <c r="BK68" s="241">
        <v>0</v>
      </c>
      <c r="BL68" s="241"/>
      <c r="BM68" s="241">
        <v>3</v>
      </c>
      <c r="BN68" s="241">
        <v>0</v>
      </c>
      <c r="BO68" s="241">
        <v>0</v>
      </c>
      <c r="BP68" s="241"/>
      <c r="BQ68" s="241"/>
      <c r="BR68" s="241"/>
      <c r="BS68" s="241"/>
      <c r="BT68" s="295"/>
      <c r="BU68" s="295"/>
      <c r="BV68" s="295"/>
      <c r="BW68" s="295"/>
      <c r="BX68" s="241"/>
      <c r="BY68" s="241"/>
      <c r="BZ68" s="244"/>
      <c r="CA68" s="244"/>
      <c r="CB68" s="244"/>
      <c r="CC68" s="245"/>
      <c r="CD68" s="241">
        <v>0</v>
      </c>
      <c r="CE68" s="241">
        <v>0</v>
      </c>
      <c r="CF68" s="241">
        <v>0</v>
      </c>
      <c r="CG68" s="241">
        <v>0</v>
      </c>
      <c r="CH68" s="241">
        <v>0</v>
      </c>
      <c r="CI68" s="246" t="s">
        <v>633</v>
      </c>
      <c r="CJ68" s="247">
        <v>838807.13</v>
      </c>
      <c r="CK68" s="247">
        <v>838807.13</v>
      </c>
      <c r="CL68" s="247">
        <v>0</v>
      </c>
      <c r="CM68" s="247">
        <v>0</v>
      </c>
    </row>
    <row r="69" spans="1:91" x14ac:dyDescent="0.25">
      <c r="A69" s="231" t="s">
        <v>769</v>
      </c>
      <c r="B69" s="232" t="s">
        <v>770</v>
      </c>
      <c r="C69" s="232" t="s">
        <v>637</v>
      </c>
      <c r="D69" s="233"/>
      <c r="E69" s="234">
        <v>0</v>
      </c>
      <c r="F69" s="235">
        <v>0</v>
      </c>
      <c r="G69" s="236"/>
      <c r="H69" s="104"/>
      <c r="I69" s="237">
        <f t="shared" si="11"/>
        <v>0</v>
      </c>
      <c r="J69" s="238"/>
      <c r="K69" s="239"/>
      <c r="L69" s="8">
        <v>327544.40999999997</v>
      </c>
      <c r="M69" s="240">
        <f t="shared" si="12"/>
        <v>327544.40999999997</v>
      </c>
      <c r="N69" s="71"/>
      <c r="O69" s="100"/>
      <c r="P69" s="9">
        <f t="shared" si="13"/>
        <v>-327544.40999999997</v>
      </c>
      <c r="Q69" s="9">
        <f t="shared" si="14"/>
        <v>0</v>
      </c>
      <c r="R69" s="9">
        <f t="shared" si="15"/>
        <v>-327544.40999999997</v>
      </c>
      <c r="S69" s="152">
        <v>46108</v>
      </c>
      <c r="T69" s="10"/>
      <c r="U69" s="23">
        <f t="shared" si="16"/>
        <v>1</v>
      </c>
      <c r="V69" s="11">
        <f t="shared" si="17"/>
        <v>0</v>
      </c>
      <c r="W69" s="11">
        <f t="shared" si="18"/>
        <v>0</v>
      </c>
      <c r="X69" s="8">
        <v>327544.40999999997</v>
      </c>
      <c r="Y69" s="9">
        <f t="shared" si="19"/>
        <v>-327544.40999999997</v>
      </c>
      <c r="Z69" s="70">
        <f t="shared" si="20"/>
        <v>-327544.40999999997</v>
      </c>
      <c r="AA69" s="71"/>
      <c r="AB69" s="108"/>
      <c r="AC69" s="9">
        <f t="shared" si="21"/>
        <v>0</v>
      </c>
      <c r="AD69" s="9">
        <f t="shared" si="22"/>
        <v>-327544.40999999997</v>
      </c>
      <c r="AE69" s="10"/>
      <c r="AF69" s="24">
        <v>0</v>
      </c>
      <c r="AG69" s="11">
        <v>0</v>
      </c>
      <c r="AH69" s="8">
        <v>0</v>
      </c>
      <c r="AI69" s="9">
        <v>0</v>
      </c>
      <c r="AJ69" s="9">
        <v>0</v>
      </c>
      <c r="AK69" s="10"/>
      <c r="AL69" s="11">
        <f t="shared" si="24"/>
        <v>0</v>
      </c>
      <c r="AM69" s="8">
        <v>327544.40999999997</v>
      </c>
      <c r="AN69" s="9">
        <f t="shared" si="26"/>
        <v>-327544.40999999997</v>
      </c>
      <c r="AO69" s="9">
        <f t="shared" si="27"/>
        <v>-327544.40999999997</v>
      </c>
      <c r="AP69" s="10"/>
      <c r="AQ69" s="25">
        <f t="shared" si="28"/>
        <v>0</v>
      </c>
      <c r="AR69" s="25">
        <f t="shared" si="29"/>
        <v>0</v>
      </c>
      <c r="AS69" s="25">
        <f t="shared" si="30"/>
        <v>0</v>
      </c>
      <c r="AT69" s="10"/>
      <c r="AU69" s="12">
        <v>0</v>
      </c>
      <c r="AV69" s="12">
        <f t="shared" si="31"/>
        <v>0</v>
      </c>
      <c r="AW69" s="12">
        <f t="shared" si="32"/>
        <v>0</v>
      </c>
      <c r="AX69" s="241"/>
      <c r="AY69" s="242"/>
      <c r="AZ69" s="241"/>
      <c r="BA69" s="241"/>
      <c r="BB69" s="243"/>
      <c r="BC69" s="242"/>
      <c r="BD69" s="242"/>
      <c r="BE69" s="241">
        <v>0</v>
      </c>
      <c r="BF69" s="241">
        <v>0</v>
      </c>
      <c r="BG69" s="241">
        <v>0</v>
      </c>
      <c r="BH69" s="241">
        <v>0</v>
      </c>
      <c r="BI69" s="241">
        <v>0</v>
      </c>
      <c r="BJ69" s="241">
        <v>0</v>
      </c>
      <c r="BK69" s="241">
        <v>0</v>
      </c>
      <c r="BL69" s="241"/>
      <c r="BM69" s="241">
        <v>3</v>
      </c>
      <c r="BN69" s="241">
        <v>0</v>
      </c>
      <c r="BO69" s="241">
        <v>0</v>
      </c>
      <c r="BP69" s="241"/>
      <c r="BQ69" s="241"/>
      <c r="BR69" s="241"/>
      <c r="BS69" s="241"/>
      <c r="BT69" s="295"/>
      <c r="BU69" s="295"/>
      <c r="BV69" s="295"/>
      <c r="BW69" s="295"/>
      <c r="BX69" s="241"/>
      <c r="BY69" s="241"/>
      <c r="BZ69" s="244"/>
      <c r="CA69" s="244"/>
      <c r="CB69" s="244"/>
      <c r="CC69" s="245"/>
      <c r="CD69" s="241">
        <v>0</v>
      </c>
      <c r="CE69" s="241">
        <v>0</v>
      </c>
      <c r="CF69" s="241">
        <v>0</v>
      </c>
      <c r="CG69" s="241">
        <v>0</v>
      </c>
      <c r="CH69" s="241">
        <v>0</v>
      </c>
      <c r="CI69" s="246" t="s">
        <v>633</v>
      </c>
      <c r="CJ69" s="247">
        <v>327544.40999999997</v>
      </c>
      <c r="CK69" s="247">
        <v>327544.40999999997</v>
      </c>
      <c r="CL69" s="247">
        <v>0</v>
      </c>
      <c r="CM69" s="247">
        <v>0</v>
      </c>
    </row>
    <row r="70" spans="1:91" x14ac:dyDescent="0.25">
      <c r="A70" s="231" t="s">
        <v>771</v>
      </c>
      <c r="B70" s="232" t="s">
        <v>772</v>
      </c>
      <c r="C70" s="232" t="s">
        <v>637</v>
      </c>
      <c r="D70" s="233"/>
      <c r="E70" s="234">
        <v>0</v>
      </c>
      <c r="F70" s="235">
        <v>0</v>
      </c>
      <c r="G70" s="236"/>
      <c r="H70" s="104"/>
      <c r="I70" s="237">
        <f t="shared" si="11"/>
        <v>0</v>
      </c>
      <c r="J70" s="238"/>
      <c r="K70" s="239"/>
      <c r="L70" s="8">
        <v>71917.56</v>
      </c>
      <c r="M70" s="240">
        <f t="shared" si="12"/>
        <v>71917.56</v>
      </c>
      <c r="N70" s="71"/>
      <c r="O70" s="100"/>
      <c r="P70" s="9">
        <f t="shared" si="13"/>
        <v>-71917.56</v>
      </c>
      <c r="Q70" s="9">
        <f t="shared" si="14"/>
        <v>0</v>
      </c>
      <c r="R70" s="9">
        <f t="shared" si="15"/>
        <v>-71917.56</v>
      </c>
      <c r="S70" s="152">
        <v>46108</v>
      </c>
      <c r="T70" s="10"/>
      <c r="U70" s="23">
        <f t="shared" si="16"/>
        <v>1</v>
      </c>
      <c r="V70" s="11">
        <f t="shared" si="17"/>
        <v>0</v>
      </c>
      <c r="W70" s="11">
        <f t="shared" si="18"/>
        <v>0</v>
      </c>
      <c r="X70" s="8">
        <v>71917.56</v>
      </c>
      <c r="Y70" s="9">
        <f t="shared" si="19"/>
        <v>-71917.56</v>
      </c>
      <c r="Z70" s="70">
        <f t="shared" si="20"/>
        <v>-71917.56</v>
      </c>
      <c r="AA70" s="71"/>
      <c r="AB70" s="108"/>
      <c r="AC70" s="9">
        <f t="shared" si="21"/>
        <v>0</v>
      </c>
      <c r="AD70" s="9">
        <f t="shared" si="22"/>
        <v>-71917.56</v>
      </c>
      <c r="AE70" s="10"/>
      <c r="AF70" s="24">
        <v>0</v>
      </c>
      <c r="AG70" s="11">
        <v>0</v>
      </c>
      <c r="AH70" s="8">
        <v>0</v>
      </c>
      <c r="AI70" s="9">
        <v>0</v>
      </c>
      <c r="AJ70" s="9">
        <v>0</v>
      </c>
      <c r="AK70" s="10"/>
      <c r="AL70" s="11">
        <f t="shared" si="24"/>
        <v>0</v>
      </c>
      <c r="AM70" s="8">
        <v>71917.56</v>
      </c>
      <c r="AN70" s="9">
        <f t="shared" si="26"/>
        <v>-71917.56</v>
      </c>
      <c r="AO70" s="9">
        <f t="shared" si="27"/>
        <v>-71917.56</v>
      </c>
      <c r="AP70" s="10"/>
      <c r="AQ70" s="25">
        <f t="shared" si="28"/>
        <v>0</v>
      </c>
      <c r="AR70" s="25">
        <f t="shared" si="29"/>
        <v>0</v>
      </c>
      <c r="AS70" s="25">
        <f t="shared" si="30"/>
        <v>0</v>
      </c>
      <c r="AT70" s="10"/>
      <c r="AU70" s="12">
        <v>0</v>
      </c>
      <c r="AV70" s="12">
        <f t="shared" si="31"/>
        <v>0</v>
      </c>
      <c r="AW70" s="12">
        <f t="shared" si="32"/>
        <v>0</v>
      </c>
      <c r="AX70" s="241"/>
      <c r="AY70" s="242"/>
      <c r="AZ70" s="241"/>
      <c r="BA70" s="241"/>
      <c r="BB70" s="243"/>
      <c r="BC70" s="242"/>
      <c r="BD70" s="242"/>
      <c r="BE70" s="241">
        <v>0</v>
      </c>
      <c r="BF70" s="241">
        <v>0</v>
      </c>
      <c r="BG70" s="241">
        <v>0</v>
      </c>
      <c r="BH70" s="241">
        <v>0</v>
      </c>
      <c r="BI70" s="241">
        <v>0</v>
      </c>
      <c r="BJ70" s="241">
        <v>0</v>
      </c>
      <c r="BK70" s="241">
        <v>0</v>
      </c>
      <c r="BL70" s="241"/>
      <c r="BM70" s="241">
        <v>3</v>
      </c>
      <c r="BN70" s="241">
        <v>0</v>
      </c>
      <c r="BO70" s="241">
        <v>0</v>
      </c>
      <c r="BP70" s="241"/>
      <c r="BQ70" s="241"/>
      <c r="BR70" s="241"/>
      <c r="BS70" s="241"/>
      <c r="BT70" s="295"/>
      <c r="BU70" s="295"/>
      <c r="BV70" s="295"/>
      <c r="BW70" s="295"/>
      <c r="BX70" s="241"/>
      <c r="BY70" s="241"/>
      <c r="BZ70" s="244"/>
      <c r="CA70" s="244"/>
      <c r="CB70" s="244"/>
      <c r="CC70" s="245"/>
      <c r="CD70" s="241">
        <v>0</v>
      </c>
      <c r="CE70" s="241">
        <v>0</v>
      </c>
      <c r="CF70" s="241">
        <v>0</v>
      </c>
      <c r="CG70" s="241">
        <v>0</v>
      </c>
      <c r="CH70" s="241">
        <v>0</v>
      </c>
      <c r="CI70" s="246" t="s">
        <v>633</v>
      </c>
      <c r="CJ70" s="247">
        <v>71917.56</v>
      </c>
      <c r="CK70" s="247">
        <v>71917.56</v>
      </c>
      <c r="CL70" s="247">
        <v>0</v>
      </c>
      <c r="CM70" s="247">
        <v>0</v>
      </c>
    </row>
    <row r="71" spans="1:91" x14ac:dyDescent="0.25">
      <c r="A71" s="231" t="s">
        <v>773</v>
      </c>
      <c r="B71" s="232" t="s">
        <v>774</v>
      </c>
      <c r="C71" s="232" t="s">
        <v>641</v>
      </c>
      <c r="D71" s="233"/>
      <c r="E71" s="234">
        <v>168335.61</v>
      </c>
      <c r="F71" s="235">
        <v>168335.61</v>
      </c>
      <c r="G71" s="236"/>
      <c r="H71" s="104"/>
      <c r="I71" s="237">
        <f t="shared" ref="I71:I134" si="33">F71</f>
        <v>168335.61</v>
      </c>
      <c r="J71" s="238"/>
      <c r="K71" s="239"/>
      <c r="L71" s="8">
        <v>305680.71000000002</v>
      </c>
      <c r="M71" s="240">
        <f t="shared" ref="M71:M134" si="34">L71</f>
        <v>305680.71000000002</v>
      </c>
      <c r="N71" s="71"/>
      <c r="O71" s="100"/>
      <c r="P71" s="9">
        <f t="shared" ref="P71:P134" si="35">I71-M71</f>
        <v>-137345.10000000003</v>
      </c>
      <c r="Q71" s="9">
        <f t="shared" ref="Q71:Q134" si="36">IF(LEFT(B71,4)&lt;&gt;"    ",0,BN71)</f>
        <v>0</v>
      </c>
      <c r="R71" s="9">
        <f t="shared" ref="R71:R134" si="37">+P71-Q71</f>
        <v>-137345.10000000003</v>
      </c>
      <c r="S71" s="152">
        <v>46108</v>
      </c>
      <c r="T71" s="10"/>
      <c r="U71" s="23">
        <f t="shared" ref="U71:U134" si="38">IF(LEFT(B71,4)&lt;&gt;"    ","",IF(M71&lt;&gt;0,X71/M71,0))</f>
        <v>1.0019230523247606</v>
      </c>
      <c r="V71" s="11">
        <f t="shared" ref="V71:V134" si="39">IF(LEFT(B71,4)&lt;&gt;"    ","",U71*I71)</f>
        <v>168659.32818615049</v>
      </c>
      <c r="W71" s="11">
        <f t="shared" ref="W71:W134" si="40">IF(LEFT(B71,4)&lt;&gt;"    ","",X71+Z71)</f>
        <v>168923.44999999995</v>
      </c>
      <c r="X71" s="8">
        <v>306268.55</v>
      </c>
      <c r="Y71" s="9">
        <f t="shared" ref="Y71:Y134" si="41">IF(LEFT(B71,4)&lt;&gt;"    ",0,IF(P71&lt;0,P71,IF(U71&gt;0.3,W71-X71,0)))</f>
        <v>-137345.10000000003</v>
      </c>
      <c r="Z71" s="70">
        <f t="shared" ref="Z71:Z134" si="42">Y71</f>
        <v>-137345.10000000003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-137345.10000000003</v>
      </c>
      <c r="AE71" s="10"/>
      <c r="AF71" s="24">
        <v>0</v>
      </c>
      <c r="AG71" s="11">
        <v>0</v>
      </c>
      <c r="AH71" s="8">
        <v>0</v>
      </c>
      <c r="AI71" s="9">
        <v>0</v>
      </c>
      <c r="AJ71" s="9">
        <v>0</v>
      </c>
      <c r="AK71" s="10"/>
      <c r="AL71" s="11">
        <f t="shared" ref="AL71:AL134" si="45">IF(LEFT(B71,4)&lt;&gt;"    ","",W71-AG71)</f>
        <v>168923.44999999995</v>
      </c>
      <c r="AM71" s="8">
        <v>306268.55</v>
      </c>
      <c r="AN71" s="9">
        <f t="shared" ref="AN71:AN134" si="46">IF(LEFT(B71,4)&lt;&gt;"    ","",Y71-AI71)</f>
        <v>-137345.10000000003</v>
      </c>
      <c r="AO71" s="9">
        <f t="shared" ref="AO71:AO134" si="47">IF(LEFT(B71,4)&lt;&gt;"    ","",Z71-AJ71)</f>
        <v>-137345.10000000003</v>
      </c>
      <c r="AP71" s="10"/>
      <c r="AQ71" s="25">
        <f t="shared" ref="AQ71:AQ134" si="48">IF(LEFT(B71,4)&lt;&gt;"    ","",I71-W71)</f>
        <v>-587.8399999999674</v>
      </c>
      <c r="AR71" s="25">
        <f t="shared" ref="AR71:AR134" si="49">M71-X71</f>
        <v>-587.8399999999674</v>
      </c>
      <c r="AS71" s="25">
        <f t="shared" ref="AS71:AS134" si="50">IF(LEFT(B71,4)&lt;&gt;"    ","",P71-Z71)</f>
        <v>0</v>
      </c>
      <c r="AT71" s="10"/>
      <c r="AU71" s="12">
        <v>192488.64</v>
      </c>
      <c r="AV71" s="12" t="str">
        <f t="shared" ref="AV71:AV134" si="51">IF(LEFT(B71,4)&lt;&gt;"    ","",IF(W71-AU71&gt;=0,W71-AU71," "))</f>
        <v xml:space="preserve"> </v>
      </c>
      <c r="AW71" s="12">
        <f t="shared" ref="AW71:AW134" si="52">IF(LEFT(B71,4)&lt;&gt;"    ","",IF(AU71-W71&gt;=0,AU71-W71," "))</f>
        <v>23565.190000000061</v>
      </c>
      <c r="AX71" s="241"/>
      <c r="AY71" s="242"/>
      <c r="AZ71" s="241"/>
      <c r="BA71" s="241"/>
      <c r="BB71" s="243"/>
      <c r="BC71" s="242"/>
      <c r="BD71" s="242"/>
      <c r="BE71" s="241">
        <v>0</v>
      </c>
      <c r="BF71" s="241">
        <v>0</v>
      </c>
      <c r="BG71" s="241">
        <v>0</v>
      </c>
      <c r="BH71" s="241">
        <v>0</v>
      </c>
      <c r="BI71" s="241">
        <v>0</v>
      </c>
      <c r="BJ71" s="241">
        <v>0</v>
      </c>
      <c r="BK71" s="241">
        <v>0</v>
      </c>
      <c r="BL71" s="241"/>
      <c r="BM71" s="241">
        <v>3</v>
      </c>
      <c r="BN71" s="241">
        <v>0</v>
      </c>
      <c r="BO71" s="241">
        <v>0</v>
      </c>
      <c r="BP71" s="241"/>
      <c r="BQ71" s="241"/>
      <c r="BR71" s="241"/>
      <c r="BS71" s="241"/>
      <c r="BT71" s="295"/>
      <c r="BU71" s="295"/>
      <c r="BV71" s="295"/>
      <c r="BW71" s="295"/>
      <c r="BX71" s="241"/>
      <c r="BY71" s="241"/>
      <c r="BZ71" s="244"/>
      <c r="CA71" s="244"/>
      <c r="CB71" s="244"/>
      <c r="CC71" s="245"/>
      <c r="CD71" s="241">
        <v>0</v>
      </c>
      <c r="CE71" s="241">
        <v>0</v>
      </c>
      <c r="CF71" s="241">
        <v>0</v>
      </c>
      <c r="CG71" s="241">
        <v>0</v>
      </c>
      <c r="CH71" s="241">
        <v>0</v>
      </c>
      <c r="CI71" s="246" t="s">
        <v>633</v>
      </c>
      <c r="CJ71" s="247">
        <v>306268.55</v>
      </c>
      <c r="CK71" s="247">
        <v>306268.55</v>
      </c>
      <c r="CL71" s="247">
        <v>192488.64</v>
      </c>
      <c r="CM71" s="247">
        <v>0</v>
      </c>
    </row>
    <row r="72" spans="1:91" x14ac:dyDescent="0.25">
      <c r="A72" s="231" t="s">
        <v>775</v>
      </c>
      <c r="B72" s="232" t="s">
        <v>776</v>
      </c>
      <c r="C72" s="232" t="s">
        <v>642</v>
      </c>
      <c r="D72" s="233"/>
      <c r="E72" s="234">
        <v>504849.99</v>
      </c>
      <c r="F72" s="235">
        <v>504849.99</v>
      </c>
      <c r="G72" s="236"/>
      <c r="H72" s="104"/>
      <c r="I72" s="237">
        <f t="shared" si="33"/>
        <v>504849.99</v>
      </c>
      <c r="J72" s="238"/>
      <c r="K72" s="239"/>
      <c r="L72" s="8">
        <v>341431.48</v>
      </c>
      <c r="M72" s="240">
        <f t="shared" si="34"/>
        <v>341431.48</v>
      </c>
      <c r="N72" s="71"/>
      <c r="O72" s="100"/>
      <c r="P72" s="9">
        <f t="shared" si="35"/>
        <v>163418.51</v>
      </c>
      <c r="Q72" s="9">
        <f t="shared" si="36"/>
        <v>0</v>
      </c>
      <c r="R72" s="9">
        <f t="shared" si="37"/>
        <v>163418.51</v>
      </c>
      <c r="S72" s="152">
        <v>46108</v>
      </c>
      <c r="T72" s="10"/>
      <c r="U72" s="23">
        <f t="shared" si="38"/>
        <v>1</v>
      </c>
      <c r="V72" s="11">
        <f t="shared" si="39"/>
        <v>504849.99</v>
      </c>
      <c r="W72" s="11" t="str">
        <f t="shared" ca="1" si="40"/>
        <v/>
      </c>
      <c r="X72" s="8">
        <v>341431.48</v>
      </c>
      <c r="Y72" s="9">
        <f t="shared" ca="1" si="41"/>
        <v>0</v>
      </c>
      <c r="Z72" s="70">
        <f t="shared" ca="1" si="42"/>
        <v>0</v>
      </c>
      <c r="AA72" s="71"/>
      <c r="AB72" s="108"/>
      <c r="AC72" s="9">
        <f t="shared" si="43"/>
        <v>0</v>
      </c>
      <c r="AD72" s="9">
        <f t="shared" ca="1" si="44"/>
        <v>0</v>
      </c>
      <c r="AE72" s="10"/>
      <c r="AF72" s="24">
        <v>0</v>
      </c>
      <c r="AG72" s="11">
        <v>0</v>
      </c>
      <c r="AH72" s="8">
        <v>0</v>
      </c>
      <c r="AI72" s="9">
        <v>0</v>
      </c>
      <c r="AJ72" s="9">
        <v>0</v>
      </c>
      <c r="AK72" s="10"/>
      <c r="AL72" s="11" t="str">
        <f t="shared" ca="1" si="45"/>
        <v/>
      </c>
      <c r="AM72" s="8">
        <v>341431.48</v>
      </c>
      <c r="AN72" s="9" t="str">
        <f t="shared" ca="1" si="46"/>
        <v/>
      </c>
      <c r="AO72" s="9" t="str">
        <f t="shared" ca="1" si="47"/>
        <v/>
      </c>
      <c r="AP72" s="10"/>
      <c r="AQ72" s="25" t="str">
        <f t="shared" ca="1" si="48"/>
        <v/>
      </c>
      <c r="AR72" s="25">
        <f t="shared" si="49"/>
        <v>0</v>
      </c>
      <c r="AS72" s="25" t="str">
        <f t="shared" ca="1" si="50"/>
        <v/>
      </c>
      <c r="AT72" s="10"/>
      <c r="AU72" s="12">
        <v>500401.4</v>
      </c>
      <c r="AV72" s="12" t="str">
        <f t="shared" ca="1" si="51"/>
        <v/>
      </c>
      <c r="AW72" s="12" t="str">
        <f t="shared" ca="1" si="52"/>
        <v/>
      </c>
      <c r="AX72" s="241"/>
      <c r="AY72" s="242"/>
      <c r="AZ72" s="241"/>
      <c r="BA72" s="241"/>
      <c r="BB72" s="243"/>
      <c r="BC72" s="242"/>
      <c r="BD72" s="242"/>
      <c r="BE72" s="241">
        <v>0</v>
      </c>
      <c r="BF72" s="241">
        <v>0</v>
      </c>
      <c r="BG72" s="241">
        <v>0</v>
      </c>
      <c r="BH72" s="241">
        <v>0</v>
      </c>
      <c r="BI72" s="241">
        <v>0</v>
      </c>
      <c r="BJ72" s="241">
        <v>0</v>
      </c>
      <c r="BK72" s="241">
        <v>0</v>
      </c>
      <c r="BL72" s="241"/>
      <c r="BM72" s="241">
        <v>3</v>
      </c>
      <c r="BN72" s="241">
        <v>0</v>
      </c>
      <c r="BO72" s="241">
        <v>0</v>
      </c>
      <c r="BP72" s="241"/>
      <c r="BQ72" s="241"/>
      <c r="BR72" s="241"/>
      <c r="BS72" s="241"/>
      <c r="BT72" s="295"/>
      <c r="BU72" s="295"/>
      <c r="BV72" s="295"/>
      <c r="BW72" s="295"/>
      <c r="BX72" s="241"/>
      <c r="BY72" s="241"/>
      <c r="BZ72" s="244"/>
      <c r="CA72" s="244"/>
      <c r="CB72" s="244"/>
      <c r="CC72" s="245"/>
      <c r="CD72" s="241">
        <v>0</v>
      </c>
      <c r="CE72" s="241">
        <v>0</v>
      </c>
      <c r="CF72" s="241">
        <v>0</v>
      </c>
      <c r="CG72" s="241">
        <v>0</v>
      </c>
      <c r="CH72" s="241">
        <v>0</v>
      </c>
      <c r="CI72" s="246" t="s">
        <v>633</v>
      </c>
      <c r="CJ72" s="247">
        <v>341431.48</v>
      </c>
      <c r="CK72" s="247">
        <v>341431.48</v>
      </c>
      <c r="CL72" s="247">
        <v>500401.4</v>
      </c>
      <c r="CM72" s="247">
        <v>0</v>
      </c>
    </row>
    <row r="73" spans="1:91" x14ac:dyDescent="0.25">
      <c r="A73" s="231" t="s">
        <v>777</v>
      </c>
      <c r="B73" s="232" t="s">
        <v>778</v>
      </c>
      <c r="C73" s="232" t="s">
        <v>665</v>
      </c>
      <c r="D73" s="233"/>
      <c r="E73" s="234">
        <v>91979</v>
      </c>
      <c r="F73" s="235">
        <v>91979</v>
      </c>
      <c r="G73" s="236"/>
      <c r="H73" s="104"/>
      <c r="I73" s="237">
        <f t="shared" si="33"/>
        <v>91979</v>
      </c>
      <c r="J73" s="238"/>
      <c r="K73" s="239"/>
      <c r="L73" s="8">
        <v>100450.67</v>
      </c>
      <c r="M73" s="240">
        <f t="shared" si="34"/>
        <v>100450.67</v>
      </c>
      <c r="N73" s="71"/>
      <c r="O73" s="100"/>
      <c r="P73" s="9">
        <f t="shared" si="35"/>
        <v>-8471.6699999999983</v>
      </c>
      <c r="Q73" s="9">
        <f t="shared" si="36"/>
        <v>0</v>
      </c>
      <c r="R73" s="9">
        <f t="shared" si="37"/>
        <v>-8471.6699999999983</v>
      </c>
      <c r="S73" s="152">
        <v>46108</v>
      </c>
      <c r="T73" s="10"/>
      <c r="U73" s="23">
        <f t="shared" si="38"/>
        <v>1.0171928171310356</v>
      </c>
      <c r="V73" s="11">
        <f t="shared" si="39"/>
        <v>93560.378126895521</v>
      </c>
      <c r="W73" s="11">
        <f t="shared" si="40"/>
        <v>93706.03</v>
      </c>
      <c r="X73" s="8">
        <v>102177.7</v>
      </c>
      <c r="Y73" s="9">
        <f t="shared" si="41"/>
        <v>-8471.6699999999983</v>
      </c>
      <c r="Z73" s="70">
        <f t="shared" si="42"/>
        <v>-8471.6699999999983</v>
      </c>
      <c r="AA73" s="71"/>
      <c r="AB73" s="108"/>
      <c r="AC73" s="9">
        <f t="shared" si="43"/>
        <v>0</v>
      </c>
      <c r="AD73" s="9">
        <f t="shared" si="44"/>
        <v>-8471.6699999999983</v>
      </c>
      <c r="AE73" s="10"/>
      <c r="AF73" s="24">
        <v>0</v>
      </c>
      <c r="AG73" s="11">
        <v>0</v>
      </c>
      <c r="AH73" s="8">
        <v>0</v>
      </c>
      <c r="AI73" s="9">
        <v>0</v>
      </c>
      <c r="AJ73" s="9">
        <v>0</v>
      </c>
      <c r="AK73" s="10"/>
      <c r="AL73" s="11">
        <f t="shared" si="45"/>
        <v>93706.03</v>
      </c>
      <c r="AM73" s="8">
        <v>102177.7</v>
      </c>
      <c r="AN73" s="9">
        <f t="shared" si="46"/>
        <v>-8471.6699999999983</v>
      </c>
      <c r="AO73" s="9">
        <f t="shared" si="47"/>
        <v>-8471.6699999999983</v>
      </c>
      <c r="AP73" s="10"/>
      <c r="AQ73" s="25">
        <f t="shared" si="48"/>
        <v>-1727.0299999999988</v>
      </c>
      <c r="AR73" s="25">
        <f t="shared" si="49"/>
        <v>-1727.0299999999988</v>
      </c>
      <c r="AS73" s="25">
        <f t="shared" si="50"/>
        <v>0</v>
      </c>
      <c r="AT73" s="10"/>
      <c r="AU73" s="12">
        <v>91979</v>
      </c>
      <c r="AV73" s="12">
        <f t="shared" si="51"/>
        <v>1727.0299999999988</v>
      </c>
      <c r="AW73" s="12" t="str">
        <f t="shared" si="52"/>
        <v xml:space="preserve"> </v>
      </c>
      <c r="AX73" s="241"/>
      <c r="AY73" s="242"/>
      <c r="AZ73" s="241"/>
      <c r="BA73" s="241"/>
      <c r="BB73" s="243"/>
      <c r="BC73" s="242"/>
      <c r="BD73" s="242"/>
      <c r="BE73" s="241">
        <v>0</v>
      </c>
      <c r="BF73" s="241">
        <v>0</v>
      </c>
      <c r="BG73" s="241">
        <v>0</v>
      </c>
      <c r="BH73" s="241">
        <v>0</v>
      </c>
      <c r="BI73" s="241">
        <v>0</v>
      </c>
      <c r="BJ73" s="241">
        <v>0</v>
      </c>
      <c r="BK73" s="241">
        <v>0</v>
      </c>
      <c r="BL73" s="241"/>
      <c r="BM73" s="241">
        <v>3</v>
      </c>
      <c r="BN73" s="241">
        <v>0</v>
      </c>
      <c r="BO73" s="241">
        <v>0</v>
      </c>
      <c r="BP73" s="241"/>
      <c r="BQ73" s="241"/>
      <c r="BR73" s="241"/>
      <c r="BS73" s="241"/>
      <c r="BT73" s="295"/>
      <c r="BU73" s="295"/>
      <c r="BV73" s="295"/>
      <c r="BW73" s="295"/>
      <c r="BX73" s="241"/>
      <c r="BY73" s="241"/>
      <c r="BZ73" s="244"/>
      <c r="CA73" s="244"/>
      <c r="CB73" s="244"/>
      <c r="CC73" s="245"/>
      <c r="CD73" s="241">
        <v>0</v>
      </c>
      <c r="CE73" s="241">
        <v>0</v>
      </c>
      <c r="CF73" s="241">
        <v>0</v>
      </c>
      <c r="CG73" s="241">
        <v>0</v>
      </c>
      <c r="CH73" s="241">
        <v>0</v>
      </c>
      <c r="CI73" s="246" t="s">
        <v>633</v>
      </c>
      <c r="CJ73" s="247">
        <v>102177.7</v>
      </c>
      <c r="CK73" s="247">
        <v>102177.7</v>
      </c>
      <c r="CL73" s="247">
        <v>91979</v>
      </c>
      <c r="CM73" s="247">
        <v>0</v>
      </c>
    </row>
    <row r="74" spans="1:91" x14ac:dyDescent="0.25">
      <c r="A74" s="231" t="s">
        <v>779</v>
      </c>
      <c r="B74" s="232" t="s">
        <v>780</v>
      </c>
      <c r="C74" s="232" t="s">
        <v>781</v>
      </c>
      <c r="D74" s="233"/>
      <c r="E74" s="234">
        <v>125428.75</v>
      </c>
      <c r="F74" s="235">
        <v>125428.75</v>
      </c>
      <c r="G74" s="236"/>
      <c r="H74" s="104"/>
      <c r="I74" s="237">
        <f t="shared" si="33"/>
        <v>125428.75</v>
      </c>
      <c r="J74" s="238"/>
      <c r="K74" s="239"/>
      <c r="L74" s="8">
        <v>68775.83</v>
      </c>
      <c r="M74" s="240">
        <f t="shared" si="34"/>
        <v>68775.83</v>
      </c>
      <c r="N74" s="71"/>
      <c r="O74" s="100"/>
      <c r="P74" s="9">
        <f t="shared" si="35"/>
        <v>56652.92</v>
      </c>
      <c r="Q74" s="9">
        <f t="shared" si="36"/>
        <v>0</v>
      </c>
      <c r="R74" s="9">
        <f t="shared" si="37"/>
        <v>56652.92</v>
      </c>
      <c r="S74" s="152">
        <v>46108</v>
      </c>
      <c r="T74" s="10"/>
      <c r="U74" s="23">
        <f t="shared" si="38"/>
        <v>0.15159976986101076</v>
      </c>
      <c r="V74" s="11">
        <f t="shared" si="39"/>
        <v>19014.969633954253</v>
      </c>
      <c r="W74" s="11">
        <f t="shared" si="40"/>
        <v>10426.4</v>
      </c>
      <c r="X74" s="8">
        <v>10426.4</v>
      </c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>
        <v>0</v>
      </c>
      <c r="AG74" s="11">
        <v>0</v>
      </c>
      <c r="AH74" s="8">
        <v>0</v>
      </c>
      <c r="AI74" s="9">
        <v>0</v>
      </c>
      <c r="AJ74" s="9">
        <v>0</v>
      </c>
      <c r="AK74" s="10"/>
      <c r="AL74" s="11">
        <f t="shared" si="45"/>
        <v>10426.4</v>
      </c>
      <c r="AM74" s="8">
        <v>10426.4</v>
      </c>
      <c r="AN74" s="9">
        <f t="shared" si="46"/>
        <v>0</v>
      </c>
      <c r="AO74" s="9">
        <f t="shared" si="47"/>
        <v>0</v>
      </c>
      <c r="AP74" s="10"/>
      <c r="AQ74" s="25">
        <f t="shared" si="48"/>
        <v>115002.35</v>
      </c>
      <c r="AR74" s="25">
        <f t="shared" si="49"/>
        <v>58349.43</v>
      </c>
      <c r="AS74" s="25">
        <f t="shared" si="50"/>
        <v>56652.92</v>
      </c>
      <c r="AT74" s="10"/>
      <c r="AU74" s="12">
        <v>125428.75</v>
      </c>
      <c r="AV74" s="12" t="str">
        <f t="shared" si="51"/>
        <v xml:space="preserve"> </v>
      </c>
      <c r="AW74" s="12">
        <f t="shared" si="52"/>
        <v>115002.35</v>
      </c>
      <c r="AX74" s="241"/>
      <c r="AY74" s="242"/>
      <c r="AZ74" s="241"/>
      <c r="BA74" s="241"/>
      <c r="BB74" s="243"/>
      <c r="BC74" s="242"/>
      <c r="BD74" s="242"/>
      <c r="BE74" s="241">
        <v>0</v>
      </c>
      <c r="BF74" s="241">
        <v>0</v>
      </c>
      <c r="BG74" s="241">
        <v>0</v>
      </c>
      <c r="BH74" s="241">
        <v>0</v>
      </c>
      <c r="BI74" s="241">
        <v>0</v>
      </c>
      <c r="BJ74" s="241">
        <v>0</v>
      </c>
      <c r="BK74" s="241">
        <v>0</v>
      </c>
      <c r="BL74" s="241"/>
      <c r="BM74" s="241">
        <v>3</v>
      </c>
      <c r="BN74" s="241">
        <v>0</v>
      </c>
      <c r="BO74" s="241">
        <v>0</v>
      </c>
      <c r="BP74" s="241"/>
      <c r="BQ74" s="241"/>
      <c r="BR74" s="241"/>
      <c r="BS74" s="241"/>
      <c r="BT74" s="295"/>
      <c r="BU74" s="295"/>
      <c r="BV74" s="295"/>
      <c r="BW74" s="295"/>
      <c r="BX74" s="241"/>
      <c r="BY74" s="241"/>
      <c r="BZ74" s="244"/>
      <c r="CA74" s="244"/>
      <c r="CB74" s="244"/>
      <c r="CC74" s="245"/>
      <c r="CD74" s="241">
        <v>0</v>
      </c>
      <c r="CE74" s="241">
        <v>0</v>
      </c>
      <c r="CF74" s="241">
        <v>0</v>
      </c>
      <c r="CG74" s="241">
        <v>0</v>
      </c>
      <c r="CH74" s="241">
        <v>0</v>
      </c>
      <c r="CI74" s="246" t="s">
        <v>633</v>
      </c>
      <c r="CJ74" s="247">
        <v>10426.4</v>
      </c>
      <c r="CK74" s="247">
        <v>10426.4</v>
      </c>
      <c r="CL74" s="247">
        <v>125428.75</v>
      </c>
      <c r="CM74" s="247">
        <v>0</v>
      </c>
    </row>
    <row r="75" spans="1:91" x14ac:dyDescent="0.25">
      <c r="A75" s="231" t="s">
        <v>782</v>
      </c>
      <c r="B75" s="232" t="s">
        <v>783</v>
      </c>
      <c r="C75" s="232" t="s">
        <v>641</v>
      </c>
      <c r="D75" s="233"/>
      <c r="E75" s="234">
        <v>34900</v>
      </c>
      <c r="F75" s="235">
        <v>34900</v>
      </c>
      <c r="G75" s="236"/>
      <c r="H75" s="104"/>
      <c r="I75" s="237">
        <f t="shared" si="33"/>
        <v>34900</v>
      </c>
      <c r="J75" s="238"/>
      <c r="K75" s="239"/>
      <c r="L75" s="8">
        <v>36913.22</v>
      </c>
      <c r="M75" s="240">
        <f t="shared" si="34"/>
        <v>36913.22</v>
      </c>
      <c r="N75" s="71"/>
      <c r="O75" s="100"/>
      <c r="P75" s="9">
        <f t="shared" si="35"/>
        <v>-2013.2200000000012</v>
      </c>
      <c r="Q75" s="9">
        <f t="shared" si="36"/>
        <v>0</v>
      </c>
      <c r="R75" s="9">
        <f t="shared" si="37"/>
        <v>-2013.2200000000012</v>
      </c>
      <c r="S75" s="152">
        <v>46108</v>
      </c>
      <c r="T75" s="10"/>
      <c r="U75" s="23">
        <f t="shared" si="38"/>
        <v>0.99972773981787544</v>
      </c>
      <c r="V75" s="11">
        <f t="shared" si="39"/>
        <v>34890.498119643853</v>
      </c>
      <c r="W75" s="11">
        <f t="shared" si="40"/>
        <v>34889.949999999997</v>
      </c>
      <c r="X75" s="8">
        <v>36903.17</v>
      </c>
      <c r="Y75" s="9">
        <f t="shared" si="41"/>
        <v>-2013.2200000000012</v>
      </c>
      <c r="Z75" s="70">
        <f t="shared" si="42"/>
        <v>-2013.2200000000012</v>
      </c>
      <c r="AA75" s="71"/>
      <c r="AB75" s="108"/>
      <c r="AC75" s="9">
        <f t="shared" si="43"/>
        <v>0</v>
      </c>
      <c r="AD75" s="9">
        <f t="shared" si="44"/>
        <v>-2013.2200000000012</v>
      </c>
      <c r="AE75" s="10"/>
      <c r="AF75" s="24">
        <v>0</v>
      </c>
      <c r="AG75" s="11">
        <v>0</v>
      </c>
      <c r="AH75" s="8">
        <v>0</v>
      </c>
      <c r="AI75" s="9">
        <v>0</v>
      </c>
      <c r="AJ75" s="9">
        <v>0</v>
      </c>
      <c r="AK75" s="10"/>
      <c r="AL75" s="11">
        <f t="shared" si="45"/>
        <v>34889.949999999997</v>
      </c>
      <c r="AM75" s="8">
        <v>36903.17</v>
      </c>
      <c r="AN75" s="9">
        <f t="shared" si="46"/>
        <v>-2013.2200000000012</v>
      </c>
      <c r="AO75" s="9">
        <f t="shared" si="47"/>
        <v>-2013.2200000000012</v>
      </c>
      <c r="AP75" s="10"/>
      <c r="AQ75" s="25">
        <f t="shared" si="48"/>
        <v>10.05000000000291</v>
      </c>
      <c r="AR75" s="25">
        <f t="shared" si="49"/>
        <v>10.05000000000291</v>
      </c>
      <c r="AS75" s="25">
        <f t="shared" si="50"/>
        <v>0</v>
      </c>
      <c r="AT75" s="10"/>
      <c r="AU75" s="12">
        <v>34900</v>
      </c>
      <c r="AV75" s="12" t="str">
        <f t="shared" si="51"/>
        <v xml:space="preserve"> </v>
      </c>
      <c r="AW75" s="12">
        <f t="shared" si="52"/>
        <v>10.05000000000291</v>
      </c>
      <c r="AX75" s="241"/>
      <c r="AY75" s="242"/>
      <c r="AZ75" s="241"/>
      <c r="BA75" s="241"/>
      <c r="BB75" s="243"/>
      <c r="BC75" s="242"/>
      <c r="BD75" s="242"/>
      <c r="BE75" s="241">
        <v>0</v>
      </c>
      <c r="BF75" s="241">
        <v>0</v>
      </c>
      <c r="BG75" s="241">
        <v>0</v>
      </c>
      <c r="BH75" s="241">
        <v>0</v>
      </c>
      <c r="BI75" s="241">
        <v>0</v>
      </c>
      <c r="BJ75" s="241">
        <v>0</v>
      </c>
      <c r="BK75" s="241">
        <v>0</v>
      </c>
      <c r="BL75" s="241"/>
      <c r="BM75" s="241">
        <v>3</v>
      </c>
      <c r="BN75" s="241">
        <v>0</v>
      </c>
      <c r="BO75" s="241">
        <v>0</v>
      </c>
      <c r="BP75" s="241"/>
      <c r="BQ75" s="241"/>
      <c r="BR75" s="241"/>
      <c r="BS75" s="241"/>
      <c r="BT75" s="295"/>
      <c r="BU75" s="295"/>
      <c r="BV75" s="295"/>
      <c r="BW75" s="295"/>
      <c r="BX75" s="241"/>
      <c r="BY75" s="241"/>
      <c r="BZ75" s="244"/>
      <c r="CA75" s="244"/>
      <c r="CB75" s="244"/>
      <c r="CC75" s="245"/>
      <c r="CD75" s="241">
        <v>0</v>
      </c>
      <c r="CE75" s="241">
        <v>0</v>
      </c>
      <c r="CF75" s="241">
        <v>0</v>
      </c>
      <c r="CG75" s="241">
        <v>0</v>
      </c>
      <c r="CH75" s="241">
        <v>0</v>
      </c>
      <c r="CI75" s="246" t="s">
        <v>633</v>
      </c>
      <c r="CJ75" s="247">
        <v>36903.17</v>
      </c>
      <c r="CK75" s="247">
        <v>36903.17</v>
      </c>
      <c r="CL75" s="247">
        <v>34900</v>
      </c>
      <c r="CM75" s="247">
        <v>0</v>
      </c>
    </row>
    <row r="76" spans="1:91" x14ac:dyDescent="0.25">
      <c r="A76" s="231" t="s">
        <v>784</v>
      </c>
      <c r="B76" s="232" t="s">
        <v>785</v>
      </c>
      <c r="C76" s="232" t="s">
        <v>652</v>
      </c>
      <c r="D76" s="233"/>
      <c r="E76" s="234">
        <v>17400</v>
      </c>
      <c r="F76" s="235">
        <v>17400</v>
      </c>
      <c r="G76" s="236"/>
      <c r="H76" s="104"/>
      <c r="I76" s="237">
        <f t="shared" si="33"/>
        <v>17400</v>
      </c>
      <c r="J76" s="238"/>
      <c r="K76" s="239"/>
      <c r="L76" s="8">
        <v>8437.06</v>
      </c>
      <c r="M76" s="240">
        <f t="shared" si="34"/>
        <v>8437.06</v>
      </c>
      <c r="N76" s="71"/>
      <c r="O76" s="100"/>
      <c r="P76" s="9">
        <f t="shared" si="35"/>
        <v>8962.94</v>
      </c>
      <c r="Q76" s="9">
        <f t="shared" si="36"/>
        <v>0</v>
      </c>
      <c r="R76" s="9">
        <f t="shared" si="37"/>
        <v>8962.94</v>
      </c>
      <c r="S76" s="152">
        <v>46108</v>
      </c>
      <c r="T76" s="10"/>
      <c r="U76" s="23">
        <f t="shared" si="38"/>
        <v>1</v>
      </c>
      <c r="V76" s="11">
        <f t="shared" si="39"/>
        <v>17400</v>
      </c>
      <c r="W76" s="11" t="str">
        <f t="shared" ca="1" si="40"/>
        <v/>
      </c>
      <c r="X76" s="8">
        <v>8437.06</v>
      </c>
      <c r="Y76" s="9">
        <f t="shared" ca="1" si="41"/>
        <v>0</v>
      </c>
      <c r="Z76" s="70">
        <f t="shared" ca="1" si="42"/>
        <v>0</v>
      </c>
      <c r="AA76" s="71"/>
      <c r="AB76" s="108"/>
      <c r="AC76" s="9">
        <f t="shared" si="43"/>
        <v>0</v>
      </c>
      <c r="AD76" s="9">
        <f t="shared" ca="1" si="44"/>
        <v>0</v>
      </c>
      <c r="AE76" s="10"/>
      <c r="AF76" s="24">
        <v>0</v>
      </c>
      <c r="AG76" s="11">
        <v>0</v>
      </c>
      <c r="AH76" s="8">
        <v>0</v>
      </c>
      <c r="AI76" s="9">
        <v>0</v>
      </c>
      <c r="AJ76" s="9">
        <v>0</v>
      </c>
      <c r="AK76" s="10"/>
      <c r="AL76" s="11" t="str">
        <f t="shared" ca="1" si="45"/>
        <v/>
      </c>
      <c r="AM76" s="8">
        <v>8437.06</v>
      </c>
      <c r="AN76" s="9" t="str">
        <f t="shared" ca="1" si="46"/>
        <v/>
      </c>
      <c r="AO76" s="9" t="str">
        <f t="shared" ca="1" si="47"/>
        <v/>
      </c>
      <c r="AP76" s="10"/>
      <c r="AQ76" s="25" t="str">
        <f t="shared" ca="1" si="48"/>
        <v/>
      </c>
      <c r="AR76" s="25">
        <f t="shared" si="49"/>
        <v>0</v>
      </c>
      <c r="AS76" s="25" t="str">
        <f t="shared" ca="1" si="50"/>
        <v/>
      </c>
      <c r="AT76" s="10"/>
      <c r="AU76" s="12">
        <v>17400</v>
      </c>
      <c r="AV76" s="12" t="str">
        <f t="shared" ca="1" si="51"/>
        <v/>
      </c>
      <c r="AW76" s="12" t="str">
        <f t="shared" ca="1" si="52"/>
        <v/>
      </c>
      <c r="AX76" s="241"/>
      <c r="AY76" s="242"/>
      <c r="AZ76" s="241"/>
      <c r="BA76" s="241"/>
      <c r="BB76" s="243"/>
      <c r="BC76" s="242"/>
      <c r="BD76" s="242"/>
      <c r="BE76" s="241">
        <v>0</v>
      </c>
      <c r="BF76" s="241">
        <v>0</v>
      </c>
      <c r="BG76" s="241">
        <v>0</v>
      </c>
      <c r="BH76" s="241">
        <v>0</v>
      </c>
      <c r="BI76" s="241">
        <v>0</v>
      </c>
      <c r="BJ76" s="241">
        <v>0</v>
      </c>
      <c r="BK76" s="241">
        <v>0</v>
      </c>
      <c r="BL76" s="241"/>
      <c r="BM76" s="241">
        <v>3</v>
      </c>
      <c r="BN76" s="241">
        <v>0</v>
      </c>
      <c r="BO76" s="241">
        <v>0</v>
      </c>
      <c r="BP76" s="241"/>
      <c r="BQ76" s="241"/>
      <c r="BR76" s="241"/>
      <c r="BS76" s="241"/>
      <c r="BT76" s="295"/>
      <c r="BU76" s="295"/>
      <c r="BV76" s="295"/>
      <c r="BW76" s="295"/>
      <c r="BX76" s="241"/>
      <c r="BY76" s="241"/>
      <c r="BZ76" s="244"/>
      <c r="CA76" s="244"/>
      <c r="CB76" s="244"/>
      <c r="CC76" s="245"/>
      <c r="CD76" s="241">
        <v>0</v>
      </c>
      <c r="CE76" s="241">
        <v>0</v>
      </c>
      <c r="CF76" s="241">
        <v>0</v>
      </c>
      <c r="CG76" s="241">
        <v>0</v>
      </c>
      <c r="CH76" s="241">
        <v>0</v>
      </c>
      <c r="CI76" s="246" t="s">
        <v>633</v>
      </c>
      <c r="CJ76" s="247">
        <v>8437.06</v>
      </c>
      <c r="CK76" s="247">
        <v>8437.06</v>
      </c>
      <c r="CL76" s="247">
        <v>17400</v>
      </c>
      <c r="CM76" s="247">
        <v>0</v>
      </c>
    </row>
    <row r="77" spans="1:91" x14ac:dyDescent="0.25">
      <c r="A77" s="231" t="s">
        <v>786</v>
      </c>
      <c r="B77" s="232" t="s">
        <v>787</v>
      </c>
      <c r="C77" s="232" t="s">
        <v>637</v>
      </c>
      <c r="D77" s="233"/>
      <c r="E77" s="234">
        <v>2095818.51</v>
      </c>
      <c r="F77" s="235">
        <v>2095818.51</v>
      </c>
      <c r="G77" s="236"/>
      <c r="H77" s="104"/>
      <c r="I77" s="237">
        <f t="shared" si="33"/>
        <v>2095818.51</v>
      </c>
      <c r="J77" s="238"/>
      <c r="K77" s="239"/>
      <c r="L77" s="8">
        <v>1811163.92</v>
      </c>
      <c r="M77" s="240">
        <f t="shared" si="34"/>
        <v>1811163.92</v>
      </c>
      <c r="N77" s="71"/>
      <c r="O77" s="100"/>
      <c r="P77" s="9">
        <f t="shared" si="35"/>
        <v>284654.59000000008</v>
      </c>
      <c r="Q77" s="9">
        <f t="shared" si="36"/>
        <v>0</v>
      </c>
      <c r="R77" s="9">
        <f t="shared" si="37"/>
        <v>284654.59000000008</v>
      </c>
      <c r="S77" s="152">
        <v>46108</v>
      </c>
      <c r="T77" s="10"/>
      <c r="U77" s="23">
        <f t="shared" si="38"/>
        <v>1.1047283837235451</v>
      </c>
      <c r="V77" s="11">
        <f t="shared" si="39"/>
        <v>2315310.1951301885</v>
      </c>
      <c r="W77" s="11" t="str">
        <f t="shared" ca="1" si="40"/>
        <v/>
      </c>
      <c r="X77" s="8">
        <v>2000844.19</v>
      </c>
      <c r="Y77" s="9">
        <f t="shared" ca="1" si="41"/>
        <v>0</v>
      </c>
      <c r="Z77" s="70">
        <f t="shared" ca="1" si="42"/>
        <v>0</v>
      </c>
      <c r="AA77" s="71"/>
      <c r="AB77" s="108"/>
      <c r="AC77" s="9">
        <f t="shared" si="43"/>
        <v>0</v>
      </c>
      <c r="AD77" s="9">
        <f t="shared" ca="1" si="44"/>
        <v>0</v>
      </c>
      <c r="AE77" s="10"/>
      <c r="AF77" s="24">
        <v>0</v>
      </c>
      <c r="AG77" s="11">
        <v>0</v>
      </c>
      <c r="AH77" s="8">
        <v>0</v>
      </c>
      <c r="AI77" s="9">
        <v>0</v>
      </c>
      <c r="AJ77" s="9">
        <v>0</v>
      </c>
      <c r="AK77" s="10"/>
      <c r="AL77" s="11" t="str">
        <f t="shared" ca="1" si="45"/>
        <v/>
      </c>
      <c r="AM77" s="8">
        <v>2000844.19</v>
      </c>
      <c r="AN77" s="9" t="str">
        <f t="shared" ca="1" si="46"/>
        <v/>
      </c>
      <c r="AO77" s="9" t="str">
        <f t="shared" ca="1" si="47"/>
        <v/>
      </c>
      <c r="AP77" s="10"/>
      <c r="AQ77" s="25" t="str">
        <f t="shared" ca="1" si="48"/>
        <v/>
      </c>
      <c r="AR77" s="25">
        <f t="shared" si="49"/>
        <v>-189680.27000000002</v>
      </c>
      <c r="AS77" s="25" t="str">
        <f t="shared" ca="1" si="50"/>
        <v/>
      </c>
      <c r="AT77" s="10"/>
      <c r="AU77" s="12">
        <v>2095818.51</v>
      </c>
      <c r="AV77" s="12" t="str">
        <f t="shared" ca="1" si="51"/>
        <v/>
      </c>
      <c r="AW77" s="12" t="str">
        <f t="shared" ca="1" si="52"/>
        <v/>
      </c>
      <c r="AX77" s="241"/>
      <c r="AY77" s="242"/>
      <c r="AZ77" s="241"/>
      <c r="BA77" s="241"/>
      <c r="BB77" s="243"/>
      <c r="BC77" s="242"/>
      <c r="BD77" s="242"/>
      <c r="BE77" s="241">
        <v>0</v>
      </c>
      <c r="BF77" s="241">
        <v>0</v>
      </c>
      <c r="BG77" s="241">
        <v>0</v>
      </c>
      <c r="BH77" s="241">
        <v>0</v>
      </c>
      <c r="BI77" s="241">
        <v>0</v>
      </c>
      <c r="BJ77" s="241">
        <v>0</v>
      </c>
      <c r="BK77" s="241">
        <v>0</v>
      </c>
      <c r="BL77" s="241"/>
      <c r="BM77" s="241">
        <v>3</v>
      </c>
      <c r="BN77" s="241">
        <v>0</v>
      </c>
      <c r="BO77" s="241">
        <v>0</v>
      </c>
      <c r="BP77" s="241"/>
      <c r="BQ77" s="241"/>
      <c r="BR77" s="241"/>
      <c r="BS77" s="241"/>
      <c r="BT77" s="295"/>
      <c r="BU77" s="295"/>
      <c r="BV77" s="295"/>
      <c r="BW77" s="295"/>
      <c r="BX77" s="241"/>
      <c r="BY77" s="241"/>
      <c r="BZ77" s="244"/>
      <c r="CA77" s="244"/>
      <c r="CB77" s="244"/>
      <c r="CC77" s="245"/>
      <c r="CD77" s="241">
        <v>0</v>
      </c>
      <c r="CE77" s="241">
        <v>0</v>
      </c>
      <c r="CF77" s="241">
        <v>0</v>
      </c>
      <c r="CG77" s="241">
        <v>0</v>
      </c>
      <c r="CH77" s="241">
        <v>0</v>
      </c>
      <c r="CI77" s="246" t="s">
        <v>633</v>
      </c>
      <c r="CJ77" s="247">
        <v>2000844.19</v>
      </c>
      <c r="CK77" s="247">
        <v>2000844.19</v>
      </c>
      <c r="CL77" s="247">
        <v>2095818.51</v>
      </c>
      <c r="CM77" s="247">
        <v>0</v>
      </c>
    </row>
    <row r="78" spans="1:91" x14ac:dyDescent="0.25">
      <c r="A78" s="231" t="s">
        <v>788</v>
      </c>
      <c r="B78" s="232" t="s">
        <v>789</v>
      </c>
      <c r="C78" s="232" t="s">
        <v>641</v>
      </c>
      <c r="D78" s="233"/>
      <c r="E78" s="234">
        <v>18074</v>
      </c>
      <c r="F78" s="235">
        <v>18074</v>
      </c>
      <c r="G78" s="236"/>
      <c r="H78" s="104"/>
      <c r="I78" s="237">
        <f t="shared" si="33"/>
        <v>18074</v>
      </c>
      <c r="J78" s="238"/>
      <c r="K78" s="239"/>
      <c r="L78" s="8">
        <v>12580.83</v>
      </c>
      <c r="M78" s="240">
        <f t="shared" si="34"/>
        <v>12580.83</v>
      </c>
      <c r="N78" s="71"/>
      <c r="O78" s="100"/>
      <c r="P78" s="9">
        <f t="shared" si="35"/>
        <v>5493.17</v>
      </c>
      <c r="Q78" s="9">
        <f t="shared" si="36"/>
        <v>0</v>
      </c>
      <c r="R78" s="9">
        <f t="shared" si="37"/>
        <v>5493.17</v>
      </c>
      <c r="S78" s="152">
        <v>46108</v>
      </c>
      <c r="T78" s="10"/>
      <c r="U78" s="23">
        <f t="shared" si="38"/>
        <v>1.0703634020966819</v>
      </c>
      <c r="V78" s="11">
        <f t="shared" si="39"/>
        <v>19345.74812949543</v>
      </c>
      <c r="W78" s="11" t="str">
        <f t="shared" ca="1" si="40"/>
        <v/>
      </c>
      <c r="X78" s="8">
        <v>13466.06</v>
      </c>
      <c r="Y78" s="9">
        <f t="shared" ca="1" si="41"/>
        <v>0</v>
      </c>
      <c r="Z78" s="70">
        <f t="shared" ca="1" si="42"/>
        <v>0</v>
      </c>
      <c r="AA78" s="71"/>
      <c r="AB78" s="108"/>
      <c r="AC78" s="9">
        <f t="shared" si="43"/>
        <v>0</v>
      </c>
      <c r="AD78" s="9">
        <f t="shared" ca="1" si="44"/>
        <v>0</v>
      </c>
      <c r="AE78" s="10"/>
      <c r="AF78" s="24">
        <v>0</v>
      </c>
      <c r="AG78" s="11">
        <v>0</v>
      </c>
      <c r="AH78" s="8">
        <v>0</v>
      </c>
      <c r="AI78" s="9">
        <v>0</v>
      </c>
      <c r="AJ78" s="9">
        <v>0</v>
      </c>
      <c r="AK78" s="10"/>
      <c r="AL78" s="11" t="str">
        <f t="shared" ca="1" si="45"/>
        <v/>
      </c>
      <c r="AM78" s="8">
        <v>13466.06</v>
      </c>
      <c r="AN78" s="9" t="str">
        <f t="shared" ca="1" si="46"/>
        <v/>
      </c>
      <c r="AO78" s="9" t="str">
        <f t="shared" ca="1" si="47"/>
        <v/>
      </c>
      <c r="AP78" s="10"/>
      <c r="AQ78" s="25" t="str">
        <f t="shared" ca="1" si="48"/>
        <v/>
      </c>
      <c r="AR78" s="25">
        <f t="shared" si="49"/>
        <v>-885.22999999999956</v>
      </c>
      <c r="AS78" s="25" t="str">
        <f t="shared" ca="1" si="50"/>
        <v/>
      </c>
      <c r="AT78" s="10"/>
      <c r="AU78" s="12">
        <v>22126</v>
      </c>
      <c r="AV78" s="12" t="str">
        <f t="shared" ca="1" si="51"/>
        <v/>
      </c>
      <c r="AW78" s="12" t="str">
        <f t="shared" ca="1" si="52"/>
        <v/>
      </c>
      <c r="AX78" s="241"/>
      <c r="AY78" s="242"/>
      <c r="AZ78" s="241"/>
      <c r="BA78" s="241"/>
      <c r="BB78" s="243"/>
      <c r="BC78" s="242"/>
      <c r="BD78" s="242"/>
      <c r="BE78" s="241">
        <v>0</v>
      </c>
      <c r="BF78" s="241">
        <v>0</v>
      </c>
      <c r="BG78" s="241">
        <v>0</v>
      </c>
      <c r="BH78" s="241">
        <v>0</v>
      </c>
      <c r="BI78" s="241">
        <v>0</v>
      </c>
      <c r="BJ78" s="241">
        <v>0</v>
      </c>
      <c r="BK78" s="241">
        <v>0</v>
      </c>
      <c r="BL78" s="241"/>
      <c r="BM78" s="241">
        <v>3</v>
      </c>
      <c r="BN78" s="241">
        <v>0</v>
      </c>
      <c r="BO78" s="241">
        <v>0</v>
      </c>
      <c r="BP78" s="241"/>
      <c r="BQ78" s="241"/>
      <c r="BR78" s="241"/>
      <c r="BS78" s="241"/>
      <c r="BT78" s="295"/>
      <c r="BU78" s="295"/>
      <c r="BV78" s="295"/>
      <c r="BW78" s="295"/>
      <c r="BX78" s="241"/>
      <c r="BY78" s="241"/>
      <c r="BZ78" s="244"/>
      <c r="CA78" s="244"/>
      <c r="CB78" s="244"/>
      <c r="CC78" s="245"/>
      <c r="CD78" s="241">
        <v>0</v>
      </c>
      <c r="CE78" s="241">
        <v>0</v>
      </c>
      <c r="CF78" s="241">
        <v>0</v>
      </c>
      <c r="CG78" s="241">
        <v>0</v>
      </c>
      <c r="CH78" s="241">
        <v>0</v>
      </c>
      <c r="CI78" s="246" t="s">
        <v>633</v>
      </c>
      <c r="CJ78" s="247">
        <v>13466.06</v>
      </c>
      <c r="CK78" s="247">
        <v>13466.06</v>
      </c>
      <c r="CL78" s="247">
        <v>22126</v>
      </c>
      <c r="CM78" s="247">
        <v>0</v>
      </c>
    </row>
    <row r="79" spans="1:91" x14ac:dyDescent="0.25">
      <c r="A79" s="231" t="s">
        <v>790</v>
      </c>
      <c r="B79" s="232" t="s">
        <v>791</v>
      </c>
      <c r="C79" s="232" t="s">
        <v>642</v>
      </c>
      <c r="D79" s="233"/>
      <c r="E79" s="234">
        <v>80454</v>
      </c>
      <c r="F79" s="235">
        <v>80454</v>
      </c>
      <c r="G79" s="236"/>
      <c r="H79" s="104"/>
      <c r="I79" s="237">
        <f t="shared" si="33"/>
        <v>80454</v>
      </c>
      <c r="J79" s="238"/>
      <c r="K79" s="239"/>
      <c r="L79" s="8">
        <v>40077.78</v>
      </c>
      <c r="M79" s="240">
        <f t="shared" si="34"/>
        <v>40077.78</v>
      </c>
      <c r="N79" s="71"/>
      <c r="O79" s="100"/>
      <c r="P79" s="9">
        <f t="shared" si="35"/>
        <v>40376.22</v>
      </c>
      <c r="Q79" s="9">
        <f t="shared" si="36"/>
        <v>0</v>
      </c>
      <c r="R79" s="9">
        <f t="shared" si="37"/>
        <v>40376.22</v>
      </c>
      <c r="S79" s="152">
        <v>46108</v>
      </c>
      <c r="T79" s="10"/>
      <c r="U79" s="23">
        <f t="shared" si="38"/>
        <v>0.91299717698934424</v>
      </c>
      <c r="V79" s="11">
        <f t="shared" si="39"/>
        <v>73454.274877500706</v>
      </c>
      <c r="W79" s="11" t="str">
        <f t="shared" ca="1" si="40"/>
        <v/>
      </c>
      <c r="X79" s="8">
        <v>36590.9</v>
      </c>
      <c r="Y79" s="9">
        <f t="shared" ca="1" si="41"/>
        <v>0</v>
      </c>
      <c r="Z79" s="70">
        <f t="shared" ca="1" si="42"/>
        <v>0</v>
      </c>
      <c r="AA79" s="71"/>
      <c r="AB79" s="108"/>
      <c r="AC79" s="9">
        <f t="shared" si="43"/>
        <v>0</v>
      </c>
      <c r="AD79" s="9">
        <f t="shared" ca="1" si="44"/>
        <v>0</v>
      </c>
      <c r="AE79" s="10"/>
      <c r="AF79" s="24">
        <v>0</v>
      </c>
      <c r="AG79" s="11">
        <v>0</v>
      </c>
      <c r="AH79" s="8">
        <v>0</v>
      </c>
      <c r="AI79" s="9">
        <v>0</v>
      </c>
      <c r="AJ79" s="9">
        <v>0</v>
      </c>
      <c r="AK79" s="10"/>
      <c r="AL79" s="11" t="str">
        <f t="shared" ca="1" si="45"/>
        <v/>
      </c>
      <c r="AM79" s="8">
        <v>36590.9</v>
      </c>
      <c r="AN79" s="9" t="str">
        <f t="shared" ca="1" si="46"/>
        <v/>
      </c>
      <c r="AO79" s="9" t="str">
        <f t="shared" ca="1" si="47"/>
        <v/>
      </c>
      <c r="AP79" s="10"/>
      <c r="AQ79" s="25" t="str">
        <f t="shared" ca="1" si="48"/>
        <v/>
      </c>
      <c r="AR79" s="25">
        <f t="shared" si="49"/>
        <v>3486.8799999999974</v>
      </c>
      <c r="AS79" s="25" t="str">
        <f t="shared" ca="1" si="50"/>
        <v/>
      </c>
      <c r="AT79" s="10"/>
      <c r="AU79" s="12">
        <v>80454</v>
      </c>
      <c r="AV79" s="12" t="str">
        <f t="shared" ca="1" si="51"/>
        <v/>
      </c>
      <c r="AW79" s="12" t="str">
        <f t="shared" ca="1" si="52"/>
        <v/>
      </c>
      <c r="AX79" s="241"/>
      <c r="AY79" s="242"/>
      <c r="AZ79" s="241"/>
      <c r="BA79" s="241"/>
      <c r="BB79" s="243"/>
      <c r="BC79" s="242"/>
      <c r="BD79" s="242"/>
      <c r="BE79" s="241">
        <v>0</v>
      </c>
      <c r="BF79" s="241">
        <v>0</v>
      </c>
      <c r="BG79" s="241">
        <v>0</v>
      </c>
      <c r="BH79" s="241">
        <v>0</v>
      </c>
      <c r="BI79" s="241">
        <v>0</v>
      </c>
      <c r="BJ79" s="241">
        <v>0</v>
      </c>
      <c r="BK79" s="241">
        <v>0</v>
      </c>
      <c r="BL79" s="241"/>
      <c r="BM79" s="241">
        <v>3</v>
      </c>
      <c r="BN79" s="241">
        <v>0</v>
      </c>
      <c r="BO79" s="241">
        <v>0</v>
      </c>
      <c r="BP79" s="241"/>
      <c r="BQ79" s="241"/>
      <c r="BR79" s="241"/>
      <c r="BS79" s="241"/>
      <c r="BT79" s="295"/>
      <c r="BU79" s="295"/>
      <c r="BV79" s="295"/>
      <c r="BW79" s="295"/>
      <c r="BX79" s="241"/>
      <c r="BY79" s="241"/>
      <c r="BZ79" s="244"/>
      <c r="CA79" s="244"/>
      <c r="CB79" s="244"/>
      <c r="CC79" s="245"/>
      <c r="CD79" s="241">
        <v>0</v>
      </c>
      <c r="CE79" s="241">
        <v>0</v>
      </c>
      <c r="CF79" s="241">
        <v>0</v>
      </c>
      <c r="CG79" s="241">
        <v>0</v>
      </c>
      <c r="CH79" s="241">
        <v>0</v>
      </c>
      <c r="CI79" s="246" t="s">
        <v>633</v>
      </c>
      <c r="CJ79" s="247">
        <v>36590.9</v>
      </c>
      <c r="CK79" s="247">
        <v>36590.9</v>
      </c>
      <c r="CL79" s="247">
        <v>80454</v>
      </c>
      <c r="CM79" s="247">
        <v>0</v>
      </c>
    </row>
    <row r="80" spans="1:91" x14ac:dyDescent="0.25">
      <c r="A80" s="231" t="s">
        <v>792</v>
      </c>
      <c r="B80" s="232" t="s">
        <v>793</v>
      </c>
      <c r="C80" s="232" t="s">
        <v>695</v>
      </c>
      <c r="D80" s="233"/>
      <c r="E80" s="234">
        <v>12793</v>
      </c>
      <c r="F80" s="235">
        <v>12793</v>
      </c>
      <c r="G80" s="236"/>
      <c r="H80" s="104"/>
      <c r="I80" s="237">
        <f t="shared" si="33"/>
        <v>12793</v>
      </c>
      <c r="J80" s="238"/>
      <c r="K80" s="239"/>
      <c r="L80" s="8">
        <v>2493.13</v>
      </c>
      <c r="M80" s="240">
        <f t="shared" si="34"/>
        <v>2493.13</v>
      </c>
      <c r="N80" s="71"/>
      <c r="O80" s="100"/>
      <c r="P80" s="9">
        <f t="shared" si="35"/>
        <v>10299.869999999999</v>
      </c>
      <c r="Q80" s="9">
        <f t="shared" si="36"/>
        <v>0</v>
      </c>
      <c r="R80" s="9">
        <f t="shared" si="37"/>
        <v>10299.869999999999</v>
      </c>
      <c r="S80" s="152">
        <v>46108</v>
      </c>
      <c r="T80" s="10"/>
      <c r="U80" s="23">
        <f t="shared" si="38"/>
        <v>2.1815950231235433</v>
      </c>
      <c r="V80" s="11">
        <f t="shared" si="39"/>
        <v>27909.145130819488</v>
      </c>
      <c r="W80" s="11" t="str">
        <f t="shared" ca="1" si="40"/>
        <v/>
      </c>
      <c r="X80" s="8">
        <v>5439</v>
      </c>
      <c r="Y80" s="9">
        <f t="shared" ca="1" si="41"/>
        <v>0</v>
      </c>
      <c r="Z80" s="70">
        <f t="shared" ca="1" si="42"/>
        <v>0</v>
      </c>
      <c r="AA80" s="71"/>
      <c r="AB80" s="108"/>
      <c r="AC80" s="9">
        <f t="shared" si="43"/>
        <v>0</v>
      </c>
      <c r="AD80" s="9">
        <f t="shared" ca="1" si="44"/>
        <v>0</v>
      </c>
      <c r="AE80" s="10"/>
      <c r="AF80" s="24">
        <v>0</v>
      </c>
      <c r="AG80" s="11">
        <v>0</v>
      </c>
      <c r="AH80" s="8">
        <v>0</v>
      </c>
      <c r="AI80" s="9">
        <v>0</v>
      </c>
      <c r="AJ80" s="9">
        <v>0</v>
      </c>
      <c r="AK80" s="10"/>
      <c r="AL80" s="11" t="str">
        <f t="shared" ca="1" si="45"/>
        <v/>
      </c>
      <c r="AM80" s="8">
        <v>5439</v>
      </c>
      <c r="AN80" s="9" t="str">
        <f t="shared" ca="1" si="46"/>
        <v/>
      </c>
      <c r="AO80" s="9" t="str">
        <f t="shared" ca="1" si="47"/>
        <v/>
      </c>
      <c r="AP80" s="10"/>
      <c r="AQ80" s="25" t="str">
        <f t="shared" ca="1" si="48"/>
        <v/>
      </c>
      <c r="AR80" s="25">
        <f t="shared" si="49"/>
        <v>-2945.87</v>
      </c>
      <c r="AS80" s="25" t="str">
        <f t="shared" ca="1" si="50"/>
        <v/>
      </c>
      <c r="AT80" s="10"/>
      <c r="AU80" s="12">
        <v>12793</v>
      </c>
      <c r="AV80" s="12" t="str">
        <f t="shared" ca="1" si="51"/>
        <v/>
      </c>
      <c r="AW80" s="12" t="str">
        <f t="shared" ca="1" si="52"/>
        <v/>
      </c>
      <c r="AX80" s="241"/>
      <c r="AY80" s="242"/>
      <c r="AZ80" s="241"/>
      <c r="BA80" s="241"/>
      <c r="BB80" s="243"/>
      <c r="BC80" s="242"/>
      <c r="BD80" s="242"/>
      <c r="BE80" s="241">
        <v>0</v>
      </c>
      <c r="BF80" s="241">
        <v>0</v>
      </c>
      <c r="BG80" s="241">
        <v>0</v>
      </c>
      <c r="BH80" s="241">
        <v>0</v>
      </c>
      <c r="BI80" s="241">
        <v>0</v>
      </c>
      <c r="BJ80" s="241">
        <v>0</v>
      </c>
      <c r="BK80" s="241">
        <v>0</v>
      </c>
      <c r="BL80" s="241"/>
      <c r="BM80" s="241">
        <v>3</v>
      </c>
      <c r="BN80" s="241">
        <v>0</v>
      </c>
      <c r="BO80" s="241">
        <v>0</v>
      </c>
      <c r="BP80" s="241"/>
      <c r="BQ80" s="241"/>
      <c r="BR80" s="241"/>
      <c r="BS80" s="241"/>
      <c r="BT80" s="295"/>
      <c r="BU80" s="295"/>
      <c r="BV80" s="295"/>
      <c r="BW80" s="295"/>
      <c r="BX80" s="241"/>
      <c r="BY80" s="241"/>
      <c r="BZ80" s="244"/>
      <c r="CA80" s="244"/>
      <c r="CB80" s="244"/>
      <c r="CC80" s="245"/>
      <c r="CD80" s="241">
        <v>0</v>
      </c>
      <c r="CE80" s="241">
        <v>0</v>
      </c>
      <c r="CF80" s="241">
        <v>0</v>
      </c>
      <c r="CG80" s="241">
        <v>0</v>
      </c>
      <c r="CH80" s="241">
        <v>0</v>
      </c>
      <c r="CI80" s="246" t="s">
        <v>633</v>
      </c>
      <c r="CJ80" s="247">
        <v>5439</v>
      </c>
      <c r="CK80" s="247">
        <v>5439</v>
      </c>
      <c r="CL80" s="247">
        <v>12793</v>
      </c>
      <c r="CM80" s="247">
        <v>0</v>
      </c>
    </row>
    <row r="81" spans="1:91" x14ac:dyDescent="0.25">
      <c r="A81" s="231" t="s">
        <v>794</v>
      </c>
      <c r="B81" s="232" t="s">
        <v>795</v>
      </c>
      <c r="C81" s="232" t="s">
        <v>695</v>
      </c>
      <c r="D81" s="233"/>
      <c r="E81" s="234">
        <v>211600</v>
      </c>
      <c r="F81" s="235">
        <v>211600</v>
      </c>
      <c r="G81" s="236"/>
      <c r="H81" s="104"/>
      <c r="I81" s="237">
        <f t="shared" si="33"/>
        <v>211600</v>
      </c>
      <c r="J81" s="238"/>
      <c r="K81" s="239"/>
      <c r="L81" s="8">
        <v>106344.75</v>
      </c>
      <c r="M81" s="240">
        <f t="shared" si="34"/>
        <v>106344.75</v>
      </c>
      <c r="N81" s="71"/>
      <c r="O81" s="100"/>
      <c r="P81" s="9">
        <f t="shared" si="35"/>
        <v>105255.25</v>
      </c>
      <c r="Q81" s="9">
        <f t="shared" si="36"/>
        <v>0</v>
      </c>
      <c r="R81" s="9">
        <f t="shared" si="37"/>
        <v>105255.25</v>
      </c>
      <c r="S81" s="152">
        <v>46108</v>
      </c>
      <c r="T81" s="10"/>
      <c r="U81" s="23">
        <f t="shared" si="38"/>
        <v>0.95614245179005075</v>
      </c>
      <c r="V81" s="11">
        <f t="shared" si="39"/>
        <v>202319.74279877474</v>
      </c>
      <c r="W81" s="11" t="str">
        <f t="shared" ca="1" si="40"/>
        <v/>
      </c>
      <c r="X81" s="8">
        <v>101680.73</v>
      </c>
      <c r="Y81" s="9">
        <f t="shared" ca="1" si="41"/>
        <v>0</v>
      </c>
      <c r="Z81" s="70">
        <f t="shared" ca="1" si="42"/>
        <v>0</v>
      </c>
      <c r="AA81" s="71"/>
      <c r="AB81" s="108"/>
      <c r="AC81" s="9">
        <f t="shared" si="43"/>
        <v>0</v>
      </c>
      <c r="AD81" s="9">
        <f t="shared" ca="1" si="44"/>
        <v>0</v>
      </c>
      <c r="AE81" s="10"/>
      <c r="AF81" s="24">
        <v>0</v>
      </c>
      <c r="AG81" s="11">
        <v>0</v>
      </c>
      <c r="AH81" s="8">
        <v>0</v>
      </c>
      <c r="AI81" s="9">
        <v>0</v>
      </c>
      <c r="AJ81" s="9">
        <v>0</v>
      </c>
      <c r="AK81" s="10"/>
      <c r="AL81" s="11" t="str">
        <f t="shared" ca="1" si="45"/>
        <v/>
      </c>
      <c r="AM81" s="8">
        <v>101680.73</v>
      </c>
      <c r="AN81" s="9" t="str">
        <f t="shared" ca="1" si="46"/>
        <v/>
      </c>
      <c r="AO81" s="9" t="str">
        <f t="shared" ca="1" si="47"/>
        <v/>
      </c>
      <c r="AP81" s="10"/>
      <c r="AQ81" s="25" t="str">
        <f t="shared" ca="1" si="48"/>
        <v/>
      </c>
      <c r="AR81" s="25">
        <f t="shared" si="49"/>
        <v>4664.0200000000041</v>
      </c>
      <c r="AS81" s="25" t="str">
        <f t="shared" ca="1" si="50"/>
        <v/>
      </c>
      <c r="AT81" s="10"/>
      <c r="AU81" s="12">
        <v>211600</v>
      </c>
      <c r="AV81" s="12" t="str">
        <f t="shared" ca="1" si="51"/>
        <v/>
      </c>
      <c r="AW81" s="12" t="str">
        <f t="shared" ca="1" si="52"/>
        <v/>
      </c>
      <c r="AX81" s="241"/>
      <c r="AY81" s="242"/>
      <c r="AZ81" s="241"/>
      <c r="BA81" s="241"/>
      <c r="BB81" s="243"/>
      <c r="BC81" s="242"/>
      <c r="BD81" s="242"/>
      <c r="BE81" s="241">
        <v>0</v>
      </c>
      <c r="BF81" s="241">
        <v>0</v>
      </c>
      <c r="BG81" s="241">
        <v>0</v>
      </c>
      <c r="BH81" s="241">
        <v>0</v>
      </c>
      <c r="BI81" s="241">
        <v>0</v>
      </c>
      <c r="BJ81" s="241">
        <v>0</v>
      </c>
      <c r="BK81" s="241">
        <v>0</v>
      </c>
      <c r="BL81" s="241"/>
      <c r="BM81" s="241">
        <v>3</v>
      </c>
      <c r="BN81" s="241">
        <v>0</v>
      </c>
      <c r="BO81" s="241">
        <v>0</v>
      </c>
      <c r="BP81" s="241"/>
      <c r="BQ81" s="241"/>
      <c r="BR81" s="241"/>
      <c r="BS81" s="241"/>
      <c r="BT81" s="295"/>
      <c r="BU81" s="295"/>
      <c r="BV81" s="295"/>
      <c r="BW81" s="295"/>
      <c r="BX81" s="241"/>
      <c r="BY81" s="241"/>
      <c r="BZ81" s="244"/>
      <c r="CA81" s="244"/>
      <c r="CB81" s="244"/>
      <c r="CC81" s="245"/>
      <c r="CD81" s="241">
        <v>0</v>
      </c>
      <c r="CE81" s="241">
        <v>0</v>
      </c>
      <c r="CF81" s="241">
        <v>0</v>
      </c>
      <c r="CG81" s="241">
        <v>0</v>
      </c>
      <c r="CH81" s="241">
        <v>0</v>
      </c>
      <c r="CI81" s="246" t="s">
        <v>633</v>
      </c>
      <c r="CJ81" s="247">
        <v>101680.73</v>
      </c>
      <c r="CK81" s="247">
        <v>101680.73</v>
      </c>
      <c r="CL81" s="247">
        <v>211600</v>
      </c>
      <c r="CM81" s="247">
        <v>0</v>
      </c>
    </row>
    <row r="82" spans="1:91" x14ac:dyDescent="0.25">
      <c r="A82" s="231"/>
      <c r="B82" s="120" t="s">
        <v>796</v>
      </c>
      <c r="C82" s="232"/>
      <c r="D82" s="233"/>
      <c r="E82" s="276">
        <f>SUM(E7:E81)/2</f>
        <v>77812833.745000005</v>
      </c>
      <c r="F82" s="266">
        <f>SUM(F7:F81)/2</f>
        <v>77812833.745000005</v>
      </c>
      <c r="G82" s="236"/>
      <c r="H82" s="104"/>
      <c r="I82" s="277">
        <f>SUM(I7:I81)/2</f>
        <v>77848426.745000005</v>
      </c>
      <c r="J82" s="238"/>
      <c r="K82" s="239"/>
      <c r="L82" s="270">
        <f>SUM(L7:L81)/2</f>
        <v>70078604.590000004</v>
      </c>
      <c r="M82" s="278">
        <f>SUM(M7:M81)/2</f>
        <v>71135759.969999999</v>
      </c>
      <c r="N82" s="71"/>
      <c r="O82" s="100"/>
      <c r="P82" s="268">
        <f>SUM(P7:P81)/2</f>
        <v>6712666.7749999957</v>
      </c>
      <c r="Q82" s="268">
        <f>SUM(Q7:Q81)/2</f>
        <v>845000</v>
      </c>
      <c r="R82" s="268">
        <f>SUM(R7:R81)/2</f>
        <v>5867666.7749999976</v>
      </c>
      <c r="S82" s="152"/>
      <c r="T82" s="10"/>
      <c r="U82" s="23" t="str">
        <f t="shared" si="38"/>
        <v/>
      </c>
      <c r="V82" s="269">
        <f>SUM(V7:V81)/2</f>
        <v>67163117.77207984</v>
      </c>
      <c r="W82" s="269">
        <f ca="1">SUM(W7:W81)/2</f>
        <v>0</v>
      </c>
      <c r="X82" s="270">
        <f>SUM(X7:X81)/2</f>
        <v>61196372.715000011</v>
      </c>
      <c r="Y82" s="268">
        <f ca="1">SUM(Y7:Y81)/2</f>
        <v>0</v>
      </c>
      <c r="Z82" s="279">
        <f ca="1">SUM(Z7:Z81)/2</f>
        <v>0</v>
      </c>
      <c r="AA82" s="71"/>
      <c r="AB82" s="108"/>
      <c r="AC82" s="268">
        <f>SUM(AC7:AC81)/2</f>
        <v>845000</v>
      </c>
      <c r="AD82" s="268">
        <f ca="1">SUM(AD7:AD81)/2</f>
        <v>0</v>
      </c>
      <c r="AE82" s="10"/>
      <c r="AF82" s="24"/>
      <c r="AG82" s="269">
        <f>SUM(AG7:AG81)/2</f>
        <v>34104916.049999997</v>
      </c>
      <c r="AH82" s="270">
        <f>SUM(AH7:AH81)/2</f>
        <v>34104916.049999997</v>
      </c>
      <c r="AI82" s="268">
        <f>SUM(AI7:AI81)/2</f>
        <v>-34104916.049999997</v>
      </c>
      <c r="AJ82" s="268">
        <f>SUM(AJ7:AJ81)/2</f>
        <v>-28285.55</v>
      </c>
      <c r="AK82" s="10"/>
      <c r="AL82" s="269">
        <f ca="1">SUM(AL7:AL81)/2</f>
        <v>0</v>
      </c>
      <c r="AM82" s="270">
        <f>SUM(AM7:AM81)/2</f>
        <v>27091456.665000007</v>
      </c>
      <c r="AN82" s="268">
        <f ca="1">SUM(AN7:AN81)/2</f>
        <v>0</v>
      </c>
      <c r="AO82" s="268">
        <f ca="1">SUM(AO7:AO81)/2</f>
        <v>0</v>
      </c>
      <c r="AP82" s="10"/>
      <c r="AQ82" s="280">
        <f ca="1">SUM(AQ7:AQ81)/2</f>
        <v>0</v>
      </c>
      <c r="AR82" s="280">
        <f>SUM(AR7:AR81)/2</f>
        <v>9939387.2549999952</v>
      </c>
      <c r="AS82" s="280">
        <f ca="1">SUM(AS7:AS81)/2</f>
        <v>0</v>
      </c>
      <c r="AT82" s="10"/>
      <c r="AU82" s="281">
        <f>SUM(AU7:AU81)/2</f>
        <v>72694686.914999992</v>
      </c>
      <c r="AV82" s="281">
        <f ca="1">SUM(AV7:AV81)/2</f>
        <v>0</v>
      </c>
      <c r="AW82" s="281">
        <f ca="1">SUM(AW7:AW81)/2</f>
        <v>0</v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5"/>
      <c r="BU82" s="295"/>
      <c r="BV82" s="295"/>
      <c r="BW82" s="295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ref="AI71:AI134" si="53">IF(LEFT(B83,4)&lt;&gt;"    ","",AG83-AH83)</f>
        <v/>
      </c>
      <c r="AJ83" s="9"/>
      <c r="AK83" s="10"/>
      <c r="AL83" s="11" t="str">
        <f t="shared" si="45"/>
        <v/>
      </c>
      <c r="AM83" s="8" t="str">
        <f t="shared" ref="AM71:AM134" si="54">IF(LEFT(B83,4)&lt;&gt;"    ","",X83-AH83)</f>
        <v/>
      </c>
      <c r="AN83" s="9" t="str">
        <f t="shared" si="46"/>
        <v/>
      </c>
      <c r="AO83" s="9" t="str">
        <f t="shared" si="47"/>
        <v/>
      </c>
      <c r="AP83" s="10"/>
      <c r="AQ83" s="25" t="str">
        <f t="shared" si="48"/>
        <v/>
      </c>
      <c r="AR83" s="25">
        <f t="shared" si="49"/>
        <v>0</v>
      </c>
      <c r="AS83" s="25" t="str">
        <f t="shared" si="50"/>
        <v/>
      </c>
      <c r="AT83" s="10"/>
      <c r="AU83" s="12"/>
      <c r="AV83" s="12" t="str">
        <f t="shared" si="51"/>
        <v/>
      </c>
      <c r="AW83" s="12" t="str">
        <f t="shared" si="52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5"/>
      <c r="BU83" s="295"/>
      <c r="BV83" s="295"/>
      <c r="BW83" s="295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84"/>
      <c r="B84" s="282" t="s">
        <v>639</v>
      </c>
      <c r="C84" s="120"/>
      <c r="D84" s="265"/>
      <c r="E84" s="276">
        <f>SUMIF(BM8:BM84,1, E8:E84)</f>
        <v>36704239.730000004</v>
      </c>
      <c r="F84" s="266">
        <f>SUMIF(BM8:BM84,1, F8:F84)</f>
        <v>36704239.730000004</v>
      </c>
      <c r="G84" s="285"/>
      <c r="H84" s="104"/>
      <c r="I84" s="277">
        <f>SUMIF(BM8:BM84,1, I8:I84)</f>
        <v>36739832.730000004</v>
      </c>
      <c r="J84" s="286"/>
      <c r="K84" s="98"/>
      <c r="L84" s="270">
        <f>SUMIF(BM8:BM84,1, L8:L84)</f>
        <v>32432006.809999995</v>
      </c>
      <c r="M84" s="278">
        <f>SUMIF(BM8:BM84,1, M8:M84)</f>
        <v>33489162.189999998</v>
      </c>
      <c r="N84" s="287"/>
      <c r="O84" s="99"/>
      <c r="P84" s="268">
        <f>SUMIF(BM8:BM84,1, P8:P84)</f>
        <v>3250670.5399999996</v>
      </c>
      <c r="Q84" s="268">
        <f>SUMIF(BM8:BM84,1, Q8:Q84)</f>
        <v>845000</v>
      </c>
      <c r="R84" s="268">
        <f>SUMIF(BM8:BM84,1, R8:R84)</f>
        <v>2405670.5400000005</v>
      </c>
      <c r="S84" s="288"/>
      <c r="T84" s="289"/>
      <c r="U84" s="290" t="str">
        <f t="shared" si="38"/>
        <v/>
      </c>
      <c r="V84" s="269">
        <f>SUMIF(BM8:BM84,1, V8:V84)</f>
        <v>27087166.410449866</v>
      </c>
      <c r="W84" s="269">
        <f ca="1">SUMIF(BM8:BM84,1, W8:W84)</f>
        <v>0</v>
      </c>
      <c r="X84" s="270">
        <f>SUMIF(BM8:BM84,1, X8:X84)</f>
        <v>24315118.25</v>
      </c>
      <c r="Y84" s="268">
        <f ca="1">SUMIF(BM8:BM84,1, Y8:Y84)</f>
        <v>0</v>
      </c>
      <c r="Z84" s="279">
        <f ca="1">SUMIF(BM8:BM84,1, Z8:Z84)</f>
        <v>0</v>
      </c>
      <c r="AA84" s="287"/>
      <c r="AB84" s="107"/>
      <c r="AC84" s="268">
        <f>SUMIF(BM8:BM84,1, AC8:AC84)</f>
        <v>845000</v>
      </c>
      <c r="AD84" s="268">
        <f ca="1">SUMIF(BM8:BM84,1, AD8:AD84)</f>
        <v>0</v>
      </c>
      <c r="AE84" s="289"/>
      <c r="AF84" s="291"/>
      <c r="AG84" s="269">
        <f>SUMIF(BM8:BM84,1, AG8:AG84)</f>
        <v>2973887.83</v>
      </c>
      <c r="AH84" s="270">
        <f>SUMIF(BM8:BM84,1, AH8:AH84)</f>
        <v>2973887.83</v>
      </c>
      <c r="AI84" s="268">
        <f>SUMIF(BM8:BM84,1, AI8:AI84)</f>
        <v>-2973887.83</v>
      </c>
      <c r="AJ84" s="268">
        <f>SUMIF(BM8:BM84,1, AJ8:AJ84)</f>
        <v>-28285.55</v>
      </c>
      <c r="AK84" s="289"/>
      <c r="AL84" s="269">
        <f ca="1">SUMIF(BM8:BM84,1, AL8:AL84)</f>
        <v>0</v>
      </c>
      <c r="AM84" s="270">
        <f>SUMIF(BM8:BM84,1, AM8:AM84)</f>
        <v>21341230.420000002</v>
      </c>
      <c r="AN84" s="268">
        <f ca="1">SUMIF(BM8:BM84,1, AN8:AN84)</f>
        <v>0</v>
      </c>
      <c r="AO84" s="268">
        <f ca="1">SUMIF(BM8:BM84,1, AO8:AO84)</f>
        <v>0</v>
      </c>
      <c r="AP84" s="289"/>
      <c r="AQ84" s="280">
        <f ca="1">SUMIF(BM8:BM84,1, AQ8:AQ84)</f>
        <v>0</v>
      </c>
      <c r="AR84" s="280">
        <f>SUMIF(BM8:BM84,1, AR8:AR84)</f>
        <v>9174043.9399999995</v>
      </c>
      <c r="AS84" s="280">
        <f ca="1">SUMIF(BM8:BM84,1, AS8:AS84)</f>
        <v>0</v>
      </c>
      <c r="AT84" s="289"/>
      <c r="AU84" s="281">
        <f>SUMIF(BM8:BM84,1, AU8:AU84)</f>
        <v>31575309.119999994</v>
      </c>
      <c r="AV84" s="281">
        <f ca="1">SUMIF(BM8:BM84,1, AV8:AV84)</f>
        <v>0</v>
      </c>
      <c r="AW84" s="281">
        <f ca="1">SUMIF(BM8:BM84,1, AW8:AW84)</f>
        <v>0</v>
      </c>
      <c r="AX84" s="15"/>
      <c r="AY84" s="272"/>
      <c r="AZ84" s="15"/>
      <c r="BA84" s="15"/>
      <c r="BB84" s="273"/>
      <c r="BC84" s="272"/>
      <c r="BD84" s="272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296"/>
      <c r="BU84" s="296"/>
      <c r="BV84" s="296"/>
      <c r="BW84" s="296"/>
      <c r="BX84" s="15"/>
      <c r="BY84" s="15"/>
      <c r="BZ84" s="292"/>
      <c r="CA84" s="292"/>
      <c r="CB84" s="292"/>
      <c r="CC84" s="274"/>
      <c r="CD84" s="15"/>
      <c r="CE84" s="15"/>
      <c r="CF84" s="15"/>
      <c r="CG84" s="15"/>
      <c r="CH84" s="15"/>
      <c r="CI84" s="293"/>
      <c r="CJ84" s="275"/>
      <c r="CK84" s="275"/>
      <c r="CL84" s="275"/>
      <c r="CM84" s="275"/>
    </row>
    <row r="85" spans="1:91" x14ac:dyDescent="0.25">
      <c r="A85" s="284"/>
      <c r="B85" s="282" t="s">
        <v>640</v>
      </c>
      <c r="C85" s="120"/>
      <c r="D85" s="265"/>
      <c r="E85" s="276">
        <f>SUMIF(BM8:BM84,2, E8:E84)</f>
        <v>53407356.279999994</v>
      </c>
      <c r="F85" s="266">
        <f>SUMIF(BM8:BM84,2, F8:F84)</f>
        <v>53407356.279999994</v>
      </c>
      <c r="G85" s="285"/>
      <c r="H85" s="104"/>
      <c r="I85" s="277">
        <f>SUMIF(BM8:BM84,2, I8:I84)</f>
        <v>53407356.279999994</v>
      </c>
      <c r="J85" s="286"/>
      <c r="K85" s="98"/>
      <c r="L85" s="270">
        <f>SUMIF(BM8:BM84,2, L8:L84)</f>
        <v>42318358.329999998</v>
      </c>
      <c r="M85" s="278">
        <f>SUMIF(BM8:BM84,2, M8:M84)</f>
        <v>42318358.329999998</v>
      </c>
      <c r="N85" s="287"/>
      <c r="O85" s="99"/>
      <c r="P85" s="268">
        <f>SUMIF(BM8:BM84,2, P8:P84)</f>
        <v>11088997.949999999</v>
      </c>
      <c r="Q85" s="268">
        <f>SUMIF(BM8:BM84,2, Q8:Q84)</f>
        <v>0</v>
      </c>
      <c r="R85" s="268">
        <f>SUMIF(BM8:BM84,2, R8:R84)</f>
        <v>11088997.949999999</v>
      </c>
      <c r="S85" s="288"/>
      <c r="T85" s="289"/>
      <c r="U85" s="290" t="str">
        <f t="shared" si="38"/>
        <v/>
      </c>
      <c r="V85" s="269">
        <f>SUMIF(BM8:BM84,2, V8:V84)</f>
        <v>51195359.804825023</v>
      </c>
      <c r="W85" s="269">
        <f ca="1">SUMIF(BM8:BM84,2, W8:W84)</f>
        <v>0</v>
      </c>
      <c r="X85" s="270">
        <f>SUMIF(BM8:BM84,2, X8:X84)</f>
        <v>40632792.189999998</v>
      </c>
      <c r="Y85" s="268">
        <f ca="1">SUMIF(BM8:BM84,2, Y8:Y84)</f>
        <v>0</v>
      </c>
      <c r="Z85" s="279">
        <f ca="1">SUMIF(BM8:BM84,2, Z8:Z84)</f>
        <v>0</v>
      </c>
      <c r="AA85" s="287"/>
      <c r="AB85" s="107"/>
      <c r="AC85" s="268">
        <f>SUMIF(BM8:BM84,2, AC8:AC84)</f>
        <v>0</v>
      </c>
      <c r="AD85" s="268">
        <f ca="1">SUMIF(BM8:BM84,2, AD8:AD84)</f>
        <v>0</v>
      </c>
      <c r="AE85" s="289"/>
      <c r="AF85" s="291"/>
      <c r="AG85" s="269">
        <f>SUMIF(BM8:BM84,2, AG8:AG84)</f>
        <v>40614575.420000002</v>
      </c>
      <c r="AH85" s="270">
        <f>SUMIF(BM8:BM84,2, AH8:AH84)</f>
        <v>40614575.420000002</v>
      </c>
      <c r="AI85" s="268">
        <f>SUMIF(BM8:BM84,2, AI8:AI84)</f>
        <v>-40614575.420000002</v>
      </c>
      <c r="AJ85" s="268">
        <f>SUMIF(BM8:BM84,2, AJ8:AJ84)</f>
        <v>0</v>
      </c>
      <c r="AK85" s="289"/>
      <c r="AL85" s="269">
        <f ca="1">SUMIF(BM8:BM84,2, AL8:AL84)</f>
        <v>0</v>
      </c>
      <c r="AM85" s="270">
        <f>SUMIF(BM8:BM84,2, AM8:AM84)</f>
        <v>18216.77</v>
      </c>
      <c r="AN85" s="268">
        <f ca="1">SUMIF(BM8:BM84,2, AN8:AN84)</f>
        <v>0</v>
      </c>
      <c r="AO85" s="268">
        <f ca="1">SUMIF(BM8:BM84,2, AO8:AO84)</f>
        <v>0</v>
      </c>
      <c r="AP85" s="289"/>
      <c r="AQ85" s="280">
        <f ca="1">SUMIF(BM8:BM84,2, AQ8:AQ84)</f>
        <v>0</v>
      </c>
      <c r="AR85" s="280">
        <f>SUMIF(BM8:BM84,2, AR8:AR84)</f>
        <v>1685566.1399999964</v>
      </c>
      <c r="AS85" s="280">
        <f ca="1">SUMIF(BM8:BM84,2, AS8:AS84)</f>
        <v>0</v>
      </c>
      <c r="AT85" s="289"/>
      <c r="AU85" s="281">
        <f>SUMIF(BM8:BM84,2, AU8:AU84)</f>
        <v>53407356.279999994</v>
      </c>
      <c r="AV85" s="281">
        <f ca="1">SUMIF(BM8:BM84,2, AV8:AV84)</f>
        <v>0</v>
      </c>
      <c r="AW85" s="281">
        <f ca="1">SUMIF(BM8:BM84,2, AW8:AW84)</f>
        <v>0</v>
      </c>
      <c r="AX85" s="15"/>
      <c r="AY85" s="272"/>
      <c r="AZ85" s="15"/>
      <c r="BA85" s="15"/>
      <c r="BB85" s="273"/>
      <c r="BC85" s="272"/>
      <c r="BD85" s="272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296"/>
      <c r="BU85" s="296"/>
      <c r="BV85" s="296"/>
      <c r="BW85" s="296"/>
      <c r="BX85" s="15"/>
      <c r="BY85" s="15"/>
      <c r="BZ85" s="292"/>
      <c r="CA85" s="292"/>
      <c r="CB85" s="292"/>
      <c r="CC85" s="274"/>
      <c r="CD85" s="15"/>
      <c r="CE85" s="15"/>
      <c r="CF85" s="15"/>
      <c r="CG85" s="15"/>
      <c r="CH85" s="15"/>
      <c r="CI85" s="293"/>
      <c r="CJ85" s="275"/>
      <c r="CK85" s="275"/>
      <c r="CL85" s="275"/>
      <c r="CM85" s="275"/>
    </row>
    <row r="86" spans="1:91" x14ac:dyDescent="0.25">
      <c r="A86" s="284"/>
      <c r="B86" s="282" t="s">
        <v>638</v>
      </c>
      <c r="C86" s="120"/>
      <c r="D86" s="265"/>
      <c r="E86" s="276">
        <f>SUM(E8:E85)/4</f>
        <v>80887524.311250001</v>
      </c>
      <c r="F86" s="266">
        <f>SUM(F8:F85)/4</f>
        <v>80887524.311250001</v>
      </c>
      <c r="G86" s="285"/>
      <c r="H86" s="104"/>
      <c r="I86" s="277">
        <f>SUM(I8:I85)/4</f>
        <v>80923117.311250001</v>
      </c>
      <c r="J86" s="286"/>
      <c r="K86" s="98"/>
      <c r="L86" s="270">
        <f>SUM(L8:L85)/4</f>
        <v>71246544.727500007</v>
      </c>
      <c r="M86" s="278">
        <f>SUM(M8:M85)/4</f>
        <v>72303700.107500002</v>
      </c>
      <c r="N86" s="287"/>
      <c r="O86" s="99"/>
      <c r="P86" s="268">
        <f>SUM(P8:P85)/4</f>
        <v>8619417.2037499957</v>
      </c>
      <c r="Q86" s="268">
        <f>SUM(Q8:Q85)/4</f>
        <v>845000</v>
      </c>
      <c r="R86" s="268">
        <f>SUM(R8:R85)/4</f>
        <v>7774417.2037499975</v>
      </c>
      <c r="S86" s="288"/>
      <c r="T86" s="289"/>
      <c r="U86" s="290" t="str">
        <f t="shared" si="38"/>
        <v/>
      </c>
      <c r="V86" s="269">
        <f>SUM(V8:V85)/4</f>
        <v>69942969.882878602</v>
      </c>
      <c r="W86" s="269">
        <f ca="1">SUM(W8:W85)/4</f>
        <v>0</v>
      </c>
      <c r="X86" s="270">
        <f>SUM(X8:X85)/4</f>
        <v>62134257.14625001</v>
      </c>
      <c r="Y86" s="268">
        <f ca="1">SUM(Y8:Y85)/4</f>
        <v>0</v>
      </c>
      <c r="Z86" s="279">
        <f ca="1">SUM(Z8:Z85)/4</f>
        <v>0</v>
      </c>
      <c r="AA86" s="287"/>
      <c r="AB86" s="107"/>
      <c r="AC86" s="268">
        <f>SUM(AC8:AC85)/4</f>
        <v>845000</v>
      </c>
      <c r="AD86" s="268">
        <f ca="1">SUM(AD8:AD85)/4</f>
        <v>0</v>
      </c>
      <c r="AE86" s="289"/>
      <c r="AF86" s="291"/>
      <c r="AG86" s="269">
        <f>SUM(AG8:AG85)/4</f>
        <v>36475802.849999994</v>
      </c>
      <c r="AH86" s="270">
        <f>SUM(AH8:AH85)/4</f>
        <v>36475802.849999994</v>
      </c>
      <c r="AI86" s="268">
        <f>SUM(AI8:AI85)/4</f>
        <v>-36475802.849999994</v>
      </c>
      <c r="AJ86" s="268">
        <f>SUM(AJ8:AJ85)/4</f>
        <v>-28285.55</v>
      </c>
      <c r="AK86" s="289"/>
      <c r="AL86" s="269">
        <f ca="1">SUM(AL8:AL85)/4</f>
        <v>0</v>
      </c>
      <c r="AM86" s="270">
        <f>SUM(AM8:AM85)/4</f>
        <v>25658454.296250004</v>
      </c>
      <c r="AN86" s="268">
        <f ca="1">SUM(AN8:AN85)/4</f>
        <v>0</v>
      </c>
      <c r="AO86" s="268">
        <f ca="1">SUM(AO8:AO85)/4</f>
        <v>0</v>
      </c>
      <c r="AP86" s="289"/>
      <c r="AQ86" s="280">
        <f ca="1">SUM(AQ8:AQ85)/4</f>
        <v>0</v>
      </c>
      <c r="AR86" s="280">
        <f>SUM(AR8:AR85)/4</f>
        <v>10169442.961249994</v>
      </c>
      <c r="AS86" s="280">
        <f ca="1">SUM(AS8:AS85)/4</f>
        <v>0</v>
      </c>
      <c r="AT86" s="289"/>
      <c r="AU86" s="281">
        <f>SUM(AU8:AU85)/4</f>
        <v>75766681.536249995</v>
      </c>
      <c r="AV86" s="281">
        <f ca="1">SUM(AV8:AV85)/4</f>
        <v>0</v>
      </c>
      <c r="AW86" s="281">
        <f ca="1">SUM(AW8:AW85)/4</f>
        <v>0</v>
      </c>
      <c r="AX86" s="15"/>
      <c r="AY86" s="272"/>
      <c r="AZ86" s="15"/>
      <c r="BA86" s="15"/>
      <c r="BB86" s="273"/>
      <c r="BC86" s="272"/>
      <c r="BD86" s="272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296"/>
      <c r="BU86" s="296"/>
      <c r="BV86" s="296"/>
      <c r="BW86" s="296"/>
      <c r="BX86" s="15"/>
      <c r="BY86" s="15"/>
      <c r="BZ86" s="292"/>
      <c r="CA86" s="292"/>
      <c r="CB86" s="292"/>
      <c r="CC86" s="274"/>
      <c r="CD86" s="15"/>
      <c r="CE86" s="15"/>
      <c r="CF86" s="15"/>
      <c r="CG86" s="15"/>
      <c r="CH86" s="15"/>
      <c r="CI86" s="293"/>
      <c r="CJ86" s="275"/>
      <c r="CK86" s="275"/>
      <c r="CL86" s="275"/>
      <c r="CM86" s="275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53"/>
        <v/>
      </c>
      <c r="AJ87" s="9"/>
      <c r="AK87" s="10"/>
      <c r="AL87" s="11" t="str">
        <f t="shared" si="45"/>
        <v/>
      </c>
      <c r="AM87" s="8" t="str">
        <f t="shared" si="54"/>
        <v/>
      </c>
      <c r="AN87" s="9" t="str">
        <f t="shared" si="46"/>
        <v/>
      </c>
      <c r="AO87" s="9" t="str">
        <f t="shared" si="47"/>
        <v/>
      </c>
      <c r="AP87" s="10"/>
      <c r="AQ87" s="25" t="str">
        <f t="shared" si="48"/>
        <v/>
      </c>
      <c r="AR87" s="25">
        <f t="shared" si="49"/>
        <v>0</v>
      </c>
      <c r="AS87" s="25" t="str">
        <f t="shared" si="50"/>
        <v/>
      </c>
      <c r="AT87" s="10"/>
      <c r="AU87" s="12"/>
      <c r="AV87" s="12" t="str">
        <f t="shared" si="51"/>
        <v/>
      </c>
      <c r="AW87" s="12" t="str">
        <f t="shared" si="52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5"/>
      <c r="BU87" s="295"/>
      <c r="BV87" s="295"/>
      <c r="BW87" s="295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53"/>
        <v/>
      </c>
      <c r="AJ88" s="9"/>
      <c r="AK88" s="10"/>
      <c r="AL88" s="11" t="str">
        <f t="shared" si="45"/>
        <v/>
      </c>
      <c r="AM88" s="8" t="str">
        <f t="shared" si="54"/>
        <v/>
      </c>
      <c r="AN88" s="9" t="str">
        <f t="shared" si="46"/>
        <v/>
      </c>
      <c r="AO88" s="9" t="str">
        <f t="shared" si="47"/>
        <v/>
      </c>
      <c r="AP88" s="10"/>
      <c r="AQ88" s="25" t="str">
        <f t="shared" si="48"/>
        <v/>
      </c>
      <c r="AR88" s="25">
        <f t="shared" si="49"/>
        <v>0</v>
      </c>
      <c r="AS88" s="25" t="str">
        <f t="shared" si="50"/>
        <v/>
      </c>
      <c r="AT88" s="10"/>
      <c r="AU88" s="12"/>
      <c r="AV88" s="12" t="str">
        <f t="shared" si="51"/>
        <v/>
      </c>
      <c r="AW88" s="12" t="str">
        <f t="shared" si="52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5"/>
      <c r="BU88" s="295"/>
      <c r="BV88" s="295"/>
      <c r="BW88" s="295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53"/>
        <v/>
      </c>
      <c r="AJ89" s="9"/>
      <c r="AK89" s="10"/>
      <c r="AL89" s="11" t="str">
        <f t="shared" si="45"/>
        <v/>
      </c>
      <c r="AM89" s="8" t="str">
        <f t="shared" si="54"/>
        <v/>
      </c>
      <c r="AN89" s="9" t="str">
        <f t="shared" si="46"/>
        <v/>
      </c>
      <c r="AO89" s="9" t="str">
        <f t="shared" si="47"/>
        <v/>
      </c>
      <c r="AP89" s="10"/>
      <c r="AQ89" s="25" t="str">
        <f t="shared" si="48"/>
        <v/>
      </c>
      <c r="AR89" s="25">
        <f t="shared" si="49"/>
        <v>0</v>
      </c>
      <c r="AS89" s="25" t="str">
        <f t="shared" si="50"/>
        <v/>
      </c>
      <c r="AT89" s="10"/>
      <c r="AU89" s="12"/>
      <c r="AV89" s="12" t="str">
        <f t="shared" si="51"/>
        <v/>
      </c>
      <c r="AW89" s="12" t="str">
        <f t="shared" si="52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5"/>
      <c r="BU89" s="295"/>
      <c r="BV89" s="295"/>
      <c r="BW89" s="295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53"/>
        <v/>
      </c>
      <c r="AJ90" s="9"/>
      <c r="AK90" s="10"/>
      <c r="AL90" s="11" t="str">
        <f t="shared" si="45"/>
        <v/>
      </c>
      <c r="AM90" s="8" t="str">
        <f t="shared" si="54"/>
        <v/>
      </c>
      <c r="AN90" s="9" t="str">
        <f t="shared" si="46"/>
        <v/>
      </c>
      <c r="AO90" s="9" t="str">
        <f t="shared" si="47"/>
        <v/>
      </c>
      <c r="AP90" s="10"/>
      <c r="AQ90" s="25" t="str">
        <f t="shared" si="48"/>
        <v/>
      </c>
      <c r="AR90" s="25">
        <f t="shared" si="49"/>
        <v>0</v>
      </c>
      <c r="AS90" s="25" t="str">
        <f t="shared" si="50"/>
        <v/>
      </c>
      <c r="AT90" s="10"/>
      <c r="AU90" s="12"/>
      <c r="AV90" s="12" t="str">
        <f t="shared" si="51"/>
        <v/>
      </c>
      <c r="AW90" s="12" t="str">
        <f t="shared" si="52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5"/>
      <c r="BU90" s="295"/>
      <c r="BV90" s="295"/>
      <c r="BW90" s="295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53"/>
        <v/>
      </c>
      <c r="AJ91" s="9"/>
      <c r="AK91" s="10"/>
      <c r="AL91" s="11" t="str">
        <f t="shared" si="45"/>
        <v/>
      </c>
      <c r="AM91" s="8" t="str">
        <f t="shared" si="54"/>
        <v/>
      </c>
      <c r="AN91" s="9" t="str">
        <f t="shared" si="46"/>
        <v/>
      </c>
      <c r="AO91" s="9" t="str">
        <f t="shared" si="47"/>
        <v/>
      </c>
      <c r="AP91" s="10"/>
      <c r="AQ91" s="25" t="str">
        <f t="shared" si="48"/>
        <v/>
      </c>
      <c r="AR91" s="25">
        <f t="shared" si="49"/>
        <v>0</v>
      </c>
      <c r="AS91" s="25" t="str">
        <f t="shared" si="50"/>
        <v/>
      </c>
      <c r="AT91" s="10"/>
      <c r="AU91" s="12"/>
      <c r="AV91" s="12" t="str">
        <f t="shared" si="51"/>
        <v/>
      </c>
      <c r="AW91" s="12" t="str">
        <f t="shared" si="52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5"/>
      <c r="BU91" s="295"/>
      <c r="BV91" s="295"/>
      <c r="BW91" s="295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53"/>
        <v/>
      </c>
      <c r="AJ92" s="9"/>
      <c r="AK92" s="10"/>
      <c r="AL92" s="11" t="str">
        <f t="shared" si="45"/>
        <v/>
      </c>
      <c r="AM92" s="8" t="str">
        <f t="shared" si="54"/>
        <v/>
      </c>
      <c r="AN92" s="9" t="str">
        <f t="shared" si="46"/>
        <v/>
      </c>
      <c r="AO92" s="9" t="str">
        <f t="shared" si="47"/>
        <v/>
      </c>
      <c r="AP92" s="10"/>
      <c r="AQ92" s="25" t="str">
        <f t="shared" si="48"/>
        <v/>
      </c>
      <c r="AR92" s="25">
        <f t="shared" si="49"/>
        <v>0</v>
      </c>
      <c r="AS92" s="25" t="str">
        <f t="shared" si="50"/>
        <v/>
      </c>
      <c r="AT92" s="10"/>
      <c r="AU92" s="12"/>
      <c r="AV92" s="12" t="str">
        <f t="shared" si="51"/>
        <v/>
      </c>
      <c r="AW92" s="12" t="str">
        <f t="shared" si="52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5"/>
      <c r="BU92" s="295"/>
      <c r="BV92" s="295"/>
      <c r="BW92" s="295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53"/>
        <v/>
      </c>
      <c r="AJ93" s="9"/>
      <c r="AK93" s="10"/>
      <c r="AL93" s="11" t="str">
        <f t="shared" si="45"/>
        <v/>
      </c>
      <c r="AM93" s="8" t="str">
        <f t="shared" si="54"/>
        <v/>
      </c>
      <c r="AN93" s="9" t="str">
        <f t="shared" si="46"/>
        <v/>
      </c>
      <c r="AO93" s="9" t="str">
        <f t="shared" si="47"/>
        <v/>
      </c>
      <c r="AP93" s="10"/>
      <c r="AQ93" s="25" t="str">
        <f t="shared" si="48"/>
        <v/>
      </c>
      <c r="AR93" s="25">
        <f t="shared" si="49"/>
        <v>0</v>
      </c>
      <c r="AS93" s="25" t="str">
        <f t="shared" si="50"/>
        <v/>
      </c>
      <c r="AT93" s="10"/>
      <c r="AU93" s="12"/>
      <c r="AV93" s="12" t="str">
        <f t="shared" si="51"/>
        <v/>
      </c>
      <c r="AW93" s="12" t="str">
        <f t="shared" si="52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5"/>
      <c r="BU93" s="295"/>
      <c r="BV93" s="295"/>
      <c r="BW93" s="295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53"/>
        <v/>
      </c>
      <c r="AJ94" s="9"/>
      <c r="AK94" s="10"/>
      <c r="AL94" s="11" t="str">
        <f t="shared" si="45"/>
        <v/>
      </c>
      <c r="AM94" s="8" t="str">
        <f t="shared" si="54"/>
        <v/>
      </c>
      <c r="AN94" s="9" t="str">
        <f t="shared" si="46"/>
        <v/>
      </c>
      <c r="AO94" s="9" t="str">
        <f t="shared" si="47"/>
        <v/>
      </c>
      <c r="AP94" s="10"/>
      <c r="AQ94" s="25" t="str">
        <f t="shared" si="48"/>
        <v/>
      </c>
      <c r="AR94" s="25">
        <f t="shared" si="49"/>
        <v>0</v>
      </c>
      <c r="AS94" s="25" t="str">
        <f t="shared" si="50"/>
        <v/>
      </c>
      <c r="AT94" s="10"/>
      <c r="AU94" s="12"/>
      <c r="AV94" s="12" t="str">
        <f t="shared" si="51"/>
        <v/>
      </c>
      <c r="AW94" s="12" t="str">
        <f t="shared" si="52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5"/>
      <c r="BU94" s="295"/>
      <c r="BV94" s="295"/>
      <c r="BW94" s="295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53"/>
        <v/>
      </c>
      <c r="AJ95" s="9"/>
      <c r="AK95" s="10"/>
      <c r="AL95" s="11" t="str">
        <f t="shared" si="45"/>
        <v/>
      </c>
      <c r="AM95" s="8" t="str">
        <f t="shared" si="54"/>
        <v/>
      </c>
      <c r="AN95" s="9" t="str">
        <f t="shared" si="46"/>
        <v/>
      </c>
      <c r="AO95" s="9" t="str">
        <f t="shared" si="47"/>
        <v/>
      </c>
      <c r="AP95" s="10"/>
      <c r="AQ95" s="25" t="str">
        <f t="shared" si="48"/>
        <v/>
      </c>
      <c r="AR95" s="25">
        <f t="shared" si="49"/>
        <v>0</v>
      </c>
      <c r="AS95" s="25" t="str">
        <f t="shared" si="50"/>
        <v/>
      </c>
      <c r="AT95" s="10"/>
      <c r="AU95" s="12"/>
      <c r="AV95" s="12" t="str">
        <f t="shared" si="51"/>
        <v/>
      </c>
      <c r="AW95" s="12" t="str">
        <f t="shared" si="52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5"/>
      <c r="BU95" s="295"/>
      <c r="BV95" s="295"/>
      <c r="BW95" s="295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53"/>
        <v/>
      </c>
      <c r="AJ96" s="9"/>
      <c r="AK96" s="10"/>
      <c r="AL96" s="11" t="str">
        <f t="shared" si="45"/>
        <v/>
      </c>
      <c r="AM96" s="8" t="str">
        <f t="shared" si="54"/>
        <v/>
      </c>
      <c r="AN96" s="9" t="str">
        <f t="shared" si="46"/>
        <v/>
      </c>
      <c r="AO96" s="9" t="str">
        <f t="shared" si="47"/>
        <v/>
      </c>
      <c r="AP96" s="10"/>
      <c r="AQ96" s="25" t="str">
        <f t="shared" si="48"/>
        <v/>
      </c>
      <c r="AR96" s="25">
        <f t="shared" si="49"/>
        <v>0</v>
      </c>
      <c r="AS96" s="25" t="str">
        <f t="shared" si="50"/>
        <v/>
      </c>
      <c r="AT96" s="10"/>
      <c r="AU96" s="12"/>
      <c r="AV96" s="12" t="str">
        <f t="shared" si="51"/>
        <v/>
      </c>
      <c r="AW96" s="12" t="str">
        <f t="shared" si="52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5"/>
      <c r="BU96" s="295"/>
      <c r="BV96" s="295"/>
      <c r="BW96" s="295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53"/>
        <v/>
      </c>
      <c r="AJ97" s="9"/>
      <c r="AK97" s="10"/>
      <c r="AL97" s="11" t="str">
        <f t="shared" si="45"/>
        <v/>
      </c>
      <c r="AM97" s="8" t="str">
        <f t="shared" si="54"/>
        <v/>
      </c>
      <c r="AN97" s="9" t="str">
        <f t="shared" si="46"/>
        <v/>
      </c>
      <c r="AO97" s="9" t="str">
        <f t="shared" si="47"/>
        <v/>
      </c>
      <c r="AP97" s="10"/>
      <c r="AQ97" s="25" t="str">
        <f t="shared" si="48"/>
        <v/>
      </c>
      <c r="AR97" s="25">
        <f t="shared" si="49"/>
        <v>0</v>
      </c>
      <c r="AS97" s="25" t="str">
        <f t="shared" si="50"/>
        <v/>
      </c>
      <c r="AT97" s="10"/>
      <c r="AU97" s="12"/>
      <c r="AV97" s="12" t="str">
        <f t="shared" si="51"/>
        <v/>
      </c>
      <c r="AW97" s="12" t="str">
        <f t="shared" si="52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5"/>
      <c r="BU97" s="295"/>
      <c r="BV97" s="295"/>
      <c r="BW97" s="295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53"/>
        <v/>
      </c>
      <c r="AJ98" s="9"/>
      <c r="AK98" s="10"/>
      <c r="AL98" s="11" t="str">
        <f t="shared" si="45"/>
        <v/>
      </c>
      <c r="AM98" s="8" t="str">
        <f t="shared" si="54"/>
        <v/>
      </c>
      <c r="AN98" s="9" t="str">
        <f t="shared" si="46"/>
        <v/>
      </c>
      <c r="AO98" s="9" t="str">
        <f t="shared" si="47"/>
        <v/>
      </c>
      <c r="AP98" s="10"/>
      <c r="AQ98" s="25" t="str">
        <f t="shared" si="48"/>
        <v/>
      </c>
      <c r="AR98" s="25">
        <f t="shared" si="49"/>
        <v>0</v>
      </c>
      <c r="AS98" s="25" t="str">
        <f t="shared" si="50"/>
        <v/>
      </c>
      <c r="AT98" s="10"/>
      <c r="AU98" s="12"/>
      <c r="AV98" s="12" t="str">
        <f t="shared" si="51"/>
        <v/>
      </c>
      <c r="AW98" s="12" t="str">
        <f t="shared" si="52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5"/>
      <c r="BU98" s="295"/>
      <c r="BV98" s="295"/>
      <c r="BW98" s="295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53"/>
        <v/>
      </c>
      <c r="AJ99" s="9"/>
      <c r="AK99" s="10"/>
      <c r="AL99" s="11" t="str">
        <f t="shared" si="45"/>
        <v/>
      </c>
      <c r="AM99" s="8" t="str">
        <f t="shared" si="54"/>
        <v/>
      </c>
      <c r="AN99" s="9" t="str">
        <f t="shared" si="46"/>
        <v/>
      </c>
      <c r="AO99" s="9" t="str">
        <f t="shared" si="47"/>
        <v/>
      </c>
      <c r="AP99" s="10"/>
      <c r="AQ99" s="25" t="str">
        <f t="shared" si="48"/>
        <v/>
      </c>
      <c r="AR99" s="25">
        <f t="shared" si="49"/>
        <v>0</v>
      </c>
      <c r="AS99" s="25" t="str">
        <f t="shared" si="50"/>
        <v/>
      </c>
      <c r="AT99" s="10"/>
      <c r="AU99" s="12"/>
      <c r="AV99" s="12" t="str">
        <f t="shared" si="51"/>
        <v/>
      </c>
      <c r="AW99" s="12" t="str">
        <f t="shared" si="52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5"/>
      <c r="BU99" s="295"/>
      <c r="BV99" s="295"/>
      <c r="BW99" s="295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53"/>
        <v/>
      </c>
      <c r="AJ100" s="9"/>
      <c r="AK100" s="10"/>
      <c r="AL100" s="11" t="str">
        <f t="shared" si="45"/>
        <v/>
      </c>
      <c r="AM100" s="8" t="str">
        <f t="shared" si="54"/>
        <v/>
      </c>
      <c r="AN100" s="9" t="str">
        <f t="shared" si="46"/>
        <v/>
      </c>
      <c r="AO100" s="9" t="str">
        <f t="shared" si="47"/>
        <v/>
      </c>
      <c r="AP100" s="10"/>
      <c r="AQ100" s="25" t="str">
        <f t="shared" si="48"/>
        <v/>
      </c>
      <c r="AR100" s="25">
        <f t="shared" si="49"/>
        <v>0</v>
      </c>
      <c r="AS100" s="25" t="str">
        <f t="shared" si="50"/>
        <v/>
      </c>
      <c r="AT100" s="10"/>
      <c r="AU100" s="12"/>
      <c r="AV100" s="12" t="str">
        <f t="shared" si="51"/>
        <v/>
      </c>
      <c r="AW100" s="12" t="str">
        <f t="shared" si="52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5"/>
      <c r="BU100" s="295"/>
      <c r="BV100" s="295"/>
      <c r="BW100" s="295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53"/>
        <v/>
      </c>
      <c r="AJ101" s="9"/>
      <c r="AK101" s="10"/>
      <c r="AL101" s="11" t="str">
        <f t="shared" si="45"/>
        <v/>
      </c>
      <c r="AM101" s="8" t="str">
        <f t="shared" si="54"/>
        <v/>
      </c>
      <c r="AN101" s="9" t="str">
        <f t="shared" si="46"/>
        <v/>
      </c>
      <c r="AO101" s="9" t="str">
        <f t="shared" si="47"/>
        <v/>
      </c>
      <c r="AP101" s="10"/>
      <c r="AQ101" s="25" t="str">
        <f t="shared" si="48"/>
        <v/>
      </c>
      <c r="AR101" s="25">
        <f t="shared" si="49"/>
        <v>0</v>
      </c>
      <c r="AS101" s="25" t="str">
        <f t="shared" si="50"/>
        <v/>
      </c>
      <c r="AT101" s="10"/>
      <c r="AU101" s="12"/>
      <c r="AV101" s="12" t="str">
        <f t="shared" si="51"/>
        <v/>
      </c>
      <c r="AW101" s="12" t="str">
        <f t="shared" si="52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5"/>
      <c r="BU101" s="295"/>
      <c r="BV101" s="295"/>
      <c r="BW101" s="295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53"/>
        <v/>
      </c>
      <c r="AJ102" s="9"/>
      <c r="AK102" s="10"/>
      <c r="AL102" s="11" t="str">
        <f t="shared" si="45"/>
        <v/>
      </c>
      <c r="AM102" s="8" t="str">
        <f t="shared" si="54"/>
        <v/>
      </c>
      <c r="AN102" s="9" t="str">
        <f t="shared" si="46"/>
        <v/>
      </c>
      <c r="AO102" s="9" t="str">
        <f t="shared" si="47"/>
        <v/>
      </c>
      <c r="AP102" s="10"/>
      <c r="AQ102" s="25" t="str">
        <f t="shared" si="48"/>
        <v/>
      </c>
      <c r="AR102" s="25">
        <f t="shared" si="49"/>
        <v>0</v>
      </c>
      <c r="AS102" s="25" t="str">
        <f t="shared" si="50"/>
        <v/>
      </c>
      <c r="AT102" s="10"/>
      <c r="AU102" s="12"/>
      <c r="AV102" s="12" t="str">
        <f t="shared" si="51"/>
        <v/>
      </c>
      <c r="AW102" s="12" t="str">
        <f t="shared" si="52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5"/>
      <c r="BU102" s="295"/>
      <c r="BV102" s="295"/>
      <c r="BW102" s="295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53"/>
        <v/>
      </c>
      <c r="AJ103" s="9"/>
      <c r="AK103" s="10"/>
      <c r="AL103" s="11" t="str">
        <f t="shared" si="45"/>
        <v/>
      </c>
      <c r="AM103" s="8" t="str">
        <f t="shared" si="54"/>
        <v/>
      </c>
      <c r="AN103" s="9" t="str">
        <f t="shared" si="46"/>
        <v/>
      </c>
      <c r="AO103" s="9" t="str">
        <f t="shared" si="47"/>
        <v/>
      </c>
      <c r="AP103" s="10"/>
      <c r="AQ103" s="25" t="str">
        <f t="shared" si="48"/>
        <v/>
      </c>
      <c r="AR103" s="25">
        <f t="shared" si="49"/>
        <v>0</v>
      </c>
      <c r="AS103" s="25" t="str">
        <f t="shared" si="50"/>
        <v/>
      </c>
      <c r="AT103" s="10"/>
      <c r="AU103" s="12"/>
      <c r="AV103" s="12" t="str">
        <f t="shared" si="51"/>
        <v/>
      </c>
      <c r="AW103" s="12" t="str">
        <f t="shared" si="52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5"/>
      <c r="BU103" s="295"/>
      <c r="BV103" s="295"/>
      <c r="BW103" s="295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53"/>
        <v/>
      </c>
      <c r="AJ104" s="9"/>
      <c r="AK104" s="10"/>
      <c r="AL104" s="11" t="str">
        <f t="shared" si="45"/>
        <v/>
      </c>
      <c r="AM104" s="8" t="str">
        <f t="shared" si="54"/>
        <v/>
      </c>
      <c r="AN104" s="9" t="str">
        <f t="shared" si="46"/>
        <v/>
      </c>
      <c r="AO104" s="9" t="str">
        <f t="shared" si="47"/>
        <v/>
      </c>
      <c r="AP104" s="10"/>
      <c r="AQ104" s="25" t="str">
        <f t="shared" si="48"/>
        <v/>
      </c>
      <c r="AR104" s="25">
        <f t="shared" si="49"/>
        <v>0</v>
      </c>
      <c r="AS104" s="25" t="str">
        <f t="shared" si="50"/>
        <v/>
      </c>
      <c r="AT104" s="10"/>
      <c r="AU104" s="12"/>
      <c r="AV104" s="12" t="str">
        <f t="shared" si="51"/>
        <v/>
      </c>
      <c r="AW104" s="12" t="str">
        <f t="shared" si="52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5"/>
      <c r="BU104" s="295"/>
      <c r="BV104" s="295"/>
      <c r="BW104" s="295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53"/>
        <v/>
      </c>
      <c r="AJ105" s="9"/>
      <c r="AK105" s="10"/>
      <c r="AL105" s="11" t="str">
        <f t="shared" si="45"/>
        <v/>
      </c>
      <c r="AM105" s="8" t="str">
        <f t="shared" si="54"/>
        <v/>
      </c>
      <c r="AN105" s="9" t="str">
        <f t="shared" si="46"/>
        <v/>
      </c>
      <c r="AO105" s="9" t="str">
        <f t="shared" si="47"/>
        <v/>
      </c>
      <c r="AP105" s="10"/>
      <c r="AQ105" s="25" t="str">
        <f t="shared" si="48"/>
        <v/>
      </c>
      <c r="AR105" s="25">
        <f t="shared" si="49"/>
        <v>0</v>
      </c>
      <c r="AS105" s="25" t="str">
        <f t="shared" si="50"/>
        <v/>
      </c>
      <c r="AT105" s="10"/>
      <c r="AU105" s="12"/>
      <c r="AV105" s="12" t="str">
        <f t="shared" si="51"/>
        <v/>
      </c>
      <c r="AW105" s="12" t="str">
        <f t="shared" si="52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5"/>
      <c r="BU105" s="295"/>
      <c r="BV105" s="295"/>
      <c r="BW105" s="295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53"/>
        <v/>
      </c>
      <c r="AJ106" s="9"/>
      <c r="AK106" s="10"/>
      <c r="AL106" s="11" t="str">
        <f t="shared" si="45"/>
        <v/>
      </c>
      <c r="AM106" s="8" t="str">
        <f t="shared" si="54"/>
        <v/>
      </c>
      <c r="AN106" s="9" t="str">
        <f t="shared" si="46"/>
        <v/>
      </c>
      <c r="AO106" s="9" t="str">
        <f t="shared" si="47"/>
        <v/>
      </c>
      <c r="AP106" s="10"/>
      <c r="AQ106" s="25" t="str">
        <f t="shared" si="48"/>
        <v/>
      </c>
      <c r="AR106" s="25">
        <f t="shared" si="49"/>
        <v>0</v>
      </c>
      <c r="AS106" s="25" t="str">
        <f t="shared" si="50"/>
        <v/>
      </c>
      <c r="AT106" s="10"/>
      <c r="AU106" s="12"/>
      <c r="AV106" s="12" t="str">
        <f t="shared" si="51"/>
        <v/>
      </c>
      <c r="AW106" s="12" t="str">
        <f t="shared" si="52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5"/>
      <c r="BU106" s="295"/>
      <c r="BV106" s="295"/>
      <c r="BW106" s="295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53"/>
        <v/>
      </c>
      <c r="AJ107" s="9"/>
      <c r="AK107" s="10"/>
      <c r="AL107" s="11" t="str">
        <f t="shared" si="45"/>
        <v/>
      </c>
      <c r="AM107" s="8" t="str">
        <f t="shared" si="54"/>
        <v/>
      </c>
      <c r="AN107" s="9" t="str">
        <f t="shared" si="46"/>
        <v/>
      </c>
      <c r="AO107" s="9" t="str">
        <f t="shared" si="47"/>
        <v/>
      </c>
      <c r="AP107" s="10"/>
      <c r="AQ107" s="25" t="str">
        <f t="shared" si="48"/>
        <v/>
      </c>
      <c r="AR107" s="25">
        <f t="shared" si="49"/>
        <v>0</v>
      </c>
      <c r="AS107" s="25" t="str">
        <f t="shared" si="50"/>
        <v/>
      </c>
      <c r="AT107" s="10"/>
      <c r="AU107" s="12"/>
      <c r="AV107" s="12" t="str">
        <f t="shared" si="51"/>
        <v/>
      </c>
      <c r="AW107" s="12" t="str">
        <f t="shared" si="52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5"/>
      <c r="BU107" s="295"/>
      <c r="BV107" s="295"/>
      <c r="BW107" s="295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53"/>
        <v/>
      </c>
      <c r="AJ108" s="9"/>
      <c r="AK108" s="10"/>
      <c r="AL108" s="11" t="str">
        <f t="shared" si="45"/>
        <v/>
      </c>
      <c r="AM108" s="8" t="str">
        <f t="shared" si="54"/>
        <v/>
      </c>
      <c r="AN108" s="9" t="str">
        <f t="shared" si="46"/>
        <v/>
      </c>
      <c r="AO108" s="9" t="str">
        <f t="shared" si="47"/>
        <v/>
      </c>
      <c r="AP108" s="10"/>
      <c r="AQ108" s="25" t="str">
        <f t="shared" si="48"/>
        <v/>
      </c>
      <c r="AR108" s="25">
        <f t="shared" si="49"/>
        <v>0</v>
      </c>
      <c r="AS108" s="25" t="str">
        <f t="shared" si="50"/>
        <v/>
      </c>
      <c r="AT108" s="10"/>
      <c r="AU108" s="12"/>
      <c r="AV108" s="12" t="str">
        <f t="shared" si="51"/>
        <v/>
      </c>
      <c r="AW108" s="12" t="str">
        <f t="shared" si="52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5"/>
      <c r="BU108" s="295"/>
      <c r="BV108" s="295"/>
      <c r="BW108" s="295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53"/>
        <v/>
      </c>
      <c r="AJ109" s="9"/>
      <c r="AK109" s="10"/>
      <c r="AL109" s="11" t="str">
        <f t="shared" si="45"/>
        <v/>
      </c>
      <c r="AM109" s="8" t="str">
        <f t="shared" si="54"/>
        <v/>
      </c>
      <c r="AN109" s="9" t="str">
        <f t="shared" si="46"/>
        <v/>
      </c>
      <c r="AO109" s="9" t="str">
        <f t="shared" si="47"/>
        <v/>
      </c>
      <c r="AP109" s="10"/>
      <c r="AQ109" s="25" t="str">
        <f t="shared" si="48"/>
        <v/>
      </c>
      <c r="AR109" s="25">
        <f t="shared" si="49"/>
        <v>0</v>
      </c>
      <c r="AS109" s="25" t="str">
        <f t="shared" si="50"/>
        <v/>
      </c>
      <c r="AT109" s="10"/>
      <c r="AU109" s="12"/>
      <c r="AV109" s="12" t="str">
        <f t="shared" si="51"/>
        <v/>
      </c>
      <c r="AW109" s="12" t="str">
        <f t="shared" si="52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5"/>
      <c r="BU109" s="295"/>
      <c r="BV109" s="295"/>
      <c r="BW109" s="295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53"/>
        <v/>
      </c>
      <c r="AJ110" s="9"/>
      <c r="AK110" s="10"/>
      <c r="AL110" s="11" t="str">
        <f t="shared" si="45"/>
        <v/>
      </c>
      <c r="AM110" s="8" t="str">
        <f t="shared" si="54"/>
        <v/>
      </c>
      <c r="AN110" s="9" t="str">
        <f t="shared" si="46"/>
        <v/>
      </c>
      <c r="AO110" s="9" t="str">
        <f t="shared" si="47"/>
        <v/>
      </c>
      <c r="AP110" s="10"/>
      <c r="AQ110" s="25" t="str">
        <f t="shared" si="48"/>
        <v/>
      </c>
      <c r="AR110" s="25">
        <f t="shared" si="49"/>
        <v>0</v>
      </c>
      <c r="AS110" s="25" t="str">
        <f t="shared" si="50"/>
        <v/>
      </c>
      <c r="AT110" s="10"/>
      <c r="AU110" s="12"/>
      <c r="AV110" s="12" t="str">
        <f t="shared" si="51"/>
        <v/>
      </c>
      <c r="AW110" s="12" t="str">
        <f t="shared" si="52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5"/>
      <c r="BU110" s="295"/>
      <c r="BV110" s="295"/>
      <c r="BW110" s="295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53"/>
        <v/>
      </c>
      <c r="AJ111" s="9"/>
      <c r="AK111" s="10"/>
      <c r="AL111" s="11" t="str">
        <f t="shared" si="45"/>
        <v/>
      </c>
      <c r="AM111" s="8" t="str">
        <f t="shared" si="54"/>
        <v/>
      </c>
      <c r="AN111" s="9" t="str">
        <f t="shared" si="46"/>
        <v/>
      </c>
      <c r="AO111" s="9" t="str">
        <f t="shared" si="47"/>
        <v/>
      </c>
      <c r="AP111" s="10"/>
      <c r="AQ111" s="25" t="str">
        <f t="shared" si="48"/>
        <v/>
      </c>
      <c r="AR111" s="25">
        <f t="shared" si="49"/>
        <v>0</v>
      </c>
      <c r="AS111" s="25" t="str">
        <f t="shared" si="50"/>
        <v/>
      </c>
      <c r="AT111" s="10"/>
      <c r="AU111" s="12"/>
      <c r="AV111" s="12" t="str">
        <f t="shared" si="51"/>
        <v/>
      </c>
      <c r="AW111" s="12" t="str">
        <f t="shared" si="52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5"/>
      <c r="BU111" s="295"/>
      <c r="BV111" s="295"/>
      <c r="BW111" s="295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53"/>
        <v/>
      </c>
      <c r="AJ112" s="9"/>
      <c r="AK112" s="10"/>
      <c r="AL112" s="11" t="str">
        <f t="shared" si="45"/>
        <v/>
      </c>
      <c r="AM112" s="8" t="str">
        <f t="shared" si="54"/>
        <v/>
      </c>
      <c r="AN112" s="9" t="str">
        <f t="shared" si="46"/>
        <v/>
      </c>
      <c r="AO112" s="9" t="str">
        <f t="shared" si="47"/>
        <v/>
      </c>
      <c r="AP112" s="10"/>
      <c r="AQ112" s="25" t="str">
        <f t="shared" si="48"/>
        <v/>
      </c>
      <c r="AR112" s="25">
        <f t="shared" si="49"/>
        <v>0</v>
      </c>
      <c r="AS112" s="25" t="str">
        <f t="shared" si="50"/>
        <v/>
      </c>
      <c r="AT112" s="10"/>
      <c r="AU112" s="12"/>
      <c r="AV112" s="12" t="str">
        <f t="shared" si="51"/>
        <v/>
      </c>
      <c r="AW112" s="12" t="str">
        <f t="shared" si="52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5"/>
      <c r="BU112" s="295"/>
      <c r="BV112" s="295"/>
      <c r="BW112" s="295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53"/>
        <v/>
      </c>
      <c r="AJ113" s="9"/>
      <c r="AK113" s="10"/>
      <c r="AL113" s="11" t="str">
        <f t="shared" si="45"/>
        <v/>
      </c>
      <c r="AM113" s="8" t="str">
        <f t="shared" si="54"/>
        <v/>
      </c>
      <c r="AN113" s="9" t="str">
        <f t="shared" si="46"/>
        <v/>
      </c>
      <c r="AO113" s="9" t="str">
        <f t="shared" si="47"/>
        <v/>
      </c>
      <c r="AP113" s="10"/>
      <c r="AQ113" s="25" t="str">
        <f t="shared" si="48"/>
        <v/>
      </c>
      <c r="AR113" s="25">
        <f t="shared" si="49"/>
        <v>0</v>
      </c>
      <c r="AS113" s="25" t="str">
        <f t="shared" si="50"/>
        <v/>
      </c>
      <c r="AT113" s="10"/>
      <c r="AU113" s="12"/>
      <c r="AV113" s="12" t="str">
        <f t="shared" si="51"/>
        <v/>
      </c>
      <c r="AW113" s="12" t="str">
        <f t="shared" si="52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5"/>
      <c r="BU113" s="295"/>
      <c r="BV113" s="295"/>
      <c r="BW113" s="295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53"/>
        <v/>
      </c>
      <c r="AJ114" s="9"/>
      <c r="AK114" s="10"/>
      <c r="AL114" s="11" t="str">
        <f t="shared" si="45"/>
        <v/>
      </c>
      <c r="AM114" s="8" t="str">
        <f t="shared" si="54"/>
        <v/>
      </c>
      <c r="AN114" s="9" t="str">
        <f t="shared" si="46"/>
        <v/>
      </c>
      <c r="AO114" s="9" t="str">
        <f t="shared" si="47"/>
        <v/>
      </c>
      <c r="AP114" s="10"/>
      <c r="AQ114" s="25" t="str">
        <f t="shared" si="48"/>
        <v/>
      </c>
      <c r="AR114" s="25">
        <f t="shared" si="49"/>
        <v>0</v>
      </c>
      <c r="AS114" s="25" t="str">
        <f t="shared" si="50"/>
        <v/>
      </c>
      <c r="AT114" s="10"/>
      <c r="AU114" s="12"/>
      <c r="AV114" s="12" t="str">
        <f t="shared" si="51"/>
        <v/>
      </c>
      <c r="AW114" s="12" t="str">
        <f t="shared" si="52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5"/>
      <c r="BU114" s="295"/>
      <c r="BV114" s="295"/>
      <c r="BW114" s="295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53"/>
        <v/>
      </c>
      <c r="AJ115" s="9"/>
      <c r="AK115" s="10"/>
      <c r="AL115" s="11" t="str">
        <f t="shared" si="45"/>
        <v/>
      </c>
      <c r="AM115" s="8" t="str">
        <f t="shared" si="54"/>
        <v/>
      </c>
      <c r="AN115" s="9" t="str">
        <f t="shared" si="46"/>
        <v/>
      </c>
      <c r="AO115" s="9" t="str">
        <f t="shared" si="47"/>
        <v/>
      </c>
      <c r="AP115" s="10"/>
      <c r="AQ115" s="25" t="str">
        <f t="shared" si="48"/>
        <v/>
      </c>
      <c r="AR115" s="25">
        <f t="shared" si="49"/>
        <v>0</v>
      </c>
      <c r="AS115" s="25" t="str">
        <f t="shared" si="50"/>
        <v/>
      </c>
      <c r="AT115" s="10"/>
      <c r="AU115" s="12"/>
      <c r="AV115" s="12" t="str">
        <f t="shared" si="51"/>
        <v/>
      </c>
      <c r="AW115" s="12" t="str">
        <f t="shared" si="52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5"/>
      <c r="BU115" s="295"/>
      <c r="BV115" s="295"/>
      <c r="BW115" s="295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53"/>
        <v/>
      </c>
      <c r="AJ116" s="9"/>
      <c r="AK116" s="10"/>
      <c r="AL116" s="11" t="str">
        <f t="shared" si="45"/>
        <v/>
      </c>
      <c r="AM116" s="8" t="str">
        <f t="shared" si="54"/>
        <v/>
      </c>
      <c r="AN116" s="9" t="str">
        <f t="shared" si="46"/>
        <v/>
      </c>
      <c r="AO116" s="9" t="str">
        <f t="shared" si="47"/>
        <v/>
      </c>
      <c r="AP116" s="10"/>
      <c r="AQ116" s="25" t="str">
        <f t="shared" si="48"/>
        <v/>
      </c>
      <c r="AR116" s="25">
        <f t="shared" si="49"/>
        <v>0</v>
      </c>
      <c r="AS116" s="25" t="str">
        <f t="shared" si="50"/>
        <v/>
      </c>
      <c r="AT116" s="10"/>
      <c r="AU116" s="12"/>
      <c r="AV116" s="12" t="str">
        <f t="shared" si="51"/>
        <v/>
      </c>
      <c r="AW116" s="12" t="str">
        <f t="shared" si="52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5"/>
      <c r="BU116" s="295"/>
      <c r="BV116" s="295"/>
      <c r="BW116" s="295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53"/>
        <v/>
      </c>
      <c r="AJ117" s="9"/>
      <c r="AK117" s="10"/>
      <c r="AL117" s="11" t="str">
        <f t="shared" si="45"/>
        <v/>
      </c>
      <c r="AM117" s="8" t="str">
        <f t="shared" si="54"/>
        <v/>
      </c>
      <c r="AN117" s="9" t="str">
        <f t="shared" si="46"/>
        <v/>
      </c>
      <c r="AO117" s="9" t="str">
        <f t="shared" si="47"/>
        <v/>
      </c>
      <c r="AP117" s="10"/>
      <c r="AQ117" s="25" t="str">
        <f t="shared" si="48"/>
        <v/>
      </c>
      <c r="AR117" s="25">
        <f t="shared" si="49"/>
        <v>0</v>
      </c>
      <c r="AS117" s="25" t="str">
        <f t="shared" si="50"/>
        <v/>
      </c>
      <c r="AT117" s="10"/>
      <c r="AU117" s="12"/>
      <c r="AV117" s="12" t="str">
        <f t="shared" si="51"/>
        <v/>
      </c>
      <c r="AW117" s="12" t="str">
        <f t="shared" si="52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5"/>
      <c r="BU117" s="295"/>
      <c r="BV117" s="295"/>
      <c r="BW117" s="295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53"/>
        <v/>
      </c>
      <c r="AJ118" s="9"/>
      <c r="AK118" s="10"/>
      <c r="AL118" s="11" t="str">
        <f t="shared" si="45"/>
        <v/>
      </c>
      <c r="AM118" s="8" t="str">
        <f t="shared" si="54"/>
        <v/>
      </c>
      <c r="AN118" s="9" t="str">
        <f t="shared" si="46"/>
        <v/>
      </c>
      <c r="AO118" s="9" t="str">
        <f t="shared" si="47"/>
        <v/>
      </c>
      <c r="AP118" s="10"/>
      <c r="AQ118" s="25" t="str">
        <f t="shared" si="48"/>
        <v/>
      </c>
      <c r="AR118" s="25">
        <f t="shared" si="49"/>
        <v>0</v>
      </c>
      <c r="AS118" s="25" t="str">
        <f t="shared" si="50"/>
        <v/>
      </c>
      <c r="AT118" s="10"/>
      <c r="AU118" s="12"/>
      <c r="AV118" s="12" t="str">
        <f t="shared" si="51"/>
        <v/>
      </c>
      <c r="AW118" s="12" t="str">
        <f t="shared" si="52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5"/>
      <c r="BU118" s="295"/>
      <c r="BV118" s="295"/>
      <c r="BW118" s="295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53"/>
        <v/>
      </c>
      <c r="AJ119" s="9"/>
      <c r="AK119" s="10"/>
      <c r="AL119" s="11" t="str">
        <f t="shared" si="45"/>
        <v/>
      </c>
      <c r="AM119" s="8" t="str">
        <f t="shared" si="54"/>
        <v/>
      </c>
      <c r="AN119" s="9" t="str">
        <f t="shared" si="46"/>
        <v/>
      </c>
      <c r="AO119" s="9" t="str">
        <f t="shared" si="47"/>
        <v/>
      </c>
      <c r="AP119" s="10"/>
      <c r="AQ119" s="25" t="str">
        <f t="shared" si="48"/>
        <v/>
      </c>
      <c r="AR119" s="25">
        <f t="shared" si="49"/>
        <v>0</v>
      </c>
      <c r="AS119" s="25" t="str">
        <f t="shared" si="50"/>
        <v/>
      </c>
      <c r="AT119" s="10"/>
      <c r="AU119" s="12"/>
      <c r="AV119" s="12" t="str">
        <f t="shared" si="51"/>
        <v/>
      </c>
      <c r="AW119" s="12" t="str">
        <f t="shared" si="52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5"/>
      <c r="BU119" s="295"/>
      <c r="BV119" s="295"/>
      <c r="BW119" s="295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53"/>
        <v/>
      </c>
      <c r="AJ120" s="9"/>
      <c r="AK120" s="10"/>
      <c r="AL120" s="11" t="str">
        <f t="shared" si="45"/>
        <v/>
      </c>
      <c r="AM120" s="8" t="str">
        <f t="shared" si="54"/>
        <v/>
      </c>
      <c r="AN120" s="9" t="str">
        <f t="shared" si="46"/>
        <v/>
      </c>
      <c r="AO120" s="9" t="str">
        <f t="shared" si="47"/>
        <v/>
      </c>
      <c r="AP120" s="10"/>
      <c r="AQ120" s="25" t="str">
        <f t="shared" si="48"/>
        <v/>
      </c>
      <c r="AR120" s="25">
        <f t="shared" si="49"/>
        <v>0</v>
      </c>
      <c r="AS120" s="25" t="str">
        <f t="shared" si="50"/>
        <v/>
      </c>
      <c r="AT120" s="10"/>
      <c r="AU120" s="12"/>
      <c r="AV120" s="12" t="str">
        <f t="shared" si="51"/>
        <v/>
      </c>
      <c r="AW120" s="12" t="str">
        <f t="shared" si="52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5"/>
      <c r="BU120" s="295"/>
      <c r="BV120" s="295"/>
      <c r="BW120" s="295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53"/>
        <v/>
      </c>
      <c r="AJ121" s="9"/>
      <c r="AK121" s="10"/>
      <c r="AL121" s="11" t="str">
        <f t="shared" si="45"/>
        <v/>
      </c>
      <c r="AM121" s="8" t="str">
        <f t="shared" si="54"/>
        <v/>
      </c>
      <c r="AN121" s="9" t="str">
        <f t="shared" si="46"/>
        <v/>
      </c>
      <c r="AO121" s="9" t="str">
        <f t="shared" si="47"/>
        <v/>
      </c>
      <c r="AP121" s="10"/>
      <c r="AQ121" s="25" t="str">
        <f t="shared" si="48"/>
        <v/>
      </c>
      <c r="AR121" s="25">
        <f t="shared" si="49"/>
        <v>0</v>
      </c>
      <c r="AS121" s="25" t="str">
        <f t="shared" si="50"/>
        <v/>
      </c>
      <c r="AT121" s="10"/>
      <c r="AU121" s="12"/>
      <c r="AV121" s="12" t="str">
        <f t="shared" si="51"/>
        <v/>
      </c>
      <c r="AW121" s="12" t="str">
        <f t="shared" si="52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5"/>
      <c r="BU121" s="295"/>
      <c r="BV121" s="295"/>
      <c r="BW121" s="295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53"/>
        <v/>
      </c>
      <c r="AJ122" s="9"/>
      <c r="AK122" s="10"/>
      <c r="AL122" s="11" t="str">
        <f t="shared" si="45"/>
        <v/>
      </c>
      <c r="AM122" s="8" t="str">
        <f t="shared" si="54"/>
        <v/>
      </c>
      <c r="AN122" s="9" t="str">
        <f t="shared" si="46"/>
        <v/>
      </c>
      <c r="AO122" s="9" t="str">
        <f t="shared" si="47"/>
        <v/>
      </c>
      <c r="AP122" s="10"/>
      <c r="AQ122" s="25" t="str">
        <f t="shared" si="48"/>
        <v/>
      </c>
      <c r="AR122" s="25">
        <f t="shared" si="49"/>
        <v>0</v>
      </c>
      <c r="AS122" s="25" t="str">
        <f t="shared" si="50"/>
        <v/>
      </c>
      <c r="AT122" s="10"/>
      <c r="AU122" s="12"/>
      <c r="AV122" s="12" t="str">
        <f t="shared" si="51"/>
        <v/>
      </c>
      <c r="AW122" s="12" t="str">
        <f t="shared" si="52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5"/>
      <c r="BU122" s="295"/>
      <c r="BV122" s="295"/>
      <c r="BW122" s="295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53"/>
        <v/>
      </c>
      <c r="AJ123" s="9"/>
      <c r="AK123" s="10"/>
      <c r="AL123" s="11" t="str">
        <f t="shared" si="45"/>
        <v/>
      </c>
      <c r="AM123" s="8" t="str">
        <f t="shared" si="54"/>
        <v/>
      </c>
      <c r="AN123" s="9" t="str">
        <f t="shared" si="46"/>
        <v/>
      </c>
      <c r="AO123" s="9" t="str">
        <f t="shared" si="47"/>
        <v/>
      </c>
      <c r="AP123" s="10"/>
      <c r="AQ123" s="25" t="str">
        <f t="shared" si="48"/>
        <v/>
      </c>
      <c r="AR123" s="25">
        <f t="shared" si="49"/>
        <v>0</v>
      </c>
      <c r="AS123" s="25" t="str">
        <f t="shared" si="50"/>
        <v/>
      </c>
      <c r="AT123" s="10"/>
      <c r="AU123" s="12"/>
      <c r="AV123" s="12" t="str">
        <f t="shared" si="51"/>
        <v/>
      </c>
      <c r="AW123" s="12" t="str">
        <f t="shared" si="52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5"/>
      <c r="BU123" s="295"/>
      <c r="BV123" s="295"/>
      <c r="BW123" s="295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53"/>
        <v/>
      </c>
      <c r="AJ124" s="9"/>
      <c r="AK124" s="10"/>
      <c r="AL124" s="11" t="str">
        <f t="shared" si="45"/>
        <v/>
      </c>
      <c r="AM124" s="8" t="str">
        <f t="shared" si="54"/>
        <v/>
      </c>
      <c r="AN124" s="9" t="str">
        <f t="shared" si="46"/>
        <v/>
      </c>
      <c r="AO124" s="9" t="str">
        <f t="shared" si="47"/>
        <v/>
      </c>
      <c r="AP124" s="10"/>
      <c r="AQ124" s="25" t="str">
        <f t="shared" si="48"/>
        <v/>
      </c>
      <c r="AR124" s="25">
        <f t="shared" si="49"/>
        <v>0</v>
      </c>
      <c r="AS124" s="25" t="str">
        <f t="shared" si="50"/>
        <v/>
      </c>
      <c r="AT124" s="10"/>
      <c r="AU124" s="12"/>
      <c r="AV124" s="12" t="str">
        <f t="shared" si="51"/>
        <v/>
      </c>
      <c r="AW124" s="12" t="str">
        <f t="shared" si="52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5"/>
      <c r="BU124" s="295"/>
      <c r="BV124" s="295"/>
      <c r="BW124" s="295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53"/>
        <v/>
      </c>
      <c r="AJ125" s="9"/>
      <c r="AK125" s="10"/>
      <c r="AL125" s="11" t="str">
        <f t="shared" si="45"/>
        <v/>
      </c>
      <c r="AM125" s="8" t="str">
        <f t="shared" si="54"/>
        <v/>
      </c>
      <c r="AN125" s="9" t="str">
        <f t="shared" si="46"/>
        <v/>
      </c>
      <c r="AO125" s="9" t="str">
        <f t="shared" si="47"/>
        <v/>
      </c>
      <c r="AP125" s="10"/>
      <c r="AQ125" s="25" t="str">
        <f t="shared" si="48"/>
        <v/>
      </c>
      <c r="AR125" s="25">
        <f t="shared" si="49"/>
        <v>0</v>
      </c>
      <c r="AS125" s="25" t="str">
        <f t="shared" si="50"/>
        <v/>
      </c>
      <c r="AT125" s="10"/>
      <c r="AU125" s="12"/>
      <c r="AV125" s="12" t="str">
        <f t="shared" si="51"/>
        <v/>
      </c>
      <c r="AW125" s="12" t="str">
        <f t="shared" si="52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5"/>
      <c r="BU125" s="295"/>
      <c r="BV125" s="295"/>
      <c r="BW125" s="295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53"/>
        <v/>
      </c>
      <c r="AJ126" s="9"/>
      <c r="AK126" s="10"/>
      <c r="AL126" s="11" t="str">
        <f t="shared" si="45"/>
        <v/>
      </c>
      <c r="AM126" s="8" t="str">
        <f t="shared" si="54"/>
        <v/>
      </c>
      <c r="AN126" s="9" t="str">
        <f t="shared" si="46"/>
        <v/>
      </c>
      <c r="AO126" s="9" t="str">
        <f t="shared" si="47"/>
        <v/>
      </c>
      <c r="AP126" s="10"/>
      <c r="AQ126" s="25" t="str">
        <f t="shared" si="48"/>
        <v/>
      </c>
      <c r="AR126" s="25">
        <f t="shared" si="49"/>
        <v>0</v>
      </c>
      <c r="AS126" s="25" t="str">
        <f t="shared" si="50"/>
        <v/>
      </c>
      <c r="AT126" s="10"/>
      <c r="AU126" s="12"/>
      <c r="AV126" s="12" t="str">
        <f t="shared" si="51"/>
        <v/>
      </c>
      <c r="AW126" s="12" t="str">
        <f t="shared" si="52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5"/>
      <c r="BU126" s="295"/>
      <c r="BV126" s="295"/>
      <c r="BW126" s="295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53"/>
        <v/>
      </c>
      <c r="AJ127" s="9"/>
      <c r="AK127" s="10"/>
      <c r="AL127" s="11" t="str">
        <f t="shared" si="45"/>
        <v/>
      </c>
      <c r="AM127" s="8" t="str">
        <f t="shared" si="54"/>
        <v/>
      </c>
      <c r="AN127" s="9" t="str">
        <f t="shared" si="46"/>
        <v/>
      </c>
      <c r="AO127" s="9" t="str">
        <f t="shared" si="47"/>
        <v/>
      </c>
      <c r="AP127" s="10"/>
      <c r="AQ127" s="25" t="str">
        <f t="shared" si="48"/>
        <v/>
      </c>
      <c r="AR127" s="25">
        <f t="shared" si="49"/>
        <v>0</v>
      </c>
      <c r="AS127" s="25" t="str">
        <f t="shared" si="50"/>
        <v/>
      </c>
      <c r="AT127" s="10"/>
      <c r="AU127" s="12"/>
      <c r="AV127" s="12" t="str">
        <f t="shared" si="51"/>
        <v/>
      </c>
      <c r="AW127" s="12" t="str">
        <f t="shared" si="52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5"/>
      <c r="BU127" s="295"/>
      <c r="BV127" s="295"/>
      <c r="BW127" s="295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53"/>
        <v/>
      </c>
      <c r="AJ128" s="9"/>
      <c r="AK128" s="10"/>
      <c r="AL128" s="11" t="str">
        <f t="shared" si="45"/>
        <v/>
      </c>
      <c r="AM128" s="8" t="str">
        <f t="shared" si="54"/>
        <v/>
      </c>
      <c r="AN128" s="9" t="str">
        <f t="shared" si="46"/>
        <v/>
      </c>
      <c r="AO128" s="9" t="str">
        <f t="shared" si="47"/>
        <v/>
      </c>
      <c r="AP128" s="10"/>
      <c r="AQ128" s="25" t="str">
        <f t="shared" si="48"/>
        <v/>
      </c>
      <c r="AR128" s="25">
        <f t="shared" si="49"/>
        <v>0</v>
      </c>
      <c r="AS128" s="25" t="str">
        <f t="shared" si="50"/>
        <v/>
      </c>
      <c r="AT128" s="10"/>
      <c r="AU128" s="12"/>
      <c r="AV128" s="12" t="str">
        <f t="shared" si="51"/>
        <v/>
      </c>
      <c r="AW128" s="12" t="str">
        <f t="shared" si="52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5"/>
      <c r="BU128" s="295"/>
      <c r="BV128" s="295"/>
      <c r="BW128" s="295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53"/>
        <v/>
      </c>
      <c r="AJ129" s="9"/>
      <c r="AK129" s="10"/>
      <c r="AL129" s="11" t="str">
        <f t="shared" si="45"/>
        <v/>
      </c>
      <c r="AM129" s="8" t="str">
        <f t="shared" si="54"/>
        <v/>
      </c>
      <c r="AN129" s="9" t="str">
        <f t="shared" si="46"/>
        <v/>
      </c>
      <c r="AO129" s="9" t="str">
        <f t="shared" si="47"/>
        <v/>
      </c>
      <c r="AP129" s="10"/>
      <c r="AQ129" s="25" t="str">
        <f t="shared" si="48"/>
        <v/>
      </c>
      <c r="AR129" s="25">
        <f t="shared" si="49"/>
        <v>0</v>
      </c>
      <c r="AS129" s="25" t="str">
        <f t="shared" si="50"/>
        <v/>
      </c>
      <c r="AT129" s="10"/>
      <c r="AU129" s="12"/>
      <c r="AV129" s="12" t="str">
        <f t="shared" si="51"/>
        <v/>
      </c>
      <c r="AW129" s="12" t="str">
        <f t="shared" si="52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5"/>
      <c r="BU129" s="295"/>
      <c r="BV129" s="295"/>
      <c r="BW129" s="295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53"/>
        <v/>
      </c>
      <c r="AJ130" s="9"/>
      <c r="AK130" s="10"/>
      <c r="AL130" s="11" t="str">
        <f t="shared" si="45"/>
        <v/>
      </c>
      <c r="AM130" s="8" t="str">
        <f t="shared" si="54"/>
        <v/>
      </c>
      <c r="AN130" s="9" t="str">
        <f t="shared" si="46"/>
        <v/>
      </c>
      <c r="AO130" s="9" t="str">
        <f t="shared" si="47"/>
        <v/>
      </c>
      <c r="AP130" s="10"/>
      <c r="AQ130" s="25" t="str">
        <f t="shared" si="48"/>
        <v/>
      </c>
      <c r="AR130" s="25">
        <f t="shared" si="49"/>
        <v>0</v>
      </c>
      <c r="AS130" s="25" t="str">
        <f t="shared" si="50"/>
        <v/>
      </c>
      <c r="AT130" s="10"/>
      <c r="AU130" s="12"/>
      <c r="AV130" s="12" t="str">
        <f t="shared" si="51"/>
        <v/>
      </c>
      <c r="AW130" s="12" t="str">
        <f t="shared" si="52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5"/>
      <c r="BU130" s="295"/>
      <c r="BV130" s="295"/>
      <c r="BW130" s="295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53"/>
        <v/>
      </c>
      <c r="AJ131" s="9"/>
      <c r="AK131" s="10"/>
      <c r="AL131" s="11" t="str">
        <f t="shared" si="45"/>
        <v/>
      </c>
      <c r="AM131" s="8" t="str">
        <f t="shared" si="54"/>
        <v/>
      </c>
      <c r="AN131" s="9" t="str">
        <f t="shared" si="46"/>
        <v/>
      </c>
      <c r="AO131" s="9" t="str">
        <f t="shared" si="47"/>
        <v/>
      </c>
      <c r="AP131" s="10"/>
      <c r="AQ131" s="25" t="str">
        <f t="shared" si="48"/>
        <v/>
      </c>
      <c r="AR131" s="25">
        <f t="shared" si="49"/>
        <v>0</v>
      </c>
      <c r="AS131" s="25" t="str">
        <f t="shared" si="50"/>
        <v/>
      </c>
      <c r="AT131" s="10"/>
      <c r="AU131" s="12"/>
      <c r="AV131" s="12" t="str">
        <f t="shared" si="51"/>
        <v/>
      </c>
      <c r="AW131" s="12" t="str">
        <f t="shared" si="52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5"/>
      <c r="BU131" s="295"/>
      <c r="BV131" s="295"/>
      <c r="BW131" s="295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53"/>
        <v/>
      </c>
      <c r="AJ132" s="9"/>
      <c r="AK132" s="10"/>
      <c r="AL132" s="11" t="str">
        <f t="shared" si="45"/>
        <v/>
      </c>
      <c r="AM132" s="8" t="str">
        <f t="shared" si="54"/>
        <v/>
      </c>
      <c r="AN132" s="9" t="str">
        <f t="shared" si="46"/>
        <v/>
      </c>
      <c r="AO132" s="9" t="str">
        <f t="shared" si="47"/>
        <v/>
      </c>
      <c r="AP132" s="10"/>
      <c r="AQ132" s="25" t="str">
        <f t="shared" si="48"/>
        <v/>
      </c>
      <c r="AR132" s="25">
        <f t="shared" si="49"/>
        <v>0</v>
      </c>
      <c r="AS132" s="25" t="str">
        <f t="shared" si="50"/>
        <v/>
      </c>
      <c r="AT132" s="10"/>
      <c r="AU132" s="12"/>
      <c r="AV132" s="12" t="str">
        <f t="shared" si="51"/>
        <v/>
      </c>
      <c r="AW132" s="12" t="str">
        <f t="shared" si="52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5"/>
      <c r="BU132" s="295"/>
      <c r="BV132" s="295"/>
      <c r="BW132" s="295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53"/>
        <v/>
      </c>
      <c r="AJ133" s="9"/>
      <c r="AK133" s="10"/>
      <c r="AL133" s="11" t="str">
        <f t="shared" si="45"/>
        <v/>
      </c>
      <c r="AM133" s="8" t="str">
        <f t="shared" si="54"/>
        <v/>
      </c>
      <c r="AN133" s="9" t="str">
        <f t="shared" si="46"/>
        <v/>
      </c>
      <c r="AO133" s="9" t="str">
        <f t="shared" si="47"/>
        <v/>
      </c>
      <c r="AP133" s="10"/>
      <c r="AQ133" s="25" t="str">
        <f t="shared" si="48"/>
        <v/>
      </c>
      <c r="AR133" s="25">
        <f t="shared" si="49"/>
        <v>0</v>
      </c>
      <c r="AS133" s="25" t="str">
        <f t="shared" si="50"/>
        <v/>
      </c>
      <c r="AT133" s="10"/>
      <c r="AU133" s="12"/>
      <c r="AV133" s="12" t="str">
        <f t="shared" si="51"/>
        <v/>
      </c>
      <c r="AW133" s="12" t="str">
        <f t="shared" si="52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5"/>
      <c r="BU133" s="295"/>
      <c r="BV133" s="295"/>
      <c r="BW133" s="295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53"/>
        <v/>
      </c>
      <c r="AJ134" s="9"/>
      <c r="AK134" s="10"/>
      <c r="AL134" s="11" t="str">
        <f t="shared" si="45"/>
        <v/>
      </c>
      <c r="AM134" s="8" t="str">
        <f t="shared" si="54"/>
        <v/>
      </c>
      <c r="AN134" s="9" t="str">
        <f t="shared" si="46"/>
        <v/>
      </c>
      <c r="AO134" s="9" t="str">
        <f t="shared" si="47"/>
        <v/>
      </c>
      <c r="AP134" s="10"/>
      <c r="AQ134" s="25" t="str">
        <f t="shared" si="48"/>
        <v/>
      </c>
      <c r="AR134" s="25">
        <f t="shared" si="49"/>
        <v>0</v>
      </c>
      <c r="AS134" s="25" t="str">
        <f t="shared" si="50"/>
        <v/>
      </c>
      <c r="AT134" s="10"/>
      <c r="AU134" s="12"/>
      <c r="AV134" s="12" t="str">
        <f t="shared" si="51"/>
        <v/>
      </c>
      <c r="AW134" s="12" t="str">
        <f t="shared" si="52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5"/>
      <c r="BU134" s="295"/>
      <c r="BV134" s="295"/>
      <c r="BW134" s="295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5"/>
      <c r="BU135" s="295"/>
      <c r="BV135" s="295"/>
      <c r="BW135" s="295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5"/>
      <c r="BU136" s="295"/>
      <c r="BV136" s="295"/>
      <c r="BW136" s="295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5"/>
      <c r="BU137" s="295"/>
      <c r="BV137" s="295"/>
      <c r="BW137" s="295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5"/>
      <c r="BU138" s="295"/>
      <c r="BV138" s="295"/>
      <c r="BW138" s="295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5"/>
      <c r="BU139" s="295"/>
      <c r="BV139" s="295"/>
      <c r="BW139" s="295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5"/>
      <c r="BU140" s="295"/>
      <c r="BV140" s="295"/>
      <c r="BW140" s="295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5"/>
      <c r="BU141" s="295"/>
      <c r="BV141" s="295"/>
      <c r="BW141" s="295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5"/>
      <c r="BU142" s="295"/>
      <c r="BV142" s="295"/>
      <c r="BW142" s="295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5"/>
      <c r="BU143" s="295"/>
      <c r="BV143" s="295"/>
      <c r="BW143" s="295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5"/>
      <c r="BU144" s="295"/>
      <c r="BV144" s="295"/>
      <c r="BW144" s="295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5"/>
      <c r="BU145" s="295"/>
      <c r="BV145" s="295"/>
      <c r="BW145" s="295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5"/>
      <c r="BU146" s="295"/>
      <c r="BV146" s="295"/>
      <c r="BW146" s="295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5"/>
      <c r="BU147" s="295"/>
      <c r="BV147" s="295"/>
      <c r="BW147" s="295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5"/>
      <c r="BU148" s="295"/>
      <c r="BV148" s="295"/>
      <c r="BW148" s="295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5"/>
      <c r="BU149" s="295"/>
      <c r="BV149" s="295"/>
      <c r="BW149" s="295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5"/>
      <c r="BU150" s="295"/>
      <c r="BV150" s="295"/>
      <c r="BW150" s="295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5"/>
      <c r="BU151" s="295"/>
      <c r="BV151" s="295"/>
      <c r="BW151" s="295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5"/>
      <c r="BU152" s="295"/>
      <c r="BV152" s="295"/>
      <c r="BW152" s="295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5"/>
      <c r="BU153" s="295"/>
      <c r="BV153" s="295"/>
      <c r="BW153" s="295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5"/>
      <c r="BU154" s="295"/>
      <c r="BV154" s="295"/>
      <c r="BW154" s="295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5"/>
      <c r="BU155" s="295"/>
      <c r="BV155" s="295"/>
      <c r="BW155" s="295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5"/>
      <c r="BU156" s="295"/>
      <c r="BV156" s="295"/>
      <c r="BW156" s="295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5"/>
      <c r="BU157" s="295"/>
      <c r="BV157" s="295"/>
      <c r="BW157" s="295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5"/>
      <c r="BU158" s="295"/>
      <c r="BV158" s="295"/>
      <c r="BW158" s="295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5"/>
      <c r="BU159" s="295"/>
      <c r="BV159" s="295"/>
      <c r="BW159" s="295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5"/>
      <c r="BU160" s="295"/>
      <c r="BV160" s="295"/>
      <c r="BW160" s="295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5"/>
      <c r="BU161" s="295"/>
      <c r="BV161" s="295"/>
      <c r="BW161" s="295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5"/>
      <c r="BU162" s="295"/>
      <c r="BV162" s="295"/>
      <c r="BW162" s="295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5"/>
      <c r="BU163" s="295"/>
      <c r="BV163" s="295"/>
      <c r="BW163" s="295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5"/>
      <c r="BU164" s="295"/>
      <c r="BV164" s="295"/>
      <c r="BW164" s="295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5"/>
      <c r="BU165" s="295"/>
      <c r="BV165" s="295"/>
      <c r="BW165" s="295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5"/>
      <c r="BU166" s="295"/>
      <c r="BV166" s="295"/>
      <c r="BW166" s="295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5"/>
      <c r="BU167" s="295"/>
      <c r="BV167" s="295"/>
      <c r="BW167" s="295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5"/>
      <c r="BU168" s="295"/>
      <c r="BV168" s="295"/>
      <c r="BW168" s="295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5"/>
      <c r="BU169" s="295"/>
      <c r="BV169" s="295"/>
      <c r="BW169" s="295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5"/>
      <c r="BU170" s="295"/>
      <c r="BV170" s="295"/>
      <c r="BW170" s="295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5"/>
      <c r="BU171" s="295"/>
      <c r="BV171" s="295"/>
      <c r="BW171" s="295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5"/>
      <c r="BU172" s="295"/>
      <c r="BV172" s="295"/>
      <c r="BW172" s="295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5"/>
      <c r="BU173" s="295"/>
      <c r="BV173" s="295"/>
      <c r="BW173" s="295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5"/>
      <c r="BU174" s="295"/>
      <c r="BV174" s="295"/>
      <c r="BW174" s="295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5"/>
      <c r="BU175" s="295"/>
      <c r="BV175" s="295"/>
      <c r="BW175" s="295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5"/>
      <c r="BU176" s="295"/>
      <c r="BV176" s="295"/>
      <c r="BW176" s="295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5"/>
      <c r="BU177" s="295"/>
      <c r="BV177" s="295"/>
      <c r="BW177" s="295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5"/>
      <c r="BU178" s="295"/>
      <c r="BV178" s="295"/>
      <c r="BW178" s="295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5"/>
      <c r="BU179" s="295"/>
      <c r="BV179" s="295"/>
      <c r="BW179" s="295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5"/>
      <c r="BU180" s="295"/>
      <c r="BV180" s="295"/>
      <c r="BW180" s="295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5"/>
      <c r="BU181" s="295"/>
      <c r="BV181" s="295"/>
      <c r="BW181" s="295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5"/>
      <c r="BU182" s="295"/>
      <c r="BV182" s="295"/>
      <c r="BW182" s="295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5"/>
      <c r="BU183" s="295"/>
      <c r="BV183" s="295"/>
      <c r="BW183" s="295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5"/>
      <c r="BU184" s="295"/>
      <c r="BV184" s="295"/>
      <c r="BW184" s="295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5"/>
      <c r="BU185" s="295"/>
      <c r="BV185" s="295"/>
      <c r="BW185" s="295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5"/>
      <c r="BU186" s="295"/>
      <c r="BV186" s="295"/>
      <c r="BW186" s="295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5"/>
      <c r="BU187" s="295"/>
      <c r="BV187" s="295"/>
      <c r="BW187" s="295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5"/>
      <c r="BU188" s="295"/>
      <c r="BV188" s="295"/>
      <c r="BW188" s="295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5"/>
      <c r="BU189" s="295"/>
      <c r="BV189" s="295"/>
      <c r="BW189" s="295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5"/>
      <c r="BU190" s="295"/>
      <c r="BV190" s="295"/>
      <c r="BW190" s="295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5"/>
      <c r="BU191" s="295"/>
      <c r="BV191" s="295"/>
      <c r="BW191" s="295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5"/>
      <c r="BU192" s="295"/>
      <c r="BV192" s="295"/>
      <c r="BW192" s="295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5"/>
      <c r="BU193" s="295"/>
      <c r="BV193" s="295"/>
      <c r="BW193" s="295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5"/>
      <c r="BU194" s="295"/>
      <c r="BV194" s="295"/>
      <c r="BW194" s="295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5"/>
      <c r="BU195" s="295"/>
      <c r="BV195" s="295"/>
      <c r="BW195" s="295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5"/>
      <c r="BU196" s="295"/>
      <c r="BV196" s="295"/>
      <c r="BW196" s="295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5"/>
      <c r="BU197" s="295"/>
      <c r="BV197" s="295"/>
      <c r="BW197" s="295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5"/>
      <c r="BU198" s="295"/>
      <c r="BV198" s="295"/>
      <c r="BW198" s="295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5"/>
      <c r="BU199" s="295"/>
      <c r="BV199" s="295"/>
      <c r="BW199" s="295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5"/>
      <c r="BU200" s="295"/>
      <c r="BV200" s="295"/>
      <c r="BW200" s="295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5"/>
      <c r="BU201" s="295"/>
      <c r="BV201" s="295"/>
      <c r="BW201" s="295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5"/>
      <c r="BU202" s="295"/>
      <c r="BV202" s="295"/>
      <c r="BW202" s="295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5"/>
      <c r="BU203" s="295"/>
      <c r="BV203" s="295"/>
      <c r="BW203" s="295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5"/>
      <c r="BU204" s="295"/>
      <c r="BV204" s="295"/>
      <c r="BW204" s="295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5"/>
      <c r="BU205" s="295"/>
      <c r="BV205" s="295"/>
      <c r="BW205" s="295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5"/>
      <c r="BU206" s="295"/>
      <c r="BV206" s="295"/>
      <c r="BW206" s="295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5"/>
      <c r="BU207" s="295"/>
      <c r="BV207" s="295"/>
      <c r="BW207" s="295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5"/>
      <c r="BU208" s="295"/>
      <c r="BV208" s="295"/>
      <c r="BW208" s="295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5"/>
      <c r="BU209" s="295"/>
      <c r="BV209" s="295"/>
      <c r="BW209" s="295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5"/>
      <c r="BU210" s="295"/>
      <c r="BV210" s="295"/>
      <c r="BW210" s="295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5"/>
      <c r="BU211" s="295"/>
      <c r="BV211" s="295"/>
      <c r="BW211" s="295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5"/>
      <c r="BU212" s="295"/>
      <c r="BV212" s="295"/>
      <c r="BW212" s="295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5"/>
      <c r="BU213" s="295"/>
      <c r="BV213" s="295"/>
      <c r="BW213" s="295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5"/>
      <c r="BU214" s="295"/>
      <c r="BV214" s="295"/>
      <c r="BW214" s="295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5"/>
      <c r="BU215" s="295"/>
      <c r="BV215" s="295"/>
      <c r="BW215" s="295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5"/>
      <c r="BU216" s="295"/>
      <c r="BV216" s="295"/>
      <c r="BW216" s="295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5"/>
      <c r="BU217" s="295"/>
      <c r="BV217" s="295"/>
      <c r="BW217" s="295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5"/>
      <c r="BU218" s="295"/>
      <c r="BV218" s="295"/>
      <c r="BW218" s="295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5"/>
      <c r="BU219" s="295"/>
      <c r="BV219" s="295"/>
      <c r="BW219" s="295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5"/>
      <c r="BU220" s="295"/>
      <c r="BV220" s="295"/>
      <c r="BW220" s="295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5"/>
      <c r="BU221" s="295"/>
      <c r="BV221" s="295"/>
      <c r="BW221" s="295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5"/>
      <c r="BU222" s="295"/>
      <c r="BV222" s="295"/>
      <c r="BW222" s="295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5"/>
      <c r="BU223" s="295"/>
      <c r="BV223" s="295"/>
      <c r="BW223" s="295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5"/>
      <c r="BU224" s="295"/>
      <c r="BV224" s="295"/>
      <c r="BW224" s="295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5"/>
      <c r="BU225" s="295"/>
      <c r="BV225" s="295"/>
      <c r="BW225" s="295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5"/>
      <c r="BU226" s="295"/>
      <c r="BV226" s="295"/>
      <c r="BW226" s="295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5"/>
      <c r="BU227" s="295"/>
      <c r="BV227" s="295"/>
      <c r="BW227" s="295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5"/>
      <c r="BU228" s="295"/>
      <c r="BV228" s="295"/>
      <c r="BW228" s="295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5"/>
      <c r="BU229" s="295"/>
      <c r="BV229" s="295"/>
      <c r="BW229" s="295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5"/>
      <c r="BU230" s="295"/>
      <c r="BV230" s="295"/>
      <c r="BW230" s="295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5"/>
      <c r="BU231" s="295"/>
      <c r="BV231" s="295"/>
      <c r="BW231" s="295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5"/>
      <c r="BU232" s="295"/>
      <c r="BV232" s="295"/>
      <c r="BW232" s="295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5"/>
      <c r="BU233" s="295"/>
      <c r="BV233" s="295"/>
      <c r="BW233" s="295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5"/>
      <c r="BU234" s="295"/>
      <c r="BV234" s="295"/>
      <c r="BW234" s="295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5"/>
      <c r="BU235" s="295"/>
      <c r="BV235" s="295"/>
      <c r="BW235" s="295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5"/>
      <c r="BU236" s="295"/>
      <c r="BV236" s="295"/>
      <c r="BW236" s="295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5"/>
      <c r="BU237" s="295"/>
      <c r="BV237" s="295"/>
      <c r="BW237" s="295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5"/>
      <c r="BU238" s="295"/>
      <c r="BV238" s="295"/>
      <c r="BW238" s="295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5"/>
      <c r="BU239" s="295"/>
      <c r="BV239" s="295"/>
      <c r="BW239" s="295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5"/>
      <c r="BU240" s="295"/>
      <c r="BV240" s="295"/>
      <c r="BW240" s="295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5"/>
      <c r="BU241" s="295"/>
      <c r="BV241" s="295"/>
      <c r="BW241" s="295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5"/>
      <c r="BU242" s="295"/>
      <c r="BV242" s="295"/>
      <c r="BW242" s="295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5"/>
      <c r="BU243" s="295"/>
      <c r="BV243" s="295"/>
      <c r="BW243" s="295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5"/>
      <c r="BU244" s="295"/>
      <c r="BV244" s="295"/>
      <c r="BW244" s="295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5"/>
      <c r="BU245" s="295"/>
      <c r="BV245" s="295"/>
      <c r="BW245" s="295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5"/>
      <c r="BU246" s="295"/>
      <c r="BV246" s="295"/>
      <c r="BW246" s="295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5"/>
      <c r="BU247" s="295"/>
      <c r="BV247" s="295"/>
      <c r="BW247" s="295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5"/>
      <c r="BU248" s="295"/>
      <c r="BV248" s="295"/>
      <c r="BW248" s="295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5"/>
      <c r="BU249" s="295"/>
      <c r="BV249" s="295"/>
      <c r="BW249" s="295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5"/>
      <c r="BU250" s="295"/>
      <c r="BV250" s="295"/>
      <c r="BW250" s="295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5"/>
      <c r="BU251" s="295"/>
      <c r="BV251" s="295"/>
      <c r="BW251" s="295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5"/>
      <c r="BU252" s="295"/>
      <c r="BV252" s="295"/>
      <c r="BW252" s="295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5"/>
      <c r="BU253" s="295"/>
      <c r="BV253" s="295"/>
      <c r="BW253" s="295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5"/>
      <c r="BU254" s="295"/>
      <c r="BV254" s="295"/>
      <c r="BW254" s="295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5"/>
      <c r="BU255" s="295"/>
      <c r="BV255" s="295"/>
      <c r="BW255" s="295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5"/>
      <c r="BU256" s="295"/>
      <c r="BV256" s="295"/>
      <c r="BW256" s="295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5"/>
      <c r="BU257" s="295"/>
      <c r="BV257" s="295"/>
      <c r="BW257" s="295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5"/>
      <c r="BU258" s="295"/>
      <c r="BV258" s="295"/>
      <c r="BW258" s="295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5"/>
      <c r="BU259" s="295"/>
      <c r="BV259" s="295"/>
      <c r="BW259" s="295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5"/>
      <c r="BU260" s="295"/>
      <c r="BV260" s="295"/>
      <c r="BW260" s="295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5"/>
      <c r="BU261" s="295"/>
      <c r="BV261" s="295"/>
      <c r="BW261" s="295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5"/>
      <c r="BU262" s="295"/>
      <c r="BV262" s="295"/>
      <c r="BW262" s="295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5"/>
      <c r="BU263" s="295"/>
      <c r="BV263" s="295"/>
      <c r="BW263" s="295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5"/>
      <c r="BU264" s="295"/>
      <c r="BV264" s="295"/>
      <c r="BW264" s="295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5"/>
      <c r="BU265" s="295"/>
      <c r="BV265" s="295"/>
      <c r="BW265" s="295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5"/>
      <c r="BU266" s="295"/>
      <c r="BV266" s="295"/>
      <c r="BW266" s="295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5"/>
      <c r="BU267" s="295"/>
      <c r="BV267" s="295"/>
      <c r="BW267" s="295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5"/>
      <c r="BU268" s="295"/>
      <c r="BV268" s="295"/>
      <c r="BW268" s="295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5"/>
      <c r="BU269" s="295"/>
      <c r="BV269" s="295"/>
      <c r="BW269" s="295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5"/>
      <c r="BU270" s="295"/>
      <c r="BV270" s="295"/>
      <c r="BW270" s="295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5"/>
      <c r="BU271" s="295"/>
      <c r="BV271" s="295"/>
      <c r="BW271" s="295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5"/>
      <c r="BU272" s="295"/>
      <c r="BV272" s="295"/>
      <c r="BW272" s="295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5"/>
      <c r="BU273" s="295"/>
      <c r="BV273" s="295"/>
      <c r="BW273" s="295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5"/>
      <c r="BU274" s="295"/>
      <c r="BV274" s="295"/>
      <c r="BW274" s="295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5"/>
      <c r="BU275" s="295"/>
      <c r="BV275" s="295"/>
      <c r="BW275" s="295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5"/>
      <c r="BU276" s="295"/>
      <c r="BV276" s="295"/>
      <c r="BW276" s="295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5"/>
      <c r="BU277" s="295"/>
      <c r="BV277" s="295"/>
      <c r="BW277" s="295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5"/>
      <c r="BU278" s="295"/>
      <c r="BV278" s="295"/>
      <c r="BW278" s="295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5"/>
      <c r="BU279" s="295"/>
      <c r="BV279" s="295"/>
      <c r="BW279" s="295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5"/>
      <c r="BU280" s="295"/>
      <c r="BV280" s="295"/>
      <c r="BW280" s="295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5"/>
      <c r="BU281" s="295"/>
      <c r="BV281" s="295"/>
      <c r="BW281" s="295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5"/>
      <c r="BU282" s="295"/>
      <c r="BV282" s="295"/>
      <c r="BW282" s="295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5"/>
      <c r="BU283" s="295"/>
      <c r="BV283" s="295"/>
      <c r="BW283" s="295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5"/>
      <c r="BU284" s="295"/>
      <c r="BV284" s="295"/>
      <c r="BW284" s="295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5"/>
      <c r="BU285" s="295"/>
      <c r="BV285" s="295"/>
      <c r="BW285" s="295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5"/>
      <c r="BU286" s="295"/>
      <c r="BV286" s="295"/>
      <c r="BW286" s="295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5"/>
      <c r="BU287" s="295"/>
      <c r="BV287" s="295"/>
      <c r="BW287" s="295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5"/>
      <c r="BU288" s="295"/>
      <c r="BV288" s="295"/>
      <c r="BW288" s="295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5"/>
      <c r="BU289" s="295"/>
      <c r="BV289" s="295"/>
      <c r="BW289" s="295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5"/>
      <c r="BU290" s="295"/>
      <c r="BV290" s="295"/>
      <c r="BW290" s="295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5"/>
      <c r="BU291" s="295"/>
      <c r="BV291" s="295"/>
      <c r="BW291" s="295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5"/>
      <c r="BU292" s="295"/>
      <c r="BV292" s="295"/>
      <c r="BW292" s="295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5"/>
      <c r="BU293" s="295"/>
      <c r="BV293" s="295"/>
      <c r="BW293" s="295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5"/>
      <c r="BU294" s="295"/>
      <c r="BV294" s="295"/>
      <c r="BW294" s="295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5"/>
      <c r="BU295" s="295"/>
      <c r="BV295" s="295"/>
      <c r="BW295" s="295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5"/>
      <c r="BU296" s="295"/>
      <c r="BV296" s="295"/>
      <c r="BW296" s="295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5"/>
      <c r="BU297" s="295"/>
      <c r="BV297" s="295"/>
      <c r="BW297" s="295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5"/>
      <c r="BU298" s="295"/>
      <c r="BV298" s="295"/>
      <c r="BW298" s="295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5"/>
      <c r="BU299" s="295"/>
      <c r="BV299" s="295"/>
      <c r="BW299" s="295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5"/>
      <c r="BU300" s="295"/>
      <c r="BV300" s="295"/>
      <c r="BW300" s="295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5"/>
      <c r="BU301" s="295"/>
      <c r="BV301" s="295"/>
      <c r="BW301" s="295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5"/>
      <c r="BU302" s="295"/>
      <c r="BV302" s="295"/>
      <c r="BW302" s="295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5"/>
      <c r="BU303" s="295"/>
      <c r="BV303" s="295"/>
      <c r="BW303" s="295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5"/>
      <c r="BU304" s="295"/>
      <c r="BV304" s="295"/>
      <c r="BW304" s="295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5"/>
      <c r="BU305" s="295"/>
      <c r="BV305" s="295"/>
      <c r="BW305" s="295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5"/>
      <c r="BU306" s="295"/>
      <c r="BV306" s="295"/>
      <c r="BW306" s="295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5"/>
      <c r="BU307" s="295"/>
      <c r="BV307" s="295"/>
      <c r="BW307" s="295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5"/>
      <c r="BU308" s="295"/>
      <c r="BV308" s="295"/>
      <c r="BW308" s="295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5"/>
      <c r="BU309" s="295"/>
      <c r="BV309" s="295"/>
      <c r="BW309" s="295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5"/>
      <c r="BU310" s="295"/>
      <c r="BV310" s="295"/>
      <c r="BW310" s="295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5"/>
      <c r="BU311" s="295"/>
      <c r="BV311" s="295"/>
      <c r="BW311" s="295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5"/>
      <c r="BU312" s="295"/>
      <c r="BV312" s="295"/>
      <c r="BW312" s="295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5"/>
      <c r="BU313" s="295"/>
      <c r="BV313" s="295"/>
      <c r="BW313" s="295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5"/>
      <c r="BU314" s="295"/>
      <c r="BV314" s="295"/>
      <c r="BW314" s="295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5"/>
      <c r="BU315" s="295"/>
      <c r="BV315" s="295"/>
      <c r="BW315" s="295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5"/>
      <c r="BU316" s="295"/>
      <c r="BV316" s="295"/>
      <c r="BW316" s="295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5"/>
      <c r="BU317" s="295"/>
      <c r="BV317" s="295"/>
      <c r="BW317" s="295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5"/>
      <c r="BU318" s="295"/>
      <c r="BV318" s="295"/>
      <c r="BW318" s="295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5"/>
      <c r="BU319" s="295"/>
      <c r="BV319" s="295"/>
      <c r="BW319" s="295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5"/>
      <c r="BU320" s="295"/>
      <c r="BV320" s="295"/>
      <c r="BW320" s="295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5"/>
      <c r="BU321" s="295"/>
      <c r="BV321" s="295"/>
      <c r="BW321" s="295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5"/>
      <c r="BU322" s="295"/>
      <c r="BV322" s="295"/>
      <c r="BW322" s="295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5"/>
      <c r="BU323" s="295"/>
      <c r="BV323" s="295"/>
      <c r="BW323" s="295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5"/>
      <c r="BU324" s="295"/>
      <c r="BV324" s="295"/>
      <c r="BW324" s="295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5"/>
      <c r="BU325" s="295"/>
      <c r="BV325" s="295"/>
      <c r="BW325" s="295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5"/>
      <c r="BU326" s="295"/>
      <c r="BV326" s="295"/>
      <c r="BW326" s="295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5"/>
      <c r="BU327" s="295"/>
      <c r="BV327" s="295"/>
      <c r="BW327" s="295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5"/>
      <c r="BU328" s="295"/>
      <c r="BV328" s="295"/>
      <c r="BW328" s="295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5"/>
      <c r="BU329" s="295"/>
      <c r="BV329" s="295"/>
      <c r="BW329" s="295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5"/>
      <c r="BU330" s="295"/>
      <c r="BV330" s="295"/>
      <c r="BW330" s="295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5"/>
      <c r="BU331" s="295"/>
      <c r="BV331" s="295"/>
      <c r="BW331" s="295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5"/>
      <c r="BU332" s="295"/>
      <c r="BV332" s="295"/>
      <c r="BW332" s="295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5"/>
      <c r="BU333" s="295"/>
      <c r="BV333" s="295"/>
      <c r="BW333" s="295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5"/>
      <c r="BU334" s="295"/>
      <c r="BV334" s="295"/>
      <c r="BW334" s="295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5"/>
      <c r="BU335" s="295"/>
      <c r="BV335" s="295"/>
      <c r="BW335" s="295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5"/>
      <c r="BU336" s="295"/>
      <c r="BV336" s="295"/>
      <c r="BW336" s="295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5"/>
      <c r="BU337" s="295"/>
      <c r="BV337" s="295"/>
      <c r="BW337" s="295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5"/>
      <c r="BU338" s="295"/>
      <c r="BV338" s="295"/>
      <c r="BW338" s="295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5"/>
      <c r="BU339" s="295"/>
      <c r="BV339" s="295"/>
      <c r="BW339" s="295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0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5"/>
      <c r="BU340" s="295"/>
      <c r="BV340" s="295"/>
      <c r="BW340" s="295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0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5"/>
      <c r="BU341" s="295"/>
      <c r="BV341" s="295"/>
      <c r="BW341" s="295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0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5"/>
      <c r="BU342" s="295"/>
      <c r="BV342" s="295"/>
      <c r="BW342" s="295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5"/>
      <c r="BU343" s="295"/>
      <c r="BV343" s="295"/>
      <c r="BW343" s="295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5"/>
      <c r="BU344" s="295"/>
      <c r="BV344" s="295"/>
      <c r="BW344" s="295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5"/>
      <c r="BU345" s="295"/>
      <c r="BV345" s="295"/>
      <c r="BW345" s="295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5"/>
      <c r="BU346" s="295"/>
      <c r="BV346" s="295"/>
      <c r="BW346" s="295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5"/>
      <c r="BU347" s="295"/>
      <c r="BV347" s="295"/>
      <c r="BW347" s="295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5"/>
      <c r="BU348" s="295"/>
      <c r="BV348" s="295"/>
      <c r="BW348" s="295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5"/>
      <c r="BU349" s="295"/>
      <c r="BV349" s="295"/>
      <c r="BW349" s="295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5"/>
      <c r="BU350" s="295"/>
      <c r="BV350" s="295"/>
      <c r="BW350" s="295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5"/>
      <c r="BU351" s="295"/>
      <c r="BV351" s="295"/>
      <c r="BW351" s="295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5"/>
      <c r="BU352" s="295"/>
      <c r="BV352" s="295"/>
      <c r="BW352" s="295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5"/>
      <c r="BU353" s="295"/>
      <c r="BV353" s="295"/>
      <c r="BW353" s="295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5"/>
      <c r="BU354" s="295"/>
      <c r="BV354" s="295"/>
      <c r="BW354" s="295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5"/>
      <c r="BU355" s="295"/>
      <c r="BV355" s="295"/>
      <c r="BW355" s="295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5"/>
      <c r="BU356" s="295"/>
      <c r="BV356" s="295"/>
      <c r="BW356" s="295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0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5"/>
      <c r="BU357" s="295"/>
      <c r="BV357" s="295"/>
      <c r="BW357" s="295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0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5"/>
      <c r="BU358" s="295"/>
      <c r="BV358" s="295"/>
      <c r="BW358" s="295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0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5"/>
      <c r="BU359" s="295"/>
      <c r="BV359" s="295"/>
      <c r="BW359" s="295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0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5"/>
      <c r="BU360" s="295"/>
      <c r="BV360" s="295"/>
      <c r="BW360" s="295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5"/>
      <c r="BU361" s="295"/>
      <c r="BV361" s="295"/>
      <c r="BW361" s="295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5"/>
      <c r="BU362" s="295"/>
      <c r="BV362" s="295"/>
      <c r="BW362" s="295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5"/>
      <c r="BU363" s="295"/>
      <c r="BV363" s="295"/>
      <c r="BW363" s="295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5"/>
      <c r="BU364" s="295"/>
      <c r="BV364" s="295"/>
      <c r="BW364" s="295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5"/>
      <c r="BU365" s="295"/>
      <c r="BV365" s="295"/>
      <c r="BW365" s="295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0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5"/>
      <c r="BU366" s="295"/>
      <c r="BV366" s="295"/>
      <c r="BW366" s="295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0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5"/>
      <c r="BU367" s="295"/>
      <c r="BV367" s="295"/>
      <c r="BW367" s="295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0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5"/>
      <c r="BU368" s="295"/>
      <c r="BV368" s="295"/>
      <c r="BW368" s="295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5"/>
      <c r="BU369" s="295"/>
      <c r="BV369" s="295"/>
      <c r="BW369" s="295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5"/>
      <c r="BU370" s="295"/>
      <c r="BV370" s="295"/>
      <c r="BW370" s="295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5"/>
      <c r="BU371" s="295"/>
      <c r="BV371" s="295"/>
      <c r="BW371" s="295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5"/>
      <c r="BU372" s="295"/>
      <c r="BV372" s="295"/>
      <c r="BW372" s="295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5"/>
      <c r="BU373" s="295"/>
      <c r="BV373" s="295"/>
      <c r="BW373" s="295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5"/>
      <c r="BU374" s="295"/>
      <c r="BV374" s="295"/>
      <c r="BW374" s="295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5"/>
      <c r="BU375" s="295"/>
      <c r="BV375" s="295"/>
      <c r="BW375" s="295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5"/>
      <c r="BU376" s="295"/>
      <c r="BV376" s="295"/>
      <c r="BW376" s="295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5"/>
      <c r="BU377" s="295"/>
      <c r="BV377" s="295"/>
      <c r="BW377" s="295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5"/>
      <c r="BU378" s="295"/>
      <c r="BV378" s="295"/>
      <c r="BW378" s="295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5"/>
      <c r="BU379" s="295"/>
      <c r="BV379" s="295"/>
      <c r="BW379" s="295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5"/>
      <c r="BU380" s="295"/>
      <c r="BV380" s="295"/>
      <c r="BW380" s="295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5"/>
      <c r="BU381" s="295"/>
      <c r="BV381" s="295"/>
      <c r="BW381" s="295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5"/>
      <c r="BU382" s="295"/>
      <c r="BV382" s="295"/>
      <c r="BW382" s="295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5"/>
      <c r="BU383" s="295"/>
      <c r="BV383" s="295"/>
      <c r="BW383" s="295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5"/>
      <c r="BU384" s="295"/>
      <c r="BV384" s="295"/>
      <c r="BW384" s="295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5"/>
      <c r="BU385" s="295"/>
      <c r="BV385" s="295"/>
      <c r="BW385" s="295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5"/>
      <c r="BU386" s="295"/>
      <c r="BV386" s="295"/>
      <c r="BW386" s="295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5"/>
      <c r="BU387" s="295"/>
      <c r="BV387" s="295"/>
      <c r="BW387" s="295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5"/>
      <c r="BU388" s="295"/>
      <c r="BV388" s="295"/>
      <c r="BW388" s="295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5"/>
      <c r="BU389" s="295"/>
      <c r="BV389" s="295"/>
      <c r="BW389" s="295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5"/>
      <c r="BU390" s="295"/>
      <c r="BV390" s="295"/>
      <c r="BW390" s="295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5"/>
      <c r="BU391" s="295"/>
      <c r="BV391" s="295"/>
      <c r="BW391" s="295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5"/>
      <c r="BU392" s="295"/>
      <c r="BV392" s="295"/>
      <c r="BW392" s="295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5"/>
      <c r="BU393" s="295"/>
      <c r="BV393" s="295"/>
      <c r="BW393" s="295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5"/>
      <c r="BU394" s="295"/>
      <c r="BV394" s="295"/>
      <c r="BW394" s="295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5"/>
      <c r="BU395" s="295"/>
      <c r="BV395" s="295"/>
      <c r="BW395" s="295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5"/>
      <c r="BU396" s="295"/>
      <c r="BV396" s="295"/>
      <c r="BW396" s="295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5"/>
      <c r="BU397" s="295"/>
      <c r="BV397" s="295"/>
      <c r="BW397" s="295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5"/>
      <c r="BU398" s="295"/>
      <c r="BV398" s="295"/>
      <c r="BW398" s="295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5"/>
      <c r="BU399" s="295"/>
      <c r="BV399" s="295"/>
      <c r="BW399" s="295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5"/>
      <c r="BU400" s="295"/>
      <c r="BV400" s="295"/>
      <c r="BW400" s="295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5"/>
      <c r="BU401" s="295"/>
      <c r="BV401" s="295"/>
      <c r="BW401" s="295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5"/>
      <c r="BU402" s="295"/>
      <c r="BV402" s="295"/>
      <c r="BW402" s="295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5"/>
      <c r="BU403" s="295"/>
      <c r="BV403" s="295"/>
      <c r="BW403" s="295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5"/>
      <c r="BU404" s="295"/>
      <c r="BV404" s="295"/>
      <c r="BW404" s="295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5"/>
      <c r="BU405" s="295"/>
      <c r="BV405" s="295"/>
      <c r="BW405" s="295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5"/>
      <c r="BU406" s="295"/>
      <c r="BV406" s="295"/>
      <c r="BW406" s="295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5"/>
      <c r="BU407" s="295"/>
      <c r="BV407" s="295"/>
      <c r="BW407" s="295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5"/>
      <c r="BU408" s="295"/>
      <c r="BV408" s="295"/>
      <c r="BW408" s="295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5"/>
      <c r="BU409" s="295"/>
      <c r="BV409" s="295"/>
      <c r="BW409" s="295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5"/>
      <c r="BU410" s="295"/>
      <c r="BV410" s="295"/>
      <c r="BW410" s="295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5"/>
      <c r="BU411" s="295"/>
      <c r="BV411" s="295"/>
      <c r="BW411" s="295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5"/>
      <c r="BU412" s="295"/>
      <c r="BV412" s="295"/>
      <c r="BW412" s="295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5"/>
      <c r="BU413" s="295"/>
      <c r="BV413" s="295"/>
      <c r="BW413" s="295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5"/>
      <c r="BU414" s="295"/>
      <c r="BV414" s="295"/>
      <c r="BW414" s="295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5"/>
      <c r="BU415" s="295"/>
      <c r="BV415" s="295"/>
      <c r="BW415" s="295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5"/>
      <c r="BU416" s="295"/>
      <c r="BV416" s="295"/>
      <c r="BW416" s="295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5"/>
      <c r="BU417" s="295"/>
      <c r="BV417" s="295"/>
      <c r="BW417" s="295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5"/>
      <c r="BU418" s="295"/>
      <c r="BV418" s="295"/>
      <c r="BW418" s="295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5"/>
      <c r="BU419" s="295"/>
      <c r="BV419" s="295"/>
      <c r="BW419" s="295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5"/>
      <c r="BU420" s="295"/>
      <c r="BV420" s="295"/>
      <c r="BW420" s="295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5"/>
      <c r="BU421" s="295"/>
      <c r="BV421" s="295"/>
      <c r="BW421" s="295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5"/>
      <c r="BU422" s="295"/>
      <c r="BV422" s="295"/>
      <c r="BW422" s="295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5"/>
      <c r="BU423" s="295"/>
      <c r="BV423" s="295"/>
      <c r="BW423" s="295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5"/>
      <c r="BU424" s="295"/>
      <c r="BV424" s="295"/>
      <c r="BW424" s="295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5"/>
      <c r="BU425" s="295"/>
      <c r="BV425" s="295"/>
      <c r="BW425" s="295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5"/>
      <c r="BU426" s="295"/>
      <c r="BV426" s="295"/>
      <c r="BW426" s="295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5"/>
      <c r="BU427" s="295"/>
      <c r="BV427" s="295"/>
      <c r="BW427" s="295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5"/>
      <c r="BU428" s="295"/>
      <c r="BV428" s="295"/>
      <c r="BW428" s="295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5"/>
      <c r="BU429" s="295"/>
      <c r="BV429" s="295"/>
      <c r="BW429" s="295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5"/>
      <c r="BU430" s="295"/>
      <c r="BV430" s="295"/>
      <c r="BW430" s="295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5"/>
      <c r="BU431" s="295"/>
      <c r="BV431" s="295"/>
      <c r="BW431" s="295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5"/>
      <c r="BU432" s="295"/>
      <c r="BV432" s="295"/>
      <c r="BW432" s="295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5"/>
      <c r="BU433" s="295"/>
      <c r="BV433" s="295"/>
      <c r="BW433" s="295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5"/>
      <c r="BU434" s="295"/>
      <c r="BV434" s="295"/>
      <c r="BW434" s="295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5"/>
      <c r="BU435" s="295"/>
      <c r="BV435" s="295"/>
      <c r="BW435" s="295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5"/>
      <c r="BU436" s="295"/>
      <c r="BV436" s="295"/>
      <c r="BW436" s="295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5"/>
      <c r="BU437" s="295"/>
      <c r="BV437" s="295"/>
      <c r="BW437" s="295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cPiW2JW03+IVSdKPWK+3jlGe+jKDr+xNObptIbpX3EqGruMsN2WKSKdsItLZ/xgm6lKWKnxIywCaiNZMT9OVYw==" saltValue="1A1P9YE3MyAXI4RNNuC/FQ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647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5"/>
      <c r="BO7" s="295"/>
      <c r="BP7" s="295"/>
      <c r="BQ7" s="295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632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5"/>
      <c r="BO8" s="295"/>
      <c r="BP8" s="295"/>
      <c r="BQ8" s="295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648</v>
      </c>
      <c r="B9" s="254" t="s">
        <v>649</v>
      </c>
      <c r="C9" s="254" t="s">
        <v>642</v>
      </c>
      <c r="D9" s="233"/>
      <c r="E9" s="234">
        <v>1472166</v>
      </c>
      <c r="F9" s="235">
        <v>1472166</v>
      </c>
      <c r="G9" s="255">
        <f>'Jobs-Ops'!G9</f>
        <v>0</v>
      </c>
      <c r="H9" s="113">
        <f>'Jobs-Ops'!H9</f>
        <v>0</v>
      </c>
      <c r="I9" s="104"/>
      <c r="J9" s="237">
        <v>1523719</v>
      </c>
      <c r="K9" s="248"/>
      <c r="L9" s="239"/>
      <c r="M9" s="8">
        <v>1688668.06</v>
      </c>
      <c r="N9" s="240">
        <v>1683719</v>
      </c>
      <c r="O9" s="72"/>
      <c r="P9" s="100"/>
      <c r="Q9" s="9">
        <f t="shared" si="12"/>
        <v>-160000</v>
      </c>
      <c r="R9" s="9">
        <f t="shared" si="13"/>
        <v>0</v>
      </c>
      <c r="S9" s="9">
        <f t="shared" si="14"/>
        <v>-160000</v>
      </c>
      <c r="T9" s="256">
        <v>46054</v>
      </c>
      <c r="U9" s="10"/>
      <c r="V9" s="23">
        <f t="shared" si="15"/>
        <v>0.98573383088270672</v>
      </c>
      <c r="W9" s="11">
        <f t="shared" si="16"/>
        <v>1501981.367058767</v>
      </c>
      <c r="X9" s="8">
        <v>1659698.78</v>
      </c>
      <c r="Y9" s="9">
        <f t="shared" si="17"/>
        <v>-160000</v>
      </c>
      <c r="Z9" s="9">
        <f t="shared" si="18"/>
        <v>0</v>
      </c>
      <c r="AA9" s="9">
        <f t="shared" si="19"/>
        <v>-160000</v>
      </c>
      <c r="AB9" s="10"/>
      <c r="AC9" s="24">
        <v>0</v>
      </c>
      <c r="AD9" s="11">
        <v>0</v>
      </c>
      <c r="AE9" s="8">
        <v>1346422.19</v>
      </c>
      <c r="AF9" s="9">
        <f t="shared" si="20"/>
        <v>-1346422.19</v>
      </c>
      <c r="AG9" s="10"/>
      <c r="AH9" s="11">
        <f t="shared" si="21"/>
        <v>1501981.367058767</v>
      </c>
      <c r="AI9" s="8">
        <v>313276.59000000003</v>
      </c>
      <c r="AJ9" s="9">
        <f t="shared" si="23"/>
        <v>1186422.19</v>
      </c>
      <c r="AK9" s="10"/>
      <c r="AL9" s="25">
        <f t="shared" si="24"/>
        <v>21737.632941232994</v>
      </c>
      <c r="AM9" s="25">
        <f t="shared" si="25"/>
        <v>24020.219999999972</v>
      </c>
      <c r="AN9" s="25">
        <f t="shared" si="26"/>
        <v>0</v>
      </c>
      <c r="AO9" s="10"/>
      <c r="AP9" s="12">
        <v>1472166</v>
      </c>
      <c r="AQ9" s="12">
        <f t="shared" si="27"/>
        <v>29815.367058767006</v>
      </c>
      <c r="AR9" s="12" t="str">
        <f t="shared" si="28"/>
        <v xml:space="preserve"> 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1523719</v>
      </c>
      <c r="BA9" s="15">
        <v>1683719</v>
      </c>
      <c r="BB9" s="15">
        <v>1523719</v>
      </c>
      <c r="BC9" s="15">
        <v>1683719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0</v>
      </c>
      <c r="BJ9" s="241"/>
      <c r="BK9" s="241"/>
      <c r="BL9" s="241"/>
      <c r="BM9" s="241"/>
      <c r="BN9" s="295"/>
      <c r="BO9" s="295"/>
      <c r="BP9" s="295"/>
      <c r="BQ9" s="295"/>
      <c r="BR9" s="244"/>
      <c r="BS9" s="244"/>
      <c r="BT9" s="241"/>
      <c r="BU9" s="241"/>
      <c r="BV9" s="245" t="s">
        <v>635</v>
      </c>
      <c r="BW9" s="241">
        <v>0</v>
      </c>
      <c r="BX9" s="247">
        <v>1346422.19</v>
      </c>
      <c r="BY9" s="247">
        <v>0</v>
      </c>
      <c r="BZ9" s="247">
        <v>1346422.19</v>
      </c>
      <c r="CA9" s="247">
        <v>0</v>
      </c>
      <c r="CB9" s="242" t="s">
        <v>633</v>
      </c>
      <c r="CC9" s="247">
        <v>1659698.78</v>
      </c>
      <c r="CD9" s="247">
        <v>313276.59000000003</v>
      </c>
      <c r="CE9" s="247">
        <v>1472166</v>
      </c>
      <c r="CF9" s="247">
        <v>0</v>
      </c>
    </row>
    <row r="10" spans="1:95" x14ac:dyDescent="0.25">
      <c r="A10" s="253" t="s">
        <v>650</v>
      </c>
      <c r="B10" s="254" t="s">
        <v>651</v>
      </c>
      <c r="C10" s="254" t="s">
        <v>652</v>
      </c>
      <c r="D10" s="233"/>
      <c r="E10" s="234">
        <v>1128719</v>
      </c>
      <c r="F10" s="235">
        <v>1128719</v>
      </c>
      <c r="G10" s="255">
        <f>'Jobs-Ops'!G10</f>
        <v>0</v>
      </c>
      <c r="H10" s="113">
        <f>'Jobs-Ops'!H10</f>
        <v>0</v>
      </c>
      <c r="I10" s="104"/>
      <c r="J10" s="237">
        <v>1128719</v>
      </c>
      <c r="K10" s="248"/>
      <c r="L10" s="239"/>
      <c r="M10" s="8">
        <v>683366.34</v>
      </c>
      <c r="N10" s="240">
        <v>753719</v>
      </c>
      <c r="O10" s="72"/>
      <c r="P10" s="100"/>
      <c r="Q10" s="9">
        <f t="shared" si="12"/>
        <v>375000</v>
      </c>
      <c r="R10" s="9">
        <f t="shared" si="13"/>
        <v>0</v>
      </c>
      <c r="S10" s="9">
        <f t="shared" si="14"/>
        <v>375000</v>
      </c>
      <c r="T10" s="256">
        <v>46054</v>
      </c>
      <c r="U10" s="10"/>
      <c r="V10" s="23">
        <f t="shared" si="15"/>
        <v>0.86350630672704287</v>
      </c>
      <c r="W10" s="11">
        <f t="shared" si="16"/>
        <v>974655.97502264113</v>
      </c>
      <c r="X10" s="8">
        <v>650841.11</v>
      </c>
      <c r="Y10" s="9">
        <f t="shared" si="17"/>
        <v>323814.86502264114</v>
      </c>
      <c r="Z10" s="9">
        <f t="shared" si="18"/>
        <v>0</v>
      </c>
      <c r="AA10" s="9">
        <f t="shared" si="19"/>
        <v>323814.86502264114</v>
      </c>
      <c r="AB10" s="10"/>
      <c r="AC10" s="24">
        <v>0</v>
      </c>
      <c r="AD10" s="11">
        <v>0</v>
      </c>
      <c r="AE10" s="8">
        <v>407057.03</v>
      </c>
      <c r="AF10" s="9">
        <f t="shared" si="20"/>
        <v>-407057.03</v>
      </c>
      <c r="AG10" s="10"/>
      <c r="AH10" s="11">
        <f t="shared" si="21"/>
        <v>974655.97502264113</v>
      </c>
      <c r="AI10" s="8">
        <v>243784.08</v>
      </c>
      <c r="AJ10" s="9">
        <f t="shared" si="23"/>
        <v>730871.89502264117</v>
      </c>
      <c r="AK10" s="10"/>
      <c r="AL10" s="25">
        <f t="shared" si="24"/>
        <v>154063.02497735887</v>
      </c>
      <c r="AM10" s="25">
        <f t="shared" si="25"/>
        <v>102877.89000000001</v>
      </c>
      <c r="AN10" s="25">
        <f t="shared" si="26"/>
        <v>51185.134977358859</v>
      </c>
      <c r="AO10" s="10"/>
      <c r="AP10" s="12">
        <v>1128719.01</v>
      </c>
      <c r="AQ10" s="12" t="str">
        <f t="shared" si="27"/>
        <v xml:space="preserve"> </v>
      </c>
      <c r="AR10" s="12">
        <f t="shared" si="28"/>
        <v>154063.03497735888</v>
      </c>
      <c r="AS10" s="241"/>
      <c r="AT10" s="242"/>
      <c r="AU10" s="241"/>
      <c r="AV10" s="241"/>
      <c r="AW10" s="243"/>
      <c r="AX10" s="242" t="s">
        <v>630</v>
      </c>
      <c r="AY10" s="242" t="s">
        <v>630</v>
      </c>
      <c r="AZ10" s="15">
        <v>1128719</v>
      </c>
      <c r="BA10" s="15">
        <v>753719</v>
      </c>
      <c r="BB10" s="15">
        <v>1128719</v>
      </c>
      <c r="BC10" s="15">
        <v>753719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0</v>
      </c>
      <c r="BJ10" s="241"/>
      <c r="BK10" s="241"/>
      <c r="BL10" s="241"/>
      <c r="BM10" s="241"/>
      <c r="BN10" s="295"/>
      <c r="BO10" s="295"/>
      <c r="BP10" s="295"/>
      <c r="BQ10" s="295"/>
      <c r="BR10" s="244"/>
      <c r="BS10" s="244"/>
      <c r="BT10" s="241"/>
      <c r="BU10" s="241"/>
      <c r="BV10" s="245" t="s">
        <v>635</v>
      </c>
      <c r="BW10" s="241">
        <v>0</v>
      </c>
      <c r="BX10" s="247">
        <v>407057.03</v>
      </c>
      <c r="BY10" s="247">
        <v>0</v>
      </c>
      <c r="BZ10" s="247">
        <v>407057.03</v>
      </c>
      <c r="CA10" s="247">
        <v>0</v>
      </c>
      <c r="CB10" s="242" t="s">
        <v>633</v>
      </c>
      <c r="CC10" s="247">
        <v>650841.11</v>
      </c>
      <c r="CD10" s="247">
        <v>243784.08</v>
      </c>
      <c r="CE10" s="247">
        <v>1128719.01</v>
      </c>
      <c r="CF10" s="247">
        <v>0</v>
      </c>
    </row>
    <row r="11" spans="1:95" x14ac:dyDescent="0.25">
      <c r="A11" s="253" t="s">
        <v>653</v>
      </c>
      <c r="B11" s="254" t="s">
        <v>654</v>
      </c>
      <c r="C11" s="254" t="s">
        <v>641</v>
      </c>
      <c r="D11" s="233"/>
      <c r="E11" s="234">
        <v>531877</v>
      </c>
      <c r="F11" s="235">
        <v>531877</v>
      </c>
      <c r="G11" s="255">
        <f>'Jobs-Ops'!G11</f>
        <v>0</v>
      </c>
      <c r="H11" s="113">
        <f>'Jobs-Ops'!H11</f>
        <v>0</v>
      </c>
      <c r="I11" s="104"/>
      <c r="J11" s="237">
        <v>530330</v>
      </c>
      <c r="K11" s="248"/>
      <c r="L11" s="239"/>
      <c r="M11" s="8">
        <v>632614.36</v>
      </c>
      <c r="N11" s="240">
        <v>630330</v>
      </c>
      <c r="O11" s="72"/>
      <c r="P11" s="100"/>
      <c r="Q11" s="9">
        <f t="shared" si="12"/>
        <v>-100000</v>
      </c>
      <c r="R11" s="9">
        <f t="shared" si="13"/>
        <v>0</v>
      </c>
      <c r="S11" s="9">
        <f t="shared" si="14"/>
        <v>-100000</v>
      </c>
      <c r="T11" s="256">
        <v>46204</v>
      </c>
      <c r="U11" s="10"/>
      <c r="V11" s="23">
        <f t="shared" si="15"/>
        <v>0.91893182935922457</v>
      </c>
      <c r="W11" s="11">
        <f t="shared" si="16"/>
        <v>487337.11706407758</v>
      </c>
      <c r="X11" s="8">
        <v>579230.30000000005</v>
      </c>
      <c r="Y11" s="9">
        <f t="shared" si="17"/>
        <v>-100000</v>
      </c>
      <c r="Z11" s="9">
        <f t="shared" si="18"/>
        <v>0</v>
      </c>
      <c r="AA11" s="9">
        <f t="shared" si="19"/>
        <v>-100000</v>
      </c>
      <c r="AB11" s="10"/>
      <c r="AC11" s="24">
        <v>0</v>
      </c>
      <c r="AD11" s="11">
        <v>0</v>
      </c>
      <c r="AE11" s="8">
        <v>327336.33</v>
      </c>
      <c r="AF11" s="9">
        <f t="shared" si="20"/>
        <v>-327336.33</v>
      </c>
      <c r="AG11" s="10"/>
      <c r="AH11" s="11">
        <f t="shared" si="21"/>
        <v>487337.11706407758</v>
      </c>
      <c r="AI11" s="8">
        <v>251893.97</v>
      </c>
      <c r="AJ11" s="9">
        <f t="shared" si="23"/>
        <v>227336.33000000002</v>
      </c>
      <c r="AK11" s="10"/>
      <c r="AL11" s="25">
        <f t="shared" si="24"/>
        <v>42992.882935922418</v>
      </c>
      <c r="AM11" s="25">
        <f t="shared" si="25"/>
        <v>51099.699999999953</v>
      </c>
      <c r="AN11" s="25">
        <f t="shared" si="26"/>
        <v>0</v>
      </c>
      <c r="AO11" s="10"/>
      <c r="AP11" s="12">
        <v>525848</v>
      </c>
      <c r="AQ11" s="12" t="str">
        <f t="shared" si="27"/>
        <v xml:space="preserve"> </v>
      </c>
      <c r="AR11" s="12">
        <f t="shared" si="28"/>
        <v>38510.882935922418</v>
      </c>
      <c r="AS11" s="241"/>
      <c r="AT11" s="242"/>
      <c r="AU11" s="241"/>
      <c r="AV11" s="241"/>
      <c r="AW11" s="243"/>
      <c r="AX11" s="242" t="s">
        <v>630</v>
      </c>
      <c r="AY11" s="242" t="s">
        <v>630</v>
      </c>
      <c r="AZ11" s="15">
        <v>530330</v>
      </c>
      <c r="BA11" s="15">
        <v>630330</v>
      </c>
      <c r="BB11" s="15">
        <v>530330</v>
      </c>
      <c r="BC11" s="15">
        <v>630330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0</v>
      </c>
      <c r="BJ11" s="241"/>
      <c r="BK11" s="241"/>
      <c r="BL11" s="241"/>
      <c r="BM11" s="241"/>
      <c r="BN11" s="295"/>
      <c r="BO11" s="295"/>
      <c r="BP11" s="295"/>
      <c r="BQ11" s="295"/>
      <c r="BR11" s="244"/>
      <c r="BS11" s="244"/>
      <c r="BT11" s="241"/>
      <c r="BU11" s="241"/>
      <c r="BV11" s="245" t="s">
        <v>635</v>
      </c>
      <c r="BW11" s="241">
        <v>0</v>
      </c>
      <c r="BX11" s="241">
        <v>327336.33</v>
      </c>
      <c r="BY11" s="241">
        <v>0</v>
      </c>
      <c r="BZ11" s="241">
        <v>327336.33</v>
      </c>
      <c r="CA11" s="241">
        <v>0</v>
      </c>
      <c r="CB11" s="242" t="s">
        <v>633</v>
      </c>
      <c r="CC11" s="247">
        <v>579230.30000000005</v>
      </c>
      <c r="CD11" s="247">
        <v>251893.97</v>
      </c>
      <c r="CE11" s="247">
        <v>525848</v>
      </c>
      <c r="CF11" s="247">
        <v>0</v>
      </c>
    </row>
    <row r="12" spans="1:95" x14ac:dyDescent="0.25">
      <c r="A12" s="253" t="s">
        <v>655</v>
      </c>
      <c r="B12" s="254" t="s">
        <v>656</v>
      </c>
      <c r="C12" s="254" t="s">
        <v>641</v>
      </c>
      <c r="D12" s="233"/>
      <c r="E12" s="234">
        <v>944692.93</v>
      </c>
      <c r="F12" s="235">
        <v>944692.93</v>
      </c>
      <c r="G12" s="255">
        <f>'Jobs-Ops'!G12</f>
        <v>0</v>
      </c>
      <c r="H12" s="113">
        <f>'Jobs-Ops'!H12</f>
        <v>0</v>
      </c>
      <c r="I12" s="104"/>
      <c r="J12" s="237">
        <v>944692.93</v>
      </c>
      <c r="K12" s="248"/>
      <c r="L12" s="239"/>
      <c r="M12" s="8">
        <v>780635.95</v>
      </c>
      <c r="N12" s="240">
        <v>854692.93</v>
      </c>
      <c r="O12" s="71"/>
      <c r="P12" s="100"/>
      <c r="Q12" s="9">
        <f t="shared" si="12"/>
        <v>90000</v>
      </c>
      <c r="R12" s="9">
        <f t="shared" si="13"/>
        <v>0</v>
      </c>
      <c r="S12" s="9">
        <f t="shared" si="14"/>
        <v>90000</v>
      </c>
      <c r="T12" s="256">
        <v>46357</v>
      </c>
      <c r="U12" s="10"/>
      <c r="V12" s="23">
        <f t="shared" si="15"/>
        <v>0.55712531751023142</v>
      </c>
      <c r="W12" s="11">
        <f t="shared" si="16"/>
        <v>526312.3485759208</v>
      </c>
      <c r="X12" s="8">
        <v>476171.07</v>
      </c>
      <c r="Y12" s="9">
        <f t="shared" si="17"/>
        <v>50141.278575920791</v>
      </c>
      <c r="Z12" s="9">
        <f t="shared" si="18"/>
        <v>0</v>
      </c>
      <c r="AA12" s="9">
        <f t="shared" si="19"/>
        <v>50141.278575920791</v>
      </c>
      <c r="AB12" s="10"/>
      <c r="AC12" s="24">
        <v>0</v>
      </c>
      <c r="AD12" s="11">
        <v>0</v>
      </c>
      <c r="AE12" s="8">
        <v>36475.43</v>
      </c>
      <c r="AF12" s="9">
        <f t="shared" si="20"/>
        <v>-36475.43</v>
      </c>
      <c r="AG12" s="10"/>
      <c r="AH12" s="11">
        <f t="shared" si="21"/>
        <v>526312.3485759208</v>
      </c>
      <c r="AI12" s="8">
        <v>439695.64</v>
      </c>
      <c r="AJ12" s="9">
        <f t="shared" si="23"/>
        <v>86616.708575920784</v>
      </c>
      <c r="AK12" s="10"/>
      <c r="AL12" s="25">
        <f t="shared" si="24"/>
        <v>418380.58142407925</v>
      </c>
      <c r="AM12" s="25">
        <f t="shared" si="25"/>
        <v>378521.86000000004</v>
      </c>
      <c r="AN12" s="25">
        <f t="shared" si="26"/>
        <v>39858.721424079209</v>
      </c>
      <c r="AO12" s="10"/>
      <c r="AP12" s="12">
        <v>692092.93</v>
      </c>
      <c r="AQ12" s="12" t="str">
        <f t="shared" si="27"/>
        <v xml:space="preserve"> </v>
      </c>
      <c r="AR12" s="12">
        <f t="shared" si="28"/>
        <v>165780.58142407925</v>
      </c>
      <c r="AS12" s="241"/>
      <c r="AT12" s="242"/>
      <c r="AU12" s="241"/>
      <c r="AV12" s="241"/>
      <c r="AW12" s="243"/>
      <c r="AX12" s="242" t="s">
        <v>630</v>
      </c>
      <c r="AY12" s="242" t="s">
        <v>630</v>
      </c>
      <c r="AZ12" s="15">
        <v>944692.93</v>
      </c>
      <c r="BA12" s="15">
        <v>854692.93</v>
      </c>
      <c r="BB12" s="15">
        <v>944692.93</v>
      </c>
      <c r="BC12" s="15">
        <v>854692.93</v>
      </c>
      <c r="BD12" s="241">
        <v>0</v>
      </c>
      <c r="BE12" s="241">
        <v>0</v>
      </c>
      <c r="BF12" s="241"/>
      <c r="BG12" s="241">
        <v>1</v>
      </c>
      <c r="BH12" s="241">
        <v>0</v>
      </c>
      <c r="BI12" s="241">
        <v>0</v>
      </c>
      <c r="BJ12" s="241"/>
      <c r="BK12" s="241"/>
      <c r="BL12" s="241"/>
      <c r="BM12" s="241"/>
      <c r="BN12" s="295"/>
      <c r="BO12" s="295"/>
      <c r="BP12" s="295"/>
      <c r="BQ12" s="295"/>
      <c r="BR12" s="244"/>
      <c r="BS12" s="244"/>
      <c r="BT12" s="241"/>
      <c r="BU12" s="241"/>
      <c r="BV12" s="245" t="s">
        <v>635</v>
      </c>
      <c r="BW12" s="241">
        <v>0</v>
      </c>
      <c r="BX12" s="241">
        <v>36475.43</v>
      </c>
      <c r="BY12" s="241">
        <v>0</v>
      </c>
      <c r="BZ12" s="241">
        <v>36475.43</v>
      </c>
      <c r="CA12" s="241">
        <v>0</v>
      </c>
      <c r="CB12" s="242" t="s">
        <v>633</v>
      </c>
      <c r="CC12" s="247">
        <v>476171.07</v>
      </c>
      <c r="CD12" s="247">
        <v>439695.64</v>
      </c>
      <c r="CE12" s="247">
        <v>692092.93</v>
      </c>
      <c r="CF12" s="247">
        <v>0</v>
      </c>
    </row>
    <row r="13" spans="1:95" x14ac:dyDescent="0.25">
      <c r="A13" s="253" t="s">
        <v>657</v>
      </c>
      <c r="B13" s="254" t="s">
        <v>658</v>
      </c>
      <c r="C13" s="254" t="s">
        <v>644</v>
      </c>
      <c r="D13" s="233"/>
      <c r="E13" s="234">
        <v>128340</v>
      </c>
      <c r="F13" s="235">
        <v>128340</v>
      </c>
      <c r="G13" s="255">
        <f>'Jobs-Ops'!G13</f>
        <v>0</v>
      </c>
      <c r="H13" s="113">
        <f>'Jobs-Ops'!H13</f>
        <v>0</v>
      </c>
      <c r="I13" s="104"/>
      <c r="J13" s="237">
        <v>112344</v>
      </c>
      <c r="K13" s="248"/>
      <c r="L13" s="239"/>
      <c r="M13" s="8">
        <v>144376.4</v>
      </c>
      <c r="N13" s="240">
        <v>142344</v>
      </c>
      <c r="O13" s="71"/>
      <c r="P13" s="100"/>
      <c r="Q13" s="9">
        <f t="shared" si="12"/>
        <v>-30000</v>
      </c>
      <c r="R13" s="9">
        <f t="shared" si="13"/>
        <v>0</v>
      </c>
      <c r="S13" s="9">
        <f t="shared" si="14"/>
        <v>-30000</v>
      </c>
      <c r="T13" s="256">
        <v>46054</v>
      </c>
      <c r="U13" s="10"/>
      <c r="V13" s="23">
        <f t="shared" si="15"/>
        <v>0.93091229697071887</v>
      </c>
      <c r="W13" s="11">
        <f t="shared" si="16"/>
        <v>104582.41109087844</v>
      </c>
      <c r="X13" s="8">
        <v>132509.78</v>
      </c>
      <c r="Y13" s="9">
        <f t="shared" si="17"/>
        <v>-30000</v>
      </c>
      <c r="Z13" s="9">
        <f t="shared" si="18"/>
        <v>0</v>
      </c>
      <c r="AA13" s="9">
        <f t="shared" si="19"/>
        <v>-30000</v>
      </c>
      <c r="AB13" s="10"/>
      <c r="AC13" s="24">
        <v>0</v>
      </c>
      <c r="AD13" s="11">
        <v>0</v>
      </c>
      <c r="AE13" s="8">
        <v>4252.5</v>
      </c>
      <c r="AF13" s="9">
        <f t="shared" si="20"/>
        <v>-4252.5</v>
      </c>
      <c r="AG13" s="10"/>
      <c r="AH13" s="11">
        <f t="shared" si="21"/>
        <v>104582.41109087844</v>
      </c>
      <c r="AI13" s="8">
        <v>128257.28</v>
      </c>
      <c r="AJ13" s="9">
        <f t="shared" si="23"/>
        <v>-25747.5</v>
      </c>
      <c r="AK13" s="10"/>
      <c r="AL13" s="25">
        <f t="shared" si="24"/>
        <v>7761.5889091215649</v>
      </c>
      <c r="AM13" s="25">
        <f t="shared" si="25"/>
        <v>9834.2200000000012</v>
      </c>
      <c r="AN13" s="25">
        <f t="shared" si="26"/>
        <v>0</v>
      </c>
      <c r="AO13" s="10"/>
      <c r="AP13" s="12">
        <v>108964</v>
      </c>
      <c r="AQ13" s="12" t="str">
        <f t="shared" si="27"/>
        <v xml:space="preserve"> </v>
      </c>
      <c r="AR13" s="12">
        <f t="shared" si="28"/>
        <v>4381.5889091215649</v>
      </c>
      <c r="AS13" s="241"/>
      <c r="AT13" s="242"/>
      <c r="AU13" s="241"/>
      <c r="AV13" s="241"/>
      <c r="AW13" s="243"/>
      <c r="AX13" s="242" t="s">
        <v>630</v>
      </c>
      <c r="AY13" s="242" t="s">
        <v>630</v>
      </c>
      <c r="AZ13" s="15">
        <v>112344</v>
      </c>
      <c r="BA13" s="15">
        <v>142344</v>
      </c>
      <c r="BB13" s="15">
        <v>112344</v>
      </c>
      <c r="BC13" s="15">
        <v>142344</v>
      </c>
      <c r="BD13" s="241">
        <v>0</v>
      </c>
      <c r="BE13" s="241">
        <v>0</v>
      </c>
      <c r="BF13" s="241"/>
      <c r="BG13" s="241">
        <v>1</v>
      </c>
      <c r="BH13" s="241">
        <v>0</v>
      </c>
      <c r="BI13" s="241">
        <v>0</v>
      </c>
      <c r="BJ13" s="241"/>
      <c r="BK13" s="241"/>
      <c r="BL13" s="241"/>
      <c r="BM13" s="241"/>
      <c r="BN13" s="295"/>
      <c r="BO13" s="295"/>
      <c r="BP13" s="295"/>
      <c r="BQ13" s="295"/>
      <c r="BR13" s="244"/>
      <c r="BS13" s="244"/>
      <c r="BT13" s="241"/>
      <c r="BU13" s="241"/>
      <c r="BV13" s="245" t="s">
        <v>635</v>
      </c>
      <c r="BW13" s="241">
        <v>0</v>
      </c>
      <c r="BX13" s="241">
        <v>4252.5</v>
      </c>
      <c r="BY13" s="241">
        <v>0</v>
      </c>
      <c r="BZ13" s="241">
        <v>4252.5</v>
      </c>
      <c r="CA13" s="241">
        <v>0</v>
      </c>
      <c r="CB13" s="242" t="s">
        <v>633</v>
      </c>
      <c r="CC13" s="247">
        <v>132509.78</v>
      </c>
      <c r="CD13" s="247">
        <v>128257.28</v>
      </c>
      <c r="CE13" s="247">
        <v>108964</v>
      </c>
      <c r="CF13" s="247">
        <v>0</v>
      </c>
    </row>
    <row r="14" spans="1:95" x14ac:dyDescent="0.25">
      <c r="A14" s="253" t="s">
        <v>659</v>
      </c>
      <c r="B14" s="254" t="s">
        <v>660</v>
      </c>
      <c r="C14" s="254" t="s">
        <v>641</v>
      </c>
      <c r="D14" s="233"/>
      <c r="E14" s="234">
        <v>3720798</v>
      </c>
      <c r="F14" s="235">
        <v>3720798</v>
      </c>
      <c r="G14" s="255">
        <f>'Jobs-Ops'!G14</f>
        <v>0</v>
      </c>
      <c r="H14" s="113">
        <f>'Jobs-Ops'!H14</f>
        <v>0</v>
      </c>
      <c r="I14" s="104"/>
      <c r="J14" s="237">
        <v>3720798</v>
      </c>
      <c r="K14" s="248"/>
      <c r="L14" s="239"/>
      <c r="M14" s="8">
        <v>3215007.43</v>
      </c>
      <c r="N14" s="240">
        <v>3520798</v>
      </c>
      <c r="O14" s="72"/>
      <c r="P14" s="100"/>
      <c r="Q14" s="9">
        <f t="shared" si="12"/>
        <v>200000</v>
      </c>
      <c r="R14" s="9">
        <f t="shared" si="13"/>
        <v>0</v>
      </c>
      <c r="S14" s="9">
        <f t="shared" si="14"/>
        <v>200000</v>
      </c>
      <c r="T14" s="256">
        <v>46174</v>
      </c>
      <c r="U14" s="10"/>
      <c r="V14" s="23">
        <f t="shared" si="15"/>
        <v>0.44097282491071627</v>
      </c>
      <c r="W14" s="11">
        <f t="shared" si="16"/>
        <v>1640770.8049821432</v>
      </c>
      <c r="X14" s="8">
        <v>1552576.24</v>
      </c>
      <c r="Y14" s="9">
        <f t="shared" si="17"/>
        <v>88194.564982143231</v>
      </c>
      <c r="Z14" s="9">
        <f t="shared" si="18"/>
        <v>0</v>
      </c>
      <c r="AA14" s="9">
        <f t="shared" si="19"/>
        <v>88194.564982143231</v>
      </c>
      <c r="AB14" s="10"/>
      <c r="AC14" s="24">
        <v>0</v>
      </c>
      <c r="AD14" s="11">
        <v>0</v>
      </c>
      <c r="AE14" s="8">
        <v>360703.72</v>
      </c>
      <c r="AF14" s="9">
        <f t="shared" si="20"/>
        <v>-360703.72</v>
      </c>
      <c r="AG14" s="10"/>
      <c r="AH14" s="11">
        <f t="shared" si="21"/>
        <v>1640770.8049821432</v>
      </c>
      <c r="AI14" s="8">
        <v>1191872.52</v>
      </c>
      <c r="AJ14" s="9">
        <f t="shared" si="23"/>
        <v>448898.2849821432</v>
      </c>
      <c r="AK14" s="10"/>
      <c r="AL14" s="25">
        <f t="shared" si="24"/>
        <v>2080027.1950178568</v>
      </c>
      <c r="AM14" s="25">
        <f t="shared" si="25"/>
        <v>1968221.76</v>
      </c>
      <c r="AN14" s="25">
        <f t="shared" si="26"/>
        <v>111805.43501785677</v>
      </c>
      <c r="AO14" s="10"/>
      <c r="AP14" s="12">
        <v>1936715</v>
      </c>
      <c r="AQ14" s="12" t="str">
        <f t="shared" si="27"/>
        <v xml:space="preserve"> </v>
      </c>
      <c r="AR14" s="12">
        <f t="shared" si="28"/>
        <v>295944.19501785678</v>
      </c>
      <c r="AS14" s="241"/>
      <c r="AT14" s="242"/>
      <c r="AU14" s="241"/>
      <c r="AV14" s="241"/>
      <c r="AW14" s="243"/>
      <c r="AX14" s="242" t="s">
        <v>630</v>
      </c>
      <c r="AY14" s="242" t="s">
        <v>630</v>
      </c>
      <c r="AZ14" s="15">
        <v>3720798</v>
      </c>
      <c r="BA14" s="15">
        <v>3520798</v>
      </c>
      <c r="BB14" s="15">
        <v>3720798</v>
      </c>
      <c r="BC14" s="15">
        <v>3520798</v>
      </c>
      <c r="BD14" s="241">
        <v>0</v>
      </c>
      <c r="BE14" s="241">
        <v>0</v>
      </c>
      <c r="BF14" s="241"/>
      <c r="BG14" s="241">
        <v>1</v>
      </c>
      <c r="BH14" s="241">
        <v>0</v>
      </c>
      <c r="BI14" s="241">
        <v>0</v>
      </c>
      <c r="BJ14" s="241"/>
      <c r="BK14" s="241"/>
      <c r="BL14" s="241"/>
      <c r="BM14" s="241"/>
      <c r="BN14" s="295"/>
      <c r="BO14" s="295"/>
      <c r="BP14" s="295"/>
      <c r="BQ14" s="295"/>
      <c r="BR14" s="244"/>
      <c r="BS14" s="244"/>
      <c r="BT14" s="241"/>
      <c r="BU14" s="241"/>
      <c r="BV14" s="245" t="s">
        <v>635</v>
      </c>
      <c r="BW14" s="241">
        <v>0</v>
      </c>
      <c r="BX14" s="241">
        <v>360703.72</v>
      </c>
      <c r="BY14" s="241">
        <v>0</v>
      </c>
      <c r="BZ14" s="241">
        <v>360703.72</v>
      </c>
      <c r="CA14" s="241">
        <v>0</v>
      </c>
      <c r="CB14" s="242" t="s">
        <v>633</v>
      </c>
      <c r="CC14" s="247">
        <v>1552576.24</v>
      </c>
      <c r="CD14" s="247">
        <v>1191872.52</v>
      </c>
      <c r="CE14" s="247">
        <v>1936715</v>
      </c>
      <c r="CF14" s="247">
        <v>0</v>
      </c>
    </row>
    <row r="15" spans="1:95" x14ac:dyDescent="0.25">
      <c r="A15" s="253" t="s">
        <v>661</v>
      </c>
      <c r="B15" s="254" t="s">
        <v>662</v>
      </c>
      <c r="C15" s="254" t="s">
        <v>641</v>
      </c>
      <c r="D15" s="233"/>
      <c r="E15" s="234">
        <v>960900</v>
      </c>
      <c r="F15" s="235">
        <v>960900</v>
      </c>
      <c r="G15" s="255">
        <f>'Jobs-Ops'!G15</f>
        <v>0</v>
      </c>
      <c r="H15" s="113">
        <f>'Jobs-Ops'!H15</f>
        <v>0</v>
      </c>
      <c r="I15" s="104"/>
      <c r="J15" s="237">
        <v>960900</v>
      </c>
      <c r="K15" s="248"/>
      <c r="L15" s="239"/>
      <c r="M15" s="8">
        <v>803848.08</v>
      </c>
      <c r="N15" s="240">
        <v>890900</v>
      </c>
      <c r="O15" s="72"/>
      <c r="P15" s="100"/>
      <c r="Q15" s="9">
        <f t="shared" si="12"/>
        <v>70000</v>
      </c>
      <c r="R15" s="9">
        <f t="shared" si="13"/>
        <v>0</v>
      </c>
      <c r="S15" s="9">
        <f t="shared" si="14"/>
        <v>70000</v>
      </c>
      <c r="T15" s="256">
        <v>46722</v>
      </c>
      <c r="U15" s="10"/>
      <c r="V15" s="23">
        <f t="shared" si="15"/>
        <v>0.34316611291951959</v>
      </c>
      <c r="W15" s="11">
        <f t="shared" si="16"/>
        <v>329748.31790436635</v>
      </c>
      <c r="X15" s="8">
        <v>305726.69</v>
      </c>
      <c r="Y15" s="9">
        <f t="shared" si="17"/>
        <v>24021.627904366353</v>
      </c>
      <c r="Z15" s="9">
        <f t="shared" si="18"/>
        <v>0</v>
      </c>
      <c r="AA15" s="9">
        <f t="shared" si="19"/>
        <v>24021.627904366353</v>
      </c>
      <c r="AB15" s="10"/>
      <c r="AC15" s="24">
        <v>0</v>
      </c>
      <c r="AD15" s="11">
        <v>0</v>
      </c>
      <c r="AE15" s="8">
        <v>20966.09</v>
      </c>
      <c r="AF15" s="9">
        <f t="shared" si="20"/>
        <v>-20966.09</v>
      </c>
      <c r="AG15" s="10"/>
      <c r="AH15" s="11">
        <f t="shared" si="21"/>
        <v>329748.31790436635</v>
      </c>
      <c r="AI15" s="8">
        <v>284760.59999999998</v>
      </c>
      <c r="AJ15" s="9">
        <f t="shared" si="23"/>
        <v>44987.717904366349</v>
      </c>
      <c r="AK15" s="10"/>
      <c r="AL15" s="25">
        <f t="shared" si="24"/>
        <v>631151.68209563359</v>
      </c>
      <c r="AM15" s="25">
        <f t="shared" si="25"/>
        <v>585173.31000000006</v>
      </c>
      <c r="AN15" s="25">
        <f t="shared" si="26"/>
        <v>45978.372095633647</v>
      </c>
      <c r="AO15" s="10"/>
      <c r="AP15" s="12">
        <v>440370</v>
      </c>
      <c r="AQ15" s="12" t="str">
        <f t="shared" si="27"/>
        <v xml:space="preserve"> </v>
      </c>
      <c r="AR15" s="12">
        <f t="shared" si="28"/>
        <v>110621.68209563365</v>
      </c>
      <c r="AS15" s="241"/>
      <c r="AT15" s="242"/>
      <c r="AU15" s="241"/>
      <c r="AV15" s="241"/>
      <c r="AW15" s="243"/>
      <c r="AX15" s="242" t="s">
        <v>630</v>
      </c>
      <c r="AY15" s="242" t="s">
        <v>630</v>
      </c>
      <c r="AZ15" s="15">
        <v>960900</v>
      </c>
      <c r="BA15" s="15">
        <v>890900</v>
      </c>
      <c r="BB15" s="15">
        <v>960900</v>
      </c>
      <c r="BC15" s="15">
        <v>890900</v>
      </c>
      <c r="BD15" s="241">
        <v>0</v>
      </c>
      <c r="BE15" s="241">
        <v>0</v>
      </c>
      <c r="BF15" s="241"/>
      <c r="BG15" s="241">
        <v>1</v>
      </c>
      <c r="BH15" s="241">
        <v>0</v>
      </c>
      <c r="BI15" s="241">
        <v>0</v>
      </c>
      <c r="BJ15" s="241"/>
      <c r="BK15" s="241"/>
      <c r="BL15" s="241"/>
      <c r="BM15" s="241"/>
      <c r="BN15" s="295"/>
      <c r="BO15" s="295"/>
      <c r="BP15" s="295"/>
      <c r="BQ15" s="295"/>
      <c r="BR15" s="244"/>
      <c r="BS15" s="244"/>
      <c r="BT15" s="241"/>
      <c r="BU15" s="241"/>
      <c r="BV15" s="245" t="s">
        <v>635</v>
      </c>
      <c r="BW15" s="241">
        <v>0</v>
      </c>
      <c r="BX15" s="241">
        <v>20966.09</v>
      </c>
      <c r="BY15" s="241">
        <v>0</v>
      </c>
      <c r="BZ15" s="241">
        <v>20966.09</v>
      </c>
      <c r="CA15" s="241">
        <v>0</v>
      </c>
      <c r="CB15" s="242" t="s">
        <v>633</v>
      </c>
      <c r="CC15" s="247">
        <v>305726.69</v>
      </c>
      <c r="CD15" s="247">
        <v>284760.59999999998</v>
      </c>
      <c r="CE15" s="247">
        <v>440370</v>
      </c>
      <c r="CF15" s="247">
        <v>0</v>
      </c>
    </row>
    <row r="16" spans="1:95" x14ac:dyDescent="0.25">
      <c r="A16" s="253" t="s">
        <v>663</v>
      </c>
      <c r="B16" s="254" t="s">
        <v>664</v>
      </c>
      <c r="C16" s="254" t="s">
        <v>665</v>
      </c>
      <c r="D16" s="233"/>
      <c r="E16" s="234">
        <v>4258529</v>
      </c>
      <c r="F16" s="235">
        <v>4258529</v>
      </c>
      <c r="G16" s="255">
        <f>'Jobs-Ops'!G16</f>
        <v>0</v>
      </c>
      <c r="H16" s="113">
        <f>'Jobs-Ops'!H16</f>
        <v>0</v>
      </c>
      <c r="I16" s="104"/>
      <c r="J16" s="237">
        <v>4232402</v>
      </c>
      <c r="K16" s="248"/>
      <c r="L16" s="239"/>
      <c r="M16" s="8">
        <v>4634152.29</v>
      </c>
      <c r="N16" s="240">
        <v>4832402</v>
      </c>
      <c r="O16" s="72"/>
      <c r="P16" s="100"/>
      <c r="Q16" s="9">
        <f t="shared" si="12"/>
        <v>-600000</v>
      </c>
      <c r="R16" s="9">
        <f t="shared" si="13"/>
        <v>0</v>
      </c>
      <c r="S16" s="9">
        <f t="shared" si="14"/>
        <v>-600000</v>
      </c>
      <c r="T16" s="256">
        <v>46174</v>
      </c>
      <c r="U16" s="10"/>
      <c r="V16" s="23">
        <f t="shared" si="15"/>
        <v>0.67505717860393244</v>
      </c>
      <c r="W16" s="11">
        <f t="shared" si="16"/>
        <v>2857113.3528376408</v>
      </c>
      <c r="X16" s="8">
        <v>3262147.66</v>
      </c>
      <c r="Y16" s="9">
        <f t="shared" si="17"/>
        <v>-600000</v>
      </c>
      <c r="Z16" s="9">
        <f t="shared" si="18"/>
        <v>0</v>
      </c>
      <c r="AA16" s="9">
        <f t="shared" si="19"/>
        <v>-600000</v>
      </c>
      <c r="AB16" s="10"/>
      <c r="AC16" s="24">
        <v>0</v>
      </c>
      <c r="AD16" s="11">
        <v>0</v>
      </c>
      <c r="AE16" s="8">
        <v>461454.66</v>
      </c>
      <c r="AF16" s="9">
        <f t="shared" si="20"/>
        <v>-461454.66</v>
      </c>
      <c r="AG16" s="10"/>
      <c r="AH16" s="11">
        <f t="shared" si="21"/>
        <v>2857113.3528376408</v>
      </c>
      <c r="AI16" s="8">
        <v>2800693</v>
      </c>
      <c r="AJ16" s="9">
        <f t="shared" si="23"/>
        <v>-138545.34000000003</v>
      </c>
      <c r="AK16" s="10"/>
      <c r="AL16" s="25">
        <f t="shared" si="24"/>
        <v>1375288.6471623592</v>
      </c>
      <c r="AM16" s="25">
        <f t="shared" si="25"/>
        <v>1570254.3399999999</v>
      </c>
      <c r="AN16" s="25">
        <f t="shared" si="26"/>
        <v>0</v>
      </c>
      <c r="AO16" s="10"/>
      <c r="AP16" s="12">
        <v>4081570</v>
      </c>
      <c r="AQ16" s="12" t="str">
        <f t="shared" si="27"/>
        <v xml:space="preserve"> </v>
      </c>
      <c r="AR16" s="12">
        <f t="shared" si="28"/>
        <v>1224456.6471623592</v>
      </c>
      <c r="AS16" s="241"/>
      <c r="AT16" s="242"/>
      <c r="AU16" s="241"/>
      <c r="AV16" s="241"/>
      <c r="AW16" s="243"/>
      <c r="AX16" s="242" t="s">
        <v>630</v>
      </c>
      <c r="AY16" s="242" t="s">
        <v>630</v>
      </c>
      <c r="AZ16" s="15">
        <v>4232402</v>
      </c>
      <c r="BA16" s="15">
        <v>4832402</v>
      </c>
      <c r="BB16" s="15">
        <v>4232402</v>
      </c>
      <c r="BC16" s="15">
        <v>4832402</v>
      </c>
      <c r="BD16" s="241">
        <v>0</v>
      </c>
      <c r="BE16" s="241">
        <v>0</v>
      </c>
      <c r="BF16" s="241"/>
      <c r="BG16" s="241">
        <v>1</v>
      </c>
      <c r="BH16" s="241">
        <v>0</v>
      </c>
      <c r="BI16" s="241">
        <v>0</v>
      </c>
      <c r="BJ16" s="241"/>
      <c r="BK16" s="241"/>
      <c r="BL16" s="241"/>
      <c r="BM16" s="241"/>
      <c r="BN16" s="295"/>
      <c r="BO16" s="295"/>
      <c r="BP16" s="295"/>
      <c r="BQ16" s="295"/>
      <c r="BR16" s="244"/>
      <c r="BS16" s="244"/>
      <c r="BT16" s="241"/>
      <c r="BU16" s="241"/>
      <c r="BV16" s="245" t="s">
        <v>635</v>
      </c>
      <c r="BW16" s="241">
        <v>0</v>
      </c>
      <c r="BX16" s="241">
        <v>461454.66</v>
      </c>
      <c r="BY16" s="241">
        <v>0</v>
      </c>
      <c r="BZ16" s="241">
        <v>461454.66</v>
      </c>
      <c r="CA16" s="241">
        <v>0</v>
      </c>
      <c r="CB16" s="242" t="s">
        <v>633</v>
      </c>
      <c r="CC16" s="247">
        <v>3262147.66</v>
      </c>
      <c r="CD16" s="247">
        <v>2800693</v>
      </c>
      <c r="CE16" s="247">
        <v>4081570</v>
      </c>
      <c r="CF16" s="247">
        <v>0</v>
      </c>
    </row>
    <row r="17" spans="1:84" x14ac:dyDescent="0.25">
      <c r="A17" s="253" t="s">
        <v>666</v>
      </c>
      <c r="B17" s="254" t="s">
        <v>667</v>
      </c>
      <c r="C17" s="254" t="s">
        <v>642</v>
      </c>
      <c r="D17" s="233"/>
      <c r="E17" s="234">
        <v>1180355</v>
      </c>
      <c r="F17" s="235">
        <v>1180355</v>
      </c>
      <c r="G17" s="255">
        <f>'Jobs-Ops'!G17</f>
        <v>0</v>
      </c>
      <c r="H17" s="113">
        <f>'Jobs-Ops'!H17</f>
        <v>0</v>
      </c>
      <c r="I17" s="104"/>
      <c r="J17" s="237">
        <v>1180355</v>
      </c>
      <c r="K17" s="248"/>
      <c r="L17" s="239"/>
      <c r="M17" s="8">
        <v>1268078.69</v>
      </c>
      <c r="N17" s="240">
        <v>1270355</v>
      </c>
      <c r="O17" s="72"/>
      <c r="P17" s="100"/>
      <c r="Q17" s="9">
        <f t="shared" si="12"/>
        <v>-90000</v>
      </c>
      <c r="R17" s="9">
        <f t="shared" si="13"/>
        <v>0</v>
      </c>
      <c r="S17" s="9">
        <f t="shared" si="14"/>
        <v>-90000</v>
      </c>
      <c r="T17" s="256">
        <v>46235</v>
      </c>
      <c r="U17" s="10"/>
      <c r="V17" s="23">
        <f t="shared" si="15"/>
        <v>0.9092745807274345</v>
      </c>
      <c r="W17" s="11">
        <f t="shared" si="16"/>
        <v>1073266.7977345309</v>
      </c>
      <c r="X17" s="8">
        <v>1155101.51</v>
      </c>
      <c r="Y17" s="9">
        <f t="shared" si="17"/>
        <v>-90000</v>
      </c>
      <c r="Z17" s="9">
        <f t="shared" si="18"/>
        <v>0</v>
      </c>
      <c r="AA17" s="9">
        <f t="shared" si="19"/>
        <v>-90000</v>
      </c>
      <c r="AB17" s="10"/>
      <c r="AC17" s="24">
        <v>0</v>
      </c>
      <c r="AD17" s="11">
        <v>0</v>
      </c>
      <c r="AE17" s="8">
        <v>9219.8799999999992</v>
      </c>
      <c r="AF17" s="9">
        <f t="shared" si="20"/>
        <v>-9219.8799999999992</v>
      </c>
      <c r="AG17" s="10"/>
      <c r="AH17" s="11">
        <f t="shared" si="21"/>
        <v>1073266.7977345309</v>
      </c>
      <c r="AI17" s="8">
        <v>1145881.6299999999</v>
      </c>
      <c r="AJ17" s="9">
        <f t="shared" si="23"/>
        <v>-80780.12</v>
      </c>
      <c r="AK17" s="10"/>
      <c r="AL17" s="25">
        <f t="shared" si="24"/>
        <v>107088.20226546912</v>
      </c>
      <c r="AM17" s="25">
        <f t="shared" si="25"/>
        <v>115253.48999999999</v>
      </c>
      <c r="AN17" s="25">
        <f t="shared" si="26"/>
        <v>0</v>
      </c>
      <c r="AO17" s="10"/>
      <c r="AP17" s="12">
        <v>1119736</v>
      </c>
      <c r="AQ17" s="12" t="str">
        <f t="shared" si="27"/>
        <v xml:space="preserve"> </v>
      </c>
      <c r="AR17" s="12">
        <f t="shared" si="28"/>
        <v>46469.202265469125</v>
      </c>
      <c r="AS17" s="241"/>
      <c r="AT17" s="242"/>
      <c r="AU17" s="241"/>
      <c r="AV17" s="241"/>
      <c r="AW17" s="243"/>
      <c r="AX17" s="242" t="s">
        <v>630</v>
      </c>
      <c r="AY17" s="242" t="s">
        <v>630</v>
      </c>
      <c r="AZ17" s="15">
        <v>1180355</v>
      </c>
      <c r="BA17" s="15">
        <v>1270355</v>
      </c>
      <c r="BB17" s="15">
        <v>1180355</v>
      </c>
      <c r="BC17" s="15">
        <v>1270355</v>
      </c>
      <c r="BD17" s="241">
        <v>0</v>
      </c>
      <c r="BE17" s="241">
        <v>0</v>
      </c>
      <c r="BF17" s="241"/>
      <c r="BG17" s="241">
        <v>1</v>
      </c>
      <c r="BH17" s="241">
        <v>0</v>
      </c>
      <c r="BI17" s="241">
        <v>0</v>
      </c>
      <c r="BJ17" s="241"/>
      <c r="BK17" s="241"/>
      <c r="BL17" s="241"/>
      <c r="BM17" s="241"/>
      <c r="BN17" s="295"/>
      <c r="BO17" s="295"/>
      <c r="BP17" s="295"/>
      <c r="BQ17" s="295"/>
      <c r="BR17" s="244"/>
      <c r="BS17" s="244"/>
      <c r="BT17" s="241"/>
      <c r="BU17" s="241"/>
      <c r="BV17" s="245" t="s">
        <v>635</v>
      </c>
      <c r="BW17" s="241">
        <v>0</v>
      </c>
      <c r="BX17" s="241">
        <v>9219.8799999999992</v>
      </c>
      <c r="BY17" s="241">
        <v>0</v>
      </c>
      <c r="BZ17" s="241">
        <v>9219.8799999999992</v>
      </c>
      <c r="CA17" s="241">
        <v>0</v>
      </c>
      <c r="CB17" s="242" t="s">
        <v>633</v>
      </c>
      <c r="CC17" s="247">
        <v>1155101.51</v>
      </c>
      <c r="CD17" s="247">
        <v>1145881.6299999999</v>
      </c>
      <c r="CE17" s="247">
        <v>1119736</v>
      </c>
      <c r="CF17" s="247">
        <v>0</v>
      </c>
    </row>
    <row r="18" spans="1:84" x14ac:dyDescent="0.25">
      <c r="A18" s="253" t="s">
        <v>668</v>
      </c>
      <c r="B18" s="254" t="s">
        <v>669</v>
      </c>
      <c r="C18" s="254" t="s">
        <v>642</v>
      </c>
      <c r="D18" s="233"/>
      <c r="E18" s="234">
        <v>25200</v>
      </c>
      <c r="F18" s="235">
        <v>25200</v>
      </c>
      <c r="G18" s="255">
        <f>'Jobs-Ops'!G18</f>
        <v>0</v>
      </c>
      <c r="H18" s="113">
        <f>'Jobs-Ops'!H18</f>
        <v>0</v>
      </c>
      <c r="I18" s="104"/>
      <c r="J18" s="237">
        <v>25200</v>
      </c>
      <c r="K18" s="248"/>
      <c r="L18" s="239"/>
      <c r="M18" s="8">
        <v>6902.43</v>
      </c>
      <c r="N18" s="240">
        <v>10200</v>
      </c>
      <c r="O18" s="72"/>
      <c r="P18" s="100"/>
      <c r="Q18" s="9">
        <f t="shared" si="12"/>
        <v>15000</v>
      </c>
      <c r="R18" s="9">
        <f t="shared" si="13"/>
        <v>0</v>
      </c>
      <c r="S18" s="9">
        <f t="shared" si="14"/>
        <v>15000</v>
      </c>
      <c r="T18" s="256">
        <v>46054</v>
      </c>
      <c r="U18" s="10"/>
      <c r="V18" s="23">
        <f t="shared" si="15"/>
        <v>0.67670882352941175</v>
      </c>
      <c r="W18" s="11">
        <f t="shared" si="16"/>
        <v>17053.062352941175</v>
      </c>
      <c r="X18" s="8">
        <v>6902.43</v>
      </c>
      <c r="Y18" s="9">
        <f t="shared" si="17"/>
        <v>10150.632352941175</v>
      </c>
      <c r="Z18" s="9">
        <f t="shared" si="18"/>
        <v>0</v>
      </c>
      <c r="AA18" s="9">
        <f t="shared" si="19"/>
        <v>10150.632352941175</v>
      </c>
      <c r="AB18" s="10"/>
      <c r="AC18" s="24">
        <v>0</v>
      </c>
      <c r="AD18" s="11">
        <v>0</v>
      </c>
      <c r="AE18" s="8">
        <v>0</v>
      </c>
      <c r="AF18" s="9">
        <f t="shared" si="20"/>
        <v>0</v>
      </c>
      <c r="AG18" s="10"/>
      <c r="AH18" s="11">
        <f t="shared" si="21"/>
        <v>17053.062352941175</v>
      </c>
      <c r="AI18" s="8">
        <v>6902.43</v>
      </c>
      <c r="AJ18" s="9">
        <f t="shared" si="23"/>
        <v>10150.632352941175</v>
      </c>
      <c r="AK18" s="10"/>
      <c r="AL18" s="25">
        <f t="shared" si="24"/>
        <v>8146.937647058825</v>
      </c>
      <c r="AM18" s="25">
        <f t="shared" si="25"/>
        <v>3297.5699999999997</v>
      </c>
      <c r="AN18" s="25">
        <f t="shared" si="26"/>
        <v>4849.3676470588252</v>
      </c>
      <c r="AO18" s="10"/>
      <c r="AP18" s="12">
        <v>25200</v>
      </c>
      <c r="AQ18" s="12" t="str">
        <f t="shared" si="27"/>
        <v xml:space="preserve"> </v>
      </c>
      <c r="AR18" s="12">
        <f t="shared" si="28"/>
        <v>8146.937647058825</v>
      </c>
      <c r="AS18" s="241"/>
      <c r="AT18" s="242"/>
      <c r="AU18" s="241"/>
      <c r="AV18" s="241"/>
      <c r="AW18" s="243"/>
      <c r="AX18" s="242" t="s">
        <v>630</v>
      </c>
      <c r="AY18" s="242" t="s">
        <v>630</v>
      </c>
      <c r="AZ18" s="15">
        <v>25200</v>
      </c>
      <c r="BA18" s="15">
        <v>10200</v>
      </c>
      <c r="BB18" s="15">
        <v>25200</v>
      </c>
      <c r="BC18" s="15">
        <v>10200</v>
      </c>
      <c r="BD18" s="241">
        <v>0</v>
      </c>
      <c r="BE18" s="241">
        <v>0</v>
      </c>
      <c r="BF18" s="241"/>
      <c r="BG18" s="241">
        <v>1</v>
      </c>
      <c r="BH18" s="241">
        <v>0</v>
      </c>
      <c r="BI18" s="241">
        <v>0</v>
      </c>
      <c r="BJ18" s="241"/>
      <c r="BK18" s="241"/>
      <c r="BL18" s="241"/>
      <c r="BM18" s="241"/>
      <c r="BN18" s="295"/>
      <c r="BO18" s="295"/>
      <c r="BP18" s="295"/>
      <c r="BQ18" s="295"/>
      <c r="BR18" s="244"/>
      <c r="BS18" s="244"/>
      <c r="BT18" s="241"/>
      <c r="BU18" s="241"/>
      <c r="BV18" s="245" t="s">
        <v>635</v>
      </c>
      <c r="BW18" s="241">
        <v>0</v>
      </c>
      <c r="BX18" s="241">
        <v>0</v>
      </c>
      <c r="BY18" s="241">
        <v>0</v>
      </c>
      <c r="BZ18" s="241">
        <v>0</v>
      </c>
      <c r="CA18" s="241">
        <v>0</v>
      </c>
      <c r="CB18" s="242" t="s">
        <v>633</v>
      </c>
      <c r="CC18" s="247">
        <v>6902.43</v>
      </c>
      <c r="CD18" s="247">
        <v>6902.43</v>
      </c>
      <c r="CE18" s="247">
        <v>25200</v>
      </c>
      <c r="CF18" s="247">
        <v>0</v>
      </c>
    </row>
    <row r="19" spans="1:84" x14ac:dyDescent="0.25">
      <c r="A19" s="253" t="s">
        <v>670</v>
      </c>
      <c r="B19" s="254" t="s">
        <v>671</v>
      </c>
      <c r="C19" s="254" t="s">
        <v>642</v>
      </c>
      <c r="D19" s="233"/>
      <c r="E19" s="234">
        <v>33600</v>
      </c>
      <c r="F19" s="235">
        <v>33600</v>
      </c>
      <c r="G19" s="255">
        <f>'Jobs-Ops'!G19</f>
        <v>0</v>
      </c>
      <c r="H19" s="113">
        <f>'Jobs-Ops'!H19</f>
        <v>0</v>
      </c>
      <c r="I19" s="104"/>
      <c r="J19" s="237">
        <v>33600</v>
      </c>
      <c r="K19" s="238"/>
      <c r="L19" s="239"/>
      <c r="M19" s="8">
        <v>13325.8</v>
      </c>
      <c r="N19" s="240">
        <v>18600</v>
      </c>
      <c r="O19" s="72"/>
      <c r="P19" s="100"/>
      <c r="Q19" s="9">
        <f t="shared" si="12"/>
        <v>15000</v>
      </c>
      <c r="R19" s="9">
        <f t="shared" si="13"/>
        <v>0</v>
      </c>
      <c r="S19" s="9">
        <f t="shared" si="14"/>
        <v>15000</v>
      </c>
      <c r="T19" s="256">
        <v>46054</v>
      </c>
      <c r="U19" s="10"/>
      <c r="V19" s="23">
        <f t="shared" si="15"/>
        <v>0.71644086021505371</v>
      </c>
      <c r="W19" s="11">
        <f t="shared" si="16"/>
        <v>24072.412903225806</v>
      </c>
      <c r="X19" s="8">
        <v>13325.8</v>
      </c>
      <c r="Y19" s="9">
        <f t="shared" si="17"/>
        <v>10746.612903225807</v>
      </c>
      <c r="Z19" s="9">
        <f t="shared" si="18"/>
        <v>0</v>
      </c>
      <c r="AA19" s="9">
        <f t="shared" si="19"/>
        <v>10746.612903225807</v>
      </c>
      <c r="AB19" s="10"/>
      <c r="AC19" s="24">
        <v>0</v>
      </c>
      <c r="AD19" s="11">
        <v>0</v>
      </c>
      <c r="AE19" s="8">
        <v>0</v>
      </c>
      <c r="AF19" s="9">
        <f t="shared" si="20"/>
        <v>0</v>
      </c>
      <c r="AG19" s="10"/>
      <c r="AH19" s="11">
        <f t="shared" si="21"/>
        <v>24072.412903225806</v>
      </c>
      <c r="AI19" s="8">
        <v>13325.8</v>
      </c>
      <c r="AJ19" s="9">
        <f t="shared" si="23"/>
        <v>10746.612903225807</v>
      </c>
      <c r="AK19" s="10"/>
      <c r="AL19" s="25">
        <f t="shared" si="24"/>
        <v>9527.5870967741939</v>
      </c>
      <c r="AM19" s="25">
        <f t="shared" si="25"/>
        <v>5274.2000000000007</v>
      </c>
      <c r="AN19" s="25">
        <f t="shared" si="26"/>
        <v>4253.3870967741932</v>
      </c>
      <c r="AO19" s="10"/>
      <c r="AP19" s="12">
        <v>33600</v>
      </c>
      <c r="AQ19" s="12" t="str">
        <f t="shared" si="27"/>
        <v xml:space="preserve"> </v>
      </c>
      <c r="AR19" s="12">
        <f t="shared" si="28"/>
        <v>9527.5870967741939</v>
      </c>
      <c r="AS19" s="241"/>
      <c r="AT19" s="242"/>
      <c r="AU19" s="241"/>
      <c r="AV19" s="241"/>
      <c r="AW19" s="243"/>
      <c r="AX19" s="242" t="s">
        <v>630</v>
      </c>
      <c r="AY19" s="242" t="s">
        <v>630</v>
      </c>
      <c r="AZ19" s="15">
        <v>33600</v>
      </c>
      <c r="BA19" s="15">
        <v>18600</v>
      </c>
      <c r="BB19" s="15">
        <v>33600</v>
      </c>
      <c r="BC19" s="15">
        <v>18600</v>
      </c>
      <c r="BD19" s="241">
        <v>0</v>
      </c>
      <c r="BE19" s="241">
        <v>0</v>
      </c>
      <c r="BF19" s="241"/>
      <c r="BG19" s="241">
        <v>1</v>
      </c>
      <c r="BH19" s="241">
        <v>0</v>
      </c>
      <c r="BI19" s="241">
        <v>0</v>
      </c>
      <c r="BJ19" s="241"/>
      <c r="BK19" s="241"/>
      <c r="BL19" s="241"/>
      <c r="BM19" s="241"/>
      <c r="BN19" s="295"/>
      <c r="BO19" s="295"/>
      <c r="BP19" s="295"/>
      <c r="BQ19" s="295"/>
      <c r="BR19" s="244"/>
      <c r="BS19" s="244"/>
      <c r="BT19" s="241"/>
      <c r="BU19" s="241"/>
      <c r="BV19" s="245" t="s">
        <v>635</v>
      </c>
      <c r="BW19" s="241">
        <v>0</v>
      </c>
      <c r="BX19" s="241">
        <v>0</v>
      </c>
      <c r="BY19" s="241">
        <v>0</v>
      </c>
      <c r="BZ19" s="241">
        <v>0</v>
      </c>
      <c r="CA19" s="241">
        <v>0</v>
      </c>
      <c r="CB19" s="242" t="s">
        <v>633</v>
      </c>
      <c r="CC19" s="247">
        <v>13325.8</v>
      </c>
      <c r="CD19" s="247">
        <v>13325.8</v>
      </c>
      <c r="CE19" s="247">
        <v>33600</v>
      </c>
      <c r="CF19" s="247">
        <v>0</v>
      </c>
    </row>
    <row r="20" spans="1:84" x14ac:dyDescent="0.25">
      <c r="A20" s="253" t="s">
        <v>672</v>
      </c>
      <c r="B20" s="254" t="s">
        <v>673</v>
      </c>
      <c r="C20" s="254" t="s">
        <v>674</v>
      </c>
      <c r="D20" s="233"/>
      <c r="E20" s="234">
        <v>4484786.17</v>
      </c>
      <c r="F20" s="235">
        <v>4484786.17</v>
      </c>
      <c r="G20" s="255">
        <f>'Jobs-Ops'!G20</f>
        <v>0</v>
      </c>
      <c r="H20" s="113">
        <f>'Jobs-Ops'!H20</f>
        <v>0</v>
      </c>
      <c r="I20" s="104"/>
      <c r="J20" s="237">
        <v>4480637.17</v>
      </c>
      <c r="K20" s="238"/>
      <c r="L20" s="239"/>
      <c r="M20" s="8">
        <v>4152425.08</v>
      </c>
      <c r="N20" s="240">
        <v>4290637.17</v>
      </c>
      <c r="O20" s="72"/>
      <c r="P20" s="100"/>
      <c r="Q20" s="9">
        <f t="shared" si="12"/>
        <v>190000</v>
      </c>
      <c r="R20" s="9">
        <f t="shared" si="13"/>
        <v>0</v>
      </c>
      <c r="S20" s="9">
        <f t="shared" si="14"/>
        <v>190000</v>
      </c>
      <c r="T20" s="256">
        <v>46174</v>
      </c>
      <c r="U20" s="10"/>
      <c r="V20" s="23">
        <f t="shared" si="15"/>
        <v>0.70903423418578182</v>
      </c>
      <c r="W20" s="11">
        <f t="shared" si="16"/>
        <v>3176925.1444952986</v>
      </c>
      <c r="X20" s="8">
        <v>3042208.64</v>
      </c>
      <c r="Y20" s="9">
        <f t="shared" si="17"/>
        <v>134716.50449529849</v>
      </c>
      <c r="Z20" s="9">
        <f t="shared" si="18"/>
        <v>0</v>
      </c>
      <c r="AA20" s="9">
        <f t="shared" si="19"/>
        <v>134716.50449529849</v>
      </c>
      <c r="AB20" s="10"/>
      <c r="AC20" s="24">
        <v>0</v>
      </c>
      <c r="AD20" s="11">
        <v>0</v>
      </c>
      <c r="AE20" s="8">
        <v>0</v>
      </c>
      <c r="AF20" s="9">
        <f t="shared" si="20"/>
        <v>0</v>
      </c>
      <c r="AG20" s="10"/>
      <c r="AH20" s="11">
        <f t="shared" si="21"/>
        <v>3176925.1444952986</v>
      </c>
      <c r="AI20" s="8">
        <v>3042208.64</v>
      </c>
      <c r="AJ20" s="9">
        <f t="shared" si="23"/>
        <v>134716.50449529849</v>
      </c>
      <c r="AK20" s="10"/>
      <c r="AL20" s="25">
        <f t="shared" si="24"/>
        <v>1303712.0255047013</v>
      </c>
      <c r="AM20" s="25">
        <f t="shared" si="25"/>
        <v>1248428.5299999998</v>
      </c>
      <c r="AN20" s="25">
        <f t="shared" si="26"/>
        <v>55283.49550470151</v>
      </c>
      <c r="AO20" s="10"/>
      <c r="AP20" s="12">
        <v>4139432.17</v>
      </c>
      <c r="AQ20" s="12" t="str">
        <f t="shared" si="27"/>
        <v xml:space="preserve"> </v>
      </c>
      <c r="AR20" s="12">
        <f t="shared" si="28"/>
        <v>962507.02550470131</v>
      </c>
      <c r="AS20" s="241"/>
      <c r="AT20" s="242"/>
      <c r="AU20" s="241"/>
      <c r="AV20" s="241"/>
      <c r="AW20" s="243"/>
      <c r="AX20" s="242" t="s">
        <v>630</v>
      </c>
      <c r="AY20" s="242" t="s">
        <v>630</v>
      </c>
      <c r="AZ20" s="15">
        <v>4480637.17</v>
      </c>
      <c r="BA20" s="15">
        <v>4290637.17</v>
      </c>
      <c r="BB20" s="15">
        <v>4480637.17</v>
      </c>
      <c r="BC20" s="15">
        <v>4290637.17</v>
      </c>
      <c r="BD20" s="241">
        <v>0</v>
      </c>
      <c r="BE20" s="241">
        <v>0</v>
      </c>
      <c r="BF20" s="241"/>
      <c r="BG20" s="241">
        <v>1</v>
      </c>
      <c r="BH20" s="241">
        <v>0</v>
      </c>
      <c r="BI20" s="241">
        <v>0</v>
      </c>
      <c r="BJ20" s="241"/>
      <c r="BK20" s="241"/>
      <c r="BL20" s="241"/>
      <c r="BM20" s="241"/>
      <c r="BN20" s="295"/>
      <c r="BO20" s="295"/>
      <c r="BP20" s="295"/>
      <c r="BQ20" s="295"/>
      <c r="BR20" s="244"/>
      <c r="BS20" s="244"/>
      <c r="BT20" s="241"/>
      <c r="BU20" s="241"/>
      <c r="BV20" s="245" t="s">
        <v>635</v>
      </c>
      <c r="BW20" s="241">
        <v>0</v>
      </c>
      <c r="BX20" s="241">
        <v>0</v>
      </c>
      <c r="BY20" s="241">
        <v>0</v>
      </c>
      <c r="BZ20" s="241">
        <v>0</v>
      </c>
      <c r="CA20" s="241">
        <v>0</v>
      </c>
      <c r="CB20" s="242" t="s">
        <v>633</v>
      </c>
      <c r="CC20" s="247">
        <v>3042208.64</v>
      </c>
      <c r="CD20" s="247">
        <v>3042208.64</v>
      </c>
      <c r="CE20" s="247">
        <v>4139432.17</v>
      </c>
      <c r="CF20" s="247">
        <v>0</v>
      </c>
    </row>
    <row r="21" spans="1:84" x14ac:dyDescent="0.25">
      <c r="A21" s="253" t="s">
        <v>675</v>
      </c>
      <c r="B21" s="254" t="s">
        <v>676</v>
      </c>
      <c r="C21" s="254" t="s">
        <v>641</v>
      </c>
      <c r="D21" s="233"/>
      <c r="E21" s="234">
        <v>280300</v>
      </c>
      <c r="F21" s="235">
        <v>280300</v>
      </c>
      <c r="G21" s="255">
        <f>'Jobs-Ops'!G21</f>
        <v>0</v>
      </c>
      <c r="H21" s="113">
        <f>'Jobs-Ops'!H21</f>
        <v>0</v>
      </c>
      <c r="I21" s="104"/>
      <c r="J21" s="237">
        <v>280300</v>
      </c>
      <c r="K21" s="238"/>
      <c r="L21" s="239"/>
      <c r="M21" s="8">
        <v>155706.15</v>
      </c>
      <c r="N21" s="240">
        <v>180300</v>
      </c>
      <c r="O21" s="71"/>
      <c r="P21" s="100"/>
      <c r="Q21" s="9">
        <f t="shared" si="12"/>
        <v>100000</v>
      </c>
      <c r="R21" s="9">
        <f t="shared" si="13"/>
        <v>0</v>
      </c>
      <c r="S21" s="9">
        <f t="shared" si="14"/>
        <v>100000</v>
      </c>
      <c r="T21" s="256">
        <v>46174</v>
      </c>
      <c r="U21" s="10"/>
      <c r="V21" s="23">
        <f t="shared" si="15"/>
        <v>0.58615185801442038</v>
      </c>
      <c r="W21" s="11">
        <f t="shared" si="16"/>
        <v>164298.36580144204</v>
      </c>
      <c r="X21" s="8">
        <v>105683.18</v>
      </c>
      <c r="Y21" s="9">
        <f t="shared" si="17"/>
        <v>58615.185801442043</v>
      </c>
      <c r="Z21" s="9">
        <f t="shared" si="18"/>
        <v>0</v>
      </c>
      <c r="AA21" s="9">
        <f t="shared" si="19"/>
        <v>58615.185801442043</v>
      </c>
      <c r="AB21" s="10"/>
      <c r="AC21" s="24">
        <v>0</v>
      </c>
      <c r="AD21" s="11">
        <v>0</v>
      </c>
      <c r="AE21" s="8">
        <v>0</v>
      </c>
      <c r="AF21" s="9">
        <f t="shared" si="20"/>
        <v>0</v>
      </c>
      <c r="AG21" s="10"/>
      <c r="AH21" s="11">
        <f t="shared" si="21"/>
        <v>164298.36580144204</v>
      </c>
      <c r="AI21" s="8">
        <v>105683.18</v>
      </c>
      <c r="AJ21" s="9">
        <f t="shared" si="23"/>
        <v>58615.185801442043</v>
      </c>
      <c r="AK21" s="10"/>
      <c r="AL21" s="25">
        <f t="shared" si="24"/>
        <v>116001.63419855796</v>
      </c>
      <c r="AM21" s="25">
        <f t="shared" si="25"/>
        <v>74616.820000000007</v>
      </c>
      <c r="AN21" s="25">
        <f t="shared" si="26"/>
        <v>41384.814198557957</v>
      </c>
      <c r="AO21" s="10"/>
      <c r="AP21" s="12">
        <v>280300</v>
      </c>
      <c r="AQ21" s="12" t="str">
        <f t="shared" si="27"/>
        <v xml:space="preserve"> </v>
      </c>
      <c r="AR21" s="12">
        <f t="shared" si="28"/>
        <v>116001.63419855796</v>
      </c>
      <c r="AS21" s="241"/>
      <c r="AT21" s="242"/>
      <c r="AU21" s="241"/>
      <c r="AV21" s="241"/>
      <c r="AW21" s="243"/>
      <c r="AX21" s="242" t="s">
        <v>630</v>
      </c>
      <c r="AY21" s="242" t="s">
        <v>630</v>
      </c>
      <c r="AZ21" s="15">
        <v>280300</v>
      </c>
      <c r="BA21" s="15">
        <v>180300</v>
      </c>
      <c r="BB21" s="15">
        <v>280300</v>
      </c>
      <c r="BC21" s="15">
        <v>180300</v>
      </c>
      <c r="BD21" s="241">
        <v>0</v>
      </c>
      <c r="BE21" s="241">
        <v>0</v>
      </c>
      <c r="BF21" s="241"/>
      <c r="BG21" s="241">
        <v>1</v>
      </c>
      <c r="BH21" s="241">
        <v>0</v>
      </c>
      <c r="BI21" s="241">
        <v>0</v>
      </c>
      <c r="BJ21" s="241"/>
      <c r="BK21" s="241"/>
      <c r="BL21" s="241"/>
      <c r="BM21" s="241"/>
      <c r="BN21" s="295"/>
      <c r="BO21" s="295"/>
      <c r="BP21" s="295"/>
      <c r="BQ21" s="295"/>
      <c r="BR21" s="244"/>
      <c r="BS21" s="244"/>
      <c r="BT21" s="241"/>
      <c r="BU21" s="241"/>
      <c r="BV21" s="245" t="s">
        <v>635</v>
      </c>
      <c r="BW21" s="241">
        <v>0</v>
      </c>
      <c r="BX21" s="241">
        <v>0</v>
      </c>
      <c r="BY21" s="241">
        <v>0</v>
      </c>
      <c r="BZ21" s="241">
        <v>0</v>
      </c>
      <c r="CA21" s="241">
        <v>0</v>
      </c>
      <c r="CB21" s="242" t="s">
        <v>633</v>
      </c>
      <c r="CC21" s="247">
        <v>105683.18</v>
      </c>
      <c r="CD21" s="247">
        <v>105683.18</v>
      </c>
      <c r="CE21" s="247">
        <v>280300</v>
      </c>
      <c r="CF21" s="247">
        <v>0</v>
      </c>
    </row>
    <row r="22" spans="1:84" x14ac:dyDescent="0.25">
      <c r="A22" s="253" t="s">
        <v>677</v>
      </c>
      <c r="B22" s="254" t="s">
        <v>678</v>
      </c>
      <c r="C22" s="254" t="s">
        <v>679</v>
      </c>
      <c r="D22" s="233"/>
      <c r="E22" s="234">
        <v>1279000</v>
      </c>
      <c r="F22" s="235">
        <v>1279000</v>
      </c>
      <c r="G22" s="255">
        <f>'Jobs-Ops'!G22</f>
        <v>0</v>
      </c>
      <c r="H22" s="113">
        <f>'Jobs-Ops'!H22</f>
        <v>0</v>
      </c>
      <c r="I22" s="104"/>
      <c r="J22" s="237">
        <v>1310859</v>
      </c>
      <c r="K22" s="238"/>
      <c r="L22" s="239"/>
      <c r="M22" s="8">
        <v>1034840.84</v>
      </c>
      <c r="N22" s="240">
        <v>1140859</v>
      </c>
      <c r="O22" s="71"/>
      <c r="P22" s="100"/>
      <c r="Q22" s="9">
        <f t="shared" si="12"/>
        <v>170000</v>
      </c>
      <c r="R22" s="9">
        <f t="shared" si="13"/>
        <v>0</v>
      </c>
      <c r="S22" s="9">
        <f t="shared" si="14"/>
        <v>170000</v>
      </c>
      <c r="T22" s="256">
        <v>46054</v>
      </c>
      <c r="U22" s="10"/>
      <c r="V22" s="23">
        <f t="shared" si="15"/>
        <v>0.86631384772351361</v>
      </c>
      <c r="W22" s="11">
        <f t="shared" si="16"/>
        <v>1135615.3041129974</v>
      </c>
      <c r="X22" s="8">
        <v>988341.95</v>
      </c>
      <c r="Y22" s="9">
        <f t="shared" si="17"/>
        <v>147273.35411299742</v>
      </c>
      <c r="Z22" s="9">
        <f t="shared" si="18"/>
        <v>0</v>
      </c>
      <c r="AA22" s="9">
        <f t="shared" si="19"/>
        <v>147273.35411299742</v>
      </c>
      <c r="AB22" s="10"/>
      <c r="AC22" s="24">
        <v>0</v>
      </c>
      <c r="AD22" s="11">
        <v>0</v>
      </c>
      <c r="AE22" s="8">
        <v>0</v>
      </c>
      <c r="AF22" s="9">
        <f t="shared" si="20"/>
        <v>0</v>
      </c>
      <c r="AG22" s="10"/>
      <c r="AH22" s="11">
        <f t="shared" si="21"/>
        <v>1135615.3041129974</v>
      </c>
      <c r="AI22" s="8">
        <v>988341.95</v>
      </c>
      <c r="AJ22" s="9">
        <f t="shared" si="23"/>
        <v>147273.35411299742</v>
      </c>
      <c r="AK22" s="10"/>
      <c r="AL22" s="25">
        <f t="shared" si="24"/>
        <v>175243.69588700263</v>
      </c>
      <c r="AM22" s="25">
        <f t="shared" si="25"/>
        <v>152517.05000000005</v>
      </c>
      <c r="AN22" s="25">
        <f t="shared" si="26"/>
        <v>22726.645887002582</v>
      </c>
      <c r="AO22" s="10"/>
      <c r="AP22" s="12">
        <v>1274649.97</v>
      </c>
      <c r="AQ22" s="12" t="str">
        <f t="shared" si="27"/>
        <v xml:space="preserve"> </v>
      </c>
      <c r="AR22" s="12">
        <f t="shared" si="28"/>
        <v>139034.6658870026</v>
      </c>
      <c r="AS22" s="241"/>
      <c r="AT22" s="242"/>
      <c r="AU22" s="241"/>
      <c r="AV22" s="241"/>
      <c r="AW22" s="243"/>
      <c r="AX22" s="242" t="s">
        <v>630</v>
      </c>
      <c r="AY22" s="242" t="s">
        <v>630</v>
      </c>
      <c r="AZ22" s="15">
        <v>1310859</v>
      </c>
      <c r="BA22" s="15">
        <v>1140859</v>
      </c>
      <c r="BB22" s="15">
        <v>1310859</v>
      </c>
      <c r="BC22" s="15">
        <v>1140859</v>
      </c>
      <c r="BD22" s="241">
        <v>0</v>
      </c>
      <c r="BE22" s="241">
        <v>0</v>
      </c>
      <c r="BF22" s="241"/>
      <c r="BG22" s="241">
        <v>1</v>
      </c>
      <c r="BH22" s="241">
        <v>0</v>
      </c>
      <c r="BI22" s="241">
        <v>0</v>
      </c>
      <c r="BJ22" s="241"/>
      <c r="BK22" s="241"/>
      <c r="BL22" s="241"/>
      <c r="BM22" s="241"/>
      <c r="BN22" s="295"/>
      <c r="BO22" s="295"/>
      <c r="BP22" s="295"/>
      <c r="BQ22" s="295"/>
      <c r="BR22" s="244"/>
      <c r="BS22" s="244"/>
      <c r="BT22" s="241"/>
      <c r="BU22" s="241"/>
      <c r="BV22" s="245" t="s">
        <v>635</v>
      </c>
      <c r="BW22" s="241">
        <v>0</v>
      </c>
      <c r="BX22" s="241">
        <v>0</v>
      </c>
      <c r="BY22" s="241">
        <v>0</v>
      </c>
      <c r="BZ22" s="241">
        <v>0</v>
      </c>
      <c r="CA22" s="241">
        <v>0</v>
      </c>
      <c r="CB22" s="242" t="s">
        <v>633</v>
      </c>
      <c r="CC22" s="247">
        <v>988341.95</v>
      </c>
      <c r="CD22" s="247">
        <v>988341.95</v>
      </c>
      <c r="CE22" s="247">
        <v>1274649.97</v>
      </c>
      <c r="CF22" s="247">
        <v>0</v>
      </c>
    </row>
    <row r="23" spans="1:84" x14ac:dyDescent="0.25">
      <c r="A23" s="253" t="s">
        <v>680</v>
      </c>
      <c r="B23" s="254" t="s">
        <v>681</v>
      </c>
      <c r="C23" s="254" t="s">
        <v>643</v>
      </c>
      <c r="D23" s="233"/>
      <c r="E23" s="234">
        <v>2922020</v>
      </c>
      <c r="F23" s="235">
        <v>2922020</v>
      </c>
      <c r="G23" s="255">
        <f>'Jobs-Ops'!G23</f>
        <v>0</v>
      </c>
      <c r="H23" s="113">
        <f>'Jobs-Ops'!H23</f>
        <v>0</v>
      </c>
      <c r="I23" s="104"/>
      <c r="J23" s="237">
        <v>2922020</v>
      </c>
      <c r="K23" s="238"/>
      <c r="L23" s="239"/>
      <c r="M23" s="8">
        <v>2472700.85</v>
      </c>
      <c r="N23" s="240">
        <v>2522020</v>
      </c>
      <c r="O23" s="71"/>
      <c r="P23" s="100"/>
      <c r="Q23" s="9">
        <f t="shared" si="12"/>
        <v>400000</v>
      </c>
      <c r="R23" s="9">
        <f t="shared" si="13"/>
        <v>0</v>
      </c>
      <c r="S23" s="9">
        <f t="shared" si="14"/>
        <v>400000</v>
      </c>
      <c r="T23" s="256">
        <v>46722</v>
      </c>
      <c r="U23" s="10"/>
      <c r="V23" s="23">
        <f t="shared" si="15"/>
        <v>0.42173964123995844</v>
      </c>
      <c r="W23" s="11">
        <f t="shared" si="16"/>
        <v>1232331.6664959833</v>
      </c>
      <c r="X23" s="8">
        <v>1063635.81</v>
      </c>
      <c r="Y23" s="9">
        <f t="shared" si="17"/>
        <v>168695.8564959832</v>
      </c>
      <c r="Z23" s="9">
        <f t="shared" si="18"/>
        <v>0</v>
      </c>
      <c r="AA23" s="9">
        <f t="shared" si="19"/>
        <v>168695.8564959832</v>
      </c>
      <c r="AB23" s="10"/>
      <c r="AC23" s="24">
        <v>0</v>
      </c>
      <c r="AD23" s="11">
        <v>0</v>
      </c>
      <c r="AE23" s="8">
        <v>0</v>
      </c>
      <c r="AF23" s="9">
        <f t="shared" si="20"/>
        <v>0</v>
      </c>
      <c r="AG23" s="10"/>
      <c r="AH23" s="11">
        <f t="shared" si="21"/>
        <v>1232331.6664959833</v>
      </c>
      <c r="AI23" s="8">
        <v>1063635.81</v>
      </c>
      <c r="AJ23" s="9">
        <f t="shared" si="23"/>
        <v>168695.8564959832</v>
      </c>
      <c r="AK23" s="10"/>
      <c r="AL23" s="25">
        <f t="shared" si="24"/>
        <v>1689688.3335040167</v>
      </c>
      <c r="AM23" s="25">
        <f t="shared" si="25"/>
        <v>1458384.19</v>
      </c>
      <c r="AN23" s="25">
        <f t="shared" si="26"/>
        <v>231304.1435040168</v>
      </c>
      <c r="AO23" s="10"/>
      <c r="AP23" s="12">
        <v>2629748.81</v>
      </c>
      <c r="AQ23" s="12" t="str">
        <f t="shared" si="27"/>
        <v xml:space="preserve"> </v>
      </c>
      <c r="AR23" s="12">
        <f t="shared" si="28"/>
        <v>1397417.1435040168</v>
      </c>
      <c r="AS23" s="241"/>
      <c r="AT23" s="242"/>
      <c r="AU23" s="241"/>
      <c r="AV23" s="241"/>
      <c r="AW23" s="243"/>
      <c r="AX23" s="242" t="s">
        <v>630</v>
      </c>
      <c r="AY23" s="242" t="s">
        <v>630</v>
      </c>
      <c r="AZ23" s="15">
        <v>2922020</v>
      </c>
      <c r="BA23" s="15">
        <v>2522020</v>
      </c>
      <c r="BB23" s="15">
        <v>2922020</v>
      </c>
      <c r="BC23" s="15">
        <v>2522020</v>
      </c>
      <c r="BD23" s="241">
        <v>0</v>
      </c>
      <c r="BE23" s="241">
        <v>0</v>
      </c>
      <c r="BF23" s="241"/>
      <c r="BG23" s="241">
        <v>1</v>
      </c>
      <c r="BH23" s="241">
        <v>0</v>
      </c>
      <c r="BI23" s="241">
        <v>0</v>
      </c>
      <c r="BJ23" s="241"/>
      <c r="BK23" s="241"/>
      <c r="BL23" s="241"/>
      <c r="BM23" s="241"/>
      <c r="BN23" s="295"/>
      <c r="BO23" s="295"/>
      <c r="BP23" s="295"/>
      <c r="BQ23" s="295"/>
      <c r="BR23" s="244"/>
      <c r="BS23" s="244"/>
      <c r="BT23" s="241"/>
      <c r="BU23" s="241"/>
      <c r="BV23" s="245" t="s">
        <v>635</v>
      </c>
      <c r="BW23" s="241">
        <v>0</v>
      </c>
      <c r="BX23" s="241">
        <v>0</v>
      </c>
      <c r="BY23" s="241">
        <v>0</v>
      </c>
      <c r="BZ23" s="241">
        <v>0</v>
      </c>
      <c r="CA23" s="241">
        <v>0</v>
      </c>
      <c r="CB23" s="242" t="s">
        <v>633</v>
      </c>
      <c r="CC23" s="247">
        <v>1063635.81</v>
      </c>
      <c r="CD23" s="247">
        <v>1063635.81</v>
      </c>
      <c r="CE23" s="247">
        <v>2629748.81</v>
      </c>
      <c r="CF23" s="247">
        <v>0</v>
      </c>
    </row>
    <row r="24" spans="1:84" x14ac:dyDescent="0.25">
      <c r="A24" s="253" t="s">
        <v>682</v>
      </c>
      <c r="B24" s="254" t="s">
        <v>683</v>
      </c>
      <c r="C24" s="254" t="s">
        <v>684</v>
      </c>
      <c r="D24" s="233"/>
      <c r="E24" s="234">
        <v>26800</v>
      </c>
      <c r="F24" s="235">
        <v>26800</v>
      </c>
      <c r="G24" s="255">
        <f>'Jobs-Ops'!G24</f>
        <v>0</v>
      </c>
      <c r="H24" s="113">
        <f>'Jobs-Ops'!H24</f>
        <v>0</v>
      </c>
      <c r="I24" s="104"/>
      <c r="J24" s="237">
        <v>26800</v>
      </c>
      <c r="K24" s="238"/>
      <c r="L24" s="239"/>
      <c r="M24" s="8">
        <v>22371.97</v>
      </c>
      <c r="N24" s="240">
        <v>24300</v>
      </c>
      <c r="O24" s="71"/>
      <c r="P24" s="100"/>
      <c r="Q24" s="9">
        <f t="shared" si="12"/>
        <v>2500</v>
      </c>
      <c r="R24" s="9">
        <f t="shared" si="13"/>
        <v>0</v>
      </c>
      <c r="S24" s="9">
        <f t="shared" si="14"/>
        <v>2500</v>
      </c>
      <c r="T24" s="256">
        <v>46357</v>
      </c>
      <c r="U24" s="10"/>
      <c r="V24" s="23">
        <f t="shared" si="15"/>
        <v>0.37095679012345678</v>
      </c>
      <c r="W24" s="11">
        <f t="shared" si="16"/>
        <v>9941.6419753086411</v>
      </c>
      <c r="X24" s="8">
        <v>9014.25</v>
      </c>
      <c r="Y24" s="9">
        <f t="shared" si="17"/>
        <v>927.39197530864112</v>
      </c>
      <c r="Z24" s="9">
        <f t="shared" si="18"/>
        <v>0</v>
      </c>
      <c r="AA24" s="9">
        <f t="shared" si="19"/>
        <v>927.39197530864112</v>
      </c>
      <c r="AB24" s="10"/>
      <c r="AC24" s="24">
        <v>0</v>
      </c>
      <c r="AD24" s="11">
        <v>0</v>
      </c>
      <c r="AE24" s="8">
        <v>0</v>
      </c>
      <c r="AF24" s="9">
        <f t="shared" si="20"/>
        <v>0</v>
      </c>
      <c r="AG24" s="10"/>
      <c r="AH24" s="11">
        <f t="shared" si="21"/>
        <v>9941.6419753086411</v>
      </c>
      <c r="AI24" s="8">
        <v>9014.25</v>
      </c>
      <c r="AJ24" s="9">
        <f t="shared" si="23"/>
        <v>927.39197530864112</v>
      </c>
      <c r="AK24" s="10"/>
      <c r="AL24" s="25">
        <f t="shared" si="24"/>
        <v>16858.358024691359</v>
      </c>
      <c r="AM24" s="25">
        <f t="shared" si="25"/>
        <v>15285.75</v>
      </c>
      <c r="AN24" s="25">
        <f t="shared" si="26"/>
        <v>1572.6080246913589</v>
      </c>
      <c r="AO24" s="10"/>
      <c r="AP24" s="12">
        <v>26800</v>
      </c>
      <c r="AQ24" s="12" t="str">
        <f t="shared" si="27"/>
        <v xml:space="preserve"> </v>
      </c>
      <c r="AR24" s="12">
        <f t="shared" si="28"/>
        <v>16858.358024691359</v>
      </c>
      <c r="AS24" s="241"/>
      <c r="AT24" s="242"/>
      <c r="AU24" s="241"/>
      <c r="AV24" s="241"/>
      <c r="AW24" s="243"/>
      <c r="AX24" s="242" t="s">
        <v>630</v>
      </c>
      <c r="AY24" s="242" t="s">
        <v>630</v>
      </c>
      <c r="AZ24" s="15">
        <v>26800</v>
      </c>
      <c r="BA24" s="15">
        <v>24300</v>
      </c>
      <c r="BB24" s="15">
        <v>26800</v>
      </c>
      <c r="BC24" s="15">
        <v>24300</v>
      </c>
      <c r="BD24" s="241">
        <v>0</v>
      </c>
      <c r="BE24" s="241">
        <v>0</v>
      </c>
      <c r="BF24" s="241"/>
      <c r="BG24" s="241">
        <v>1</v>
      </c>
      <c r="BH24" s="241">
        <v>0</v>
      </c>
      <c r="BI24" s="241">
        <v>0</v>
      </c>
      <c r="BJ24" s="241"/>
      <c r="BK24" s="241"/>
      <c r="BL24" s="241"/>
      <c r="BM24" s="241"/>
      <c r="BN24" s="295"/>
      <c r="BO24" s="295"/>
      <c r="BP24" s="295"/>
      <c r="BQ24" s="295"/>
      <c r="BR24" s="244"/>
      <c r="BS24" s="244"/>
      <c r="BT24" s="241"/>
      <c r="BU24" s="241"/>
      <c r="BV24" s="245" t="s">
        <v>635</v>
      </c>
      <c r="BW24" s="241">
        <v>0</v>
      </c>
      <c r="BX24" s="241">
        <v>0</v>
      </c>
      <c r="BY24" s="241">
        <v>0</v>
      </c>
      <c r="BZ24" s="241">
        <v>0</v>
      </c>
      <c r="CA24" s="241">
        <v>0</v>
      </c>
      <c r="CB24" s="242" t="s">
        <v>633</v>
      </c>
      <c r="CC24" s="247">
        <v>9014.25</v>
      </c>
      <c r="CD24" s="247">
        <v>9014.25</v>
      </c>
      <c r="CE24" s="247">
        <v>26800</v>
      </c>
      <c r="CF24" s="247">
        <v>0</v>
      </c>
    </row>
    <row r="25" spans="1:84" x14ac:dyDescent="0.25">
      <c r="A25" s="253" t="s">
        <v>685</v>
      </c>
      <c r="B25" s="254" t="s">
        <v>686</v>
      </c>
      <c r="C25" s="254" t="s">
        <v>674</v>
      </c>
      <c r="D25" s="233"/>
      <c r="E25" s="234">
        <v>254582</v>
      </c>
      <c r="F25" s="235">
        <v>254582</v>
      </c>
      <c r="G25" s="255">
        <f>'Jobs-Ops'!G25</f>
        <v>0</v>
      </c>
      <c r="H25" s="113">
        <f>'Jobs-Ops'!H25</f>
        <v>0</v>
      </c>
      <c r="I25" s="104"/>
      <c r="J25" s="237">
        <f t="shared" si="10"/>
        <v>254582</v>
      </c>
      <c r="K25" s="248"/>
      <c r="L25" s="239"/>
      <c r="M25" s="8">
        <v>234657.45</v>
      </c>
      <c r="N25" s="240">
        <f t="shared" si="11"/>
        <v>234657.45</v>
      </c>
      <c r="O25" s="71"/>
      <c r="P25" s="100"/>
      <c r="Q25" s="9">
        <f t="shared" si="12"/>
        <v>19924.549999999988</v>
      </c>
      <c r="R25" s="9">
        <f t="shared" si="13"/>
        <v>0</v>
      </c>
      <c r="S25" s="9">
        <f t="shared" si="14"/>
        <v>19924.549999999988</v>
      </c>
      <c r="T25" s="256"/>
      <c r="U25" s="10"/>
      <c r="V25" s="23">
        <f t="shared" si="15"/>
        <v>0.20511153598575282</v>
      </c>
      <c r="W25" s="11">
        <f t="shared" si="16"/>
        <v>52217.705054324928</v>
      </c>
      <c r="X25" s="8">
        <v>48130.95</v>
      </c>
      <c r="Y25" s="9">
        <f t="shared" si="17"/>
        <v>4086.7550543249308</v>
      </c>
      <c r="Z25" s="9">
        <f t="shared" si="18"/>
        <v>0</v>
      </c>
      <c r="AA25" s="9">
        <f t="shared" si="19"/>
        <v>4086.7550543249308</v>
      </c>
      <c r="AB25" s="10"/>
      <c r="AC25" s="24">
        <v>0</v>
      </c>
      <c r="AD25" s="11">
        <v>0</v>
      </c>
      <c r="AE25" s="8">
        <v>0</v>
      </c>
      <c r="AF25" s="9">
        <f t="shared" si="20"/>
        <v>0</v>
      </c>
      <c r="AG25" s="10"/>
      <c r="AH25" s="11">
        <f t="shared" si="21"/>
        <v>52217.705054324928</v>
      </c>
      <c r="AI25" s="8">
        <v>48130.95</v>
      </c>
      <c r="AJ25" s="9">
        <f t="shared" si="23"/>
        <v>4086.7550543249308</v>
      </c>
      <c r="AK25" s="10"/>
      <c r="AL25" s="25">
        <f t="shared" si="24"/>
        <v>202364.29494567506</v>
      </c>
      <c r="AM25" s="25">
        <f t="shared" si="25"/>
        <v>186526.5</v>
      </c>
      <c r="AN25" s="25">
        <f t="shared" si="26"/>
        <v>15837.794945675058</v>
      </c>
      <c r="AO25" s="10"/>
      <c r="AP25" s="12">
        <v>7395</v>
      </c>
      <c r="AQ25" s="12">
        <f t="shared" si="27"/>
        <v>44822.705054324928</v>
      </c>
      <c r="AR25" s="12" t="str">
        <f t="shared" si="28"/>
        <v xml:space="preserve"> </v>
      </c>
      <c r="AS25" s="241"/>
      <c r="AT25" s="242"/>
      <c r="AU25" s="241"/>
      <c r="AV25" s="241"/>
      <c r="AW25" s="243"/>
      <c r="AX25" s="242"/>
      <c r="AY25" s="242"/>
      <c r="AZ25" s="241">
        <v>0</v>
      </c>
      <c r="BA25" s="241">
        <v>0</v>
      </c>
      <c r="BB25" s="241">
        <v>0</v>
      </c>
      <c r="BC25" s="241">
        <v>0</v>
      </c>
      <c r="BD25" s="241">
        <v>0</v>
      </c>
      <c r="BE25" s="241">
        <v>0</v>
      </c>
      <c r="BF25" s="241"/>
      <c r="BG25" s="241">
        <v>1</v>
      </c>
      <c r="BH25" s="241">
        <v>0</v>
      </c>
      <c r="BI25" s="241">
        <v>0</v>
      </c>
      <c r="BJ25" s="241"/>
      <c r="BK25" s="241"/>
      <c r="BL25" s="241"/>
      <c r="BM25" s="241"/>
      <c r="BN25" s="295"/>
      <c r="BO25" s="295"/>
      <c r="BP25" s="295"/>
      <c r="BQ25" s="295"/>
      <c r="BR25" s="244"/>
      <c r="BS25" s="244"/>
      <c r="BT25" s="241"/>
      <c r="BU25" s="241"/>
      <c r="BV25" s="245"/>
      <c r="BW25" s="241">
        <v>0</v>
      </c>
      <c r="BX25" s="241">
        <v>0</v>
      </c>
      <c r="BY25" s="241">
        <v>0</v>
      </c>
      <c r="BZ25" s="241">
        <v>0</v>
      </c>
      <c r="CA25" s="241">
        <v>0</v>
      </c>
      <c r="CB25" s="242" t="s">
        <v>633</v>
      </c>
      <c r="CC25" s="247">
        <v>48130.95</v>
      </c>
      <c r="CD25" s="247">
        <v>48130.95</v>
      </c>
      <c r="CE25" s="247">
        <v>7395</v>
      </c>
      <c r="CF25" s="247">
        <v>0</v>
      </c>
    </row>
    <row r="26" spans="1:84" x14ac:dyDescent="0.25">
      <c r="A26" s="253" t="s">
        <v>687</v>
      </c>
      <c r="B26" s="254" t="s">
        <v>688</v>
      </c>
      <c r="C26" s="254" t="s">
        <v>641</v>
      </c>
      <c r="D26" s="233"/>
      <c r="E26" s="234">
        <v>8753825</v>
      </c>
      <c r="F26" s="235">
        <v>8753825</v>
      </c>
      <c r="G26" s="255">
        <f>'Jobs-Ops'!G26</f>
        <v>0</v>
      </c>
      <c r="H26" s="113">
        <f>'Jobs-Ops'!H26</f>
        <v>0</v>
      </c>
      <c r="I26" s="104"/>
      <c r="J26" s="237">
        <f t="shared" si="10"/>
        <v>8753825</v>
      </c>
      <c r="K26" s="248"/>
      <c r="L26" s="239"/>
      <c r="M26" s="8">
        <v>6664609.8600000003</v>
      </c>
      <c r="N26" s="240">
        <f t="shared" si="11"/>
        <v>6664609.8600000003</v>
      </c>
      <c r="O26" s="71"/>
      <c r="P26" s="100"/>
      <c r="Q26" s="9">
        <f t="shared" si="12"/>
        <v>2089215.1399999997</v>
      </c>
      <c r="R26" s="9">
        <f t="shared" si="13"/>
        <v>0</v>
      </c>
      <c r="S26" s="9">
        <f t="shared" si="14"/>
        <v>2089215.1399999997</v>
      </c>
      <c r="T26" s="256"/>
      <c r="U26" s="10"/>
      <c r="V26" s="23">
        <f t="shared" si="15"/>
        <v>0.9975720364222489</v>
      </c>
      <c r="W26" s="11">
        <f t="shared" si="16"/>
        <v>8732571.0317339934</v>
      </c>
      <c r="X26" s="8">
        <v>6648428.4299999997</v>
      </c>
      <c r="Y26" s="9">
        <f t="shared" si="17"/>
        <v>2084142.6017339937</v>
      </c>
      <c r="Z26" s="9">
        <f t="shared" si="18"/>
        <v>0</v>
      </c>
      <c r="AA26" s="9">
        <f t="shared" si="19"/>
        <v>2084142.6017339937</v>
      </c>
      <c r="AB26" s="10"/>
      <c r="AC26" s="24">
        <v>0</v>
      </c>
      <c r="AD26" s="11">
        <v>0</v>
      </c>
      <c r="AE26" s="8">
        <v>0</v>
      </c>
      <c r="AF26" s="9">
        <f t="shared" si="20"/>
        <v>0</v>
      </c>
      <c r="AG26" s="10"/>
      <c r="AH26" s="11">
        <f t="shared" si="21"/>
        <v>8732571.0317339934</v>
      </c>
      <c r="AI26" s="8">
        <v>6648428.4299999997</v>
      </c>
      <c r="AJ26" s="9">
        <f t="shared" si="23"/>
        <v>2084142.6017339937</v>
      </c>
      <c r="AK26" s="10"/>
      <c r="AL26" s="25">
        <f t="shared" si="24"/>
        <v>21253.968266006559</v>
      </c>
      <c r="AM26" s="25">
        <f t="shared" si="25"/>
        <v>16181.430000000633</v>
      </c>
      <c r="AN26" s="25">
        <f t="shared" si="26"/>
        <v>5072.5382660059258</v>
      </c>
      <c r="AO26" s="10"/>
      <c r="AP26" s="12">
        <v>8405270.3100000005</v>
      </c>
      <c r="AQ26" s="12">
        <f t="shared" si="27"/>
        <v>327300.72173399292</v>
      </c>
      <c r="AR26" s="12" t="str">
        <f t="shared" si="28"/>
        <v xml:space="preserve"> </v>
      </c>
      <c r="AS26" s="241"/>
      <c r="AT26" s="242"/>
      <c r="AU26" s="241"/>
      <c r="AV26" s="241"/>
      <c r="AW26" s="243"/>
      <c r="AX26" s="242"/>
      <c r="AY26" s="242"/>
      <c r="AZ26" s="241">
        <v>0</v>
      </c>
      <c r="BA26" s="241">
        <v>0</v>
      </c>
      <c r="BB26" s="241">
        <v>0</v>
      </c>
      <c r="BC26" s="241">
        <v>0</v>
      </c>
      <c r="BD26" s="241">
        <v>0</v>
      </c>
      <c r="BE26" s="241">
        <v>0</v>
      </c>
      <c r="BF26" s="241"/>
      <c r="BG26" s="241">
        <v>1</v>
      </c>
      <c r="BH26" s="241">
        <v>0</v>
      </c>
      <c r="BI26" s="241">
        <v>0</v>
      </c>
      <c r="BJ26" s="241"/>
      <c r="BK26" s="241"/>
      <c r="BL26" s="241"/>
      <c r="BM26" s="241"/>
      <c r="BN26" s="295"/>
      <c r="BO26" s="295"/>
      <c r="BP26" s="295"/>
      <c r="BQ26" s="295"/>
      <c r="BR26" s="244"/>
      <c r="BS26" s="244"/>
      <c r="BT26" s="241"/>
      <c r="BU26" s="241"/>
      <c r="BV26" s="245"/>
      <c r="BW26" s="241">
        <v>0</v>
      </c>
      <c r="BX26" s="241">
        <v>0</v>
      </c>
      <c r="BY26" s="241">
        <v>0</v>
      </c>
      <c r="BZ26" s="241">
        <v>0</v>
      </c>
      <c r="CA26" s="241">
        <v>0</v>
      </c>
      <c r="CB26" s="242" t="s">
        <v>633</v>
      </c>
      <c r="CC26" s="247">
        <v>6648428.4299999997</v>
      </c>
      <c r="CD26" s="247">
        <v>6648428.4299999997</v>
      </c>
      <c r="CE26" s="247">
        <v>8405270.3100000005</v>
      </c>
      <c r="CF26" s="247">
        <v>0</v>
      </c>
    </row>
    <row r="27" spans="1:84" x14ac:dyDescent="0.25">
      <c r="A27" s="253" t="s">
        <v>689</v>
      </c>
      <c r="B27" s="254" t="s">
        <v>690</v>
      </c>
      <c r="C27" s="254" t="s">
        <v>679</v>
      </c>
      <c r="D27" s="233"/>
      <c r="E27" s="234">
        <v>2883856</v>
      </c>
      <c r="F27" s="235">
        <v>2883856</v>
      </c>
      <c r="G27" s="255">
        <f>'Jobs-Ops'!G27</f>
        <v>0</v>
      </c>
      <c r="H27" s="113">
        <f>'Jobs-Ops'!H27</f>
        <v>0</v>
      </c>
      <c r="I27" s="104"/>
      <c r="J27" s="237">
        <f t="shared" si="10"/>
        <v>2883856</v>
      </c>
      <c r="K27" s="238"/>
      <c r="L27" s="239"/>
      <c r="M27" s="8">
        <v>2485199.73</v>
      </c>
      <c r="N27" s="240">
        <f t="shared" si="11"/>
        <v>2485199.73</v>
      </c>
      <c r="O27" s="71"/>
      <c r="P27" s="100"/>
      <c r="Q27" s="9">
        <f t="shared" si="12"/>
        <v>398656.27</v>
      </c>
      <c r="R27" s="9">
        <f t="shared" si="13"/>
        <v>0</v>
      </c>
      <c r="S27" s="9">
        <f t="shared" si="14"/>
        <v>398656.27</v>
      </c>
      <c r="T27" s="256"/>
      <c r="U27" s="10"/>
      <c r="V27" s="23">
        <f t="shared" si="15"/>
        <v>0.99336555537127802</v>
      </c>
      <c r="W27" s="11">
        <f t="shared" si="16"/>
        <v>2864723.2170507922</v>
      </c>
      <c r="X27" s="8">
        <v>2468711.81</v>
      </c>
      <c r="Y27" s="9">
        <f t="shared" si="17"/>
        <v>396011.40705079213</v>
      </c>
      <c r="Z27" s="9">
        <f t="shared" si="18"/>
        <v>0</v>
      </c>
      <c r="AA27" s="9">
        <f t="shared" si="19"/>
        <v>396011.40705079213</v>
      </c>
      <c r="AB27" s="10"/>
      <c r="AC27" s="24">
        <v>0</v>
      </c>
      <c r="AD27" s="11">
        <v>0</v>
      </c>
      <c r="AE27" s="8">
        <v>0</v>
      </c>
      <c r="AF27" s="9">
        <f t="shared" si="20"/>
        <v>0</v>
      </c>
      <c r="AG27" s="10"/>
      <c r="AH27" s="11">
        <f t="shared" si="21"/>
        <v>2864723.2170507922</v>
      </c>
      <c r="AI27" s="8">
        <v>2468711.81</v>
      </c>
      <c r="AJ27" s="9">
        <f t="shared" si="23"/>
        <v>396011.40705079213</v>
      </c>
      <c r="AK27" s="10"/>
      <c r="AL27" s="25">
        <f t="shared" si="24"/>
        <v>19132.782949207816</v>
      </c>
      <c r="AM27" s="25">
        <f t="shared" si="25"/>
        <v>16487.919999999925</v>
      </c>
      <c r="AN27" s="25">
        <f t="shared" si="26"/>
        <v>2644.8629492078908</v>
      </c>
      <c r="AO27" s="10"/>
      <c r="AP27" s="12">
        <v>2644025.35</v>
      </c>
      <c r="AQ27" s="12">
        <f t="shared" si="27"/>
        <v>220697.86705079209</v>
      </c>
      <c r="AR27" s="12" t="str">
        <f t="shared" si="28"/>
        <v xml:space="preserve"> </v>
      </c>
      <c r="AS27" s="241"/>
      <c r="AT27" s="242"/>
      <c r="AU27" s="241"/>
      <c r="AV27" s="241"/>
      <c r="AW27" s="243"/>
      <c r="AX27" s="242"/>
      <c r="AY27" s="242"/>
      <c r="AZ27" s="241">
        <v>0</v>
      </c>
      <c r="BA27" s="241">
        <v>0</v>
      </c>
      <c r="BB27" s="241">
        <v>0</v>
      </c>
      <c r="BC27" s="241">
        <v>0</v>
      </c>
      <c r="BD27" s="241">
        <v>0</v>
      </c>
      <c r="BE27" s="241">
        <v>0</v>
      </c>
      <c r="BF27" s="241"/>
      <c r="BG27" s="241">
        <v>1</v>
      </c>
      <c r="BH27" s="241">
        <v>0</v>
      </c>
      <c r="BI27" s="241">
        <v>0</v>
      </c>
      <c r="BJ27" s="241"/>
      <c r="BK27" s="241"/>
      <c r="BL27" s="241"/>
      <c r="BM27" s="241"/>
      <c r="BN27" s="295"/>
      <c r="BO27" s="295"/>
      <c r="BP27" s="295"/>
      <c r="BQ27" s="295"/>
      <c r="BR27" s="244"/>
      <c r="BS27" s="244"/>
      <c r="BT27" s="241"/>
      <c r="BU27" s="241"/>
      <c r="BV27" s="245"/>
      <c r="BW27" s="241">
        <v>0</v>
      </c>
      <c r="BX27" s="241">
        <v>0</v>
      </c>
      <c r="BY27" s="241">
        <v>0</v>
      </c>
      <c r="BZ27" s="241">
        <v>0</v>
      </c>
      <c r="CA27" s="241">
        <v>0</v>
      </c>
      <c r="CB27" s="242" t="s">
        <v>633</v>
      </c>
      <c r="CC27" s="247">
        <v>2468711.81</v>
      </c>
      <c r="CD27" s="247">
        <v>2468711.81</v>
      </c>
      <c r="CE27" s="247">
        <v>2644025.35</v>
      </c>
      <c r="CF27" s="247">
        <v>0</v>
      </c>
    </row>
    <row r="28" spans="1:84" x14ac:dyDescent="0.25">
      <c r="A28" s="253" t="s">
        <v>691</v>
      </c>
      <c r="B28" s="254" t="s">
        <v>692</v>
      </c>
      <c r="C28" s="254" t="s">
        <v>642</v>
      </c>
      <c r="D28" s="233"/>
      <c r="E28" s="234">
        <v>41000</v>
      </c>
      <c r="F28" s="235">
        <v>41000</v>
      </c>
      <c r="G28" s="255">
        <f>'Jobs-Ops'!G28</f>
        <v>0</v>
      </c>
      <c r="H28" s="113">
        <f>'Jobs-Ops'!H28</f>
        <v>0</v>
      </c>
      <c r="I28" s="104"/>
      <c r="J28" s="237">
        <f t="shared" si="10"/>
        <v>41000</v>
      </c>
      <c r="K28" s="238"/>
      <c r="L28" s="239"/>
      <c r="M28" s="8">
        <v>34213.68</v>
      </c>
      <c r="N28" s="240">
        <f t="shared" si="11"/>
        <v>34213.68</v>
      </c>
      <c r="O28" s="238"/>
      <c r="P28" s="239"/>
      <c r="Q28" s="9">
        <f t="shared" si="12"/>
        <v>6786.32</v>
      </c>
      <c r="R28" s="9">
        <f t="shared" si="13"/>
        <v>0</v>
      </c>
      <c r="S28" s="9">
        <f t="shared" si="14"/>
        <v>6786.32</v>
      </c>
      <c r="T28" s="256"/>
      <c r="U28" s="10"/>
      <c r="V28" s="23">
        <f t="shared" si="15"/>
        <v>0.28200123459388171</v>
      </c>
      <c r="W28" s="11">
        <f t="shared" si="16"/>
        <v>11562.050618349151</v>
      </c>
      <c r="X28" s="8">
        <v>9648.2999999999993</v>
      </c>
      <c r="Y28" s="9">
        <f t="shared" si="17"/>
        <v>1913.7506183491514</v>
      </c>
      <c r="Z28" s="9">
        <f t="shared" si="18"/>
        <v>0</v>
      </c>
      <c r="AA28" s="9">
        <f t="shared" si="19"/>
        <v>1913.7506183491514</v>
      </c>
      <c r="AB28" s="10"/>
      <c r="AC28" s="24">
        <v>0</v>
      </c>
      <c r="AD28" s="11">
        <v>0</v>
      </c>
      <c r="AE28" s="8">
        <v>0</v>
      </c>
      <c r="AF28" s="9">
        <f t="shared" si="20"/>
        <v>0</v>
      </c>
      <c r="AG28" s="10"/>
      <c r="AH28" s="11">
        <f t="shared" si="21"/>
        <v>11562.050618349151</v>
      </c>
      <c r="AI28" s="8">
        <v>9648.2999999999993</v>
      </c>
      <c r="AJ28" s="9">
        <f t="shared" si="23"/>
        <v>1913.7506183491514</v>
      </c>
      <c r="AK28" s="10"/>
      <c r="AL28" s="25">
        <f t="shared" si="24"/>
        <v>29437.949381650847</v>
      </c>
      <c r="AM28" s="25">
        <f t="shared" si="25"/>
        <v>24565.38</v>
      </c>
      <c r="AN28" s="25">
        <f t="shared" si="26"/>
        <v>4872.5693816508483</v>
      </c>
      <c r="AO28" s="10"/>
      <c r="AP28" s="12">
        <v>41000</v>
      </c>
      <c r="AQ28" s="12" t="str">
        <f t="shared" si="27"/>
        <v xml:space="preserve"> </v>
      </c>
      <c r="AR28" s="12">
        <f t="shared" si="28"/>
        <v>29437.949381650847</v>
      </c>
      <c r="AS28" s="241"/>
      <c r="AT28" s="242"/>
      <c r="AU28" s="241"/>
      <c r="AV28" s="241"/>
      <c r="AW28" s="243"/>
      <c r="AX28" s="242"/>
      <c r="AY28" s="242"/>
      <c r="AZ28" s="241">
        <v>0</v>
      </c>
      <c r="BA28" s="241">
        <v>0</v>
      </c>
      <c r="BB28" s="241">
        <v>0</v>
      </c>
      <c r="BC28" s="241">
        <v>0</v>
      </c>
      <c r="BD28" s="241">
        <v>0</v>
      </c>
      <c r="BE28" s="241">
        <v>0</v>
      </c>
      <c r="BF28" s="241"/>
      <c r="BG28" s="241">
        <v>1</v>
      </c>
      <c r="BH28" s="241">
        <v>0</v>
      </c>
      <c r="BI28" s="241">
        <v>0</v>
      </c>
      <c r="BJ28" s="241"/>
      <c r="BK28" s="241"/>
      <c r="BL28" s="241"/>
      <c r="BM28" s="241"/>
      <c r="BN28" s="295"/>
      <c r="BO28" s="295"/>
      <c r="BP28" s="295"/>
      <c r="BQ28" s="295"/>
      <c r="BR28" s="244"/>
      <c r="BS28" s="244"/>
      <c r="BT28" s="241"/>
      <c r="BU28" s="241"/>
      <c r="BV28" s="245"/>
      <c r="BW28" s="241">
        <v>0</v>
      </c>
      <c r="BX28" s="241">
        <v>0</v>
      </c>
      <c r="BY28" s="241">
        <v>0</v>
      </c>
      <c r="BZ28" s="241">
        <v>0</v>
      </c>
      <c r="CA28" s="241">
        <v>0</v>
      </c>
      <c r="CB28" s="242" t="s">
        <v>633</v>
      </c>
      <c r="CC28" s="247">
        <v>9648.2999999999993</v>
      </c>
      <c r="CD28" s="247">
        <v>9648.2999999999993</v>
      </c>
      <c r="CE28" s="247">
        <v>41000</v>
      </c>
      <c r="CF28" s="247">
        <v>0</v>
      </c>
    </row>
    <row r="29" spans="1:84" x14ac:dyDescent="0.25">
      <c r="A29" s="253" t="s">
        <v>693</v>
      </c>
      <c r="B29" s="254" t="s">
        <v>694</v>
      </c>
      <c r="C29" s="254" t="s">
        <v>695</v>
      </c>
      <c r="D29" s="233"/>
      <c r="E29" s="234">
        <v>77800</v>
      </c>
      <c r="F29" s="235">
        <v>77800</v>
      </c>
      <c r="G29" s="255">
        <f>'Jobs-Ops'!G29</f>
        <v>0</v>
      </c>
      <c r="H29" s="113">
        <f>'Jobs-Ops'!H29</f>
        <v>0</v>
      </c>
      <c r="I29" s="104"/>
      <c r="J29" s="237">
        <f t="shared" si="10"/>
        <v>77800</v>
      </c>
      <c r="K29" s="238"/>
      <c r="L29" s="239"/>
      <c r="M29" s="8">
        <v>27129.15</v>
      </c>
      <c r="N29" s="240">
        <f t="shared" si="11"/>
        <v>27129.15</v>
      </c>
      <c r="O29" s="71"/>
      <c r="P29" s="100"/>
      <c r="Q29" s="9">
        <f t="shared" si="12"/>
        <v>50670.85</v>
      </c>
      <c r="R29" s="9">
        <f t="shared" si="13"/>
        <v>0</v>
      </c>
      <c r="S29" s="9">
        <f t="shared" si="14"/>
        <v>50670.85</v>
      </c>
      <c r="T29" s="256"/>
      <c r="U29" s="10"/>
      <c r="V29" s="23">
        <f t="shared" si="15"/>
        <v>0.7916797982981405</v>
      </c>
      <c r="W29" s="11">
        <f t="shared" si="16"/>
        <v>61592.68830759533</v>
      </c>
      <c r="X29" s="8">
        <v>21477.599999999999</v>
      </c>
      <c r="Y29" s="9">
        <f t="shared" si="17"/>
        <v>40115.088307595332</v>
      </c>
      <c r="Z29" s="9">
        <f t="shared" si="18"/>
        <v>0</v>
      </c>
      <c r="AA29" s="9">
        <f t="shared" si="19"/>
        <v>40115.088307595332</v>
      </c>
      <c r="AB29" s="10"/>
      <c r="AC29" s="24">
        <v>0</v>
      </c>
      <c r="AD29" s="11">
        <v>0</v>
      </c>
      <c r="AE29" s="8">
        <v>0</v>
      </c>
      <c r="AF29" s="9">
        <f t="shared" si="20"/>
        <v>0</v>
      </c>
      <c r="AG29" s="10"/>
      <c r="AH29" s="11">
        <f t="shared" si="21"/>
        <v>61592.68830759533</v>
      </c>
      <c r="AI29" s="8">
        <v>21477.599999999999</v>
      </c>
      <c r="AJ29" s="9">
        <f t="shared" si="23"/>
        <v>40115.088307595332</v>
      </c>
      <c r="AK29" s="10"/>
      <c r="AL29" s="25">
        <f t="shared" si="24"/>
        <v>16207.31169240467</v>
      </c>
      <c r="AM29" s="25">
        <f t="shared" si="25"/>
        <v>5651.5500000000029</v>
      </c>
      <c r="AN29" s="25">
        <f t="shared" si="26"/>
        <v>10555.761692404667</v>
      </c>
      <c r="AO29" s="10"/>
      <c r="AP29" s="12">
        <v>74800</v>
      </c>
      <c r="AQ29" s="12" t="str">
        <f t="shared" si="27"/>
        <v xml:space="preserve"> </v>
      </c>
      <c r="AR29" s="12">
        <f t="shared" si="28"/>
        <v>13207.31169240467</v>
      </c>
      <c r="AS29" s="241"/>
      <c r="AT29" s="242"/>
      <c r="AU29" s="241"/>
      <c r="AV29" s="241"/>
      <c r="AW29" s="243"/>
      <c r="AX29" s="242"/>
      <c r="AY29" s="242"/>
      <c r="AZ29" s="241">
        <v>0</v>
      </c>
      <c r="BA29" s="241">
        <v>0</v>
      </c>
      <c r="BB29" s="241">
        <v>0</v>
      </c>
      <c r="BC29" s="241">
        <v>0</v>
      </c>
      <c r="BD29" s="241">
        <v>0</v>
      </c>
      <c r="BE29" s="241">
        <v>0</v>
      </c>
      <c r="BF29" s="241"/>
      <c r="BG29" s="241">
        <v>1</v>
      </c>
      <c r="BH29" s="241">
        <v>0</v>
      </c>
      <c r="BI29" s="241">
        <v>0</v>
      </c>
      <c r="BJ29" s="241"/>
      <c r="BK29" s="241"/>
      <c r="BL29" s="241"/>
      <c r="BM29" s="241"/>
      <c r="BN29" s="295"/>
      <c r="BO29" s="295"/>
      <c r="BP29" s="295"/>
      <c r="BQ29" s="295"/>
      <c r="BR29" s="244"/>
      <c r="BS29" s="244"/>
      <c r="BT29" s="241"/>
      <c r="BU29" s="241"/>
      <c r="BV29" s="245"/>
      <c r="BW29" s="241">
        <v>0</v>
      </c>
      <c r="BX29" s="241">
        <v>0</v>
      </c>
      <c r="BY29" s="241">
        <v>0</v>
      </c>
      <c r="BZ29" s="241">
        <v>0</v>
      </c>
      <c r="CA29" s="241">
        <v>0</v>
      </c>
      <c r="CB29" s="242" t="s">
        <v>633</v>
      </c>
      <c r="CC29" s="247">
        <v>21477.599999999999</v>
      </c>
      <c r="CD29" s="247">
        <v>21477.599999999999</v>
      </c>
      <c r="CE29" s="247">
        <v>74800</v>
      </c>
      <c r="CF29" s="247">
        <v>0</v>
      </c>
    </row>
    <row r="30" spans="1:84" x14ac:dyDescent="0.25">
      <c r="A30" s="253" t="s">
        <v>696</v>
      </c>
      <c r="B30" s="254" t="s">
        <v>697</v>
      </c>
      <c r="C30" s="254" t="s">
        <v>642</v>
      </c>
      <c r="D30" s="233"/>
      <c r="E30" s="234">
        <v>58462.63</v>
      </c>
      <c r="F30" s="235">
        <v>58462.63</v>
      </c>
      <c r="G30" s="255">
        <f>'Jobs-Ops'!G30</f>
        <v>0</v>
      </c>
      <c r="H30" s="113">
        <f>'Jobs-Ops'!H30</f>
        <v>0</v>
      </c>
      <c r="I30" s="104"/>
      <c r="J30" s="237">
        <f t="shared" si="10"/>
        <v>58462.63</v>
      </c>
      <c r="K30" s="238"/>
      <c r="L30" s="239"/>
      <c r="M30" s="8">
        <v>46278.7</v>
      </c>
      <c r="N30" s="240">
        <f t="shared" si="11"/>
        <v>46278.7</v>
      </c>
      <c r="O30" s="71"/>
      <c r="P30" s="100"/>
      <c r="Q30" s="9">
        <f t="shared" si="12"/>
        <v>12183.93</v>
      </c>
      <c r="R30" s="9">
        <f t="shared" si="13"/>
        <v>0</v>
      </c>
      <c r="S30" s="9">
        <f t="shared" si="14"/>
        <v>12183.93</v>
      </c>
      <c r="T30" s="256"/>
      <c r="U30" s="10"/>
      <c r="V30" s="23">
        <f t="shared" si="15"/>
        <v>0.10737574737406194</v>
      </c>
      <c r="W30" s="11">
        <f t="shared" si="16"/>
        <v>6277.468589703255</v>
      </c>
      <c r="X30" s="8">
        <v>4969.21</v>
      </c>
      <c r="Y30" s="9">
        <f t="shared" si="17"/>
        <v>1308.258589703255</v>
      </c>
      <c r="Z30" s="9">
        <f t="shared" si="18"/>
        <v>0</v>
      </c>
      <c r="AA30" s="9">
        <f t="shared" si="19"/>
        <v>1308.258589703255</v>
      </c>
      <c r="AB30" s="10"/>
      <c r="AC30" s="24">
        <v>0</v>
      </c>
      <c r="AD30" s="11">
        <v>0</v>
      </c>
      <c r="AE30" s="8">
        <v>0</v>
      </c>
      <c r="AF30" s="9">
        <f t="shared" si="20"/>
        <v>0</v>
      </c>
      <c r="AG30" s="10"/>
      <c r="AH30" s="11">
        <f t="shared" si="21"/>
        <v>6277.468589703255</v>
      </c>
      <c r="AI30" s="8">
        <v>4969.21</v>
      </c>
      <c r="AJ30" s="9">
        <f t="shared" si="23"/>
        <v>1308.258589703255</v>
      </c>
      <c r="AK30" s="10"/>
      <c r="AL30" s="25">
        <f t="shared" si="24"/>
        <v>52185.161410296743</v>
      </c>
      <c r="AM30" s="25">
        <f t="shared" si="25"/>
        <v>41309.49</v>
      </c>
      <c r="AN30" s="25">
        <f t="shared" si="26"/>
        <v>10875.671410296745</v>
      </c>
      <c r="AO30" s="10"/>
      <c r="AP30" s="12">
        <v>58462.63</v>
      </c>
      <c r="AQ30" s="12" t="str">
        <f t="shared" si="27"/>
        <v xml:space="preserve"> </v>
      </c>
      <c r="AR30" s="12">
        <f t="shared" si="28"/>
        <v>52185.161410296743</v>
      </c>
      <c r="AS30" s="241"/>
      <c r="AT30" s="242"/>
      <c r="AU30" s="241"/>
      <c r="AV30" s="241"/>
      <c r="AW30" s="243"/>
      <c r="AX30" s="242"/>
      <c r="AY30" s="242"/>
      <c r="AZ30" s="241">
        <v>0</v>
      </c>
      <c r="BA30" s="241">
        <v>0</v>
      </c>
      <c r="BB30" s="241">
        <v>0</v>
      </c>
      <c r="BC30" s="241">
        <v>0</v>
      </c>
      <c r="BD30" s="241">
        <v>0</v>
      </c>
      <c r="BE30" s="241">
        <v>0</v>
      </c>
      <c r="BF30" s="241"/>
      <c r="BG30" s="241">
        <v>1</v>
      </c>
      <c r="BH30" s="241">
        <v>0</v>
      </c>
      <c r="BI30" s="241">
        <v>0</v>
      </c>
      <c r="BJ30" s="241"/>
      <c r="BK30" s="241"/>
      <c r="BL30" s="241"/>
      <c r="BM30" s="241"/>
      <c r="BN30" s="295"/>
      <c r="BO30" s="295"/>
      <c r="BP30" s="295"/>
      <c r="BQ30" s="295"/>
      <c r="BR30" s="244"/>
      <c r="BS30" s="244"/>
      <c r="BT30" s="241"/>
      <c r="BU30" s="241"/>
      <c r="BV30" s="245"/>
      <c r="BW30" s="241">
        <v>0</v>
      </c>
      <c r="BX30" s="241">
        <v>0</v>
      </c>
      <c r="BY30" s="241">
        <v>0</v>
      </c>
      <c r="BZ30" s="241">
        <v>0</v>
      </c>
      <c r="CA30" s="241">
        <v>0</v>
      </c>
      <c r="CB30" s="242" t="s">
        <v>633</v>
      </c>
      <c r="CC30" s="247">
        <v>4969.21</v>
      </c>
      <c r="CD30" s="247">
        <v>4969.21</v>
      </c>
      <c r="CE30" s="247">
        <v>58462.63</v>
      </c>
      <c r="CF30" s="247">
        <v>0</v>
      </c>
    </row>
    <row r="31" spans="1:84" x14ac:dyDescent="0.25">
      <c r="A31" s="253" t="s">
        <v>698</v>
      </c>
      <c r="B31" s="254" t="s">
        <v>699</v>
      </c>
      <c r="C31" s="254" t="s">
        <v>695</v>
      </c>
      <c r="D31" s="233"/>
      <c r="E31" s="234">
        <v>9200</v>
      </c>
      <c r="F31" s="235">
        <v>9200</v>
      </c>
      <c r="G31" s="255">
        <f>'Jobs-Ops'!G31</f>
        <v>0</v>
      </c>
      <c r="H31" s="113">
        <f>'Jobs-Ops'!H31</f>
        <v>0</v>
      </c>
      <c r="I31" s="104"/>
      <c r="J31" s="237">
        <f t="shared" si="10"/>
        <v>9200</v>
      </c>
      <c r="K31" s="238"/>
      <c r="L31" s="239"/>
      <c r="M31" s="8">
        <v>2430.09</v>
      </c>
      <c r="N31" s="240">
        <f t="shared" si="11"/>
        <v>2430.09</v>
      </c>
      <c r="O31" s="71"/>
      <c r="P31" s="100"/>
      <c r="Q31" s="9">
        <f t="shared" si="12"/>
        <v>6769.91</v>
      </c>
      <c r="R31" s="9">
        <f t="shared" si="13"/>
        <v>0</v>
      </c>
      <c r="S31" s="9">
        <f t="shared" si="14"/>
        <v>6769.91</v>
      </c>
      <c r="T31" s="256"/>
      <c r="U31" s="10"/>
      <c r="V31" s="23">
        <f t="shared" si="15"/>
        <v>1</v>
      </c>
      <c r="W31" s="11">
        <f t="shared" si="16"/>
        <v>9200</v>
      </c>
      <c r="X31" s="8">
        <v>2430.09</v>
      </c>
      <c r="Y31" s="9">
        <f t="shared" si="17"/>
        <v>6769.91</v>
      </c>
      <c r="Z31" s="9">
        <f t="shared" si="18"/>
        <v>0</v>
      </c>
      <c r="AA31" s="9">
        <f t="shared" si="19"/>
        <v>6769.91</v>
      </c>
      <c r="AB31" s="10"/>
      <c r="AC31" s="24">
        <v>0</v>
      </c>
      <c r="AD31" s="11">
        <v>0</v>
      </c>
      <c r="AE31" s="8">
        <v>0</v>
      </c>
      <c r="AF31" s="9">
        <f t="shared" si="20"/>
        <v>0</v>
      </c>
      <c r="AG31" s="10"/>
      <c r="AH31" s="11">
        <f t="shared" si="21"/>
        <v>9200</v>
      </c>
      <c r="AI31" s="8">
        <v>2430.09</v>
      </c>
      <c r="AJ31" s="9">
        <f t="shared" si="23"/>
        <v>6769.91</v>
      </c>
      <c r="AK31" s="10"/>
      <c r="AL31" s="25">
        <f t="shared" si="24"/>
        <v>0</v>
      </c>
      <c r="AM31" s="25">
        <f t="shared" si="25"/>
        <v>0</v>
      </c>
      <c r="AN31" s="25">
        <f t="shared" si="26"/>
        <v>0</v>
      </c>
      <c r="AO31" s="10"/>
      <c r="AP31" s="12">
        <v>9200</v>
      </c>
      <c r="AQ31" s="12">
        <f t="shared" si="27"/>
        <v>0</v>
      </c>
      <c r="AR31" s="12">
        <f t="shared" si="28"/>
        <v>0</v>
      </c>
      <c r="AS31" s="241"/>
      <c r="AT31" s="242"/>
      <c r="AU31" s="241"/>
      <c r="AV31" s="241"/>
      <c r="AW31" s="243"/>
      <c r="AX31" s="242"/>
      <c r="AY31" s="242"/>
      <c r="AZ31" s="241">
        <v>0</v>
      </c>
      <c r="BA31" s="241">
        <v>0</v>
      </c>
      <c r="BB31" s="241">
        <v>0</v>
      </c>
      <c r="BC31" s="241">
        <v>0</v>
      </c>
      <c r="BD31" s="241">
        <v>0</v>
      </c>
      <c r="BE31" s="241">
        <v>0</v>
      </c>
      <c r="BF31" s="241"/>
      <c r="BG31" s="241">
        <v>1</v>
      </c>
      <c r="BH31" s="241">
        <v>0</v>
      </c>
      <c r="BI31" s="241">
        <v>0</v>
      </c>
      <c r="BJ31" s="241"/>
      <c r="BK31" s="241"/>
      <c r="BL31" s="241"/>
      <c r="BM31" s="241"/>
      <c r="BN31" s="295"/>
      <c r="BO31" s="295"/>
      <c r="BP31" s="295"/>
      <c r="BQ31" s="295"/>
      <c r="BR31" s="244"/>
      <c r="BS31" s="244"/>
      <c r="BT31" s="241"/>
      <c r="BU31" s="241"/>
      <c r="BV31" s="245"/>
      <c r="BW31" s="241">
        <v>0</v>
      </c>
      <c r="BX31" s="241">
        <v>0</v>
      </c>
      <c r="BY31" s="241">
        <v>0</v>
      </c>
      <c r="BZ31" s="241">
        <v>0</v>
      </c>
      <c r="CA31" s="241">
        <v>0</v>
      </c>
      <c r="CB31" s="242" t="s">
        <v>633</v>
      </c>
      <c r="CC31" s="247">
        <v>2430.09</v>
      </c>
      <c r="CD31" s="247">
        <v>2430.09</v>
      </c>
      <c r="CE31" s="247">
        <v>9200</v>
      </c>
      <c r="CF31" s="247">
        <v>0</v>
      </c>
    </row>
    <row r="32" spans="1:84" x14ac:dyDescent="0.25">
      <c r="A32" s="253" t="s">
        <v>700</v>
      </c>
      <c r="B32" s="254" t="s">
        <v>701</v>
      </c>
      <c r="C32" s="254" t="s">
        <v>641</v>
      </c>
      <c r="D32" s="233"/>
      <c r="E32" s="234">
        <v>644900</v>
      </c>
      <c r="F32" s="235">
        <v>644900</v>
      </c>
      <c r="G32" s="255">
        <f>'Jobs-Ops'!G32</f>
        <v>0</v>
      </c>
      <c r="H32" s="113">
        <f>'Jobs-Ops'!H32</f>
        <v>0</v>
      </c>
      <c r="I32" s="104"/>
      <c r="J32" s="237">
        <f t="shared" si="10"/>
        <v>644900</v>
      </c>
      <c r="K32" s="238"/>
      <c r="L32" s="239"/>
      <c r="M32" s="8">
        <v>624606.69999999995</v>
      </c>
      <c r="N32" s="240">
        <f t="shared" si="11"/>
        <v>624606.69999999995</v>
      </c>
      <c r="O32" s="71"/>
      <c r="P32" s="100"/>
      <c r="Q32" s="9">
        <f t="shared" si="12"/>
        <v>20293.300000000047</v>
      </c>
      <c r="R32" s="9">
        <f t="shared" si="13"/>
        <v>0</v>
      </c>
      <c r="S32" s="9">
        <f t="shared" si="14"/>
        <v>20293.300000000047</v>
      </c>
      <c r="T32" s="256"/>
      <c r="U32" s="10"/>
      <c r="V32" s="23">
        <f t="shared" si="15"/>
        <v>1.4984677557893634E-2</v>
      </c>
      <c r="W32" s="11">
        <f t="shared" si="16"/>
        <v>9359.5300000000007</v>
      </c>
      <c r="X32" s="8">
        <v>9359.5300000000007</v>
      </c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>
        <v>0</v>
      </c>
      <c r="AD32" s="11">
        <v>0</v>
      </c>
      <c r="AE32" s="8">
        <v>0</v>
      </c>
      <c r="AF32" s="9">
        <f t="shared" si="20"/>
        <v>0</v>
      </c>
      <c r="AG32" s="10"/>
      <c r="AH32" s="11">
        <f t="shared" si="21"/>
        <v>9359.5300000000007</v>
      </c>
      <c r="AI32" s="8">
        <v>9359.5300000000007</v>
      </c>
      <c r="AJ32" s="9">
        <f t="shared" si="23"/>
        <v>0</v>
      </c>
      <c r="AK32" s="10"/>
      <c r="AL32" s="25">
        <f t="shared" si="24"/>
        <v>635540.47</v>
      </c>
      <c r="AM32" s="25">
        <f t="shared" si="25"/>
        <v>615247.16999999993</v>
      </c>
      <c r="AN32" s="25">
        <f t="shared" si="26"/>
        <v>20293.300000000047</v>
      </c>
      <c r="AO32" s="10"/>
      <c r="AP32" s="12">
        <v>126300</v>
      </c>
      <c r="AQ32" s="12" t="str">
        <f t="shared" si="27"/>
        <v xml:space="preserve"> </v>
      </c>
      <c r="AR32" s="12">
        <f t="shared" si="28"/>
        <v>116940.47</v>
      </c>
      <c r="AS32" s="241"/>
      <c r="AT32" s="242"/>
      <c r="AU32" s="241"/>
      <c r="AV32" s="241"/>
      <c r="AW32" s="243"/>
      <c r="AX32" s="242"/>
      <c r="AY32" s="242"/>
      <c r="AZ32" s="241">
        <v>0</v>
      </c>
      <c r="BA32" s="241">
        <v>0</v>
      </c>
      <c r="BB32" s="241">
        <v>0</v>
      </c>
      <c r="BC32" s="241">
        <v>0</v>
      </c>
      <c r="BD32" s="241">
        <v>0</v>
      </c>
      <c r="BE32" s="241">
        <v>0</v>
      </c>
      <c r="BF32" s="241"/>
      <c r="BG32" s="241">
        <v>1</v>
      </c>
      <c r="BH32" s="241">
        <v>0</v>
      </c>
      <c r="BI32" s="241">
        <v>0</v>
      </c>
      <c r="BJ32" s="241"/>
      <c r="BK32" s="241"/>
      <c r="BL32" s="241"/>
      <c r="BM32" s="241"/>
      <c r="BN32" s="295"/>
      <c r="BO32" s="295"/>
      <c r="BP32" s="295"/>
      <c r="BQ32" s="295"/>
      <c r="BR32" s="244"/>
      <c r="BS32" s="244"/>
      <c r="BT32" s="241"/>
      <c r="BU32" s="241"/>
      <c r="BV32" s="245"/>
      <c r="BW32" s="241">
        <v>0</v>
      </c>
      <c r="BX32" s="241">
        <v>0</v>
      </c>
      <c r="BY32" s="241">
        <v>0</v>
      </c>
      <c r="BZ32" s="241">
        <v>0</v>
      </c>
      <c r="CA32" s="241">
        <v>0</v>
      </c>
      <c r="CB32" s="242" t="s">
        <v>633</v>
      </c>
      <c r="CC32" s="247">
        <v>9359.5300000000007</v>
      </c>
      <c r="CD32" s="247">
        <v>9359.5300000000007</v>
      </c>
      <c r="CE32" s="247">
        <v>126300</v>
      </c>
      <c r="CF32" s="247">
        <v>0</v>
      </c>
    </row>
    <row r="33" spans="1:84" x14ac:dyDescent="0.25">
      <c r="A33" s="253" t="s">
        <v>702</v>
      </c>
      <c r="B33" s="254" t="s">
        <v>703</v>
      </c>
      <c r="C33" s="254" t="s">
        <v>679</v>
      </c>
      <c r="D33" s="233"/>
      <c r="E33" s="234">
        <v>325000</v>
      </c>
      <c r="F33" s="235">
        <v>325000</v>
      </c>
      <c r="G33" s="255">
        <f>'Jobs-Ops'!G33</f>
        <v>0</v>
      </c>
      <c r="H33" s="113">
        <f>'Jobs-Ops'!H33</f>
        <v>0</v>
      </c>
      <c r="I33" s="104"/>
      <c r="J33" s="237">
        <f t="shared" si="10"/>
        <v>325000</v>
      </c>
      <c r="K33" s="238"/>
      <c r="L33" s="239"/>
      <c r="M33" s="8">
        <v>314164.36</v>
      </c>
      <c r="N33" s="240">
        <f t="shared" si="11"/>
        <v>314164.36</v>
      </c>
      <c r="O33" s="71"/>
      <c r="P33" s="100"/>
      <c r="Q33" s="9">
        <f t="shared" si="12"/>
        <v>10835.640000000014</v>
      </c>
      <c r="R33" s="9">
        <f t="shared" si="13"/>
        <v>0</v>
      </c>
      <c r="S33" s="9">
        <f t="shared" si="14"/>
        <v>10835.640000000014</v>
      </c>
      <c r="T33" s="256"/>
      <c r="U33" s="10"/>
      <c r="V33" s="23">
        <f t="shared" si="15"/>
        <v>5.7628752032853128E-3</v>
      </c>
      <c r="W33" s="11">
        <f t="shared" si="16"/>
        <v>1810.49</v>
      </c>
      <c r="X33" s="8">
        <v>1810.49</v>
      </c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>
        <v>0</v>
      </c>
      <c r="AD33" s="11">
        <v>0</v>
      </c>
      <c r="AE33" s="8">
        <v>0</v>
      </c>
      <c r="AF33" s="9">
        <f t="shared" si="20"/>
        <v>0</v>
      </c>
      <c r="AG33" s="10"/>
      <c r="AH33" s="11">
        <f t="shared" si="21"/>
        <v>1810.49</v>
      </c>
      <c r="AI33" s="8">
        <v>1810.49</v>
      </c>
      <c r="AJ33" s="9">
        <f t="shared" si="23"/>
        <v>0</v>
      </c>
      <c r="AK33" s="10"/>
      <c r="AL33" s="25">
        <f t="shared" si="24"/>
        <v>323189.51</v>
      </c>
      <c r="AM33" s="25">
        <f t="shared" si="25"/>
        <v>312353.87</v>
      </c>
      <c r="AN33" s="25">
        <f t="shared" si="26"/>
        <v>10835.640000000014</v>
      </c>
      <c r="AO33" s="10"/>
      <c r="AP33" s="12">
        <v>0</v>
      </c>
      <c r="AQ33" s="12">
        <f t="shared" si="27"/>
        <v>1810.49</v>
      </c>
      <c r="AR33" s="12" t="str">
        <f t="shared" si="28"/>
        <v xml:space="preserve"> </v>
      </c>
      <c r="AS33" s="241"/>
      <c r="AT33" s="242"/>
      <c r="AU33" s="241"/>
      <c r="AV33" s="241"/>
      <c r="AW33" s="243"/>
      <c r="AX33" s="242"/>
      <c r="AY33" s="242"/>
      <c r="AZ33" s="241">
        <v>0</v>
      </c>
      <c r="BA33" s="241">
        <v>0</v>
      </c>
      <c r="BB33" s="241">
        <v>0</v>
      </c>
      <c r="BC33" s="241">
        <v>0</v>
      </c>
      <c r="BD33" s="241">
        <v>0</v>
      </c>
      <c r="BE33" s="241">
        <v>0</v>
      </c>
      <c r="BF33" s="241"/>
      <c r="BG33" s="241">
        <v>1</v>
      </c>
      <c r="BH33" s="241">
        <v>0</v>
      </c>
      <c r="BI33" s="241">
        <v>0</v>
      </c>
      <c r="BJ33" s="241"/>
      <c r="BK33" s="241"/>
      <c r="BL33" s="241"/>
      <c r="BM33" s="241"/>
      <c r="BN33" s="295"/>
      <c r="BO33" s="295"/>
      <c r="BP33" s="295"/>
      <c r="BQ33" s="295"/>
      <c r="BR33" s="244"/>
      <c r="BS33" s="244"/>
      <c r="BT33" s="241"/>
      <c r="BU33" s="241"/>
      <c r="BV33" s="245"/>
      <c r="BW33" s="241">
        <v>0</v>
      </c>
      <c r="BX33" s="241">
        <v>0</v>
      </c>
      <c r="BY33" s="241">
        <v>0</v>
      </c>
      <c r="BZ33" s="241">
        <v>0</v>
      </c>
      <c r="CA33" s="241">
        <v>0</v>
      </c>
      <c r="CB33" s="242" t="s">
        <v>633</v>
      </c>
      <c r="CC33" s="247">
        <v>1810.49</v>
      </c>
      <c r="CD33" s="247">
        <v>1810.49</v>
      </c>
      <c r="CE33" s="247">
        <v>0</v>
      </c>
      <c r="CF33" s="247">
        <v>0</v>
      </c>
    </row>
    <row r="34" spans="1:84" x14ac:dyDescent="0.25">
      <c r="A34" s="253" t="s">
        <v>704</v>
      </c>
      <c r="B34" s="254" t="s">
        <v>705</v>
      </c>
      <c r="C34" s="254" t="s">
        <v>674</v>
      </c>
      <c r="D34" s="233"/>
      <c r="E34" s="234">
        <v>82490</v>
      </c>
      <c r="F34" s="235">
        <v>82490</v>
      </c>
      <c r="G34" s="255">
        <f>'Jobs-Ops'!G34</f>
        <v>0</v>
      </c>
      <c r="H34" s="113">
        <f>'Jobs-Ops'!H34</f>
        <v>0</v>
      </c>
      <c r="I34" s="104"/>
      <c r="J34" s="237">
        <f t="shared" si="10"/>
        <v>82490</v>
      </c>
      <c r="K34" s="238"/>
      <c r="L34" s="239"/>
      <c r="M34" s="8">
        <v>123739.75</v>
      </c>
      <c r="N34" s="240">
        <f t="shared" si="11"/>
        <v>123739.75</v>
      </c>
      <c r="O34" s="71"/>
      <c r="P34" s="100"/>
      <c r="Q34" s="9">
        <f t="shared" si="12"/>
        <v>-41249.75</v>
      </c>
      <c r="R34" s="9">
        <f t="shared" si="13"/>
        <v>0</v>
      </c>
      <c r="S34" s="9">
        <f t="shared" si="14"/>
        <v>-41249.75</v>
      </c>
      <c r="T34" s="256"/>
      <c r="U34" s="10"/>
      <c r="V34" s="23">
        <f t="shared" si="15"/>
        <v>0.51740253233096078</v>
      </c>
      <c r="W34" s="11">
        <f t="shared" si="16"/>
        <v>42680.534891980955</v>
      </c>
      <c r="X34" s="8">
        <v>64023.26</v>
      </c>
      <c r="Y34" s="9">
        <f t="shared" si="17"/>
        <v>-41249.75</v>
      </c>
      <c r="Z34" s="9">
        <f t="shared" si="18"/>
        <v>0</v>
      </c>
      <c r="AA34" s="9">
        <f t="shared" si="19"/>
        <v>-41249.75</v>
      </c>
      <c r="AB34" s="10"/>
      <c r="AC34" s="24">
        <v>0</v>
      </c>
      <c r="AD34" s="11">
        <v>0</v>
      </c>
      <c r="AE34" s="8">
        <v>0</v>
      </c>
      <c r="AF34" s="9">
        <f t="shared" si="20"/>
        <v>0</v>
      </c>
      <c r="AG34" s="10"/>
      <c r="AH34" s="11">
        <f t="shared" si="21"/>
        <v>42680.534891980955</v>
      </c>
      <c r="AI34" s="8">
        <v>64023.26</v>
      </c>
      <c r="AJ34" s="9">
        <f t="shared" si="23"/>
        <v>-41249.75</v>
      </c>
      <c r="AK34" s="10"/>
      <c r="AL34" s="25">
        <f t="shared" si="24"/>
        <v>39809.465108019045</v>
      </c>
      <c r="AM34" s="25">
        <f t="shared" si="25"/>
        <v>59716.49</v>
      </c>
      <c r="AN34" s="25">
        <f t="shared" si="26"/>
        <v>0</v>
      </c>
      <c r="AO34" s="10"/>
      <c r="AP34" s="12">
        <v>82490</v>
      </c>
      <c r="AQ34" s="12" t="str">
        <f t="shared" si="27"/>
        <v xml:space="preserve"> </v>
      </c>
      <c r="AR34" s="12">
        <f t="shared" si="28"/>
        <v>39809.465108019045</v>
      </c>
      <c r="AS34" s="241"/>
      <c r="AT34" s="242"/>
      <c r="AU34" s="241"/>
      <c r="AV34" s="241"/>
      <c r="AW34" s="243"/>
      <c r="AX34" s="242"/>
      <c r="AY34" s="242"/>
      <c r="AZ34" s="241">
        <v>0</v>
      </c>
      <c r="BA34" s="241">
        <v>0</v>
      </c>
      <c r="BB34" s="241">
        <v>0</v>
      </c>
      <c r="BC34" s="241">
        <v>0</v>
      </c>
      <c r="BD34" s="241">
        <v>0</v>
      </c>
      <c r="BE34" s="241">
        <v>0</v>
      </c>
      <c r="BF34" s="241"/>
      <c r="BG34" s="241">
        <v>1</v>
      </c>
      <c r="BH34" s="241">
        <v>0</v>
      </c>
      <c r="BI34" s="241">
        <v>0</v>
      </c>
      <c r="BJ34" s="241"/>
      <c r="BK34" s="241"/>
      <c r="BL34" s="241"/>
      <c r="BM34" s="241"/>
      <c r="BN34" s="295"/>
      <c r="BO34" s="295"/>
      <c r="BP34" s="295"/>
      <c r="BQ34" s="295"/>
      <c r="BR34" s="244"/>
      <c r="BS34" s="244"/>
      <c r="BT34" s="241"/>
      <c r="BU34" s="241"/>
      <c r="BV34" s="245"/>
      <c r="BW34" s="241">
        <v>0</v>
      </c>
      <c r="BX34" s="241">
        <v>0</v>
      </c>
      <c r="BY34" s="241">
        <v>0</v>
      </c>
      <c r="BZ34" s="241">
        <v>0</v>
      </c>
      <c r="CA34" s="241">
        <v>0</v>
      </c>
      <c r="CB34" s="242" t="s">
        <v>633</v>
      </c>
      <c r="CC34" s="247">
        <v>64023.26</v>
      </c>
      <c r="CD34" s="247">
        <v>64023.26</v>
      </c>
      <c r="CE34" s="247">
        <v>82490</v>
      </c>
      <c r="CF34" s="247">
        <v>0</v>
      </c>
    </row>
    <row r="35" spans="1:84" x14ac:dyDescent="0.25">
      <c r="A35" s="253" t="s">
        <v>706</v>
      </c>
      <c r="B35" s="254" t="s">
        <v>707</v>
      </c>
      <c r="C35" s="254" t="s">
        <v>642</v>
      </c>
      <c r="D35" s="233"/>
      <c r="E35" s="234">
        <v>195041</v>
      </c>
      <c r="F35" s="235">
        <v>195041</v>
      </c>
      <c r="G35" s="255">
        <f>'Jobs-Ops'!G35</f>
        <v>0</v>
      </c>
      <c r="H35" s="113">
        <f>'Jobs-Ops'!H35</f>
        <v>0</v>
      </c>
      <c r="I35" s="104"/>
      <c r="J35" s="237">
        <f t="shared" si="10"/>
        <v>195041</v>
      </c>
      <c r="K35" s="238"/>
      <c r="L35" s="239"/>
      <c r="M35" s="8">
        <v>165956.62</v>
      </c>
      <c r="N35" s="240">
        <f t="shared" si="11"/>
        <v>165956.62</v>
      </c>
      <c r="O35" s="71"/>
      <c r="P35" s="100"/>
      <c r="Q35" s="9">
        <f t="shared" si="12"/>
        <v>29084.380000000005</v>
      </c>
      <c r="R35" s="9">
        <f t="shared" si="13"/>
        <v>0</v>
      </c>
      <c r="S35" s="9">
        <f t="shared" si="14"/>
        <v>29084.380000000005</v>
      </c>
      <c r="T35" s="256"/>
      <c r="U35" s="10"/>
      <c r="V35" s="23">
        <f t="shared" si="15"/>
        <v>0.19892776799141848</v>
      </c>
      <c r="W35" s="11">
        <f t="shared" si="16"/>
        <v>38799.070796814252</v>
      </c>
      <c r="X35" s="8">
        <v>33013.379999999997</v>
      </c>
      <c r="Y35" s="9">
        <f t="shared" si="17"/>
        <v>5785.690796814255</v>
      </c>
      <c r="Z35" s="9">
        <f t="shared" si="18"/>
        <v>0</v>
      </c>
      <c r="AA35" s="9">
        <f t="shared" si="19"/>
        <v>5785.690796814255</v>
      </c>
      <c r="AB35" s="10"/>
      <c r="AC35" s="24">
        <v>0</v>
      </c>
      <c r="AD35" s="11">
        <v>0</v>
      </c>
      <c r="AE35" s="8">
        <v>0</v>
      </c>
      <c r="AF35" s="9">
        <f t="shared" si="20"/>
        <v>0</v>
      </c>
      <c r="AG35" s="10"/>
      <c r="AH35" s="11">
        <f t="shared" si="21"/>
        <v>38799.070796814252</v>
      </c>
      <c r="AI35" s="8">
        <v>33013.379999999997</v>
      </c>
      <c r="AJ35" s="9">
        <f t="shared" si="23"/>
        <v>5785.690796814255</v>
      </c>
      <c r="AK35" s="10"/>
      <c r="AL35" s="25">
        <f t="shared" si="24"/>
        <v>156241.92920318575</v>
      </c>
      <c r="AM35" s="25">
        <f t="shared" si="25"/>
        <v>132943.24</v>
      </c>
      <c r="AN35" s="25">
        <f t="shared" si="26"/>
        <v>23298.68920318575</v>
      </c>
      <c r="AO35" s="10"/>
      <c r="AP35" s="12">
        <v>195041</v>
      </c>
      <c r="AQ35" s="12" t="str">
        <f t="shared" si="27"/>
        <v xml:space="preserve"> </v>
      </c>
      <c r="AR35" s="12">
        <f t="shared" si="28"/>
        <v>156241.92920318575</v>
      </c>
      <c r="AS35" s="241"/>
      <c r="AT35" s="242"/>
      <c r="AU35" s="241"/>
      <c r="AV35" s="241"/>
      <c r="AW35" s="243"/>
      <c r="AX35" s="242"/>
      <c r="AY35" s="242"/>
      <c r="AZ35" s="241">
        <v>0</v>
      </c>
      <c r="BA35" s="241">
        <v>0</v>
      </c>
      <c r="BB35" s="241">
        <v>0</v>
      </c>
      <c r="BC35" s="241">
        <v>0</v>
      </c>
      <c r="BD35" s="241">
        <v>0</v>
      </c>
      <c r="BE35" s="241">
        <v>0</v>
      </c>
      <c r="BF35" s="241"/>
      <c r="BG35" s="241">
        <v>1</v>
      </c>
      <c r="BH35" s="241">
        <v>0</v>
      </c>
      <c r="BI35" s="241">
        <v>0</v>
      </c>
      <c r="BJ35" s="241"/>
      <c r="BK35" s="241"/>
      <c r="BL35" s="241"/>
      <c r="BM35" s="241"/>
      <c r="BN35" s="295"/>
      <c r="BO35" s="295"/>
      <c r="BP35" s="295"/>
      <c r="BQ35" s="295"/>
      <c r="BR35" s="244"/>
      <c r="BS35" s="244"/>
      <c r="BT35" s="241"/>
      <c r="BU35" s="241"/>
      <c r="BV35" s="245"/>
      <c r="BW35" s="241">
        <v>0</v>
      </c>
      <c r="BX35" s="241">
        <v>0</v>
      </c>
      <c r="BY35" s="241">
        <v>0</v>
      </c>
      <c r="BZ35" s="241">
        <v>0</v>
      </c>
      <c r="CA35" s="241">
        <v>0</v>
      </c>
      <c r="CB35" s="242" t="s">
        <v>633</v>
      </c>
      <c r="CC35" s="247">
        <v>33013.379999999997</v>
      </c>
      <c r="CD35" s="247">
        <v>33013.379999999997</v>
      </c>
      <c r="CE35" s="247">
        <v>195041</v>
      </c>
      <c r="CF35" s="247">
        <v>0</v>
      </c>
    </row>
    <row r="36" spans="1:84" x14ac:dyDescent="0.25">
      <c r="A36" s="253" t="s">
        <v>708</v>
      </c>
      <c r="B36" s="254" t="s">
        <v>709</v>
      </c>
      <c r="C36" s="254" t="s">
        <v>637</v>
      </c>
      <c r="D36" s="233"/>
      <c r="E36" s="234">
        <v>0</v>
      </c>
      <c r="F36" s="235">
        <v>0</v>
      </c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>
        <v>0</v>
      </c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/>
      <c r="U36" s="10"/>
      <c r="V36" s="23">
        <f t="shared" si="15"/>
        <v>0</v>
      </c>
      <c r="W36" s="11">
        <f t="shared" si="16"/>
        <v>0</v>
      </c>
      <c r="X36" s="8">
        <v>0</v>
      </c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>
        <v>0</v>
      </c>
      <c r="AD36" s="11">
        <v>0</v>
      </c>
      <c r="AE36" s="8">
        <v>0</v>
      </c>
      <c r="AF36" s="9">
        <f t="shared" si="20"/>
        <v>0</v>
      </c>
      <c r="AG36" s="10"/>
      <c r="AH36" s="11">
        <f t="shared" si="21"/>
        <v>0</v>
      </c>
      <c r="AI36" s="8">
        <v>0</v>
      </c>
      <c r="AJ36" s="9">
        <f t="shared" si="23"/>
        <v>0</v>
      </c>
      <c r="AK36" s="10"/>
      <c r="AL36" s="25">
        <f t="shared" si="24"/>
        <v>0</v>
      </c>
      <c r="AM36" s="25">
        <f t="shared" si="25"/>
        <v>0</v>
      </c>
      <c r="AN36" s="25">
        <f t="shared" si="26"/>
        <v>0</v>
      </c>
      <c r="AO36" s="10"/>
      <c r="AP36" s="12">
        <v>0</v>
      </c>
      <c r="AQ36" s="12">
        <f t="shared" si="27"/>
        <v>0</v>
      </c>
      <c r="AR36" s="12">
        <f t="shared" si="28"/>
        <v>0</v>
      </c>
      <c r="AS36" s="241"/>
      <c r="AT36" s="242"/>
      <c r="AU36" s="241"/>
      <c r="AV36" s="241"/>
      <c r="AW36" s="243"/>
      <c r="AX36" s="242"/>
      <c r="AY36" s="242"/>
      <c r="AZ36" s="241">
        <v>0</v>
      </c>
      <c r="BA36" s="241">
        <v>0</v>
      </c>
      <c r="BB36" s="241">
        <v>0</v>
      </c>
      <c r="BC36" s="241">
        <v>0</v>
      </c>
      <c r="BD36" s="241">
        <v>0</v>
      </c>
      <c r="BE36" s="241">
        <v>0</v>
      </c>
      <c r="BF36" s="241"/>
      <c r="BG36" s="241">
        <v>1</v>
      </c>
      <c r="BH36" s="241">
        <v>0</v>
      </c>
      <c r="BI36" s="241">
        <v>0</v>
      </c>
      <c r="BJ36" s="241"/>
      <c r="BK36" s="241"/>
      <c r="BL36" s="241"/>
      <c r="BM36" s="241"/>
      <c r="BN36" s="295"/>
      <c r="BO36" s="295"/>
      <c r="BP36" s="295"/>
      <c r="BQ36" s="295"/>
      <c r="BR36" s="244"/>
      <c r="BS36" s="244"/>
      <c r="BT36" s="241"/>
      <c r="BU36" s="241"/>
      <c r="BV36" s="245"/>
      <c r="BW36" s="241">
        <v>0</v>
      </c>
      <c r="BX36" s="241">
        <v>0</v>
      </c>
      <c r="BY36" s="241">
        <v>0</v>
      </c>
      <c r="BZ36" s="241">
        <v>0</v>
      </c>
      <c r="CA36" s="241">
        <v>0</v>
      </c>
      <c r="CB36" s="242" t="s">
        <v>633</v>
      </c>
      <c r="CC36" s="247">
        <v>0</v>
      </c>
      <c r="CD36" s="247">
        <v>0</v>
      </c>
      <c r="CE36" s="247">
        <v>0</v>
      </c>
      <c r="CF36" s="247">
        <v>0</v>
      </c>
    </row>
    <row r="37" spans="1:84" x14ac:dyDescent="0.25">
      <c r="A37" s="253" t="s">
        <v>710</v>
      </c>
      <c r="B37" s="254" t="s">
        <v>711</v>
      </c>
      <c r="C37" s="254" t="s">
        <v>637</v>
      </c>
      <c r="D37" s="233"/>
      <c r="E37" s="234">
        <v>0</v>
      </c>
      <c r="F37" s="235">
        <v>0</v>
      </c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>
        <v>0</v>
      </c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/>
      <c r="U37" s="10"/>
      <c r="V37" s="23">
        <f t="shared" si="15"/>
        <v>0</v>
      </c>
      <c r="W37" s="11">
        <f t="shared" si="16"/>
        <v>0</v>
      </c>
      <c r="X37" s="8">
        <v>0</v>
      </c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>
        <v>0</v>
      </c>
      <c r="AD37" s="11">
        <v>0</v>
      </c>
      <c r="AE37" s="8">
        <v>0</v>
      </c>
      <c r="AF37" s="9">
        <f t="shared" si="20"/>
        <v>0</v>
      </c>
      <c r="AG37" s="10"/>
      <c r="AH37" s="11">
        <f t="shared" si="21"/>
        <v>0</v>
      </c>
      <c r="AI37" s="8">
        <v>0</v>
      </c>
      <c r="AJ37" s="9">
        <f t="shared" si="23"/>
        <v>0</v>
      </c>
      <c r="AK37" s="10"/>
      <c r="AL37" s="25">
        <f t="shared" si="24"/>
        <v>0</v>
      </c>
      <c r="AM37" s="25">
        <f t="shared" si="25"/>
        <v>0</v>
      </c>
      <c r="AN37" s="25">
        <f t="shared" si="26"/>
        <v>0</v>
      </c>
      <c r="AO37" s="10"/>
      <c r="AP37" s="12">
        <v>0</v>
      </c>
      <c r="AQ37" s="12">
        <f t="shared" si="27"/>
        <v>0</v>
      </c>
      <c r="AR37" s="12">
        <f t="shared" si="28"/>
        <v>0</v>
      </c>
      <c r="AS37" s="241"/>
      <c r="AT37" s="242"/>
      <c r="AU37" s="241"/>
      <c r="AV37" s="241"/>
      <c r="AW37" s="243"/>
      <c r="AX37" s="242"/>
      <c r="AY37" s="242"/>
      <c r="AZ37" s="241">
        <v>0</v>
      </c>
      <c r="BA37" s="241">
        <v>0</v>
      </c>
      <c r="BB37" s="241">
        <v>0</v>
      </c>
      <c r="BC37" s="241">
        <v>0</v>
      </c>
      <c r="BD37" s="241">
        <v>0</v>
      </c>
      <c r="BE37" s="241">
        <v>0</v>
      </c>
      <c r="BF37" s="241"/>
      <c r="BG37" s="241">
        <v>1</v>
      </c>
      <c r="BH37" s="241">
        <v>0</v>
      </c>
      <c r="BI37" s="241">
        <v>0</v>
      </c>
      <c r="BJ37" s="241"/>
      <c r="BK37" s="241"/>
      <c r="BL37" s="241"/>
      <c r="BM37" s="241"/>
      <c r="BN37" s="295"/>
      <c r="BO37" s="295"/>
      <c r="BP37" s="295"/>
      <c r="BQ37" s="295"/>
      <c r="BR37" s="244"/>
      <c r="BS37" s="244"/>
      <c r="BT37" s="241"/>
      <c r="BU37" s="241"/>
      <c r="BV37" s="245"/>
      <c r="BW37" s="241">
        <v>0</v>
      </c>
      <c r="BX37" s="241">
        <v>0</v>
      </c>
      <c r="BY37" s="241">
        <v>0</v>
      </c>
      <c r="BZ37" s="241">
        <v>0</v>
      </c>
      <c r="CA37" s="241">
        <v>0</v>
      </c>
      <c r="CB37" s="242" t="s">
        <v>633</v>
      </c>
      <c r="CC37" s="247">
        <v>0</v>
      </c>
      <c r="CD37" s="247">
        <v>0</v>
      </c>
      <c r="CE37" s="247">
        <v>0</v>
      </c>
      <c r="CF37" s="247">
        <v>0</v>
      </c>
    </row>
    <row r="38" spans="1:84" x14ac:dyDescent="0.25">
      <c r="A38" s="253" t="s">
        <v>712</v>
      </c>
      <c r="B38" s="254" t="s">
        <v>713</v>
      </c>
      <c r="C38" s="254" t="s">
        <v>637</v>
      </c>
      <c r="D38" s="233"/>
      <c r="E38" s="234">
        <v>0</v>
      </c>
      <c r="F38" s="235">
        <v>0</v>
      </c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>
        <v>0</v>
      </c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/>
      <c r="U38" s="10"/>
      <c r="V38" s="23">
        <f t="shared" si="15"/>
        <v>0</v>
      </c>
      <c r="W38" s="11">
        <f t="shared" si="16"/>
        <v>0</v>
      </c>
      <c r="X38" s="8">
        <v>0</v>
      </c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>
        <v>0</v>
      </c>
      <c r="AD38" s="11">
        <v>0</v>
      </c>
      <c r="AE38" s="8">
        <v>0</v>
      </c>
      <c r="AF38" s="9">
        <f t="shared" si="20"/>
        <v>0</v>
      </c>
      <c r="AG38" s="10"/>
      <c r="AH38" s="11">
        <f t="shared" si="21"/>
        <v>0</v>
      </c>
      <c r="AI38" s="8">
        <v>0</v>
      </c>
      <c r="AJ38" s="9">
        <f t="shared" si="23"/>
        <v>0</v>
      </c>
      <c r="AK38" s="10"/>
      <c r="AL38" s="25">
        <f t="shared" si="24"/>
        <v>0</v>
      </c>
      <c r="AM38" s="25">
        <f t="shared" si="25"/>
        <v>0</v>
      </c>
      <c r="AN38" s="25">
        <f t="shared" si="26"/>
        <v>0</v>
      </c>
      <c r="AO38" s="10"/>
      <c r="AP38" s="12">
        <v>0</v>
      </c>
      <c r="AQ38" s="12">
        <f t="shared" si="27"/>
        <v>0</v>
      </c>
      <c r="AR38" s="12">
        <f t="shared" si="28"/>
        <v>0</v>
      </c>
      <c r="AS38" s="241"/>
      <c r="AT38" s="242"/>
      <c r="AU38" s="241"/>
      <c r="AV38" s="241"/>
      <c r="AW38" s="243"/>
      <c r="AX38" s="242"/>
      <c r="AY38" s="242"/>
      <c r="AZ38" s="241">
        <v>0</v>
      </c>
      <c r="BA38" s="241">
        <v>0</v>
      </c>
      <c r="BB38" s="241">
        <v>0</v>
      </c>
      <c r="BC38" s="241">
        <v>0</v>
      </c>
      <c r="BD38" s="241">
        <v>0</v>
      </c>
      <c r="BE38" s="241">
        <v>0</v>
      </c>
      <c r="BF38" s="241"/>
      <c r="BG38" s="241">
        <v>1</v>
      </c>
      <c r="BH38" s="241">
        <v>0</v>
      </c>
      <c r="BI38" s="241">
        <v>0</v>
      </c>
      <c r="BJ38" s="241"/>
      <c r="BK38" s="241"/>
      <c r="BL38" s="241"/>
      <c r="BM38" s="241"/>
      <c r="BN38" s="295"/>
      <c r="BO38" s="295"/>
      <c r="BP38" s="295"/>
      <c r="BQ38" s="295"/>
      <c r="BR38" s="244"/>
      <c r="BS38" s="244"/>
      <c r="BT38" s="241"/>
      <c r="BU38" s="241"/>
      <c r="BV38" s="245"/>
      <c r="BW38" s="241">
        <v>0</v>
      </c>
      <c r="BX38" s="241">
        <v>0</v>
      </c>
      <c r="BY38" s="241">
        <v>0</v>
      </c>
      <c r="BZ38" s="241">
        <v>0</v>
      </c>
      <c r="CA38" s="241">
        <v>0</v>
      </c>
      <c r="CB38" s="242" t="s">
        <v>633</v>
      </c>
      <c r="CC38" s="247">
        <v>0</v>
      </c>
      <c r="CD38" s="247">
        <v>0</v>
      </c>
      <c r="CE38" s="247">
        <v>0</v>
      </c>
      <c r="CF38" s="247">
        <v>0</v>
      </c>
    </row>
    <row r="39" spans="1:84" x14ac:dyDescent="0.25">
      <c r="A39" s="253" t="s">
        <v>714</v>
      </c>
      <c r="B39" s="254" t="s">
        <v>715</v>
      </c>
      <c r="C39" s="254" t="s">
        <v>637</v>
      </c>
      <c r="D39" s="233"/>
      <c r="E39" s="234">
        <v>0</v>
      </c>
      <c r="F39" s="235">
        <v>0</v>
      </c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>
        <v>0</v>
      </c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/>
      <c r="U39" s="10"/>
      <c r="V39" s="23">
        <f t="shared" si="15"/>
        <v>0</v>
      </c>
      <c r="W39" s="11">
        <f t="shared" si="16"/>
        <v>0</v>
      </c>
      <c r="X39" s="8">
        <v>0</v>
      </c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>
        <v>0</v>
      </c>
      <c r="AD39" s="11">
        <v>0</v>
      </c>
      <c r="AE39" s="8">
        <v>0</v>
      </c>
      <c r="AF39" s="9">
        <f t="shared" si="20"/>
        <v>0</v>
      </c>
      <c r="AG39" s="10"/>
      <c r="AH39" s="11">
        <f t="shared" si="21"/>
        <v>0</v>
      </c>
      <c r="AI39" s="8">
        <v>0</v>
      </c>
      <c r="AJ39" s="9">
        <f t="shared" si="23"/>
        <v>0</v>
      </c>
      <c r="AK39" s="10"/>
      <c r="AL39" s="25">
        <f t="shared" si="24"/>
        <v>0</v>
      </c>
      <c r="AM39" s="25">
        <f t="shared" si="25"/>
        <v>0</v>
      </c>
      <c r="AN39" s="25">
        <f t="shared" si="26"/>
        <v>0</v>
      </c>
      <c r="AO39" s="10"/>
      <c r="AP39" s="12">
        <v>0</v>
      </c>
      <c r="AQ39" s="12">
        <f t="shared" si="27"/>
        <v>0</v>
      </c>
      <c r="AR39" s="12">
        <f t="shared" si="28"/>
        <v>0</v>
      </c>
      <c r="AS39" s="241"/>
      <c r="AT39" s="242"/>
      <c r="AU39" s="241"/>
      <c r="AV39" s="241"/>
      <c r="AW39" s="243"/>
      <c r="AX39" s="242"/>
      <c r="AY39" s="242"/>
      <c r="AZ39" s="241">
        <v>0</v>
      </c>
      <c r="BA39" s="241">
        <v>0</v>
      </c>
      <c r="BB39" s="241">
        <v>0</v>
      </c>
      <c r="BC39" s="241">
        <v>0</v>
      </c>
      <c r="BD39" s="241">
        <v>0</v>
      </c>
      <c r="BE39" s="241">
        <v>0</v>
      </c>
      <c r="BF39" s="241"/>
      <c r="BG39" s="241">
        <v>1</v>
      </c>
      <c r="BH39" s="241">
        <v>0</v>
      </c>
      <c r="BI39" s="241">
        <v>0</v>
      </c>
      <c r="BJ39" s="241"/>
      <c r="BK39" s="241"/>
      <c r="BL39" s="241"/>
      <c r="BM39" s="241"/>
      <c r="BN39" s="295"/>
      <c r="BO39" s="295"/>
      <c r="BP39" s="295"/>
      <c r="BQ39" s="295"/>
      <c r="BR39" s="244"/>
      <c r="BS39" s="244"/>
      <c r="BT39" s="241"/>
      <c r="BU39" s="241"/>
      <c r="BV39" s="245"/>
      <c r="BW39" s="241">
        <v>0</v>
      </c>
      <c r="BX39" s="241">
        <v>0</v>
      </c>
      <c r="BY39" s="241">
        <v>0</v>
      </c>
      <c r="BZ39" s="241">
        <v>0</v>
      </c>
      <c r="CA39" s="241">
        <v>0</v>
      </c>
      <c r="CB39" s="242" t="s">
        <v>633</v>
      </c>
      <c r="CC39" s="247">
        <v>0</v>
      </c>
      <c r="CD39" s="247">
        <v>0</v>
      </c>
      <c r="CE39" s="247">
        <v>0</v>
      </c>
      <c r="CF39" s="247">
        <v>0</v>
      </c>
    </row>
    <row r="40" spans="1:84" x14ac:dyDescent="0.25">
      <c r="A40" s="253" t="s">
        <v>716</v>
      </c>
      <c r="B40" s="254" t="s">
        <v>717</v>
      </c>
      <c r="C40" s="254" t="s">
        <v>637</v>
      </c>
      <c r="D40" s="233"/>
      <c r="E40" s="234">
        <v>0</v>
      </c>
      <c r="F40" s="235">
        <v>0</v>
      </c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>
        <v>0</v>
      </c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/>
      <c r="U40" s="10"/>
      <c r="V40" s="23">
        <f t="shared" si="15"/>
        <v>0</v>
      </c>
      <c r="W40" s="11">
        <f t="shared" si="16"/>
        <v>0</v>
      </c>
      <c r="X40" s="8">
        <v>0</v>
      </c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>
        <v>0</v>
      </c>
      <c r="AD40" s="11">
        <v>0</v>
      </c>
      <c r="AE40" s="8">
        <v>0</v>
      </c>
      <c r="AF40" s="9">
        <f t="shared" si="20"/>
        <v>0</v>
      </c>
      <c r="AG40" s="10"/>
      <c r="AH40" s="11">
        <f t="shared" si="21"/>
        <v>0</v>
      </c>
      <c r="AI40" s="8">
        <v>0</v>
      </c>
      <c r="AJ40" s="9">
        <f t="shared" si="23"/>
        <v>0</v>
      </c>
      <c r="AK40" s="10"/>
      <c r="AL40" s="25">
        <f t="shared" si="24"/>
        <v>0</v>
      </c>
      <c r="AM40" s="25">
        <f t="shared" si="25"/>
        <v>0</v>
      </c>
      <c r="AN40" s="25">
        <f t="shared" si="26"/>
        <v>0</v>
      </c>
      <c r="AO40" s="10"/>
      <c r="AP40" s="12">
        <v>13330.54</v>
      </c>
      <c r="AQ40" s="12" t="str">
        <f t="shared" si="27"/>
        <v xml:space="preserve"> </v>
      </c>
      <c r="AR40" s="12">
        <f t="shared" si="28"/>
        <v>13330.54</v>
      </c>
      <c r="AS40" s="241"/>
      <c r="AT40" s="242"/>
      <c r="AU40" s="241"/>
      <c r="AV40" s="241"/>
      <c r="AW40" s="243"/>
      <c r="AX40" s="242"/>
      <c r="AY40" s="242"/>
      <c r="AZ40" s="241">
        <v>0</v>
      </c>
      <c r="BA40" s="241">
        <v>0</v>
      </c>
      <c r="BB40" s="241">
        <v>0</v>
      </c>
      <c r="BC40" s="241">
        <v>0</v>
      </c>
      <c r="BD40" s="241">
        <v>0</v>
      </c>
      <c r="BE40" s="241">
        <v>0</v>
      </c>
      <c r="BF40" s="241"/>
      <c r="BG40" s="241">
        <v>1</v>
      </c>
      <c r="BH40" s="241">
        <v>0</v>
      </c>
      <c r="BI40" s="241">
        <v>0</v>
      </c>
      <c r="BJ40" s="241"/>
      <c r="BK40" s="241"/>
      <c r="BL40" s="241"/>
      <c r="BM40" s="241"/>
      <c r="BN40" s="295"/>
      <c r="BO40" s="295"/>
      <c r="BP40" s="295"/>
      <c r="BQ40" s="295"/>
      <c r="BR40" s="244"/>
      <c r="BS40" s="244"/>
      <c r="BT40" s="241"/>
      <c r="BU40" s="241"/>
      <c r="BV40" s="245"/>
      <c r="BW40" s="241">
        <v>0</v>
      </c>
      <c r="BX40" s="241">
        <v>0</v>
      </c>
      <c r="BY40" s="241">
        <v>0</v>
      </c>
      <c r="BZ40" s="241">
        <v>0</v>
      </c>
      <c r="CA40" s="241">
        <v>0</v>
      </c>
      <c r="CB40" s="242" t="s">
        <v>633</v>
      </c>
      <c r="CC40" s="247">
        <v>0</v>
      </c>
      <c r="CD40" s="247">
        <v>0</v>
      </c>
      <c r="CE40" s="247">
        <v>13330.54</v>
      </c>
      <c r="CF40" s="247">
        <v>0</v>
      </c>
    </row>
    <row r="41" spans="1:84" x14ac:dyDescent="0.25">
      <c r="A41" s="253" t="s">
        <v>718</v>
      </c>
      <c r="B41" s="254" t="s">
        <v>719</v>
      </c>
      <c r="C41" s="254" t="s">
        <v>642</v>
      </c>
      <c r="D41" s="233"/>
      <c r="E41" s="234">
        <v>0</v>
      </c>
      <c r="F41" s="235">
        <v>0</v>
      </c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>
        <v>0</v>
      </c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/>
      <c r="U41" s="10"/>
      <c r="V41" s="23">
        <f t="shared" si="15"/>
        <v>0</v>
      </c>
      <c r="W41" s="11">
        <f t="shared" si="16"/>
        <v>0</v>
      </c>
      <c r="X41" s="8">
        <v>0</v>
      </c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>
        <v>0</v>
      </c>
      <c r="AD41" s="11">
        <v>0</v>
      </c>
      <c r="AE41" s="8">
        <v>0</v>
      </c>
      <c r="AF41" s="9">
        <f t="shared" si="20"/>
        <v>0</v>
      </c>
      <c r="AG41" s="10"/>
      <c r="AH41" s="11">
        <f t="shared" si="21"/>
        <v>0</v>
      </c>
      <c r="AI41" s="8">
        <v>0</v>
      </c>
      <c r="AJ41" s="9">
        <f t="shared" si="23"/>
        <v>0</v>
      </c>
      <c r="AK41" s="10"/>
      <c r="AL41" s="25">
        <f t="shared" si="24"/>
        <v>0</v>
      </c>
      <c r="AM41" s="25">
        <f t="shared" si="25"/>
        <v>0</v>
      </c>
      <c r="AN41" s="25">
        <f t="shared" si="26"/>
        <v>0</v>
      </c>
      <c r="AO41" s="10"/>
      <c r="AP41" s="12">
        <v>0</v>
      </c>
      <c r="AQ41" s="12">
        <f t="shared" si="27"/>
        <v>0</v>
      </c>
      <c r="AR41" s="12">
        <f t="shared" si="28"/>
        <v>0</v>
      </c>
      <c r="AS41" s="241"/>
      <c r="AT41" s="242"/>
      <c r="AU41" s="241"/>
      <c r="AV41" s="241"/>
      <c r="AW41" s="243"/>
      <c r="AX41" s="242"/>
      <c r="AY41" s="242"/>
      <c r="AZ41" s="241">
        <v>0</v>
      </c>
      <c r="BA41" s="241">
        <v>0</v>
      </c>
      <c r="BB41" s="241">
        <v>0</v>
      </c>
      <c r="BC41" s="241">
        <v>0</v>
      </c>
      <c r="BD41" s="241">
        <v>0</v>
      </c>
      <c r="BE41" s="241">
        <v>0</v>
      </c>
      <c r="BF41" s="241"/>
      <c r="BG41" s="241">
        <v>1</v>
      </c>
      <c r="BH41" s="241">
        <v>0</v>
      </c>
      <c r="BI41" s="241">
        <v>0</v>
      </c>
      <c r="BJ41" s="241"/>
      <c r="BK41" s="241"/>
      <c r="BL41" s="241"/>
      <c r="BM41" s="241"/>
      <c r="BN41" s="295"/>
      <c r="BO41" s="295"/>
      <c r="BP41" s="295"/>
      <c r="BQ41" s="295"/>
      <c r="BR41" s="244"/>
      <c r="BS41" s="244"/>
      <c r="BT41" s="241"/>
      <c r="BU41" s="241"/>
      <c r="BV41" s="245"/>
      <c r="BW41" s="241">
        <v>0</v>
      </c>
      <c r="BX41" s="241">
        <v>0</v>
      </c>
      <c r="BY41" s="241">
        <v>0</v>
      </c>
      <c r="BZ41" s="241">
        <v>0</v>
      </c>
      <c r="CA41" s="241">
        <v>0</v>
      </c>
      <c r="CB41" s="242" t="s">
        <v>633</v>
      </c>
      <c r="CC41" s="247">
        <v>0</v>
      </c>
      <c r="CD41" s="247">
        <v>0</v>
      </c>
      <c r="CE41" s="247">
        <v>0</v>
      </c>
      <c r="CF41" s="247">
        <v>0</v>
      </c>
    </row>
    <row r="42" spans="1:84" x14ac:dyDescent="0.25">
      <c r="A42" s="253" t="s">
        <v>720</v>
      </c>
      <c r="B42" s="254" t="s">
        <v>721</v>
      </c>
      <c r="C42" s="254" t="s">
        <v>637</v>
      </c>
      <c r="D42" s="233"/>
      <c r="E42" s="234">
        <v>0</v>
      </c>
      <c r="F42" s="235">
        <v>0</v>
      </c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>
        <v>0</v>
      </c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/>
      <c r="U42" s="10"/>
      <c r="V42" s="23">
        <f t="shared" si="15"/>
        <v>0</v>
      </c>
      <c r="W42" s="11">
        <f t="shared" si="16"/>
        <v>0</v>
      </c>
      <c r="X42" s="8">
        <v>0</v>
      </c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>
        <v>0</v>
      </c>
      <c r="AD42" s="11">
        <v>0</v>
      </c>
      <c r="AE42" s="8">
        <v>0</v>
      </c>
      <c r="AF42" s="9">
        <f t="shared" si="20"/>
        <v>0</v>
      </c>
      <c r="AG42" s="10"/>
      <c r="AH42" s="11">
        <f t="shared" si="21"/>
        <v>0</v>
      </c>
      <c r="AI42" s="8">
        <v>0</v>
      </c>
      <c r="AJ42" s="9">
        <f t="shared" si="23"/>
        <v>0</v>
      </c>
      <c r="AK42" s="10"/>
      <c r="AL42" s="25">
        <f t="shared" si="24"/>
        <v>0</v>
      </c>
      <c r="AM42" s="25">
        <f t="shared" si="25"/>
        <v>0</v>
      </c>
      <c r="AN42" s="25">
        <f t="shared" si="26"/>
        <v>0</v>
      </c>
      <c r="AO42" s="10"/>
      <c r="AP42" s="12">
        <v>2082.4</v>
      </c>
      <c r="AQ42" s="12" t="str">
        <f t="shared" si="27"/>
        <v xml:space="preserve"> </v>
      </c>
      <c r="AR42" s="12">
        <f t="shared" si="28"/>
        <v>2082.4</v>
      </c>
      <c r="AS42" s="241"/>
      <c r="AT42" s="242"/>
      <c r="AU42" s="241"/>
      <c r="AV42" s="241"/>
      <c r="AW42" s="243"/>
      <c r="AX42" s="242"/>
      <c r="AY42" s="242"/>
      <c r="AZ42" s="241">
        <v>0</v>
      </c>
      <c r="BA42" s="241">
        <v>0</v>
      </c>
      <c r="BB42" s="241">
        <v>0</v>
      </c>
      <c r="BC42" s="241">
        <v>0</v>
      </c>
      <c r="BD42" s="241">
        <v>0</v>
      </c>
      <c r="BE42" s="241">
        <v>0</v>
      </c>
      <c r="BF42" s="241"/>
      <c r="BG42" s="241">
        <v>1</v>
      </c>
      <c r="BH42" s="241">
        <v>0</v>
      </c>
      <c r="BI42" s="241">
        <v>0</v>
      </c>
      <c r="BJ42" s="241"/>
      <c r="BK42" s="241"/>
      <c r="BL42" s="241"/>
      <c r="BM42" s="241"/>
      <c r="BN42" s="295"/>
      <c r="BO42" s="295"/>
      <c r="BP42" s="295"/>
      <c r="BQ42" s="295"/>
      <c r="BR42" s="244"/>
      <c r="BS42" s="244"/>
      <c r="BT42" s="241"/>
      <c r="BU42" s="241"/>
      <c r="BV42" s="245"/>
      <c r="BW42" s="241">
        <v>0</v>
      </c>
      <c r="BX42" s="241">
        <v>0</v>
      </c>
      <c r="BY42" s="241">
        <v>0</v>
      </c>
      <c r="BZ42" s="241">
        <v>0</v>
      </c>
      <c r="CA42" s="241">
        <v>0</v>
      </c>
      <c r="CB42" s="242" t="s">
        <v>633</v>
      </c>
      <c r="CC42" s="247">
        <v>0</v>
      </c>
      <c r="CD42" s="247">
        <v>0</v>
      </c>
      <c r="CE42" s="247">
        <v>2082.4</v>
      </c>
      <c r="CF42" s="247">
        <v>0</v>
      </c>
    </row>
    <row r="43" spans="1:84" x14ac:dyDescent="0.25">
      <c r="A43" s="253"/>
      <c r="B43" s="93" t="s">
        <v>722</v>
      </c>
      <c r="C43" s="254"/>
      <c r="D43" s="233"/>
      <c r="E43" s="276">
        <f>SUM(E8:E42)</f>
        <v>36704239.730000004</v>
      </c>
      <c r="F43" s="266">
        <f>SUM(F8:F42)</f>
        <v>36704239.730000004</v>
      </c>
      <c r="G43" s="255">
        <f>'Jobs-Ops'!G43</f>
        <v>0</v>
      </c>
      <c r="H43" s="113">
        <f>'Jobs-Ops'!H43</f>
        <v>0</v>
      </c>
      <c r="I43" s="104"/>
      <c r="J43" s="277">
        <f>SUM(J8:J42)</f>
        <v>36739832.730000004</v>
      </c>
      <c r="K43" s="238"/>
      <c r="L43" s="239"/>
      <c r="M43" s="270">
        <f>SUM(M8:M42)</f>
        <v>32432006.809999995</v>
      </c>
      <c r="N43" s="278">
        <f>SUM(N8:N42)</f>
        <v>33489162.189999998</v>
      </c>
      <c r="O43" s="71"/>
      <c r="P43" s="100"/>
      <c r="Q43" s="268">
        <f>SUM(Q8:Q42)</f>
        <v>3250670.5399999996</v>
      </c>
      <c r="R43" s="268">
        <f>SUM(R8:R42)</f>
        <v>0</v>
      </c>
      <c r="S43" s="268">
        <f>SUM(S8:S42)</f>
        <v>3250670.5399999996</v>
      </c>
      <c r="T43" s="256" t="str">
        <f>IF('Jobs-Ops'!S43&lt;&gt; "",'Jobs-Ops'!S43,"")</f>
        <v/>
      </c>
      <c r="U43" s="10"/>
      <c r="V43" s="23" t="str">
        <f t="shared" si="15"/>
        <v/>
      </c>
      <c r="W43" s="269">
        <f>SUM(W8:W42)</f>
        <v>27086799.877451714</v>
      </c>
      <c r="X43" s="270">
        <f>SUM(X8:X42)</f>
        <v>24315118.25</v>
      </c>
      <c r="Y43" s="268">
        <f>SUM(Y8:Y42)</f>
        <v>2536181.5867738412</v>
      </c>
      <c r="Z43" s="268">
        <f>SUM(Z8:Z42)</f>
        <v>0</v>
      </c>
      <c r="AA43" s="268">
        <f>SUM(AA8:AA42)</f>
        <v>2536181.5867738412</v>
      </c>
      <c r="AB43" s="10"/>
      <c r="AC43" s="24"/>
      <c r="AD43" s="269">
        <f>SUM(AD8:AD42)</f>
        <v>0</v>
      </c>
      <c r="AE43" s="270">
        <f>SUM(AE8:AE42)</f>
        <v>2973887.83</v>
      </c>
      <c r="AF43" s="268">
        <f>SUM(AF8:AF42)</f>
        <v>-2973887.83</v>
      </c>
      <c r="AG43" s="10"/>
      <c r="AH43" s="269">
        <f>SUM(AH8:AH42)</f>
        <v>27086799.877451714</v>
      </c>
      <c r="AI43" s="270">
        <f>SUM(AI8:AI42)</f>
        <v>21341230.420000002</v>
      </c>
      <c r="AJ43" s="268">
        <f>SUM(AJ8:AJ42)</f>
        <v>5510069.4167738399</v>
      </c>
      <c r="AK43" s="10"/>
      <c r="AL43" s="280">
        <f>SUM(AL8:AL42)</f>
        <v>9653032.8525482845</v>
      </c>
      <c r="AM43" s="280">
        <f>SUM(AM8:AM42)</f>
        <v>9174043.9399999995</v>
      </c>
      <c r="AN43" s="280">
        <f>SUM(AN8:AN42)</f>
        <v>714488.95322615863</v>
      </c>
      <c r="AO43" s="10"/>
      <c r="AP43" s="281">
        <f>SUM(AP8:AP42)</f>
        <v>31575309.119999994</v>
      </c>
      <c r="AQ43" s="281">
        <f>SUM(AQ8:AQ42)</f>
        <v>624447.15089787694</v>
      </c>
      <c r="AR43" s="281">
        <f>SUM(AR8:AR42)</f>
        <v>5112956.3934461614</v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95"/>
      <c r="BO43" s="295"/>
      <c r="BP43" s="295"/>
      <c r="BQ43" s="295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95"/>
      <c r="BO44" s="295"/>
      <c r="BP44" s="295"/>
      <c r="BQ44" s="295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302" t="s">
        <v>634</v>
      </c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5"/>
      <c r="BO45" s="295"/>
      <c r="BP45" s="295"/>
      <c r="BQ45" s="295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 t="s">
        <v>723</v>
      </c>
      <c r="B46" s="258" t="s">
        <v>724</v>
      </c>
      <c r="C46" s="254" t="s">
        <v>642</v>
      </c>
      <c r="D46" s="233"/>
      <c r="E46" s="234">
        <v>3962019.16</v>
      </c>
      <c r="F46" s="235">
        <v>3962019.16</v>
      </c>
      <c r="G46" s="255">
        <f>'Jobs-Ops'!G46</f>
        <v>0</v>
      </c>
      <c r="H46" s="113">
        <f>'Jobs-Ops'!H46</f>
        <v>0</v>
      </c>
      <c r="I46" s="104"/>
      <c r="J46" s="237">
        <f t="shared" si="10"/>
        <v>3962019.16</v>
      </c>
      <c r="K46" s="238"/>
      <c r="L46" s="239"/>
      <c r="M46" s="8">
        <v>3934651.46</v>
      </c>
      <c r="N46" s="240">
        <f t="shared" si="11"/>
        <v>3934651.46</v>
      </c>
      <c r="O46" s="238"/>
      <c r="P46" s="239"/>
      <c r="Q46" s="9">
        <f t="shared" si="12"/>
        <v>27367.700000000186</v>
      </c>
      <c r="R46" s="9">
        <f t="shared" si="13"/>
        <v>0</v>
      </c>
      <c r="S46" s="9">
        <f t="shared" si="14"/>
        <v>27367.700000000186</v>
      </c>
      <c r="T46" s="256">
        <v>45772</v>
      </c>
      <c r="U46" s="10"/>
      <c r="V46" s="23">
        <f t="shared" si="15"/>
        <v>1.0000000635380293</v>
      </c>
      <c r="W46" s="11">
        <f t="shared" si="16"/>
        <v>3962019.4117388898</v>
      </c>
      <c r="X46" s="8">
        <v>3934651.71</v>
      </c>
      <c r="Y46" s="9">
        <f t="shared" si="17"/>
        <v>27367.701738889795</v>
      </c>
      <c r="Z46" s="9">
        <f t="shared" si="18"/>
        <v>0</v>
      </c>
      <c r="AA46" s="9">
        <f t="shared" si="19"/>
        <v>27367.701738889795</v>
      </c>
      <c r="AB46" s="10"/>
      <c r="AC46" s="24">
        <v>0</v>
      </c>
      <c r="AD46" s="11">
        <v>0</v>
      </c>
      <c r="AE46" s="8">
        <v>3933311.83</v>
      </c>
      <c r="AF46" s="9">
        <f t="shared" si="20"/>
        <v>-3933311.83</v>
      </c>
      <c r="AG46" s="10"/>
      <c r="AH46" s="11">
        <f t="shared" si="21"/>
        <v>3962019.4117388898</v>
      </c>
      <c r="AI46" s="8">
        <v>1339.88</v>
      </c>
      <c r="AJ46" s="9">
        <f t="shared" si="23"/>
        <v>3960679.5317388899</v>
      </c>
      <c r="AK46" s="10"/>
      <c r="AL46" s="25">
        <f t="shared" si="24"/>
        <v>-0.25173888960853219</v>
      </c>
      <c r="AM46" s="25">
        <f t="shared" si="25"/>
        <v>-0.25</v>
      </c>
      <c r="AN46" s="25">
        <f t="shared" si="26"/>
        <v>-1.7388896085321903E-3</v>
      </c>
      <c r="AO46" s="10"/>
      <c r="AP46" s="12">
        <v>3962019.16</v>
      </c>
      <c r="AQ46" s="12">
        <f t="shared" si="27"/>
        <v>0.25173888960853219</v>
      </c>
      <c r="AR46" s="12" t="str">
        <f t="shared" si="28"/>
        <v xml:space="preserve"> </v>
      </c>
      <c r="AS46" s="241"/>
      <c r="AT46" s="242"/>
      <c r="AU46" s="241"/>
      <c r="AV46" s="241"/>
      <c r="AW46" s="243"/>
      <c r="AX46" s="242"/>
      <c r="AY46" s="242"/>
      <c r="AZ46" s="241">
        <v>0</v>
      </c>
      <c r="BA46" s="241">
        <v>0</v>
      </c>
      <c r="BB46" s="241">
        <v>0</v>
      </c>
      <c r="BC46" s="241">
        <v>0</v>
      </c>
      <c r="BD46" s="241">
        <v>0</v>
      </c>
      <c r="BE46" s="241">
        <v>0</v>
      </c>
      <c r="BF46" s="241"/>
      <c r="BG46" s="241">
        <v>2</v>
      </c>
      <c r="BH46" s="241">
        <v>0</v>
      </c>
      <c r="BI46" s="241">
        <v>0</v>
      </c>
      <c r="BJ46" s="241"/>
      <c r="BK46" s="241"/>
      <c r="BL46" s="241"/>
      <c r="BM46" s="241"/>
      <c r="BN46" s="295"/>
      <c r="BO46" s="295"/>
      <c r="BP46" s="295"/>
      <c r="BQ46" s="295"/>
      <c r="BR46" s="244"/>
      <c r="BS46" s="244"/>
      <c r="BT46" s="241"/>
      <c r="BU46" s="241"/>
      <c r="BV46" s="245"/>
      <c r="BW46" s="241">
        <v>0</v>
      </c>
      <c r="BX46" s="241">
        <v>3933311.83</v>
      </c>
      <c r="BY46" s="241">
        <v>0</v>
      </c>
      <c r="BZ46" s="241">
        <v>3933311.83</v>
      </c>
      <c r="CA46" s="241">
        <v>0</v>
      </c>
      <c r="CB46" s="242" t="s">
        <v>633</v>
      </c>
      <c r="CC46" s="247">
        <v>3934651.71</v>
      </c>
      <c r="CD46" s="247">
        <v>1339.88</v>
      </c>
      <c r="CE46" s="247">
        <v>3962019.16</v>
      </c>
      <c r="CF46" s="247">
        <v>0</v>
      </c>
    </row>
    <row r="47" spans="1:84" x14ac:dyDescent="0.25">
      <c r="A47" s="253" t="s">
        <v>725</v>
      </c>
      <c r="B47" s="254" t="s">
        <v>726</v>
      </c>
      <c r="C47" s="254" t="s">
        <v>644</v>
      </c>
      <c r="D47" s="233"/>
      <c r="E47" s="234">
        <v>3680274</v>
      </c>
      <c r="F47" s="235">
        <v>3680274</v>
      </c>
      <c r="G47" s="255">
        <f>'Jobs-Ops'!G47</f>
        <v>0</v>
      </c>
      <c r="H47" s="113">
        <f>'Jobs-Ops'!H47</f>
        <v>0</v>
      </c>
      <c r="I47" s="104"/>
      <c r="J47" s="237">
        <f t="shared" si="10"/>
        <v>3680274</v>
      </c>
      <c r="K47" s="238"/>
      <c r="L47" s="239"/>
      <c r="M47" s="8">
        <v>3134052.21</v>
      </c>
      <c r="N47" s="240">
        <f t="shared" si="11"/>
        <v>3134052.21</v>
      </c>
      <c r="O47" s="71"/>
      <c r="P47" s="100"/>
      <c r="Q47" s="9">
        <f t="shared" si="12"/>
        <v>546221.79</v>
      </c>
      <c r="R47" s="9">
        <f t="shared" si="13"/>
        <v>0</v>
      </c>
      <c r="S47" s="9">
        <f t="shared" si="14"/>
        <v>546221.79</v>
      </c>
      <c r="T47" s="256">
        <v>45653</v>
      </c>
      <c r="U47" s="10"/>
      <c r="V47" s="23">
        <f t="shared" si="15"/>
        <v>0.9993785776785129</v>
      </c>
      <c r="W47" s="11">
        <f t="shared" si="16"/>
        <v>3677986.9955872116</v>
      </c>
      <c r="X47" s="8">
        <v>3132104.64</v>
      </c>
      <c r="Y47" s="9">
        <f t="shared" si="17"/>
        <v>545882.35558721144</v>
      </c>
      <c r="Z47" s="9">
        <f t="shared" si="18"/>
        <v>0</v>
      </c>
      <c r="AA47" s="9">
        <f t="shared" si="19"/>
        <v>545882.35558721144</v>
      </c>
      <c r="AB47" s="10"/>
      <c r="AC47" s="24">
        <v>0</v>
      </c>
      <c r="AD47" s="11">
        <v>0</v>
      </c>
      <c r="AE47" s="8">
        <v>3132104.64</v>
      </c>
      <c r="AF47" s="9">
        <f t="shared" si="20"/>
        <v>-3132104.64</v>
      </c>
      <c r="AG47" s="10"/>
      <c r="AH47" s="11">
        <f t="shared" si="21"/>
        <v>3677986.9955872116</v>
      </c>
      <c r="AI47" s="8">
        <v>0</v>
      </c>
      <c r="AJ47" s="9">
        <f t="shared" si="23"/>
        <v>3677986.9955872116</v>
      </c>
      <c r="AK47" s="10"/>
      <c r="AL47" s="25">
        <f t="shared" si="24"/>
        <v>2287.0044127884321</v>
      </c>
      <c r="AM47" s="25">
        <f t="shared" si="25"/>
        <v>1947.5699999998324</v>
      </c>
      <c r="AN47" s="25">
        <f t="shared" si="26"/>
        <v>339.43441278859973</v>
      </c>
      <c r="AO47" s="10"/>
      <c r="AP47" s="12">
        <v>3680274</v>
      </c>
      <c r="AQ47" s="12" t="str">
        <f t="shared" si="27"/>
        <v xml:space="preserve"> </v>
      </c>
      <c r="AR47" s="12">
        <f t="shared" si="28"/>
        <v>2287.0044127884321</v>
      </c>
      <c r="AS47" s="241"/>
      <c r="AT47" s="242"/>
      <c r="AU47" s="241"/>
      <c r="AV47" s="241"/>
      <c r="AW47" s="243"/>
      <c r="AX47" s="242"/>
      <c r="AY47" s="242"/>
      <c r="AZ47" s="241">
        <v>0</v>
      </c>
      <c r="BA47" s="241">
        <v>0</v>
      </c>
      <c r="BB47" s="241">
        <v>0</v>
      </c>
      <c r="BC47" s="241">
        <v>0</v>
      </c>
      <c r="BD47" s="241">
        <v>0</v>
      </c>
      <c r="BE47" s="241">
        <v>0</v>
      </c>
      <c r="BF47" s="241"/>
      <c r="BG47" s="241">
        <v>2</v>
      </c>
      <c r="BH47" s="241">
        <v>0</v>
      </c>
      <c r="BI47" s="241">
        <v>0</v>
      </c>
      <c r="BJ47" s="241"/>
      <c r="BK47" s="241"/>
      <c r="BL47" s="241"/>
      <c r="BM47" s="241"/>
      <c r="BN47" s="295"/>
      <c r="BO47" s="295"/>
      <c r="BP47" s="295"/>
      <c r="BQ47" s="295"/>
      <c r="BR47" s="244"/>
      <c r="BS47" s="244"/>
      <c r="BT47" s="241"/>
      <c r="BU47" s="241"/>
      <c r="BV47" s="245"/>
      <c r="BW47" s="241">
        <v>0</v>
      </c>
      <c r="BX47" s="241">
        <v>3132104.64</v>
      </c>
      <c r="BY47" s="241">
        <v>0</v>
      </c>
      <c r="BZ47" s="241">
        <v>3132104.64</v>
      </c>
      <c r="CA47" s="241">
        <v>0</v>
      </c>
      <c r="CB47" s="242" t="s">
        <v>633</v>
      </c>
      <c r="CC47" s="247">
        <v>3132104.64</v>
      </c>
      <c r="CD47" s="247">
        <v>0</v>
      </c>
      <c r="CE47" s="247">
        <v>3680274</v>
      </c>
      <c r="CF47" s="247">
        <v>0</v>
      </c>
    </row>
    <row r="48" spans="1:84" x14ac:dyDescent="0.25">
      <c r="A48" s="253" t="s">
        <v>727</v>
      </c>
      <c r="B48" s="254" t="s">
        <v>728</v>
      </c>
      <c r="C48" s="254" t="s">
        <v>644</v>
      </c>
      <c r="D48" s="233"/>
      <c r="E48" s="234">
        <v>4601857</v>
      </c>
      <c r="F48" s="235">
        <v>4601857</v>
      </c>
      <c r="G48" s="255">
        <f>'Jobs-Ops'!G48</f>
        <v>0</v>
      </c>
      <c r="H48" s="113">
        <f>'Jobs-Ops'!H48</f>
        <v>0</v>
      </c>
      <c r="I48" s="104"/>
      <c r="J48" s="237">
        <f t="shared" si="10"/>
        <v>4601857</v>
      </c>
      <c r="K48" s="238"/>
      <c r="L48" s="239"/>
      <c r="M48" s="8">
        <v>3884094.26</v>
      </c>
      <c r="N48" s="240">
        <f t="shared" si="11"/>
        <v>3884094.26</v>
      </c>
      <c r="O48" s="238"/>
      <c r="P48" s="239"/>
      <c r="Q48" s="9">
        <f t="shared" si="12"/>
        <v>717762.74000000022</v>
      </c>
      <c r="R48" s="9">
        <f t="shared" si="13"/>
        <v>0</v>
      </c>
      <c r="S48" s="9">
        <f t="shared" si="14"/>
        <v>717762.74000000022</v>
      </c>
      <c r="T48" s="256">
        <v>45535</v>
      </c>
      <c r="U48" s="10"/>
      <c r="V48" s="23">
        <f t="shared" si="15"/>
        <v>1.0001673491827152</v>
      </c>
      <c r="W48" s="11">
        <f t="shared" si="16"/>
        <v>4602627.1170079224</v>
      </c>
      <c r="X48" s="8">
        <v>3884744.26</v>
      </c>
      <c r="Y48" s="9">
        <f t="shared" si="17"/>
        <v>717882.8570079226</v>
      </c>
      <c r="Z48" s="9">
        <f t="shared" si="18"/>
        <v>0</v>
      </c>
      <c r="AA48" s="9">
        <f t="shared" si="19"/>
        <v>717882.8570079226</v>
      </c>
      <c r="AB48" s="10"/>
      <c r="AC48" s="24">
        <v>0</v>
      </c>
      <c r="AD48" s="11">
        <v>0</v>
      </c>
      <c r="AE48" s="8">
        <v>3884744.26</v>
      </c>
      <c r="AF48" s="9">
        <f t="shared" si="20"/>
        <v>-3884744.26</v>
      </c>
      <c r="AG48" s="10"/>
      <c r="AH48" s="11">
        <f t="shared" si="21"/>
        <v>4602627.1170079224</v>
      </c>
      <c r="AI48" s="8">
        <v>0</v>
      </c>
      <c r="AJ48" s="9">
        <f t="shared" si="23"/>
        <v>4602627.1170079224</v>
      </c>
      <c r="AK48" s="10"/>
      <c r="AL48" s="25">
        <f t="shared" si="24"/>
        <v>-770.11700792238116</v>
      </c>
      <c r="AM48" s="25">
        <f t="shared" si="25"/>
        <v>-650</v>
      </c>
      <c r="AN48" s="25">
        <f t="shared" si="26"/>
        <v>-120.11700792238116</v>
      </c>
      <c r="AO48" s="10"/>
      <c r="AP48" s="12">
        <v>4601857</v>
      </c>
      <c r="AQ48" s="12">
        <f t="shared" si="27"/>
        <v>770.11700792238116</v>
      </c>
      <c r="AR48" s="12" t="str">
        <f t="shared" si="28"/>
        <v xml:space="preserve"> </v>
      </c>
      <c r="AS48" s="241"/>
      <c r="AT48" s="242"/>
      <c r="AU48" s="241"/>
      <c r="AV48" s="241"/>
      <c r="AW48" s="243"/>
      <c r="AX48" s="242"/>
      <c r="AY48" s="242"/>
      <c r="AZ48" s="241">
        <v>0</v>
      </c>
      <c r="BA48" s="241">
        <v>0</v>
      </c>
      <c r="BB48" s="241">
        <v>0</v>
      </c>
      <c r="BC48" s="241">
        <v>0</v>
      </c>
      <c r="BD48" s="241">
        <v>0</v>
      </c>
      <c r="BE48" s="241">
        <v>0</v>
      </c>
      <c r="BF48" s="241"/>
      <c r="BG48" s="241">
        <v>2</v>
      </c>
      <c r="BH48" s="241">
        <v>0</v>
      </c>
      <c r="BI48" s="241">
        <v>0</v>
      </c>
      <c r="BJ48" s="241"/>
      <c r="BK48" s="241"/>
      <c r="BL48" s="241"/>
      <c r="BM48" s="241"/>
      <c r="BN48" s="295"/>
      <c r="BO48" s="295"/>
      <c r="BP48" s="295"/>
      <c r="BQ48" s="295"/>
      <c r="BR48" s="244"/>
      <c r="BS48" s="244"/>
      <c r="BT48" s="241"/>
      <c r="BU48" s="241"/>
      <c r="BV48" s="245"/>
      <c r="BW48" s="241">
        <v>0</v>
      </c>
      <c r="BX48" s="241">
        <v>3884744.26</v>
      </c>
      <c r="BY48" s="241">
        <v>0</v>
      </c>
      <c r="BZ48" s="241">
        <v>3884744.26</v>
      </c>
      <c r="CA48" s="241">
        <v>0</v>
      </c>
      <c r="CB48" s="242" t="s">
        <v>633</v>
      </c>
      <c r="CC48" s="247">
        <v>3884744.26</v>
      </c>
      <c r="CD48" s="247">
        <v>0</v>
      </c>
      <c r="CE48" s="247">
        <v>4601857</v>
      </c>
      <c r="CF48" s="247">
        <v>0</v>
      </c>
    </row>
    <row r="49" spans="1:84" x14ac:dyDescent="0.25">
      <c r="A49" s="253" t="s">
        <v>729</v>
      </c>
      <c r="B49" s="254" t="s">
        <v>730</v>
      </c>
      <c r="C49" s="254" t="s">
        <v>644</v>
      </c>
      <c r="D49" s="233"/>
      <c r="E49" s="234">
        <v>39854946.439999998</v>
      </c>
      <c r="F49" s="235">
        <v>39854946.439999998</v>
      </c>
      <c r="G49" s="255">
        <f>'Jobs-Ops'!G49</f>
        <v>0</v>
      </c>
      <c r="H49" s="113">
        <f>'Jobs-Ops'!H49</f>
        <v>0</v>
      </c>
      <c r="I49" s="104"/>
      <c r="J49" s="237">
        <f t="shared" si="10"/>
        <v>39854946.439999998</v>
      </c>
      <c r="K49" s="238"/>
      <c r="L49" s="239"/>
      <c r="M49" s="8">
        <v>30367364.239999998</v>
      </c>
      <c r="N49" s="240">
        <f t="shared" si="11"/>
        <v>30367364.239999998</v>
      </c>
      <c r="O49" s="71"/>
      <c r="P49" s="100"/>
      <c r="Q49" s="9">
        <f t="shared" si="12"/>
        <v>9487582.1999999993</v>
      </c>
      <c r="R49" s="9">
        <f t="shared" si="13"/>
        <v>0</v>
      </c>
      <c r="S49" s="9">
        <f t="shared" si="14"/>
        <v>9487582.1999999993</v>
      </c>
      <c r="T49" s="256">
        <v>46017</v>
      </c>
      <c r="U49" s="10"/>
      <c r="V49" s="23">
        <f t="shared" si="15"/>
        <v>0.94453518235272449</v>
      </c>
      <c r="W49" s="11">
        <f t="shared" si="16"/>
        <v>37644399.103363462</v>
      </c>
      <c r="X49" s="8">
        <v>28683043.920000002</v>
      </c>
      <c r="Y49" s="9">
        <f t="shared" si="17"/>
        <v>8961355.18336346</v>
      </c>
      <c r="Z49" s="9">
        <f t="shared" si="18"/>
        <v>0</v>
      </c>
      <c r="AA49" s="9">
        <f t="shared" si="19"/>
        <v>8961355.18336346</v>
      </c>
      <c r="AB49" s="10"/>
      <c r="AC49" s="24">
        <v>0</v>
      </c>
      <c r="AD49" s="11">
        <v>0</v>
      </c>
      <c r="AE49" s="8">
        <v>28666167.030000001</v>
      </c>
      <c r="AF49" s="9">
        <f t="shared" si="20"/>
        <v>-28666167.030000001</v>
      </c>
      <c r="AG49" s="10"/>
      <c r="AH49" s="11">
        <f t="shared" si="21"/>
        <v>37644399.103363462</v>
      </c>
      <c r="AI49" s="8">
        <v>16876.89</v>
      </c>
      <c r="AJ49" s="9">
        <f t="shared" si="23"/>
        <v>37627522.213363461</v>
      </c>
      <c r="AK49" s="10"/>
      <c r="AL49" s="25">
        <f t="shared" si="24"/>
        <v>2210547.3366365358</v>
      </c>
      <c r="AM49" s="25">
        <f t="shared" si="25"/>
        <v>1684320.3199999966</v>
      </c>
      <c r="AN49" s="25">
        <f t="shared" si="26"/>
        <v>526227.01663653925</v>
      </c>
      <c r="AO49" s="10"/>
      <c r="AP49" s="12">
        <v>39854946.439999998</v>
      </c>
      <c r="AQ49" s="12" t="str">
        <f t="shared" si="27"/>
        <v xml:space="preserve"> </v>
      </c>
      <c r="AR49" s="12">
        <f t="shared" si="28"/>
        <v>2210547.3366365358</v>
      </c>
      <c r="AS49" s="241"/>
      <c r="AT49" s="242"/>
      <c r="AU49" s="241"/>
      <c r="AV49" s="241"/>
      <c r="AW49" s="243"/>
      <c r="AX49" s="242"/>
      <c r="AY49" s="242"/>
      <c r="AZ49" s="241">
        <v>0</v>
      </c>
      <c r="BA49" s="241">
        <v>0</v>
      </c>
      <c r="BB49" s="241">
        <v>0</v>
      </c>
      <c r="BC49" s="241">
        <v>0</v>
      </c>
      <c r="BD49" s="241">
        <v>0</v>
      </c>
      <c r="BE49" s="241">
        <v>0</v>
      </c>
      <c r="BF49" s="241"/>
      <c r="BG49" s="241">
        <v>2</v>
      </c>
      <c r="BH49" s="241">
        <v>0</v>
      </c>
      <c r="BI49" s="241">
        <v>0</v>
      </c>
      <c r="BJ49" s="241"/>
      <c r="BK49" s="241"/>
      <c r="BL49" s="241"/>
      <c r="BM49" s="241"/>
      <c r="BN49" s="295"/>
      <c r="BO49" s="295"/>
      <c r="BP49" s="295"/>
      <c r="BQ49" s="295"/>
      <c r="BR49" s="244"/>
      <c r="BS49" s="244"/>
      <c r="BT49" s="241"/>
      <c r="BU49" s="241"/>
      <c r="BV49" s="245"/>
      <c r="BW49" s="241">
        <v>0</v>
      </c>
      <c r="BX49" s="241">
        <v>28666167.030000001</v>
      </c>
      <c r="BY49" s="241">
        <v>0</v>
      </c>
      <c r="BZ49" s="241">
        <v>28666167.030000001</v>
      </c>
      <c r="CA49" s="241">
        <v>0</v>
      </c>
      <c r="CB49" s="242" t="s">
        <v>633</v>
      </c>
      <c r="CC49" s="247">
        <v>28683043.920000002</v>
      </c>
      <c r="CD49" s="247">
        <v>16876.89</v>
      </c>
      <c r="CE49" s="247">
        <v>39854946.439999998</v>
      </c>
      <c r="CF49" s="247">
        <v>0</v>
      </c>
    </row>
    <row r="50" spans="1:84" x14ac:dyDescent="0.25">
      <c r="A50" s="253" t="s">
        <v>731</v>
      </c>
      <c r="B50" s="254" t="s">
        <v>732</v>
      </c>
      <c r="C50" s="254" t="s">
        <v>643</v>
      </c>
      <c r="D50" s="233"/>
      <c r="E50" s="234">
        <v>1308259.68</v>
      </c>
      <c r="F50" s="235">
        <v>1308259.68</v>
      </c>
      <c r="G50" s="255">
        <f>'Jobs-Ops'!G50</f>
        <v>0</v>
      </c>
      <c r="H50" s="113">
        <f>'Jobs-Ops'!H50</f>
        <v>0</v>
      </c>
      <c r="I50" s="104"/>
      <c r="J50" s="237">
        <f t="shared" si="10"/>
        <v>1308259.68</v>
      </c>
      <c r="K50" s="238"/>
      <c r="L50" s="239"/>
      <c r="M50" s="8">
        <v>998196.16</v>
      </c>
      <c r="N50" s="240">
        <f t="shared" si="11"/>
        <v>998196.16</v>
      </c>
      <c r="O50" s="71"/>
      <c r="P50" s="100"/>
      <c r="Q50" s="9">
        <f t="shared" si="12"/>
        <v>310063.5199999999</v>
      </c>
      <c r="R50" s="9">
        <f t="shared" si="13"/>
        <v>0</v>
      </c>
      <c r="S50" s="9">
        <f t="shared" si="14"/>
        <v>310063.5199999999</v>
      </c>
      <c r="T50" s="256">
        <v>46018</v>
      </c>
      <c r="U50" s="10"/>
      <c r="V50" s="23">
        <f t="shared" si="15"/>
        <v>1.0000515930656355</v>
      </c>
      <c r="W50" s="11">
        <f t="shared" si="16"/>
        <v>1308327.1771275385</v>
      </c>
      <c r="X50" s="8">
        <v>998247.66</v>
      </c>
      <c r="Y50" s="9">
        <f t="shared" si="17"/>
        <v>310079.51712753845</v>
      </c>
      <c r="Z50" s="9">
        <f t="shared" si="18"/>
        <v>0</v>
      </c>
      <c r="AA50" s="9">
        <f t="shared" si="19"/>
        <v>310079.51712753845</v>
      </c>
      <c r="AB50" s="10"/>
      <c r="AC50" s="24">
        <v>0</v>
      </c>
      <c r="AD50" s="11">
        <v>0</v>
      </c>
      <c r="AE50" s="8">
        <v>998247.66</v>
      </c>
      <c r="AF50" s="9">
        <f t="shared" si="20"/>
        <v>-998247.66</v>
      </c>
      <c r="AG50" s="10"/>
      <c r="AH50" s="11">
        <f t="shared" si="21"/>
        <v>1308327.1771275385</v>
      </c>
      <c r="AI50" s="8">
        <v>0</v>
      </c>
      <c r="AJ50" s="9">
        <f t="shared" si="23"/>
        <v>1308327.1771275385</v>
      </c>
      <c r="AK50" s="10"/>
      <c r="AL50" s="25">
        <f t="shared" si="24"/>
        <v>-67.49712753854692</v>
      </c>
      <c r="AM50" s="25">
        <f t="shared" si="25"/>
        <v>-51.5</v>
      </c>
      <c r="AN50" s="25">
        <f t="shared" si="26"/>
        <v>-15.99712753854692</v>
      </c>
      <c r="AO50" s="10"/>
      <c r="AP50" s="12">
        <v>1308259.68</v>
      </c>
      <c r="AQ50" s="12">
        <f t="shared" si="27"/>
        <v>67.49712753854692</v>
      </c>
      <c r="AR50" s="12" t="str">
        <f t="shared" si="28"/>
        <v xml:space="preserve"> </v>
      </c>
      <c r="AS50" s="241"/>
      <c r="AT50" s="242"/>
      <c r="AU50" s="241"/>
      <c r="AV50" s="241"/>
      <c r="AW50" s="243"/>
      <c r="AX50" s="242"/>
      <c r="AY50" s="242"/>
      <c r="AZ50" s="241">
        <v>0</v>
      </c>
      <c r="BA50" s="241">
        <v>0</v>
      </c>
      <c r="BB50" s="241">
        <v>0</v>
      </c>
      <c r="BC50" s="241">
        <v>0</v>
      </c>
      <c r="BD50" s="241">
        <v>0</v>
      </c>
      <c r="BE50" s="241">
        <v>0</v>
      </c>
      <c r="BF50" s="241"/>
      <c r="BG50" s="241">
        <v>2</v>
      </c>
      <c r="BH50" s="241">
        <v>0</v>
      </c>
      <c r="BI50" s="241">
        <v>0</v>
      </c>
      <c r="BJ50" s="241"/>
      <c r="BK50" s="241"/>
      <c r="BL50" s="241"/>
      <c r="BM50" s="241"/>
      <c r="BN50" s="295"/>
      <c r="BO50" s="295"/>
      <c r="BP50" s="295"/>
      <c r="BQ50" s="295"/>
      <c r="BR50" s="244"/>
      <c r="BS50" s="244"/>
      <c r="BT50" s="241"/>
      <c r="BU50" s="241"/>
      <c r="BV50" s="245"/>
      <c r="BW50" s="241">
        <v>0</v>
      </c>
      <c r="BX50" s="241">
        <v>998247.66</v>
      </c>
      <c r="BY50" s="241">
        <v>0</v>
      </c>
      <c r="BZ50" s="241">
        <v>998247.66</v>
      </c>
      <c r="CA50" s="241">
        <v>0</v>
      </c>
      <c r="CB50" s="242" t="s">
        <v>633</v>
      </c>
      <c r="CC50" s="247">
        <v>998247.66</v>
      </c>
      <c r="CD50" s="247">
        <v>0</v>
      </c>
      <c r="CE50" s="247">
        <v>1308259.68</v>
      </c>
      <c r="CF50" s="247">
        <v>0</v>
      </c>
    </row>
    <row r="51" spans="1:84" x14ac:dyDescent="0.25">
      <c r="A51" s="253" t="s">
        <v>733</v>
      </c>
      <c r="B51" s="254" t="s">
        <v>734</v>
      </c>
      <c r="C51" s="254" t="s">
        <v>642</v>
      </c>
      <c r="D51" s="233"/>
      <c r="E51" s="234">
        <v>895425</v>
      </c>
      <c r="F51" s="235">
        <v>895425</v>
      </c>
      <c r="G51" s="255">
        <f>'Jobs-Ops'!G51</f>
        <v>0</v>
      </c>
      <c r="H51" s="113">
        <f>'Jobs-Ops'!H51</f>
        <v>0</v>
      </c>
      <c r="I51" s="104"/>
      <c r="J51" s="237">
        <f t="shared" si="10"/>
        <v>895425</v>
      </c>
      <c r="K51" s="238"/>
      <c r="L51" s="239"/>
      <c r="M51" s="8">
        <v>999057.29</v>
      </c>
      <c r="N51" s="240">
        <f t="shared" si="11"/>
        <v>999057.29</v>
      </c>
      <c r="O51" s="71"/>
      <c r="P51" s="100"/>
      <c r="Q51" s="9">
        <f t="shared" si="12"/>
        <v>-103632.29000000004</v>
      </c>
      <c r="R51" s="9">
        <f t="shared" si="13"/>
        <v>0</v>
      </c>
      <c r="S51" s="9">
        <f t="shared" si="14"/>
        <v>-103632.29000000004</v>
      </c>
      <c r="T51" s="256">
        <v>46108</v>
      </c>
      <c r="U51" s="10"/>
      <c r="V51" s="23">
        <f t="shared" si="15"/>
        <v>0.99604174851674421</v>
      </c>
      <c r="W51" s="11">
        <f t="shared" si="16"/>
        <v>891880.68266560568</v>
      </c>
      <c r="X51" s="8">
        <v>995102.77</v>
      </c>
      <c r="Y51" s="9">
        <f t="shared" si="17"/>
        <v>-103632.29000000004</v>
      </c>
      <c r="Z51" s="9">
        <f t="shared" si="18"/>
        <v>0</v>
      </c>
      <c r="AA51" s="9">
        <f t="shared" si="19"/>
        <v>-103632.29000000004</v>
      </c>
      <c r="AB51" s="10"/>
      <c r="AC51" s="24">
        <v>0</v>
      </c>
      <c r="AD51" s="11">
        <v>0</v>
      </c>
      <c r="AE51" s="8">
        <v>979804.39</v>
      </c>
      <c r="AF51" s="9">
        <f t="shared" si="20"/>
        <v>-979804.39</v>
      </c>
      <c r="AG51" s="10"/>
      <c r="AH51" s="11">
        <f t="shared" si="21"/>
        <v>891880.68266560568</v>
      </c>
      <c r="AI51" s="8">
        <v>15298.38</v>
      </c>
      <c r="AJ51" s="9">
        <f t="shared" si="23"/>
        <v>876172.1</v>
      </c>
      <c r="AK51" s="10"/>
      <c r="AL51" s="25">
        <f t="shared" si="24"/>
        <v>3544.3173343943199</v>
      </c>
      <c r="AM51" s="25">
        <f t="shared" si="25"/>
        <v>3954.5200000000186</v>
      </c>
      <c r="AN51" s="25">
        <f t="shared" si="26"/>
        <v>0</v>
      </c>
      <c r="AO51" s="10"/>
      <c r="AP51" s="12">
        <v>886099</v>
      </c>
      <c r="AQ51" s="12">
        <f t="shared" si="27"/>
        <v>5781.6826656056801</v>
      </c>
      <c r="AR51" s="12" t="str">
        <f t="shared" si="28"/>
        <v xml:space="preserve"> </v>
      </c>
      <c r="AS51" s="241"/>
      <c r="AT51" s="242"/>
      <c r="AU51" s="241"/>
      <c r="AV51" s="241"/>
      <c r="AW51" s="243"/>
      <c r="AX51" s="242"/>
      <c r="AY51" s="242"/>
      <c r="AZ51" s="241">
        <v>0</v>
      </c>
      <c r="BA51" s="241">
        <v>0</v>
      </c>
      <c r="BB51" s="241">
        <v>0</v>
      </c>
      <c r="BC51" s="241">
        <v>0</v>
      </c>
      <c r="BD51" s="241">
        <v>0</v>
      </c>
      <c r="BE51" s="241">
        <v>0</v>
      </c>
      <c r="BF51" s="241"/>
      <c r="BG51" s="241">
        <v>3</v>
      </c>
      <c r="BH51" s="241">
        <v>0</v>
      </c>
      <c r="BI51" s="241">
        <v>0</v>
      </c>
      <c r="BJ51" s="241"/>
      <c r="BK51" s="241"/>
      <c r="BL51" s="241"/>
      <c r="BM51" s="241"/>
      <c r="BN51" s="295"/>
      <c r="BO51" s="295"/>
      <c r="BP51" s="295"/>
      <c r="BQ51" s="295"/>
      <c r="BR51" s="244"/>
      <c r="BS51" s="244"/>
      <c r="BT51" s="241"/>
      <c r="BU51" s="241"/>
      <c r="BV51" s="245"/>
      <c r="BW51" s="241">
        <v>0</v>
      </c>
      <c r="BX51" s="241">
        <v>979804.39</v>
      </c>
      <c r="BY51" s="241">
        <v>0</v>
      </c>
      <c r="BZ51" s="241">
        <v>979804.39</v>
      </c>
      <c r="CA51" s="241">
        <v>0</v>
      </c>
      <c r="CB51" s="242" t="s">
        <v>633</v>
      </c>
      <c r="CC51" s="247">
        <v>995102.77</v>
      </c>
      <c r="CD51" s="247">
        <v>15298.38</v>
      </c>
      <c r="CE51" s="247">
        <v>886099</v>
      </c>
      <c r="CF51" s="247">
        <v>0</v>
      </c>
    </row>
    <row r="52" spans="1:84" x14ac:dyDescent="0.25">
      <c r="A52" s="253" t="s">
        <v>735</v>
      </c>
      <c r="B52" s="254" t="s">
        <v>736</v>
      </c>
      <c r="C52" s="254" t="s">
        <v>642</v>
      </c>
      <c r="D52" s="233"/>
      <c r="E52" s="234">
        <v>10032117.5</v>
      </c>
      <c r="F52" s="235">
        <v>10032117.5</v>
      </c>
      <c r="G52" s="255">
        <f>'Jobs-Ops'!G52</f>
        <v>0</v>
      </c>
      <c r="H52" s="113">
        <f>'Jobs-Ops'!H52</f>
        <v>0</v>
      </c>
      <c r="I52" s="104"/>
      <c r="J52" s="237">
        <f t="shared" si="10"/>
        <v>10032117.5</v>
      </c>
      <c r="K52" s="238"/>
      <c r="L52" s="239"/>
      <c r="M52" s="8">
        <v>11155037.970000001</v>
      </c>
      <c r="N52" s="240">
        <f t="shared" si="11"/>
        <v>11155037.970000001</v>
      </c>
      <c r="O52" s="71"/>
      <c r="P52" s="100"/>
      <c r="Q52" s="9">
        <f t="shared" si="12"/>
        <v>-1122920.4700000007</v>
      </c>
      <c r="R52" s="9">
        <f t="shared" si="13"/>
        <v>0</v>
      </c>
      <c r="S52" s="9">
        <f t="shared" si="14"/>
        <v>-1122920.4700000007</v>
      </c>
      <c r="T52" s="256">
        <v>46108</v>
      </c>
      <c r="U52" s="10"/>
      <c r="V52" s="23">
        <f t="shared" si="15"/>
        <v>0.99987955038758147</v>
      </c>
      <c r="W52" s="11">
        <f t="shared" si="16"/>
        <v>10030909.135335388</v>
      </c>
      <c r="X52" s="8">
        <v>11153694.35</v>
      </c>
      <c r="Y52" s="9">
        <f t="shared" si="17"/>
        <v>-1122920.4700000007</v>
      </c>
      <c r="Z52" s="9">
        <f t="shared" si="18"/>
        <v>0</v>
      </c>
      <c r="AA52" s="9">
        <f t="shared" si="19"/>
        <v>-1122920.4700000007</v>
      </c>
      <c r="AB52" s="10"/>
      <c r="AC52" s="24">
        <v>0</v>
      </c>
      <c r="AD52" s="11">
        <v>0</v>
      </c>
      <c r="AE52" s="8">
        <v>11110967.630000001</v>
      </c>
      <c r="AF52" s="9">
        <f t="shared" si="20"/>
        <v>-11110967.630000001</v>
      </c>
      <c r="AG52" s="10"/>
      <c r="AH52" s="11">
        <f t="shared" si="21"/>
        <v>10030909.135335388</v>
      </c>
      <c r="AI52" s="8">
        <v>42726.720000000001</v>
      </c>
      <c r="AJ52" s="9">
        <f t="shared" si="23"/>
        <v>9988047.1600000001</v>
      </c>
      <c r="AK52" s="10"/>
      <c r="AL52" s="25">
        <f t="shared" si="24"/>
        <v>1208.3646646123379</v>
      </c>
      <c r="AM52" s="25">
        <f t="shared" si="25"/>
        <v>1343.6200000010431</v>
      </c>
      <c r="AN52" s="25">
        <f t="shared" si="26"/>
        <v>0</v>
      </c>
      <c r="AO52" s="10"/>
      <c r="AP52" s="12">
        <v>10032117.5</v>
      </c>
      <c r="AQ52" s="12" t="str">
        <f t="shared" si="27"/>
        <v xml:space="preserve"> </v>
      </c>
      <c r="AR52" s="12">
        <f t="shared" si="28"/>
        <v>1208.3646646123379</v>
      </c>
      <c r="AS52" s="241"/>
      <c r="AT52" s="242"/>
      <c r="AU52" s="241"/>
      <c r="AV52" s="241"/>
      <c r="AW52" s="243"/>
      <c r="AX52" s="242"/>
      <c r="AY52" s="242"/>
      <c r="AZ52" s="241">
        <v>0</v>
      </c>
      <c r="BA52" s="241">
        <v>0</v>
      </c>
      <c r="BB52" s="241">
        <v>0</v>
      </c>
      <c r="BC52" s="241">
        <v>0</v>
      </c>
      <c r="BD52" s="241">
        <v>0</v>
      </c>
      <c r="BE52" s="241">
        <v>0</v>
      </c>
      <c r="BF52" s="241"/>
      <c r="BG52" s="241">
        <v>3</v>
      </c>
      <c r="BH52" s="241">
        <v>0</v>
      </c>
      <c r="BI52" s="241">
        <v>0</v>
      </c>
      <c r="BJ52" s="241"/>
      <c r="BK52" s="241"/>
      <c r="BL52" s="241"/>
      <c r="BM52" s="241"/>
      <c r="BN52" s="295"/>
      <c r="BO52" s="295"/>
      <c r="BP52" s="295"/>
      <c r="BQ52" s="295"/>
      <c r="BR52" s="244"/>
      <c r="BS52" s="244"/>
      <c r="BT52" s="241"/>
      <c r="BU52" s="241"/>
      <c r="BV52" s="245"/>
      <c r="BW52" s="241">
        <v>0</v>
      </c>
      <c r="BX52" s="241">
        <v>11110967.630000001</v>
      </c>
      <c r="BY52" s="241">
        <v>0</v>
      </c>
      <c r="BZ52" s="241">
        <v>11110967.630000001</v>
      </c>
      <c r="CA52" s="241">
        <v>0</v>
      </c>
      <c r="CB52" s="242" t="s">
        <v>633</v>
      </c>
      <c r="CC52" s="247">
        <v>11153694.35</v>
      </c>
      <c r="CD52" s="247">
        <v>42726.720000000001</v>
      </c>
      <c r="CE52" s="247">
        <v>10032117.5</v>
      </c>
      <c r="CF52" s="247">
        <v>0</v>
      </c>
    </row>
    <row r="53" spans="1:84" x14ac:dyDescent="0.25">
      <c r="A53" s="253" t="s">
        <v>737</v>
      </c>
      <c r="B53" s="254" t="s">
        <v>738</v>
      </c>
      <c r="C53" s="254" t="s">
        <v>665</v>
      </c>
      <c r="D53" s="233"/>
      <c r="E53" s="234">
        <v>5279141</v>
      </c>
      <c r="F53" s="235">
        <v>5279141</v>
      </c>
      <c r="G53" s="255">
        <f>'Jobs-Ops'!G53</f>
        <v>0</v>
      </c>
      <c r="H53" s="113">
        <f>'Jobs-Ops'!H53</f>
        <v>0</v>
      </c>
      <c r="I53" s="104"/>
      <c r="J53" s="237">
        <f t="shared" si="10"/>
        <v>5279141</v>
      </c>
      <c r="K53" s="238"/>
      <c r="L53" s="239"/>
      <c r="M53" s="8">
        <v>4600197.3600000003</v>
      </c>
      <c r="N53" s="240">
        <f t="shared" si="11"/>
        <v>4600197.3600000003</v>
      </c>
      <c r="O53" s="71"/>
      <c r="P53" s="100"/>
      <c r="Q53" s="9">
        <f t="shared" si="12"/>
        <v>678943.63999999966</v>
      </c>
      <c r="R53" s="9">
        <f t="shared" si="13"/>
        <v>0</v>
      </c>
      <c r="S53" s="9">
        <f t="shared" si="14"/>
        <v>678943.63999999966</v>
      </c>
      <c r="T53" s="256">
        <v>46108</v>
      </c>
      <c r="U53" s="10"/>
      <c r="V53" s="23">
        <f t="shared" si="15"/>
        <v>1</v>
      </c>
      <c r="W53" s="11">
        <f t="shared" si="16"/>
        <v>5279141</v>
      </c>
      <c r="X53" s="8">
        <v>4600197.3600000003</v>
      </c>
      <c r="Y53" s="9">
        <f t="shared" si="17"/>
        <v>678943.63999999966</v>
      </c>
      <c r="Z53" s="9">
        <f t="shared" si="18"/>
        <v>0</v>
      </c>
      <c r="AA53" s="9">
        <f t="shared" si="19"/>
        <v>678943.63999999966</v>
      </c>
      <c r="AB53" s="10"/>
      <c r="AC53" s="24">
        <v>0</v>
      </c>
      <c r="AD53" s="11">
        <v>0</v>
      </c>
      <c r="AE53" s="8">
        <v>4588788.38</v>
      </c>
      <c r="AF53" s="9">
        <f t="shared" si="20"/>
        <v>-4588788.38</v>
      </c>
      <c r="AG53" s="10"/>
      <c r="AH53" s="11">
        <f t="shared" si="21"/>
        <v>5279141</v>
      </c>
      <c r="AI53" s="8">
        <v>11408.98</v>
      </c>
      <c r="AJ53" s="9">
        <f t="shared" si="23"/>
        <v>5267732.0199999996</v>
      </c>
      <c r="AK53" s="10"/>
      <c r="AL53" s="25">
        <f t="shared" si="24"/>
        <v>0</v>
      </c>
      <c r="AM53" s="25">
        <f t="shared" si="25"/>
        <v>0</v>
      </c>
      <c r="AN53" s="25">
        <f t="shared" si="26"/>
        <v>0</v>
      </c>
      <c r="AO53" s="10"/>
      <c r="AP53" s="12">
        <v>5279141</v>
      </c>
      <c r="AQ53" s="12">
        <f t="shared" si="27"/>
        <v>0</v>
      </c>
      <c r="AR53" s="12">
        <f t="shared" si="28"/>
        <v>0</v>
      </c>
      <c r="AS53" s="241"/>
      <c r="AT53" s="242"/>
      <c r="AU53" s="241"/>
      <c r="AV53" s="241"/>
      <c r="AW53" s="243"/>
      <c r="AX53" s="242"/>
      <c r="AY53" s="242"/>
      <c r="AZ53" s="241">
        <v>0</v>
      </c>
      <c r="BA53" s="241">
        <v>0</v>
      </c>
      <c r="BB53" s="241">
        <v>0</v>
      </c>
      <c r="BC53" s="241">
        <v>0</v>
      </c>
      <c r="BD53" s="241">
        <v>0</v>
      </c>
      <c r="BE53" s="241">
        <v>0</v>
      </c>
      <c r="BF53" s="241"/>
      <c r="BG53" s="241">
        <v>3</v>
      </c>
      <c r="BH53" s="241">
        <v>0</v>
      </c>
      <c r="BI53" s="241">
        <v>0</v>
      </c>
      <c r="BJ53" s="241"/>
      <c r="BK53" s="241"/>
      <c r="BL53" s="241"/>
      <c r="BM53" s="241"/>
      <c r="BN53" s="295"/>
      <c r="BO53" s="295"/>
      <c r="BP53" s="295"/>
      <c r="BQ53" s="295"/>
      <c r="BR53" s="244"/>
      <c r="BS53" s="244"/>
      <c r="BT53" s="241"/>
      <c r="BU53" s="241"/>
      <c r="BV53" s="245"/>
      <c r="BW53" s="241">
        <v>0</v>
      </c>
      <c r="BX53" s="241">
        <v>4588788.38</v>
      </c>
      <c r="BY53" s="241">
        <v>0</v>
      </c>
      <c r="BZ53" s="241">
        <v>4588788.38</v>
      </c>
      <c r="CA53" s="241">
        <v>0</v>
      </c>
      <c r="CB53" s="242" t="s">
        <v>633</v>
      </c>
      <c r="CC53" s="247">
        <v>4600197.3600000003</v>
      </c>
      <c r="CD53" s="247">
        <v>11408.98</v>
      </c>
      <c r="CE53" s="247">
        <v>5279141</v>
      </c>
      <c r="CF53" s="247">
        <v>0</v>
      </c>
    </row>
    <row r="54" spans="1:84" x14ac:dyDescent="0.25">
      <c r="A54" s="253" t="s">
        <v>739</v>
      </c>
      <c r="B54" s="254" t="s">
        <v>740</v>
      </c>
      <c r="C54" s="254" t="s">
        <v>641</v>
      </c>
      <c r="D54" s="233"/>
      <c r="E54" s="234">
        <v>255195</v>
      </c>
      <c r="F54" s="235">
        <v>255195</v>
      </c>
      <c r="G54" s="255">
        <f>'Jobs-Ops'!G54</f>
        <v>0</v>
      </c>
      <c r="H54" s="113">
        <f>'Jobs-Ops'!H54</f>
        <v>0</v>
      </c>
      <c r="I54" s="104"/>
      <c r="J54" s="237">
        <f t="shared" si="10"/>
        <v>255195</v>
      </c>
      <c r="K54" s="238"/>
      <c r="L54" s="239"/>
      <c r="M54" s="8">
        <v>231611.68</v>
      </c>
      <c r="N54" s="240">
        <f t="shared" si="11"/>
        <v>231611.68</v>
      </c>
      <c r="O54" s="71"/>
      <c r="P54" s="100"/>
      <c r="Q54" s="9">
        <f t="shared" si="12"/>
        <v>23583.320000000007</v>
      </c>
      <c r="R54" s="9">
        <f t="shared" si="13"/>
        <v>0</v>
      </c>
      <c r="S54" s="9">
        <f t="shared" si="14"/>
        <v>23583.320000000007</v>
      </c>
      <c r="T54" s="256">
        <v>46108</v>
      </c>
      <c r="U54" s="10"/>
      <c r="V54" s="23">
        <f t="shared" si="15"/>
        <v>1.0203431450434626</v>
      </c>
      <c r="W54" s="11">
        <f t="shared" si="16"/>
        <v>260386.46889936645</v>
      </c>
      <c r="X54" s="8">
        <v>236323.39</v>
      </c>
      <c r="Y54" s="9">
        <f t="shared" si="17"/>
        <v>24063.078899366432</v>
      </c>
      <c r="Z54" s="9">
        <f t="shared" si="18"/>
        <v>0</v>
      </c>
      <c r="AA54" s="9">
        <f t="shared" si="19"/>
        <v>24063.078899366432</v>
      </c>
      <c r="AB54" s="10"/>
      <c r="AC54" s="24">
        <v>0</v>
      </c>
      <c r="AD54" s="11">
        <v>0</v>
      </c>
      <c r="AE54" s="8">
        <v>231611.68</v>
      </c>
      <c r="AF54" s="9">
        <f t="shared" si="20"/>
        <v>-231611.68</v>
      </c>
      <c r="AG54" s="10"/>
      <c r="AH54" s="11">
        <f t="shared" si="21"/>
        <v>260386.46889936645</v>
      </c>
      <c r="AI54" s="8">
        <v>4711.71</v>
      </c>
      <c r="AJ54" s="9">
        <f t="shared" si="23"/>
        <v>255674.75889936642</v>
      </c>
      <c r="AK54" s="10"/>
      <c r="AL54" s="25">
        <f t="shared" si="24"/>
        <v>-5191.4688993664458</v>
      </c>
      <c r="AM54" s="25">
        <f t="shared" si="25"/>
        <v>-4711.710000000021</v>
      </c>
      <c r="AN54" s="25">
        <f t="shared" si="26"/>
        <v>-479.75889936642488</v>
      </c>
      <c r="AO54" s="10"/>
      <c r="AP54" s="12">
        <v>259011.48</v>
      </c>
      <c r="AQ54" s="12">
        <f t="shared" si="27"/>
        <v>1374.9888993664354</v>
      </c>
      <c r="AR54" s="12" t="str">
        <f t="shared" si="28"/>
        <v xml:space="preserve"> </v>
      </c>
      <c r="AS54" s="241"/>
      <c r="AT54" s="242"/>
      <c r="AU54" s="241"/>
      <c r="AV54" s="241"/>
      <c r="AW54" s="243"/>
      <c r="AX54" s="242"/>
      <c r="AY54" s="242"/>
      <c r="AZ54" s="241">
        <v>0</v>
      </c>
      <c r="BA54" s="241">
        <v>0</v>
      </c>
      <c r="BB54" s="241">
        <v>0</v>
      </c>
      <c r="BC54" s="241">
        <v>0</v>
      </c>
      <c r="BD54" s="241">
        <v>0</v>
      </c>
      <c r="BE54" s="241">
        <v>0</v>
      </c>
      <c r="BF54" s="241"/>
      <c r="BG54" s="241">
        <v>3</v>
      </c>
      <c r="BH54" s="241">
        <v>0</v>
      </c>
      <c r="BI54" s="241">
        <v>0</v>
      </c>
      <c r="BJ54" s="241"/>
      <c r="BK54" s="241"/>
      <c r="BL54" s="241"/>
      <c r="BM54" s="241"/>
      <c r="BN54" s="295"/>
      <c r="BO54" s="295"/>
      <c r="BP54" s="295"/>
      <c r="BQ54" s="295"/>
      <c r="BR54" s="244"/>
      <c r="BS54" s="244"/>
      <c r="BT54" s="241"/>
      <c r="BU54" s="241"/>
      <c r="BV54" s="245"/>
      <c r="BW54" s="241">
        <v>0</v>
      </c>
      <c r="BX54" s="241">
        <v>231611.68</v>
      </c>
      <c r="BY54" s="241">
        <v>0</v>
      </c>
      <c r="BZ54" s="241">
        <v>231611.68</v>
      </c>
      <c r="CA54" s="241">
        <v>0</v>
      </c>
      <c r="CB54" s="242" t="s">
        <v>633</v>
      </c>
      <c r="CC54" s="247">
        <v>236323.39</v>
      </c>
      <c r="CD54" s="247">
        <v>4711.71</v>
      </c>
      <c r="CE54" s="247">
        <v>259011.48</v>
      </c>
      <c r="CF54" s="247">
        <v>0</v>
      </c>
    </row>
    <row r="55" spans="1:84" x14ac:dyDescent="0.25">
      <c r="A55" s="253" t="s">
        <v>741</v>
      </c>
      <c r="B55" s="254" t="s">
        <v>742</v>
      </c>
      <c r="C55" s="254" t="s">
        <v>641</v>
      </c>
      <c r="D55" s="233"/>
      <c r="E55" s="234">
        <v>4650803</v>
      </c>
      <c r="F55" s="235">
        <v>4650803</v>
      </c>
      <c r="G55" s="255">
        <f>'Jobs-Ops'!G55</f>
        <v>0</v>
      </c>
      <c r="H55" s="113">
        <f>'Jobs-Ops'!H55</f>
        <v>0</v>
      </c>
      <c r="I55" s="104"/>
      <c r="J55" s="237">
        <f t="shared" si="10"/>
        <v>4650803</v>
      </c>
      <c r="K55" s="238"/>
      <c r="L55" s="239"/>
      <c r="M55" s="8">
        <v>3734355.12</v>
      </c>
      <c r="N55" s="240">
        <f t="shared" si="11"/>
        <v>3734355.12</v>
      </c>
      <c r="O55" s="71"/>
      <c r="P55" s="100"/>
      <c r="Q55" s="9">
        <f t="shared" si="12"/>
        <v>916447.87999999989</v>
      </c>
      <c r="R55" s="9">
        <f t="shared" si="13"/>
        <v>0</v>
      </c>
      <c r="S55" s="9">
        <f t="shared" si="14"/>
        <v>916447.87999999989</v>
      </c>
      <c r="T55" s="256">
        <v>46108</v>
      </c>
      <c r="U55" s="10"/>
      <c r="V55" s="23">
        <f t="shared" si="15"/>
        <v>1.0016224809385563</v>
      </c>
      <c r="W55" s="11">
        <f t="shared" si="16"/>
        <v>4658348.839216481</v>
      </c>
      <c r="X55" s="8">
        <v>3740414.04</v>
      </c>
      <c r="Y55" s="9">
        <f t="shared" si="17"/>
        <v>917934.79921648093</v>
      </c>
      <c r="Z55" s="9">
        <f t="shared" si="18"/>
        <v>0</v>
      </c>
      <c r="AA55" s="9">
        <f t="shared" si="19"/>
        <v>917934.79921648093</v>
      </c>
      <c r="AB55" s="10"/>
      <c r="AC55" s="24">
        <v>0</v>
      </c>
      <c r="AD55" s="11">
        <v>0</v>
      </c>
      <c r="AE55" s="8">
        <v>1607163.76</v>
      </c>
      <c r="AF55" s="9">
        <f t="shared" si="20"/>
        <v>-1607163.76</v>
      </c>
      <c r="AG55" s="10"/>
      <c r="AH55" s="11">
        <f t="shared" si="21"/>
        <v>4658348.839216481</v>
      </c>
      <c r="AI55" s="8">
        <v>2133250.2799999998</v>
      </c>
      <c r="AJ55" s="9">
        <f t="shared" si="23"/>
        <v>2525098.5592164807</v>
      </c>
      <c r="AK55" s="10"/>
      <c r="AL55" s="25">
        <f t="shared" si="24"/>
        <v>-7545.8392164809629</v>
      </c>
      <c r="AM55" s="25">
        <f t="shared" si="25"/>
        <v>-6058.9199999999255</v>
      </c>
      <c r="AN55" s="25">
        <f t="shared" si="26"/>
        <v>-1486.9192164810374</v>
      </c>
      <c r="AO55" s="10"/>
      <c r="AP55" s="12">
        <v>4650803</v>
      </c>
      <c r="AQ55" s="12">
        <f t="shared" si="27"/>
        <v>7545.8392164809629</v>
      </c>
      <c r="AR55" s="12" t="str">
        <f t="shared" si="28"/>
        <v xml:space="preserve"> </v>
      </c>
      <c r="AS55" s="241"/>
      <c r="AT55" s="242"/>
      <c r="AU55" s="241"/>
      <c r="AV55" s="241"/>
      <c r="AW55" s="243"/>
      <c r="AX55" s="242"/>
      <c r="AY55" s="242"/>
      <c r="AZ55" s="241">
        <v>0</v>
      </c>
      <c r="BA55" s="241">
        <v>0</v>
      </c>
      <c r="BB55" s="241">
        <v>0</v>
      </c>
      <c r="BC55" s="241">
        <v>0</v>
      </c>
      <c r="BD55" s="241">
        <v>0</v>
      </c>
      <c r="BE55" s="241">
        <v>0</v>
      </c>
      <c r="BF55" s="241"/>
      <c r="BG55" s="241">
        <v>3</v>
      </c>
      <c r="BH55" s="241">
        <v>0</v>
      </c>
      <c r="BI55" s="241">
        <v>0</v>
      </c>
      <c r="BJ55" s="241"/>
      <c r="BK55" s="241"/>
      <c r="BL55" s="241"/>
      <c r="BM55" s="241"/>
      <c r="BN55" s="295"/>
      <c r="BO55" s="295"/>
      <c r="BP55" s="295"/>
      <c r="BQ55" s="295"/>
      <c r="BR55" s="244"/>
      <c r="BS55" s="244"/>
      <c r="BT55" s="241"/>
      <c r="BU55" s="241"/>
      <c r="BV55" s="245"/>
      <c r="BW55" s="241">
        <v>0</v>
      </c>
      <c r="BX55" s="241">
        <v>1607163.76</v>
      </c>
      <c r="BY55" s="241">
        <v>0</v>
      </c>
      <c r="BZ55" s="241">
        <v>1607163.76</v>
      </c>
      <c r="CA55" s="241">
        <v>0</v>
      </c>
      <c r="CB55" s="242" t="s">
        <v>633</v>
      </c>
      <c r="CC55" s="247">
        <v>3740414.04</v>
      </c>
      <c r="CD55" s="247">
        <v>2133250.2799999998</v>
      </c>
      <c r="CE55" s="247">
        <v>4650803</v>
      </c>
      <c r="CF55" s="247">
        <v>0</v>
      </c>
    </row>
    <row r="56" spans="1:84" x14ac:dyDescent="0.25">
      <c r="A56" s="253" t="s">
        <v>743</v>
      </c>
      <c r="B56" s="254" t="s">
        <v>744</v>
      </c>
      <c r="C56" s="254" t="s">
        <v>637</v>
      </c>
      <c r="D56" s="233"/>
      <c r="E56" s="234">
        <v>0</v>
      </c>
      <c r="F56" s="235">
        <v>0</v>
      </c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>
        <v>1386502.81</v>
      </c>
      <c r="N56" s="240">
        <f t="shared" si="11"/>
        <v>1386502.81</v>
      </c>
      <c r="O56" s="71"/>
      <c r="P56" s="100"/>
      <c r="Q56" s="9">
        <f t="shared" si="12"/>
        <v>-1386502.81</v>
      </c>
      <c r="R56" s="9">
        <f t="shared" si="13"/>
        <v>0</v>
      </c>
      <c r="S56" s="9">
        <f t="shared" si="14"/>
        <v>-1386502.81</v>
      </c>
      <c r="T56" s="256">
        <v>45744</v>
      </c>
      <c r="U56" s="10"/>
      <c r="V56" s="23">
        <f t="shared" si="15"/>
        <v>1</v>
      </c>
      <c r="W56" s="11">
        <f t="shared" si="16"/>
        <v>0</v>
      </c>
      <c r="X56" s="8">
        <v>1386502.81</v>
      </c>
      <c r="Y56" s="9">
        <f t="shared" si="17"/>
        <v>-1386502.81</v>
      </c>
      <c r="Z56" s="9">
        <f t="shared" si="18"/>
        <v>0</v>
      </c>
      <c r="AA56" s="9">
        <f t="shared" si="19"/>
        <v>-1386502.81</v>
      </c>
      <c r="AB56" s="10"/>
      <c r="AC56" s="24">
        <v>0</v>
      </c>
      <c r="AD56" s="11">
        <v>0</v>
      </c>
      <c r="AE56" s="8">
        <v>1372733.39</v>
      </c>
      <c r="AF56" s="9">
        <f t="shared" si="20"/>
        <v>-1372733.39</v>
      </c>
      <c r="AG56" s="10"/>
      <c r="AH56" s="11">
        <f t="shared" si="21"/>
        <v>0</v>
      </c>
      <c r="AI56" s="8">
        <v>13769.42</v>
      </c>
      <c r="AJ56" s="9">
        <f t="shared" si="23"/>
        <v>-13769.420000000158</v>
      </c>
      <c r="AK56" s="10"/>
      <c r="AL56" s="25">
        <f t="shared" si="24"/>
        <v>0</v>
      </c>
      <c r="AM56" s="25">
        <f t="shared" si="25"/>
        <v>0</v>
      </c>
      <c r="AN56" s="25">
        <f t="shared" si="26"/>
        <v>0</v>
      </c>
      <c r="AO56" s="10"/>
      <c r="AP56" s="12">
        <v>0</v>
      </c>
      <c r="AQ56" s="12">
        <f t="shared" si="27"/>
        <v>0</v>
      </c>
      <c r="AR56" s="12">
        <f t="shared" si="28"/>
        <v>0</v>
      </c>
      <c r="AS56" s="241"/>
      <c r="AT56" s="242"/>
      <c r="AU56" s="241"/>
      <c r="AV56" s="241"/>
      <c r="AW56" s="243"/>
      <c r="AX56" s="242"/>
      <c r="AY56" s="242"/>
      <c r="AZ56" s="241">
        <v>0</v>
      </c>
      <c r="BA56" s="241">
        <v>0</v>
      </c>
      <c r="BB56" s="241">
        <v>0</v>
      </c>
      <c r="BC56" s="241">
        <v>0</v>
      </c>
      <c r="BD56" s="241">
        <v>0</v>
      </c>
      <c r="BE56" s="241">
        <v>0</v>
      </c>
      <c r="BF56" s="241"/>
      <c r="BG56" s="241">
        <v>3</v>
      </c>
      <c r="BH56" s="241">
        <v>0</v>
      </c>
      <c r="BI56" s="241">
        <v>0</v>
      </c>
      <c r="BJ56" s="241"/>
      <c r="BK56" s="241"/>
      <c r="BL56" s="241"/>
      <c r="BM56" s="241"/>
      <c r="BN56" s="295"/>
      <c r="BO56" s="295"/>
      <c r="BP56" s="295"/>
      <c r="BQ56" s="295"/>
      <c r="BR56" s="244"/>
      <c r="BS56" s="244"/>
      <c r="BT56" s="241"/>
      <c r="BU56" s="241"/>
      <c r="BV56" s="245"/>
      <c r="BW56" s="241">
        <v>0</v>
      </c>
      <c r="BX56" s="241">
        <v>1372733.39</v>
      </c>
      <c r="BY56" s="241">
        <v>0</v>
      </c>
      <c r="BZ56" s="241">
        <v>1372733.39</v>
      </c>
      <c r="CA56" s="241">
        <v>0</v>
      </c>
      <c r="CB56" s="242" t="s">
        <v>633</v>
      </c>
      <c r="CC56" s="247">
        <v>1386502.81</v>
      </c>
      <c r="CD56" s="247">
        <v>13769.42</v>
      </c>
      <c r="CE56" s="247">
        <v>0</v>
      </c>
      <c r="CF56" s="247">
        <v>0</v>
      </c>
    </row>
    <row r="57" spans="1:84" x14ac:dyDescent="0.25">
      <c r="A57" s="253" t="s">
        <v>745</v>
      </c>
      <c r="B57" s="254" t="s">
        <v>746</v>
      </c>
      <c r="C57" s="254" t="s">
        <v>637</v>
      </c>
      <c r="D57" s="233"/>
      <c r="E57" s="234">
        <v>0</v>
      </c>
      <c r="F57" s="235">
        <v>0</v>
      </c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>
        <v>295339.87</v>
      </c>
      <c r="N57" s="240">
        <f t="shared" si="11"/>
        <v>295339.87</v>
      </c>
      <c r="O57" s="71"/>
      <c r="P57" s="100"/>
      <c r="Q57" s="9">
        <f t="shared" si="12"/>
        <v>-295339.87</v>
      </c>
      <c r="R57" s="9">
        <f t="shared" si="13"/>
        <v>0</v>
      </c>
      <c r="S57" s="9">
        <f t="shared" si="14"/>
        <v>-295339.87</v>
      </c>
      <c r="T57" s="256">
        <v>45744</v>
      </c>
      <c r="U57" s="10"/>
      <c r="V57" s="23">
        <f t="shared" si="15"/>
        <v>1</v>
      </c>
      <c r="W57" s="11">
        <f t="shared" si="16"/>
        <v>0</v>
      </c>
      <c r="X57" s="8">
        <v>295339.87</v>
      </c>
      <c r="Y57" s="9">
        <f t="shared" si="17"/>
        <v>-295339.87</v>
      </c>
      <c r="Z57" s="9">
        <f t="shared" si="18"/>
        <v>0</v>
      </c>
      <c r="AA57" s="9">
        <f t="shared" si="19"/>
        <v>-295339.87</v>
      </c>
      <c r="AB57" s="10"/>
      <c r="AC57" s="24">
        <v>0</v>
      </c>
      <c r="AD57" s="11">
        <v>0</v>
      </c>
      <c r="AE57" s="8">
        <v>293651.87</v>
      </c>
      <c r="AF57" s="9">
        <f t="shared" si="20"/>
        <v>-293651.87</v>
      </c>
      <c r="AG57" s="10"/>
      <c r="AH57" s="11">
        <f t="shared" si="21"/>
        <v>0</v>
      </c>
      <c r="AI57" s="8">
        <v>1688</v>
      </c>
      <c r="AJ57" s="9">
        <f t="shared" si="23"/>
        <v>-1688</v>
      </c>
      <c r="AK57" s="10"/>
      <c r="AL57" s="25">
        <f t="shared" si="24"/>
        <v>0</v>
      </c>
      <c r="AM57" s="25">
        <f t="shared" si="25"/>
        <v>0</v>
      </c>
      <c r="AN57" s="25">
        <f t="shared" si="26"/>
        <v>0</v>
      </c>
      <c r="AO57" s="10"/>
      <c r="AP57" s="12">
        <v>0</v>
      </c>
      <c r="AQ57" s="12">
        <f t="shared" si="27"/>
        <v>0</v>
      </c>
      <c r="AR57" s="12">
        <f t="shared" si="28"/>
        <v>0</v>
      </c>
      <c r="AS57" s="241"/>
      <c r="AT57" s="242"/>
      <c r="AU57" s="241"/>
      <c r="AV57" s="241"/>
      <c r="AW57" s="243"/>
      <c r="AX57" s="242"/>
      <c r="AY57" s="242"/>
      <c r="AZ57" s="241">
        <v>0</v>
      </c>
      <c r="BA57" s="241">
        <v>0</v>
      </c>
      <c r="BB57" s="241">
        <v>0</v>
      </c>
      <c r="BC57" s="241">
        <v>0</v>
      </c>
      <c r="BD57" s="241">
        <v>0</v>
      </c>
      <c r="BE57" s="241">
        <v>0</v>
      </c>
      <c r="BF57" s="241"/>
      <c r="BG57" s="241">
        <v>3</v>
      </c>
      <c r="BH57" s="241">
        <v>0</v>
      </c>
      <c r="BI57" s="241">
        <v>0</v>
      </c>
      <c r="BJ57" s="241"/>
      <c r="BK57" s="241"/>
      <c r="BL57" s="241"/>
      <c r="BM57" s="241"/>
      <c r="BN57" s="295"/>
      <c r="BO57" s="295"/>
      <c r="BP57" s="295"/>
      <c r="BQ57" s="295"/>
      <c r="BR57" s="244"/>
      <c r="BS57" s="244"/>
      <c r="BT57" s="241"/>
      <c r="BU57" s="241"/>
      <c r="BV57" s="245"/>
      <c r="BW57" s="241">
        <v>0</v>
      </c>
      <c r="BX57" s="241">
        <v>293651.87</v>
      </c>
      <c r="BY57" s="241">
        <v>0</v>
      </c>
      <c r="BZ57" s="241">
        <v>293651.87</v>
      </c>
      <c r="CA57" s="241">
        <v>0</v>
      </c>
      <c r="CB57" s="242" t="s">
        <v>633</v>
      </c>
      <c r="CC57" s="247">
        <v>295339.87</v>
      </c>
      <c r="CD57" s="247">
        <v>1688</v>
      </c>
      <c r="CE57" s="247">
        <v>0</v>
      </c>
      <c r="CF57" s="247">
        <v>0</v>
      </c>
    </row>
    <row r="58" spans="1:84" x14ac:dyDescent="0.25">
      <c r="A58" s="253" t="s">
        <v>747</v>
      </c>
      <c r="B58" s="254" t="s">
        <v>748</v>
      </c>
      <c r="C58" s="254" t="s">
        <v>637</v>
      </c>
      <c r="D58" s="233"/>
      <c r="E58" s="234">
        <v>0</v>
      </c>
      <c r="F58" s="235">
        <v>0</v>
      </c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>
        <v>379669.02</v>
      </c>
      <c r="N58" s="240">
        <f t="shared" si="11"/>
        <v>379669.02</v>
      </c>
      <c r="O58" s="71"/>
      <c r="P58" s="100"/>
      <c r="Q58" s="9">
        <f t="shared" si="12"/>
        <v>-379669.02</v>
      </c>
      <c r="R58" s="9">
        <f t="shared" si="13"/>
        <v>0</v>
      </c>
      <c r="S58" s="9">
        <f t="shared" si="14"/>
        <v>-379669.02</v>
      </c>
      <c r="T58" s="256">
        <v>45744</v>
      </c>
      <c r="U58" s="10"/>
      <c r="V58" s="23">
        <f t="shared" si="15"/>
        <v>1</v>
      </c>
      <c r="W58" s="11">
        <f t="shared" si="16"/>
        <v>0</v>
      </c>
      <c r="X58" s="8">
        <v>379669.02</v>
      </c>
      <c r="Y58" s="9">
        <f t="shared" si="17"/>
        <v>-379669.02</v>
      </c>
      <c r="Z58" s="9">
        <f t="shared" si="18"/>
        <v>0</v>
      </c>
      <c r="AA58" s="9">
        <f t="shared" si="19"/>
        <v>-379669.02</v>
      </c>
      <c r="AB58" s="10"/>
      <c r="AC58" s="24">
        <v>0</v>
      </c>
      <c r="AD58" s="11">
        <v>0</v>
      </c>
      <c r="AE58" s="8">
        <v>373778.27</v>
      </c>
      <c r="AF58" s="9">
        <f t="shared" si="20"/>
        <v>-373778.27</v>
      </c>
      <c r="AG58" s="10"/>
      <c r="AH58" s="11">
        <f t="shared" si="21"/>
        <v>0</v>
      </c>
      <c r="AI58" s="8">
        <v>5890.75</v>
      </c>
      <c r="AJ58" s="9">
        <f t="shared" si="23"/>
        <v>-5890.75</v>
      </c>
      <c r="AK58" s="10"/>
      <c r="AL58" s="25">
        <f t="shared" si="24"/>
        <v>0</v>
      </c>
      <c r="AM58" s="25">
        <f t="shared" si="25"/>
        <v>0</v>
      </c>
      <c r="AN58" s="25">
        <f t="shared" si="26"/>
        <v>0</v>
      </c>
      <c r="AO58" s="10"/>
      <c r="AP58" s="12">
        <v>0</v>
      </c>
      <c r="AQ58" s="12">
        <f t="shared" si="27"/>
        <v>0</v>
      </c>
      <c r="AR58" s="12">
        <f t="shared" si="28"/>
        <v>0</v>
      </c>
      <c r="AS58" s="241"/>
      <c r="AT58" s="242"/>
      <c r="AU58" s="241"/>
      <c r="AV58" s="241"/>
      <c r="AW58" s="243"/>
      <c r="AX58" s="242"/>
      <c r="AY58" s="242"/>
      <c r="AZ58" s="241">
        <v>0</v>
      </c>
      <c r="BA58" s="241">
        <v>0</v>
      </c>
      <c r="BB58" s="241">
        <v>0</v>
      </c>
      <c r="BC58" s="241">
        <v>0</v>
      </c>
      <c r="BD58" s="241">
        <v>0</v>
      </c>
      <c r="BE58" s="241">
        <v>0</v>
      </c>
      <c r="BF58" s="241"/>
      <c r="BG58" s="241">
        <v>3</v>
      </c>
      <c r="BH58" s="241">
        <v>0</v>
      </c>
      <c r="BI58" s="241">
        <v>0</v>
      </c>
      <c r="BJ58" s="241"/>
      <c r="BK58" s="241"/>
      <c r="BL58" s="241"/>
      <c r="BM58" s="241"/>
      <c r="BN58" s="295"/>
      <c r="BO58" s="295"/>
      <c r="BP58" s="295"/>
      <c r="BQ58" s="295"/>
      <c r="BR58" s="244"/>
      <c r="BS58" s="244"/>
      <c r="BT58" s="241"/>
      <c r="BU58" s="241"/>
      <c r="BV58" s="245"/>
      <c r="BW58" s="241">
        <v>0</v>
      </c>
      <c r="BX58" s="241">
        <v>373778.27</v>
      </c>
      <c r="BY58" s="241">
        <v>0</v>
      </c>
      <c r="BZ58" s="241">
        <v>373778.27</v>
      </c>
      <c r="CA58" s="241">
        <v>0</v>
      </c>
      <c r="CB58" s="242" t="s">
        <v>633</v>
      </c>
      <c r="CC58" s="247">
        <v>379669.02</v>
      </c>
      <c r="CD58" s="247">
        <v>5890.75</v>
      </c>
      <c r="CE58" s="247">
        <v>0</v>
      </c>
      <c r="CF58" s="247">
        <v>0</v>
      </c>
    </row>
    <row r="59" spans="1:84" x14ac:dyDescent="0.25">
      <c r="A59" s="253" t="s">
        <v>749</v>
      </c>
      <c r="B59" s="254" t="s">
        <v>750</v>
      </c>
      <c r="C59" s="254" t="s">
        <v>637</v>
      </c>
      <c r="D59" s="233"/>
      <c r="E59" s="234">
        <v>0</v>
      </c>
      <c r="F59" s="235">
        <v>0</v>
      </c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>
        <v>24460.34</v>
      </c>
      <c r="N59" s="240">
        <f t="shared" si="11"/>
        <v>24460.34</v>
      </c>
      <c r="O59" s="71"/>
      <c r="P59" s="100"/>
      <c r="Q59" s="9">
        <f t="shared" si="12"/>
        <v>-24460.34</v>
      </c>
      <c r="R59" s="9">
        <f t="shared" si="13"/>
        <v>0</v>
      </c>
      <c r="S59" s="9">
        <f t="shared" si="14"/>
        <v>-24460.34</v>
      </c>
      <c r="T59" s="256">
        <v>45744</v>
      </c>
      <c r="U59" s="10"/>
      <c r="V59" s="23">
        <f t="shared" si="15"/>
        <v>1</v>
      </c>
      <c r="W59" s="11">
        <f t="shared" si="16"/>
        <v>0</v>
      </c>
      <c r="X59" s="8">
        <v>24460.34</v>
      </c>
      <c r="Y59" s="9">
        <f t="shared" si="17"/>
        <v>-24460.34</v>
      </c>
      <c r="Z59" s="9">
        <f t="shared" si="18"/>
        <v>0</v>
      </c>
      <c r="AA59" s="9">
        <f t="shared" si="19"/>
        <v>-24460.34</v>
      </c>
      <c r="AB59" s="10"/>
      <c r="AC59" s="24">
        <v>0</v>
      </c>
      <c r="AD59" s="11">
        <v>0</v>
      </c>
      <c r="AE59" s="8">
        <v>23807.99</v>
      </c>
      <c r="AF59" s="9">
        <f t="shared" si="20"/>
        <v>-23807.99</v>
      </c>
      <c r="AG59" s="10"/>
      <c r="AH59" s="11">
        <f t="shared" si="21"/>
        <v>0</v>
      </c>
      <c r="AI59" s="8">
        <v>652.35</v>
      </c>
      <c r="AJ59" s="9">
        <f t="shared" si="23"/>
        <v>-652.34999999999854</v>
      </c>
      <c r="AK59" s="10"/>
      <c r="AL59" s="25">
        <f t="shared" si="24"/>
        <v>0</v>
      </c>
      <c r="AM59" s="25">
        <f t="shared" si="25"/>
        <v>0</v>
      </c>
      <c r="AN59" s="25">
        <f t="shared" si="26"/>
        <v>0</v>
      </c>
      <c r="AO59" s="10"/>
      <c r="AP59" s="12">
        <v>0</v>
      </c>
      <c r="AQ59" s="12">
        <f t="shared" si="27"/>
        <v>0</v>
      </c>
      <c r="AR59" s="12">
        <f t="shared" si="28"/>
        <v>0</v>
      </c>
      <c r="AS59" s="241"/>
      <c r="AT59" s="242"/>
      <c r="AU59" s="241"/>
      <c r="AV59" s="241"/>
      <c r="AW59" s="243"/>
      <c r="AX59" s="242"/>
      <c r="AY59" s="242"/>
      <c r="AZ59" s="241">
        <v>0</v>
      </c>
      <c r="BA59" s="241">
        <v>0</v>
      </c>
      <c r="BB59" s="241">
        <v>0</v>
      </c>
      <c r="BC59" s="241">
        <v>0</v>
      </c>
      <c r="BD59" s="241">
        <v>0</v>
      </c>
      <c r="BE59" s="241">
        <v>0</v>
      </c>
      <c r="BF59" s="241"/>
      <c r="BG59" s="241">
        <v>3</v>
      </c>
      <c r="BH59" s="241">
        <v>0</v>
      </c>
      <c r="BI59" s="241">
        <v>0</v>
      </c>
      <c r="BJ59" s="241"/>
      <c r="BK59" s="241"/>
      <c r="BL59" s="241"/>
      <c r="BM59" s="241"/>
      <c r="BN59" s="295"/>
      <c r="BO59" s="295"/>
      <c r="BP59" s="295"/>
      <c r="BQ59" s="295"/>
      <c r="BR59" s="244"/>
      <c r="BS59" s="244"/>
      <c r="BT59" s="241"/>
      <c r="BU59" s="241"/>
      <c r="BV59" s="245"/>
      <c r="BW59" s="241">
        <v>0</v>
      </c>
      <c r="BX59" s="241">
        <v>23807.99</v>
      </c>
      <c r="BY59" s="241">
        <v>0</v>
      </c>
      <c r="BZ59" s="241">
        <v>23807.99</v>
      </c>
      <c r="CA59" s="241">
        <v>0</v>
      </c>
      <c r="CB59" s="242" t="s">
        <v>633</v>
      </c>
      <c r="CC59" s="247">
        <v>24460.34</v>
      </c>
      <c r="CD59" s="247">
        <v>652.35</v>
      </c>
      <c r="CE59" s="247">
        <v>0</v>
      </c>
      <c r="CF59" s="247">
        <v>0</v>
      </c>
    </row>
    <row r="60" spans="1:84" x14ac:dyDescent="0.25">
      <c r="A60" s="253" t="s">
        <v>751</v>
      </c>
      <c r="B60" s="254" t="s">
        <v>752</v>
      </c>
      <c r="C60" s="254" t="s">
        <v>679</v>
      </c>
      <c r="D60" s="233"/>
      <c r="E60" s="234">
        <v>1086960</v>
      </c>
      <c r="F60" s="235">
        <v>1086960</v>
      </c>
      <c r="G60" s="255">
        <f>'Jobs-Ops'!G60</f>
        <v>0</v>
      </c>
      <c r="H60" s="113">
        <f>'Jobs-Ops'!H60</f>
        <v>0</v>
      </c>
      <c r="I60" s="104"/>
      <c r="J60" s="237">
        <f t="shared" si="10"/>
        <v>1086960</v>
      </c>
      <c r="K60" s="238"/>
      <c r="L60" s="239"/>
      <c r="M60" s="8">
        <v>925400.14</v>
      </c>
      <c r="N60" s="240">
        <f t="shared" si="11"/>
        <v>925400.14</v>
      </c>
      <c r="O60" s="71"/>
      <c r="P60" s="100"/>
      <c r="Q60" s="9">
        <f t="shared" si="12"/>
        <v>161559.85999999999</v>
      </c>
      <c r="R60" s="9">
        <f t="shared" si="13"/>
        <v>0</v>
      </c>
      <c r="S60" s="9">
        <f t="shared" si="14"/>
        <v>161559.85999999999</v>
      </c>
      <c r="T60" s="256">
        <v>46108</v>
      </c>
      <c r="U60" s="10"/>
      <c r="V60" s="23">
        <f t="shared" si="15"/>
        <v>1.022943491233965</v>
      </c>
      <c r="W60" s="11">
        <f t="shared" si="16"/>
        <v>1111898.6572316706</v>
      </c>
      <c r="X60" s="8">
        <v>946632.05</v>
      </c>
      <c r="Y60" s="9">
        <f t="shared" si="17"/>
        <v>165266.60723167052</v>
      </c>
      <c r="Z60" s="9">
        <f t="shared" si="18"/>
        <v>0</v>
      </c>
      <c r="AA60" s="9">
        <f t="shared" si="19"/>
        <v>165266.60723167052</v>
      </c>
      <c r="AB60" s="10"/>
      <c r="AC60" s="24">
        <v>0</v>
      </c>
      <c r="AD60" s="11">
        <v>0</v>
      </c>
      <c r="AE60" s="8">
        <v>836171.17</v>
      </c>
      <c r="AF60" s="9">
        <f t="shared" si="20"/>
        <v>-836171.17</v>
      </c>
      <c r="AG60" s="10"/>
      <c r="AH60" s="11">
        <f t="shared" si="21"/>
        <v>1111898.6572316706</v>
      </c>
      <c r="AI60" s="8">
        <v>110460.88</v>
      </c>
      <c r="AJ60" s="9">
        <f t="shared" si="23"/>
        <v>1001437.7772316706</v>
      </c>
      <c r="AK60" s="10"/>
      <c r="AL60" s="25">
        <f t="shared" si="24"/>
        <v>-24938.657231670571</v>
      </c>
      <c r="AM60" s="25">
        <f t="shared" si="25"/>
        <v>-21231.910000000033</v>
      </c>
      <c r="AN60" s="25">
        <f t="shared" si="26"/>
        <v>-3706.7472316705389</v>
      </c>
      <c r="AO60" s="10"/>
      <c r="AP60" s="12">
        <v>1086960</v>
      </c>
      <c r="AQ60" s="12">
        <f t="shared" si="27"/>
        <v>24938.657231670571</v>
      </c>
      <c r="AR60" s="12" t="str">
        <f t="shared" si="28"/>
        <v xml:space="preserve"> </v>
      </c>
      <c r="AS60" s="241"/>
      <c r="AT60" s="242"/>
      <c r="AU60" s="241"/>
      <c r="AV60" s="241"/>
      <c r="AW60" s="243"/>
      <c r="AX60" s="242"/>
      <c r="AY60" s="242"/>
      <c r="AZ60" s="241">
        <v>0</v>
      </c>
      <c r="BA60" s="241">
        <v>0</v>
      </c>
      <c r="BB60" s="241">
        <v>0</v>
      </c>
      <c r="BC60" s="241">
        <v>0</v>
      </c>
      <c r="BD60" s="241">
        <v>0</v>
      </c>
      <c r="BE60" s="241">
        <v>0</v>
      </c>
      <c r="BF60" s="241"/>
      <c r="BG60" s="241">
        <v>3</v>
      </c>
      <c r="BH60" s="241">
        <v>0</v>
      </c>
      <c r="BI60" s="241">
        <v>0</v>
      </c>
      <c r="BJ60" s="241"/>
      <c r="BK60" s="241"/>
      <c r="BL60" s="241"/>
      <c r="BM60" s="241"/>
      <c r="BN60" s="295"/>
      <c r="BO60" s="295"/>
      <c r="BP60" s="295"/>
      <c r="BQ60" s="295"/>
      <c r="BR60" s="244"/>
      <c r="BS60" s="244"/>
      <c r="BT60" s="241"/>
      <c r="BU60" s="241"/>
      <c r="BV60" s="245"/>
      <c r="BW60" s="241">
        <v>0</v>
      </c>
      <c r="BX60" s="241">
        <v>836171.17</v>
      </c>
      <c r="BY60" s="241">
        <v>0</v>
      </c>
      <c r="BZ60" s="241">
        <v>836171.17</v>
      </c>
      <c r="CA60" s="241">
        <v>0</v>
      </c>
      <c r="CB60" s="242" t="s">
        <v>633</v>
      </c>
      <c r="CC60" s="247">
        <v>946632.05</v>
      </c>
      <c r="CD60" s="247">
        <v>110460.88</v>
      </c>
      <c r="CE60" s="247">
        <v>1086960</v>
      </c>
      <c r="CF60" s="247">
        <v>0</v>
      </c>
    </row>
    <row r="61" spans="1:84" x14ac:dyDescent="0.25">
      <c r="A61" s="253" t="s">
        <v>753</v>
      </c>
      <c r="B61" s="254" t="s">
        <v>754</v>
      </c>
      <c r="C61" s="254" t="s">
        <v>665</v>
      </c>
      <c r="D61" s="233"/>
      <c r="E61" s="234">
        <v>222074</v>
      </c>
      <c r="F61" s="235">
        <v>222074</v>
      </c>
      <c r="G61" s="255">
        <f>'Jobs-Ops'!G61</f>
        <v>0</v>
      </c>
      <c r="H61" s="113">
        <f>'Jobs-Ops'!H61</f>
        <v>0</v>
      </c>
      <c r="I61" s="104"/>
      <c r="J61" s="237">
        <f t="shared" si="10"/>
        <v>222074</v>
      </c>
      <c r="K61" s="238"/>
      <c r="L61" s="239"/>
      <c r="M61" s="8">
        <v>111912.65</v>
      </c>
      <c r="N61" s="240">
        <f t="shared" si="11"/>
        <v>111912.65</v>
      </c>
      <c r="O61" s="71"/>
      <c r="P61" s="100"/>
      <c r="Q61" s="9">
        <f t="shared" si="12"/>
        <v>110161.35</v>
      </c>
      <c r="R61" s="9">
        <f t="shared" si="13"/>
        <v>0</v>
      </c>
      <c r="S61" s="9">
        <f t="shared" si="14"/>
        <v>110161.35</v>
      </c>
      <c r="T61" s="256">
        <v>45744</v>
      </c>
      <c r="U61" s="10"/>
      <c r="V61" s="23">
        <f t="shared" si="15"/>
        <v>1.0002539480568104</v>
      </c>
      <c r="W61" s="11">
        <f t="shared" si="16"/>
        <v>222130.39526076813</v>
      </c>
      <c r="X61" s="8">
        <v>111941.07</v>
      </c>
      <c r="Y61" s="9">
        <f t="shared" si="17"/>
        <v>110189.32526076812</v>
      </c>
      <c r="Z61" s="9">
        <f t="shared" si="18"/>
        <v>0</v>
      </c>
      <c r="AA61" s="9">
        <f t="shared" si="19"/>
        <v>110189.32526076812</v>
      </c>
      <c r="AB61" s="10"/>
      <c r="AC61" s="24">
        <v>0</v>
      </c>
      <c r="AD61" s="11">
        <v>0</v>
      </c>
      <c r="AE61" s="8">
        <v>111941.07</v>
      </c>
      <c r="AF61" s="9">
        <f t="shared" si="20"/>
        <v>-111941.07</v>
      </c>
      <c r="AG61" s="10"/>
      <c r="AH61" s="11">
        <f t="shared" si="21"/>
        <v>222130.39526076813</v>
      </c>
      <c r="AI61" s="8">
        <v>0</v>
      </c>
      <c r="AJ61" s="9">
        <f t="shared" si="23"/>
        <v>222130.39526076813</v>
      </c>
      <c r="AK61" s="10"/>
      <c r="AL61" s="25">
        <f t="shared" si="24"/>
        <v>-56.395260768127628</v>
      </c>
      <c r="AM61" s="25">
        <f t="shared" si="25"/>
        <v>-28.420000000012806</v>
      </c>
      <c r="AN61" s="25">
        <f t="shared" si="26"/>
        <v>-27.975260768114822</v>
      </c>
      <c r="AO61" s="10"/>
      <c r="AP61" s="12">
        <v>222074</v>
      </c>
      <c r="AQ61" s="12">
        <f t="shared" si="27"/>
        <v>56.395260768127628</v>
      </c>
      <c r="AR61" s="12" t="str">
        <f t="shared" si="28"/>
        <v xml:space="preserve"> </v>
      </c>
      <c r="AS61" s="241"/>
      <c r="AT61" s="242"/>
      <c r="AU61" s="241"/>
      <c r="AV61" s="241"/>
      <c r="AW61" s="243"/>
      <c r="AX61" s="242"/>
      <c r="AY61" s="242"/>
      <c r="AZ61" s="241">
        <v>0</v>
      </c>
      <c r="BA61" s="241">
        <v>0</v>
      </c>
      <c r="BB61" s="241">
        <v>0</v>
      </c>
      <c r="BC61" s="241">
        <v>0</v>
      </c>
      <c r="BD61" s="241">
        <v>0</v>
      </c>
      <c r="BE61" s="241">
        <v>0</v>
      </c>
      <c r="BF61" s="241"/>
      <c r="BG61" s="241">
        <v>3</v>
      </c>
      <c r="BH61" s="241">
        <v>0</v>
      </c>
      <c r="BI61" s="241">
        <v>0</v>
      </c>
      <c r="BJ61" s="241"/>
      <c r="BK61" s="241"/>
      <c r="BL61" s="241"/>
      <c r="BM61" s="241"/>
      <c r="BN61" s="295"/>
      <c r="BO61" s="295"/>
      <c r="BP61" s="295"/>
      <c r="BQ61" s="295"/>
      <c r="BR61" s="244"/>
      <c r="BS61" s="244"/>
      <c r="BT61" s="241"/>
      <c r="BU61" s="241"/>
      <c r="BV61" s="245"/>
      <c r="BW61" s="241">
        <v>0</v>
      </c>
      <c r="BX61" s="241">
        <v>111941.07</v>
      </c>
      <c r="BY61" s="241">
        <v>0</v>
      </c>
      <c r="BZ61" s="241">
        <v>111941.07</v>
      </c>
      <c r="CA61" s="241">
        <v>0</v>
      </c>
      <c r="CB61" s="242" t="s">
        <v>633</v>
      </c>
      <c r="CC61" s="247">
        <v>111941.07</v>
      </c>
      <c r="CD61" s="247">
        <v>0</v>
      </c>
      <c r="CE61" s="247">
        <v>222074</v>
      </c>
      <c r="CF61" s="247">
        <v>0</v>
      </c>
    </row>
    <row r="62" spans="1:84" x14ac:dyDescent="0.25">
      <c r="A62" s="253" t="s">
        <v>755</v>
      </c>
      <c r="B62" s="254" t="s">
        <v>756</v>
      </c>
      <c r="C62" s="254" t="s">
        <v>641</v>
      </c>
      <c r="D62" s="233"/>
      <c r="E62" s="234">
        <v>79300</v>
      </c>
      <c r="F62" s="235">
        <v>79300</v>
      </c>
      <c r="G62" s="255">
        <f>'Jobs-Ops'!G62</f>
        <v>0</v>
      </c>
      <c r="H62" s="113">
        <f>'Jobs-Ops'!H62</f>
        <v>0</v>
      </c>
      <c r="I62" s="104"/>
      <c r="J62" s="237">
        <f t="shared" si="10"/>
        <v>79300</v>
      </c>
      <c r="K62" s="238"/>
      <c r="L62" s="239"/>
      <c r="M62" s="8">
        <v>74426.880000000005</v>
      </c>
      <c r="N62" s="240">
        <f t="shared" si="11"/>
        <v>74426.880000000005</v>
      </c>
      <c r="O62" s="71"/>
      <c r="P62" s="100"/>
      <c r="Q62" s="9">
        <f t="shared" si="12"/>
        <v>4873.1199999999953</v>
      </c>
      <c r="R62" s="9">
        <f t="shared" si="13"/>
        <v>0</v>
      </c>
      <c r="S62" s="9">
        <f t="shared" si="14"/>
        <v>4873.1199999999953</v>
      </c>
      <c r="T62" s="256">
        <v>46108</v>
      </c>
      <c r="U62" s="10"/>
      <c r="V62" s="23">
        <f t="shared" si="15"/>
        <v>0.99490896299831455</v>
      </c>
      <c r="W62" s="11">
        <f t="shared" si="16"/>
        <v>78896.280765766351</v>
      </c>
      <c r="X62" s="8">
        <v>74047.97</v>
      </c>
      <c r="Y62" s="9">
        <f t="shared" si="17"/>
        <v>4848.3107657663495</v>
      </c>
      <c r="Z62" s="9">
        <f t="shared" si="18"/>
        <v>0</v>
      </c>
      <c r="AA62" s="9">
        <f t="shared" si="19"/>
        <v>4848.3107657663495</v>
      </c>
      <c r="AB62" s="10"/>
      <c r="AC62" s="24">
        <v>0</v>
      </c>
      <c r="AD62" s="11">
        <v>0</v>
      </c>
      <c r="AE62" s="8">
        <v>66783.850000000006</v>
      </c>
      <c r="AF62" s="9">
        <f t="shared" si="20"/>
        <v>-66783.850000000006</v>
      </c>
      <c r="AG62" s="10"/>
      <c r="AH62" s="11">
        <f t="shared" si="21"/>
        <v>78896.280765766351</v>
      </c>
      <c r="AI62" s="8">
        <v>7264.12</v>
      </c>
      <c r="AJ62" s="9">
        <f t="shared" si="23"/>
        <v>71632.160765766355</v>
      </c>
      <c r="AK62" s="10"/>
      <c r="AL62" s="25">
        <f t="shared" si="24"/>
        <v>403.71923423364933</v>
      </c>
      <c r="AM62" s="25">
        <f t="shared" si="25"/>
        <v>378.91000000000349</v>
      </c>
      <c r="AN62" s="25">
        <f t="shared" si="26"/>
        <v>24.809234233645839</v>
      </c>
      <c r="AO62" s="10"/>
      <c r="AP62" s="12">
        <v>79300</v>
      </c>
      <c r="AQ62" s="12" t="str">
        <f t="shared" si="27"/>
        <v xml:space="preserve"> </v>
      </c>
      <c r="AR62" s="12">
        <f t="shared" si="28"/>
        <v>403.71923423364933</v>
      </c>
      <c r="AS62" s="241"/>
      <c r="AT62" s="242"/>
      <c r="AU62" s="241"/>
      <c r="AV62" s="241"/>
      <c r="AW62" s="243"/>
      <c r="AX62" s="242"/>
      <c r="AY62" s="242"/>
      <c r="AZ62" s="241">
        <v>0</v>
      </c>
      <c r="BA62" s="241">
        <v>0</v>
      </c>
      <c r="BB62" s="241">
        <v>0</v>
      </c>
      <c r="BC62" s="241">
        <v>0</v>
      </c>
      <c r="BD62" s="241">
        <v>0</v>
      </c>
      <c r="BE62" s="241">
        <v>0</v>
      </c>
      <c r="BF62" s="241"/>
      <c r="BG62" s="241">
        <v>3</v>
      </c>
      <c r="BH62" s="241">
        <v>0</v>
      </c>
      <c r="BI62" s="241">
        <v>0</v>
      </c>
      <c r="BJ62" s="241"/>
      <c r="BK62" s="241"/>
      <c r="BL62" s="241"/>
      <c r="BM62" s="241"/>
      <c r="BN62" s="295"/>
      <c r="BO62" s="295"/>
      <c r="BP62" s="295"/>
      <c r="BQ62" s="295"/>
      <c r="BR62" s="244"/>
      <c r="BS62" s="244"/>
      <c r="BT62" s="241"/>
      <c r="BU62" s="241"/>
      <c r="BV62" s="245"/>
      <c r="BW62" s="241">
        <v>0</v>
      </c>
      <c r="BX62" s="241">
        <v>66783.850000000006</v>
      </c>
      <c r="BY62" s="241">
        <v>0</v>
      </c>
      <c r="BZ62" s="241">
        <v>66783.850000000006</v>
      </c>
      <c r="CA62" s="241">
        <v>0</v>
      </c>
      <c r="CB62" s="242" t="s">
        <v>633</v>
      </c>
      <c r="CC62" s="247">
        <v>74047.97</v>
      </c>
      <c r="CD62" s="247">
        <v>7264.12</v>
      </c>
      <c r="CE62" s="247">
        <v>79300</v>
      </c>
      <c r="CF62" s="247">
        <v>0</v>
      </c>
    </row>
    <row r="63" spans="1:84" x14ac:dyDescent="0.25">
      <c r="A63" s="253" t="s">
        <v>757</v>
      </c>
      <c r="B63" s="254" t="s">
        <v>758</v>
      </c>
      <c r="C63" s="254" t="s">
        <v>679</v>
      </c>
      <c r="D63" s="233"/>
      <c r="E63" s="234">
        <v>532951</v>
      </c>
      <c r="F63" s="235">
        <v>532951</v>
      </c>
      <c r="G63" s="255">
        <f>'Jobs-Ops'!G63</f>
        <v>0</v>
      </c>
      <c r="H63" s="113">
        <f>'Jobs-Ops'!H63</f>
        <v>0</v>
      </c>
      <c r="I63" s="104"/>
      <c r="J63" s="237">
        <f t="shared" si="10"/>
        <v>532951</v>
      </c>
      <c r="K63" s="238"/>
      <c r="L63" s="239"/>
      <c r="M63" s="8">
        <v>481814.59</v>
      </c>
      <c r="N63" s="240">
        <f t="shared" si="11"/>
        <v>481814.59</v>
      </c>
      <c r="O63" s="71"/>
      <c r="P63" s="100"/>
      <c r="Q63" s="9">
        <f t="shared" si="12"/>
        <v>51136.409999999974</v>
      </c>
      <c r="R63" s="9">
        <f t="shared" si="13"/>
        <v>0</v>
      </c>
      <c r="S63" s="9">
        <f t="shared" si="14"/>
        <v>51136.409999999974</v>
      </c>
      <c r="T63" s="256">
        <v>46108</v>
      </c>
      <c r="U63" s="10"/>
      <c r="V63" s="23">
        <f t="shared" si="15"/>
        <v>1</v>
      </c>
      <c r="W63" s="11">
        <f t="shared" si="16"/>
        <v>532951</v>
      </c>
      <c r="X63" s="8">
        <v>481814.59</v>
      </c>
      <c r="Y63" s="9">
        <f t="shared" si="17"/>
        <v>51136.409999999974</v>
      </c>
      <c r="Z63" s="9">
        <f t="shared" si="18"/>
        <v>0</v>
      </c>
      <c r="AA63" s="9">
        <f t="shared" si="19"/>
        <v>51136.409999999974</v>
      </c>
      <c r="AB63" s="10"/>
      <c r="AC63" s="24">
        <v>0</v>
      </c>
      <c r="AD63" s="11">
        <v>0</v>
      </c>
      <c r="AE63" s="8">
        <v>27115.81</v>
      </c>
      <c r="AF63" s="9">
        <f t="shared" si="20"/>
        <v>-27115.81</v>
      </c>
      <c r="AG63" s="10"/>
      <c r="AH63" s="11">
        <f t="shared" si="21"/>
        <v>532951</v>
      </c>
      <c r="AI63" s="8">
        <v>454698.78</v>
      </c>
      <c r="AJ63" s="9">
        <f t="shared" si="23"/>
        <v>78252.219999999972</v>
      </c>
      <c r="AK63" s="10"/>
      <c r="AL63" s="25">
        <f t="shared" si="24"/>
        <v>0</v>
      </c>
      <c r="AM63" s="25">
        <f t="shared" si="25"/>
        <v>0</v>
      </c>
      <c r="AN63" s="25">
        <f t="shared" si="26"/>
        <v>0</v>
      </c>
      <c r="AO63" s="10"/>
      <c r="AP63" s="12">
        <v>532951</v>
      </c>
      <c r="AQ63" s="12">
        <f t="shared" si="27"/>
        <v>0</v>
      </c>
      <c r="AR63" s="12">
        <f t="shared" si="28"/>
        <v>0</v>
      </c>
      <c r="AS63" s="241"/>
      <c r="AT63" s="242"/>
      <c r="AU63" s="241"/>
      <c r="AV63" s="241"/>
      <c r="AW63" s="243"/>
      <c r="AX63" s="242"/>
      <c r="AY63" s="242"/>
      <c r="AZ63" s="241">
        <v>0</v>
      </c>
      <c r="BA63" s="241">
        <v>0</v>
      </c>
      <c r="BB63" s="241">
        <v>0</v>
      </c>
      <c r="BC63" s="241">
        <v>0</v>
      </c>
      <c r="BD63" s="241">
        <v>0</v>
      </c>
      <c r="BE63" s="241">
        <v>0</v>
      </c>
      <c r="BF63" s="241"/>
      <c r="BG63" s="241">
        <v>3</v>
      </c>
      <c r="BH63" s="241">
        <v>0</v>
      </c>
      <c r="BI63" s="241">
        <v>0</v>
      </c>
      <c r="BJ63" s="241"/>
      <c r="BK63" s="241"/>
      <c r="BL63" s="241"/>
      <c r="BM63" s="241"/>
      <c r="BN63" s="295"/>
      <c r="BO63" s="295"/>
      <c r="BP63" s="295"/>
      <c r="BQ63" s="295"/>
      <c r="BR63" s="244"/>
      <c r="BS63" s="244"/>
      <c r="BT63" s="241"/>
      <c r="BU63" s="241"/>
      <c r="BV63" s="245"/>
      <c r="BW63" s="241">
        <v>0</v>
      </c>
      <c r="BX63" s="241">
        <v>27115.81</v>
      </c>
      <c r="BY63" s="241">
        <v>0</v>
      </c>
      <c r="BZ63" s="241">
        <v>27115.81</v>
      </c>
      <c r="CA63" s="241">
        <v>0</v>
      </c>
      <c r="CB63" s="242" t="s">
        <v>633</v>
      </c>
      <c r="CC63" s="247">
        <v>481814.59</v>
      </c>
      <c r="CD63" s="247">
        <v>454698.78</v>
      </c>
      <c r="CE63" s="247">
        <v>532951</v>
      </c>
      <c r="CF63" s="247">
        <v>0</v>
      </c>
    </row>
    <row r="64" spans="1:84" x14ac:dyDescent="0.25">
      <c r="A64" s="253" t="s">
        <v>759</v>
      </c>
      <c r="B64" s="254" t="s">
        <v>760</v>
      </c>
      <c r="C64" s="254" t="s">
        <v>642</v>
      </c>
      <c r="D64" s="233"/>
      <c r="E64" s="234">
        <v>146990</v>
      </c>
      <c r="F64" s="235">
        <v>146990</v>
      </c>
      <c r="G64" s="255">
        <f>'Jobs-Ops'!G64</f>
        <v>0</v>
      </c>
      <c r="H64" s="113">
        <f>'Jobs-Ops'!H64</f>
        <v>0</v>
      </c>
      <c r="I64" s="104"/>
      <c r="J64" s="237">
        <f t="shared" si="10"/>
        <v>146990</v>
      </c>
      <c r="K64" s="238"/>
      <c r="L64" s="239"/>
      <c r="M64" s="8">
        <v>119451.42</v>
      </c>
      <c r="N64" s="240">
        <f t="shared" si="11"/>
        <v>119451.42</v>
      </c>
      <c r="O64" s="71"/>
      <c r="P64" s="100"/>
      <c r="Q64" s="9">
        <f t="shared" si="12"/>
        <v>27538.58</v>
      </c>
      <c r="R64" s="9">
        <f t="shared" si="13"/>
        <v>0</v>
      </c>
      <c r="S64" s="9">
        <f t="shared" si="14"/>
        <v>27538.58</v>
      </c>
      <c r="T64" s="256">
        <v>46108</v>
      </c>
      <c r="U64" s="10"/>
      <c r="V64" s="23">
        <f t="shared" si="15"/>
        <v>0.98936898364205295</v>
      </c>
      <c r="W64" s="11">
        <f t="shared" si="16"/>
        <v>145427.34690554536</v>
      </c>
      <c r="X64" s="8">
        <v>118181.53</v>
      </c>
      <c r="Y64" s="9">
        <f t="shared" si="17"/>
        <v>27245.816905545362</v>
      </c>
      <c r="Z64" s="9">
        <f t="shared" si="18"/>
        <v>0</v>
      </c>
      <c r="AA64" s="9">
        <f t="shared" si="19"/>
        <v>27245.816905545362</v>
      </c>
      <c r="AB64" s="10"/>
      <c r="AC64" s="24">
        <v>0</v>
      </c>
      <c r="AD64" s="11">
        <v>0</v>
      </c>
      <c r="AE64" s="8">
        <v>0</v>
      </c>
      <c r="AF64" s="9">
        <f t="shared" si="20"/>
        <v>0</v>
      </c>
      <c r="AG64" s="10"/>
      <c r="AH64" s="11">
        <f t="shared" si="21"/>
        <v>145427.34690554536</v>
      </c>
      <c r="AI64" s="8">
        <v>118181.53</v>
      </c>
      <c r="AJ64" s="9">
        <f t="shared" si="23"/>
        <v>27245.816905545362</v>
      </c>
      <c r="AK64" s="10"/>
      <c r="AL64" s="25">
        <f t="shared" si="24"/>
        <v>1562.6530944546394</v>
      </c>
      <c r="AM64" s="25">
        <f t="shared" si="25"/>
        <v>1269.8899999999994</v>
      </c>
      <c r="AN64" s="25">
        <f t="shared" si="26"/>
        <v>292.76309445463994</v>
      </c>
      <c r="AO64" s="10"/>
      <c r="AP64" s="12">
        <v>146990</v>
      </c>
      <c r="AQ64" s="12" t="str">
        <f t="shared" si="27"/>
        <v xml:space="preserve"> </v>
      </c>
      <c r="AR64" s="12">
        <f t="shared" si="28"/>
        <v>1562.6530944546394</v>
      </c>
      <c r="AS64" s="241"/>
      <c r="AT64" s="242"/>
      <c r="AU64" s="241"/>
      <c r="AV64" s="241"/>
      <c r="AW64" s="243"/>
      <c r="AX64" s="242"/>
      <c r="AY64" s="242"/>
      <c r="AZ64" s="241">
        <v>0</v>
      </c>
      <c r="BA64" s="241">
        <v>0</v>
      </c>
      <c r="BB64" s="241">
        <v>0</v>
      </c>
      <c r="BC64" s="241">
        <v>0</v>
      </c>
      <c r="BD64" s="241">
        <v>0</v>
      </c>
      <c r="BE64" s="241">
        <v>0</v>
      </c>
      <c r="BF64" s="241"/>
      <c r="BG64" s="241">
        <v>3</v>
      </c>
      <c r="BH64" s="241">
        <v>0</v>
      </c>
      <c r="BI64" s="241">
        <v>0</v>
      </c>
      <c r="BJ64" s="241"/>
      <c r="BK64" s="241"/>
      <c r="BL64" s="241"/>
      <c r="BM64" s="241"/>
      <c r="BN64" s="295"/>
      <c r="BO64" s="295"/>
      <c r="BP64" s="295"/>
      <c r="BQ64" s="295"/>
      <c r="BR64" s="244"/>
      <c r="BS64" s="244"/>
      <c r="BT64" s="241"/>
      <c r="BU64" s="241"/>
      <c r="BV64" s="245"/>
      <c r="BW64" s="241">
        <v>0</v>
      </c>
      <c r="BX64" s="241">
        <v>0</v>
      </c>
      <c r="BY64" s="241">
        <v>0</v>
      </c>
      <c r="BZ64" s="241">
        <v>0</v>
      </c>
      <c r="CA64" s="241">
        <v>0</v>
      </c>
      <c r="CB64" s="242" t="s">
        <v>633</v>
      </c>
      <c r="CC64" s="247">
        <v>118181.53</v>
      </c>
      <c r="CD64" s="247">
        <v>118181.53</v>
      </c>
      <c r="CE64" s="247">
        <v>146990</v>
      </c>
      <c r="CF64" s="247">
        <v>0</v>
      </c>
    </row>
    <row r="65" spans="1:84" x14ac:dyDescent="0.25">
      <c r="A65" s="253" t="s">
        <v>761</v>
      </c>
      <c r="B65" s="254" t="s">
        <v>762</v>
      </c>
      <c r="C65" s="254" t="s">
        <v>642</v>
      </c>
      <c r="D65" s="233"/>
      <c r="E65" s="234">
        <v>807078</v>
      </c>
      <c r="F65" s="235">
        <v>807078</v>
      </c>
      <c r="G65" s="255">
        <f>'Jobs-Ops'!G65</f>
        <v>0</v>
      </c>
      <c r="H65" s="113">
        <f>'Jobs-Ops'!H65</f>
        <v>0</v>
      </c>
      <c r="I65" s="104"/>
      <c r="J65" s="237">
        <f t="shared" si="10"/>
        <v>807078</v>
      </c>
      <c r="K65" s="238"/>
      <c r="L65" s="239"/>
      <c r="M65" s="8">
        <v>627946.39</v>
      </c>
      <c r="N65" s="240">
        <f t="shared" si="11"/>
        <v>627946.39</v>
      </c>
      <c r="O65" s="238"/>
      <c r="P65" s="239"/>
      <c r="Q65" s="9">
        <f t="shared" si="12"/>
        <v>179131.61</v>
      </c>
      <c r="R65" s="9">
        <f t="shared" si="13"/>
        <v>0</v>
      </c>
      <c r="S65" s="9">
        <f t="shared" si="14"/>
        <v>179131.61</v>
      </c>
      <c r="T65" s="256">
        <v>46108</v>
      </c>
      <c r="U65" s="10"/>
      <c r="V65" s="23">
        <f t="shared" si="15"/>
        <v>1.0007638072415703</v>
      </c>
      <c r="W65" s="11">
        <f t="shared" si="16"/>
        <v>807694.45202091208</v>
      </c>
      <c r="X65" s="8">
        <v>628426.02</v>
      </c>
      <c r="Y65" s="9">
        <f t="shared" si="17"/>
        <v>179268.43202091206</v>
      </c>
      <c r="Z65" s="9">
        <f t="shared" si="18"/>
        <v>0</v>
      </c>
      <c r="AA65" s="9">
        <f t="shared" si="19"/>
        <v>179268.43202091206</v>
      </c>
      <c r="AB65" s="10"/>
      <c r="AC65" s="24">
        <v>0</v>
      </c>
      <c r="AD65" s="11">
        <v>0</v>
      </c>
      <c r="AE65" s="8">
        <v>0</v>
      </c>
      <c r="AF65" s="9">
        <f t="shared" si="20"/>
        <v>0</v>
      </c>
      <c r="AG65" s="10"/>
      <c r="AH65" s="11">
        <f t="shared" si="21"/>
        <v>807694.45202091208</v>
      </c>
      <c r="AI65" s="8">
        <v>628426.02</v>
      </c>
      <c r="AJ65" s="9">
        <f t="shared" si="23"/>
        <v>179268.43202091206</v>
      </c>
      <c r="AK65" s="10"/>
      <c r="AL65" s="25">
        <f t="shared" si="24"/>
        <v>-616.45202091208193</v>
      </c>
      <c r="AM65" s="25">
        <f t="shared" si="25"/>
        <v>-479.63000000000466</v>
      </c>
      <c r="AN65" s="25">
        <f t="shared" si="26"/>
        <v>-136.82202091207728</v>
      </c>
      <c r="AO65" s="10"/>
      <c r="AP65" s="12">
        <v>807078</v>
      </c>
      <c r="AQ65" s="12">
        <f t="shared" si="27"/>
        <v>616.45202091208193</v>
      </c>
      <c r="AR65" s="12" t="str">
        <f t="shared" si="28"/>
        <v xml:space="preserve"> </v>
      </c>
      <c r="AS65" s="241"/>
      <c r="AT65" s="242"/>
      <c r="AU65" s="241"/>
      <c r="AV65" s="241"/>
      <c r="AW65" s="243"/>
      <c r="AX65" s="242"/>
      <c r="AY65" s="242"/>
      <c r="AZ65" s="241">
        <v>0</v>
      </c>
      <c r="BA65" s="241">
        <v>0</v>
      </c>
      <c r="BB65" s="241">
        <v>0</v>
      </c>
      <c r="BC65" s="241">
        <v>0</v>
      </c>
      <c r="BD65" s="241">
        <v>0</v>
      </c>
      <c r="BE65" s="241">
        <v>0</v>
      </c>
      <c r="BF65" s="241"/>
      <c r="BG65" s="241">
        <v>3</v>
      </c>
      <c r="BH65" s="241">
        <v>0</v>
      </c>
      <c r="BI65" s="241">
        <v>0</v>
      </c>
      <c r="BJ65" s="241"/>
      <c r="BK65" s="241"/>
      <c r="BL65" s="241"/>
      <c r="BM65" s="241"/>
      <c r="BN65" s="295"/>
      <c r="BO65" s="295"/>
      <c r="BP65" s="295"/>
      <c r="BQ65" s="295"/>
      <c r="BR65" s="244"/>
      <c r="BS65" s="244"/>
      <c r="BT65" s="241"/>
      <c r="BU65" s="241"/>
      <c r="BV65" s="245"/>
      <c r="BW65" s="241">
        <v>0</v>
      </c>
      <c r="BX65" s="241">
        <v>0</v>
      </c>
      <c r="BY65" s="241">
        <v>0</v>
      </c>
      <c r="BZ65" s="241">
        <v>0</v>
      </c>
      <c r="CA65" s="241">
        <v>0</v>
      </c>
      <c r="CB65" s="242" t="s">
        <v>633</v>
      </c>
      <c r="CC65" s="247">
        <v>628426.02</v>
      </c>
      <c r="CD65" s="247">
        <v>628426.02</v>
      </c>
      <c r="CE65" s="247">
        <v>807078</v>
      </c>
      <c r="CF65" s="247">
        <v>0</v>
      </c>
    </row>
    <row r="66" spans="1:84" x14ac:dyDescent="0.25">
      <c r="A66" s="253" t="s">
        <v>763</v>
      </c>
      <c r="B66" s="254" t="s">
        <v>764</v>
      </c>
      <c r="C66" s="254" t="s">
        <v>641</v>
      </c>
      <c r="D66" s="233"/>
      <c r="E66" s="234">
        <v>1460164.39</v>
      </c>
      <c r="F66" s="235">
        <v>1460164.39</v>
      </c>
      <c r="G66" s="255">
        <f>'Jobs-Ops'!G66</f>
        <v>0</v>
      </c>
      <c r="H66" s="113">
        <f>'Jobs-Ops'!H66</f>
        <v>0</v>
      </c>
      <c r="I66" s="104"/>
      <c r="J66" s="237">
        <f t="shared" si="10"/>
        <v>1460164.39</v>
      </c>
      <c r="K66" s="238"/>
      <c r="L66" s="239"/>
      <c r="M66" s="8">
        <v>1359817.43</v>
      </c>
      <c r="N66" s="240">
        <f t="shared" si="11"/>
        <v>1359817.43</v>
      </c>
      <c r="O66" s="71"/>
      <c r="P66" s="100"/>
      <c r="Q66" s="9">
        <f t="shared" si="12"/>
        <v>100346.95999999996</v>
      </c>
      <c r="R66" s="9">
        <f t="shared" si="13"/>
        <v>0</v>
      </c>
      <c r="S66" s="9">
        <f t="shared" si="14"/>
        <v>100346.95999999996</v>
      </c>
      <c r="T66" s="256">
        <v>46108</v>
      </c>
      <c r="U66" s="10"/>
      <c r="V66" s="23">
        <f t="shared" si="15"/>
        <v>1</v>
      </c>
      <c r="W66" s="11">
        <f t="shared" si="16"/>
        <v>1460164.39</v>
      </c>
      <c r="X66" s="8">
        <v>1359817.43</v>
      </c>
      <c r="Y66" s="9">
        <f t="shared" si="17"/>
        <v>100346.95999999996</v>
      </c>
      <c r="Z66" s="9">
        <f t="shared" si="18"/>
        <v>0</v>
      </c>
      <c r="AA66" s="9">
        <f t="shared" si="19"/>
        <v>100346.95999999996</v>
      </c>
      <c r="AB66" s="10"/>
      <c r="AC66" s="24">
        <v>0</v>
      </c>
      <c r="AD66" s="11">
        <v>0</v>
      </c>
      <c r="AE66" s="8">
        <v>23161.759999999998</v>
      </c>
      <c r="AF66" s="9">
        <f t="shared" si="20"/>
        <v>-23161.759999999998</v>
      </c>
      <c r="AG66" s="10"/>
      <c r="AH66" s="11">
        <f t="shared" si="21"/>
        <v>1460164.39</v>
      </c>
      <c r="AI66" s="8">
        <v>1336655.67</v>
      </c>
      <c r="AJ66" s="9">
        <f t="shared" si="23"/>
        <v>123508.71999999996</v>
      </c>
      <c r="AK66" s="10"/>
      <c r="AL66" s="25">
        <f t="shared" si="24"/>
        <v>0</v>
      </c>
      <c r="AM66" s="25">
        <f t="shared" si="25"/>
        <v>0</v>
      </c>
      <c r="AN66" s="25">
        <f t="shared" si="26"/>
        <v>0</v>
      </c>
      <c r="AO66" s="10"/>
      <c r="AP66" s="12">
        <v>1463485.03</v>
      </c>
      <c r="AQ66" s="12" t="str">
        <f t="shared" si="27"/>
        <v xml:space="preserve"> </v>
      </c>
      <c r="AR66" s="12">
        <f t="shared" si="28"/>
        <v>3320.6400000001304</v>
      </c>
      <c r="AS66" s="241"/>
      <c r="AT66" s="242"/>
      <c r="AU66" s="241"/>
      <c r="AV66" s="241"/>
      <c r="AW66" s="243"/>
      <c r="AX66" s="242"/>
      <c r="AY66" s="242"/>
      <c r="AZ66" s="241">
        <v>0</v>
      </c>
      <c r="BA66" s="241">
        <v>0</v>
      </c>
      <c r="BB66" s="241">
        <v>0</v>
      </c>
      <c r="BC66" s="241">
        <v>0</v>
      </c>
      <c r="BD66" s="241">
        <v>0</v>
      </c>
      <c r="BE66" s="241">
        <v>0</v>
      </c>
      <c r="BF66" s="241"/>
      <c r="BG66" s="241">
        <v>3</v>
      </c>
      <c r="BH66" s="241">
        <v>0</v>
      </c>
      <c r="BI66" s="241">
        <v>0</v>
      </c>
      <c r="BJ66" s="241"/>
      <c r="BK66" s="241"/>
      <c r="BL66" s="241"/>
      <c r="BM66" s="241"/>
      <c r="BN66" s="295"/>
      <c r="BO66" s="295"/>
      <c r="BP66" s="295"/>
      <c r="BQ66" s="295"/>
      <c r="BR66" s="244"/>
      <c r="BS66" s="244"/>
      <c r="BT66" s="241"/>
      <c r="BU66" s="241"/>
      <c r="BV66" s="245"/>
      <c r="BW66" s="241">
        <v>0</v>
      </c>
      <c r="BX66" s="241">
        <v>23161.759999999998</v>
      </c>
      <c r="BY66" s="241">
        <v>0</v>
      </c>
      <c r="BZ66" s="241">
        <v>23161.759999999998</v>
      </c>
      <c r="CA66" s="241">
        <v>0</v>
      </c>
      <c r="CB66" s="242" t="s">
        <v>633</v>
      </c>
      <c r="CC66" s="247">
        <v>1359817.43</v>
      </c>
      <c r="CD66" s="247">
        <v>1336655.67</v>
      </c>
      <c r="CE66" s="247">
        <v>1463485.03</v>
      </c>
      <c r="CF66" s="247">
        <v>0</v>
      </c>
    </row>
    <row r="67" spans="1:84" x14ac:dyDescent="0.25">
      <c r="A67" s="253" t="s">
        <v>765</v>
      </c>
      <c r="B67" s="254" t="s">
        <v>766</v>
      </c>
      <c r="C67" s="254" t="s">
        <v>637</v>
      </c>
      <c r="D67" s="233"/>
      <c r="E67" s="234">
        <v>0</v>
      </c>
      <c r="F67" s="235">
        <v>0</v>
      </c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>
        <v>2395217.79</v>
      </c>
      <c r="N67" s="240">
        <f t="shared" si="11"/>
        <v>2395217.79</v>
      </c>
      <c r="O67" s="71"/>
      <c r="P67" s="100"/>
      <c r="Q67" s="9">
        <f t="shared" si="12"/>
        <v>-2395217.79</v>
      </c>
      <c r="R67" s="9">
        <f t="shared" si="13"/>
        <v>0</v>
      </c>
      <c r="S67" s="9">
        <f t="shared" si="14"/>
        <v>-2395217.79</v>
      </c>
      <c r="T67" s="256">
        <v>46108</v>
      </c>
      <c r="U67" s="10"/>
      <c r="V67" s="23">
        <f t="shared" si="15"/>
        <v>1</v>
      </c>
      <c r="W67" s="11">
        <f t="shared" si="16"/>
        <v>0</v>
      </c>
      <c r="X67" s="8">
        <v>2395217.79</v>
      </c>
      <c r="Y67" s="9">
        <f t="shared" si="17"/>
        <v>-2395217.79</v>
      </c>
      <c r="Z67" s="9">
        <f t="shared" si="18"/>
        <v>0</v>
      </c>
      <c r="AA67" s="9">
        <f t="shared" si="19"/>
        <v>-2395217.79</v>
      </c>
      <c r="AB67" s="10"/>
      <c r="AC67" s="24">
        <v>0</v>
      </c>
      <c r="AD67" s="11">
        <v>0</v>
      </c>
      <c r="AE67" s="8">
        <v>0</v>
      </c>
      <c r="AF67" s="9">
        <f t="shared" si="20"/>
        <v>0</v>
      </c>
      <c r="AG67" s="10"/>
      <c r="AH67" s="11">
        <f t="shared" si="21"/>
        <v>0</v>
      </c>
      <c r="AI67" s="8">
        <v>2395217.79</v>
      </c>
      <c r="AJ67" s="9">
        <f t="shared" si="23"/>
        <v>-2395217.79</v>
      </c>
      <c r="AK67" s="10"/>
      <c r="AL67" s="25">
        <f t="shared" si="24"/>
        <v>0</v>
      </c>
      <c r="AM67" s="25">
        <f t="shared" si="25"/>
        <v>0</v>
      </c>
      <c r="AN67" s="25">
        <f t="shared" si="26"/>
        <v>0</v>
      </c>
      <c r="AO67" s="10"/>
      <c r="AP67" s="12">
        <v>0</v>
      </c>
      <c r="AQ67" s="12">
        <f t="shared" si="27"/>
        <v>0</v>
      </c>
      <c r="AR67" s="12">
        <f t="shared" si="28"/>
        <v>0</v>
      </c>
      <c r="AS67" s="241"/>
      <c r="AT67" s="242"/>
      <c r="AU67" s="241"/>
      <c r="AV67" s="241"/>
      <c r="AW67" s="243"/>
      <c r="AX67" s="242"/>
      <c r="AY67" s="242"/>
      <c r="AZ67" s="241">
        <v>0</v>
      </c>
      <c r="BA67" s="241">
        <v>0</v>
      </c>
      <c r="BB67" s="241">
        <v>0</v>
      </c>
      <c r="BC67" s="241">
        <v>0</v>
      </c>
      <c r="BD67" s="241">
        <v>0</v>
      </c>
      <c r="BE67" s="241">
        <v>0</v>
      </c>
      <c r="BF67" s="241"/>
      <c r="BG67" s="241">
        <v>3</v>
      </c>
      <c r="BH67" s="241">
        <v>0</v>
      </c>
      <c r="BI67" s="241">
        <v>0</v>
      </c>
      <c r="BJ67" s="241"/>
      <c r="BK67" s="241"/>
      <c r="BL67" s="241"/>
      <c r="BM67" s="241"/>
      <c r="BN67" s="295"/>
      <c r="BO67" s="295"/>
      <c r="BP67" s="295"/>
      <c r="BQ67" s="295"/>
      <c r="BR67" s="244"/>
      <c r="BS67" s="244"/>
      <c r="BT67" s="241"/>
      <c r="BU67" s="241"/>
      <c r="BV67" s="245"/>
      <c r="BW67" s="241">
        <v>0</v>
      </c>
      <c r="BX67" s="241">
        <v>0</v>
      </c>
      <c r="BY67" s="241">
        <v>0</v>
      </c>
      <c r="BZ67" s="241">
        <v>0</v>
      </c>
      <c r="CA67" s="241">
        <v>0</v>
      </c>
      <c r="CB67" s="242" t="s">
        <v>633</v>
      </c>
      <c r="CC67" s="247">
        <v>2395217.79</v>
      </c>
      <c r="CD67" s="247">
        <v>2395217.79</v>
      </c>
      <c r="CE67" s="247">
        <v>0</v>
      </c>
      <c r="CF67" s="247">
        <v>0</v>
      </c>
    </row>
    <row r="68" spans="1:84" x14ac:dyDescent="0.25">
      <c r="A68" s="253" t="s">
        <v>767</v>
      </c>
      <c r="B68" s="254" t="s">
        <v>768</v>
      </c>
      <c r="C68" s="254" t="s">
        <v>637</v>
      </c>
      <c r="D68" s="233"/>
      <c r="E68" s="234">
        <v>0</v>
      </c>
      <c r="F68" s="235">
        <v>0</v>
      </c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>
        <v>838807.13</v>
      </c>
      <c r="N68" s="240">
        <f t="shared" si="11"/>
        <v>838807.13</v>
      </c>
      <c r="O68" s="71"/>
      <c r="P68" s="100"/>
      <c r="Q68" s="9">
        <f t="shared" si="12"/>
        <v>-838807.13</v>
      </c>
      <c r="R68" s="9">
        <f t="shared" si="13"/>
        <v>0</v>
      </c>
      <c r="S68" s="9">
        <f t="shared" si="14"/>
        <v>-838807.13</v>
      </c>
      <c r="T68" s="256">
        <v>46108</v>
      </c>
      <c r="U68" s="10"/>
      <c r="V68" s="23">
        <f t="shared" si="15"/>
        <v>1</v>
      </c>
      <c r="W68" s="11">
        <f t="shared" si="16"/>
        <v>0</v>
      </c>
      <c r="X68" s="8">
        <v>838807.13</v>
      </c>
      <c r="Y68" s="9">
        <f t="shared" si="17"/>
        <v>-838807.13</v>
      </c>
      <c r="Z68" s="9">
        <f t="shared" si="18"/>
        <v>0</v>
      </c>
      <c r="AA68" s="9">
        <f t="shared" si="19"/>
        <v>-838807.13</v>
      </c>
      <c r="AB68" s="10"/>
      <c r="AC68" s="24">
        <v>0</v>
      </c>
      <c r="AD68" s="11">
        <v>0</v>
      </c>
      <c r="AE68" s="8">
        <v>0</v>
      </c>
      <c r="AF68" s="9">
        <f t="shared" si="20"/>
        <v>0</v>
      </c>
      <c r="AG68" s="10"/>
      <c r="AH68" s="11">
        <f t="shared" si="21"/>
        <v>0</v>
      </c>
      <c r="AI68" s="8">
        <v>838807.13</v>
      </c>
      <c r="AJ68" s="9">
        <f t="shared" si="23"/>
        <v>-838807.13</v>
      </c>
      <c r="AK68" s="10"/>
      <c r="AL68" s="25">
        <f t="shared" si="24"/>
        <v>0</v>
      </c>
      <c r="AM68" s="25">
        <f t="shared" si="25"/>
        <v>0</v>
      </c>
      <c r="AN68" s="25">
        <f t="shared" si="26"/>
        <v>0</v>
      </c>
      <c r="AO68" s="10"/>
      <c r="AP68" s="12">
        <v>0</v>
      </c>
      <c r="AQ68" s="12">
        <f t="shared" si="27"/>
        <v>0</v>
      </c>
      <c r="AR68" s="12">
        <f t="shared" si="28"/>
        <v>0</v>
      </c>
      <c r="AS68" s="241"/>
      <c r="AT68" s="242"/>
      <c r="AU68" s="241"/>
      <c r="AV68" s="241"/>
      <c r="AW68" s="243"/>
      <c r="AX68" s="242"/>
      <c r="AY68" s="242"/>
      <c r="AZ68" s="241">
        <v>0</v>
      </c>
      <c r="BA68" s="241">
        <v>0</v>
      </c>
      <c r="BB68" s="241">
        <v>0</v>
      </c>
      <c r="BC68" s="241">
        <v>0</v>
      </c>
      <c r="BD68" s="241">
        <v>0</v>
      </c>
      <c r="BE68" s="241">
        <v>0</v>
      </c>
      <c r="BF68" s="241"/>
      <c r="BG68" s="241">
        <v>3</v>
      </c>
      <c r="BH68" s="241">
        <v>0</v>
      </c>
      <c r="BI68" s="241">
        <v>0</v>
      </c>
      <c r="BJ68" s="241"/>
      <c r="BK68" s="241"/>
      <c r="BL68" s="241"/>
      <c r="BM68" s="241"/>
      <c r="BN68" s="295"/>
      <c r="BO68" s="295"/>
      <c r="BP68" s="295"/>
      <c r="BQ68" s="295"/>
      <c r="BR68" s="244"/>
      <c r="BS68" s="244"/>
      <c r="BT68" s="241"/>
      <c r="BU68" s="241"/>
      <c r="BV68" s="245"/>
      <c r="BW68" s="241">
        <v>0</v>
      </c>
      <c r="BX68" s="241">
        <v>0</v>
      </c>
      <c r="BY68" s="241">
        <v>0</v>
      </c>
      <c r="BZ68" s="241">
        <v>0</v>
      </c>
      <c r="CA68" s="241">
        <v>0</v>
      </c>
      <c r="CB68" s="242" t="s">
        <v>633</v>
      </c>
      <c r="CC68" s="247">
        <v>838807.13</v>
      </c>
      <c r="CD68" s="247">
        <v>838807.13</v>
      </c>
      <c r="CE68" s="247">
        <v>0</v>
      </c>
      <c r="CF68" s="247">
        <v>0</v>
      </c>
    </row>
    <row r="69" spans="1:84" x14ac:dyDescent="0.25">
      <c r="A69" s="253" t="s">
        <v>769</v>
      </c>
      <c r="B69" s="254" t="s">
        <v>770</v>
      </c>
      <c r="C69" s="254" t="s">
        <v>637</v>
      </c>
      <c r="D69" s="233"/>
      <c r="E69" s="234">
        <v>0</v>
      </c>
      <c r="F69" s="235">
        <v>0</v>
      </c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>
        <v>327544.40999999997</v>
      </c>
      <c r="N69" s="240">
        <f t="shared" si="11"/>
        <v>327544.40999999997</v>
      </c>
      <c r="O69" s="71"/>
      <c r="P69" s="100"/>
      <c r="Q69" s="9">
        <f t="shared" si="12"/>
        <v>-327544.40999999997</v>
      </c>
      <c r="R69" s="9">
        <f t="shared" si="13"/>
        <v>0</v>
      </c>
      <c r="S69" s="9">
        <f t="shared" si="14"/>
        <v>-327544.40999999997</v>
      </c>
      <c r="T69" s="256">
        <v>46108</v>
      </c>
      <c r="U69" s="10"/>
      <c r="V69" s="23">
        <f t="shared" si="15"/>
        <v>1</v>
      </c>
      <c r="W69" s="11">
        <f t="shared" si="16"/>
        <v>0</v>
      </c>
      <c r="X69" s="8">
        <v>327544.40999999997</v>
      </c>
      <c r="Y69" s="9">
        <f t="shared" si="17"/>
        <v>-327544.40999999997</v>
      </c>
      <c r="Z69" s="9">
        <f t="shared" si="18"/>
        <v>0</v>
      </c>
      <c r="AA69" s="9">
        <f t="shared" si="19"/>
        <v>-327544.40999999997</v>
      </c>
      <c r="AB69" s="10"/>
      <c r="AC69" s="24">
        <v>0</v>
      </c>
      <c r="AD69" s="11">
        <v>0</v>
      </c>
      <c r="AE69" s="8">
        <v>0</v>
      </c>
      <c r="AF69" s="9">
        <f t="shared" si="20"/>
        <v>0</v>
      </c>
      <c r="AG69" s="10"/>
      <c r="AH69" s="11">
        <f t="shared" si="21"/>
        <v>0</v>
      </c>
      <c r="AI69" s="8">
        <v>327544.40999999997</v>
      </c>
      <c r="AJ69" s="9">
        <f t="shared" si="23"/>
        <v>-327544.40999999997</v>
      </c>
      <c r="AK69" s="10"/>
      <c r="AL69" s="25">
        <f t="shared" si="24"/>
        <v>0</v>
      </c>
      <c r="AM69" s="25">
        <f t="shared" si="25"/>
        <v>0</v>
      </c>
      <c r="AN69" s="25">
        <f t="shared" si="26"/>
        <v>0</v>
      </c>
      <c r="AO69" s="10"/>
      <c r="AP69" s="12">
        <v>0</v>
      </c>
      <c r="AQ69" s="12">
        <f t="shared" si="27"/>
        <v>0</v>
      </c>
      <c r="AR69" s="12">
        <f t="shared" si="28"/>
        <v>0</v>
      </c>
      <c r="AS69" s="241"/>
      <c r="AT69" s="242"/>
      <c r="AU69" s="241"/>
      <c r="AV69" s="241"/>
      <c r="AW69" s="243"/>
      <c r="AX69" s="242"/>
      <c r="AY69" s="242"/>
      <c r="AZ69" s="241">
        <v>0</v>
      </c>
      <c r="BA69" s="241">
        <v>0</v>
      </c>
      <c r="BB69" s="241">
        <v>0</v>
      </c>
      <c r="BC69" s="241">
        <v>0</v>
      </c>
      <c r="BD69" s="241">
        <v>0</v>
      </c>
      <c r="BE69" s="241">
        <v>0</v>
      </c>
      <c r="BF69" s="241"/>
      <c r="BG69" s="241">
        <v>3</v>
      </c>
      <c r="BH69" s="241">
        <v>0</v>
      </c>
      <c r="BI69" s="241">
        <v>0</v>
      </c>
      <c r="BJ69" s="241"/>
      <c r="BK69" s="241"/>
      <c r="BL69" s="241"/>
      <c r="BM69" s="241"/>
      <c r="BN69" s="295"/>
      <c r="BO69" s="295"/>
      <c r="BP69" s="295"/>
      <c r="BQ69" s="295"/>
      <c r="BR69" s="244"/>
      <c r="BS69" s="244"/>
      <c r="BT69" s="241"/>
      <c r="BU69" s="241"/>
      <c r="BV69" s="245"/>
      <c r="BW69" s="241">
        <v>0</v>
      </c>
      <c r="BX69" s="241">
        <v>0</v>
      </c>
      <c r="BY69" s="241">
        <v>0</v>
      </c>
      <c r="BZ69" s="241">
        <v>0</v>
      </c>
      <c r="CA69" s="241">
        <v>0</v>
      </c>
      <c r="CB69" s="242" t="s">
        <v>633</v>
      </c>
      <c r="CC69" s="247">
        <v>327544.40999999997</v>
      </c>
      <c r="CD69" s="247">
        <v>327544.40999999997</v>
      </c>
      <c r="CE69" s="247">
        <v>0</v>
      </c>
      <c r="CF69" s="247">
        <v>0</v>
      </c>
    </row>
    <row r="70" spans="1:84" x14ac:dyDescent="0.25">
      <c r="A70" s="253" t="s">
        <v>771</v>
      </c>
      <c r="B70" s="254" t="s">
        <v>772</v>
      </c>
      <c r="C70" s="254" t="s">
        <v>637</v>
      </c>
      <c r="D70" s="233"/>
      <c r="E70" s="234">
        <v>0</v>
      </c>
      <c r="F70" s="235">
        <v>0</v>
      </c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>
        <v>71917.56</v>
      </c>
      <c r="N70" s="240">
        <f t="shared" si="11"/>
        <v>71917.56</v>
      </c>
      <c r="O70" s="71"/>
      <c r="P70" s="100"/>
      <c r="Q70" s="9">
        <f t="shared" si="12"/>
        <v>-71917.56</v>
      </c>
      <c r="R70" s="9">
        <f t="shared" si="13"/>
        <v>0</v>
      </c>
      <c r="S70" s="9">
        <f t="shared" si="14"/>
        <v>-71917.56</v>
      </c>
      <c r="T70" s="256">
        <v>46108</v>
      </c>
      <c r="U70" s="10"/>
      <c r="V70" s="23">
        <f t="shared" si="15"/>
        <v>1</v>
      </c>
      <c r="W70" s="11">
        <f t="shared" si="16"/>
        <v>0</v>
      </c>
      <c r="X70" s="8">
        <v>71917.56</v>
      </c>
      <c r="Y70" s="9">
        <f t="shared" si="17"/>
        <v>-71917.56</v>
      </c>
      <c r="Z70" s="9">
        <f t="shared" si="18"/>
        <v>0</v>
      </c>
      <c r="AA70" s="9">
        <f t="shared" si="19"/>
        <v>-71917.56</v>
      </c>
      <c r="AB70" s="10"/>
      <c r="AC70" s="24">
        <v>0</v>
      </c>
      <c r="AD70" s="11">
        <v>0</v>
      </c>
      <c r="AE70" s="8">
        <v>0</v>
      </c>
      <c r="AF70" s="9">
        <f t="shared" si="20"/>
        <v>0</v>
      </c>
      <c r="AG70" s="10"/>
      <c r="AH70" s="11">
        <f t="shared" si="21"/>
        <v>0</v>
      </c>
      <c r="AI70" s="8">
        <v>71917.56</v>
      </c>
      <c r="AJ70" s="9">
        <f t="shared" si="23"/>
        <v>-71917.56</v>
      </c>
      <c r="AK70" s="10"/>
      <c r="AL70" s="25">
        <f t="shared" si="24"/>
        <v>0</v>
      </c>
      <c r="AM70" s="25">
        <f t="shared" si="25"/>
        <v>0</v>
      </c>
      <c r="AN70" s="25">
        <f t="shared" si="26"/>
        <v>0</v>
      </c>
      <c r="AO70" s="10"/>
      <c r="AP70" s="12">
        <v>0</v>
      </c>
      <c r="AQ70" s="12">
        <f t="shared" si="27"/>
        <v>0</v>
      </c>
      <c r="AR70" s="12">
        <f t="shared" si="28"/>
        <v>0</v>
      </c>
      <c r="AS70" s="241"/>
      <c r="AT70" s="242"/>
      <c r="AU70" s="241"/>
      <c r="AV70" s="241"/>
      <c r="AW70" s="243"/>
      <c r="AX70" s="242"/>
      <c r="AY70" s="242"/>
      <c r="AZ70" s="241">
        <v>0</v>
      </c>
      <c r="BA70" s="241">
        <v>0</v>
      </c>
      <c r="BB70" s="241">
        <v>0</v>
      </c>
      <c r="BC70" s="241">
        <v>0</v>
      </c>
      <c r="BD70" s="241">
        <v>0</v>
      </c>
      <c r="BE70" s="241">
        <v>0</v>
      </c>
      <c r="BF70" s="241"/>
      <c r="BG70" s="241">
        <v>3</v>
      </c>
      <c r="BH70" s="241">
        <v>0</v>
      </c>
      <c r="BI70" s="241">
        <v>0</v>
      </c>
      <c r="BJ70" s="241"/>
      <c r="BK70" s="241"/>
      <c r="BL70" s="241"/>
      <c r="BM70" s="241"/>
      <c r="BN70" s="295"/>
      <c r="BO70" s="295"/>
      <c r="BP70" s="295"/>
      <c r="BQ70" s="295"/>
      <c r="BR70" s="244"/>
      <c r="BS70" s="244"/>
      <c r="BT70" s="241"/>
      <c r="BU70" s="241"/>
      <c r="BV70" s="245"/>
      <c r="BW70" s="241">
        <v>0</v>
      </c>
      <c r="BX70" s="241">
        <v>0</v>
      </c>
      <c r="BY70" s="241">
        <v>0</v>
      </c>
      <c r="BZ70" s="241">
        <v>0</v>
      </c>
      <c r="CA70" s="241">
        <v>0</v>
      </c>
      <c r="CB70" s="242" t="s">
        <v>633</v>
      </c>
      <c r="CC70" s="247">
        <v>71917.56</v>
      </c>
      <c r="CD70" s="247">
        <v>71917.56</v>
      </c>
      <c r="CE70" s="247">
        <v>0</v>
      </c>
      <c r="CF70" s="247">
        <v>0</v>
      </c>
    </row>
    <row r="71" spans="1:84" x14ac:dyDescent="0.25">
      <c r="A71" s="253" t="s">
        <v>773</v>
      </c>
      <c r="B71" s="254" t="s">
        <v>774</v>
      </c>
      <c r="C71" s="254" t="s">
        <v>641</v>
      </c>
      <c r="D71" s="233"/>
      <c r="E71" s="234">
        <v>168335.61</v>
      </c>
      <c r="F71" s="235">
        <v>168335.61</v>
      </c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168335.61</v>
      </c>
      <c r="K71" s="238"/>
      <c r="L71" s="239"/>
      <c r="M71" s="8">
        <v>305680.71000000002</v>
      </c>
      <c r="N71" s="240">
        <f t="shared" ref="N71:N134" si="30">M71</f>
        <v>305680.71000000002</v>
      </c>
      <c r="O71" s="71"/>
      <c r="P71" s="100"/>
      <c r="Q71" s="9">
        <f t="shared" ref="Q71:Q134" si="31">J71-N71</f>
        <v>-137345.10000000003</v>
      </c>
      <c r="R71" s="9">
        <f t="shared" ref="R71:R134" si="32">IF(LEFT(B71,4)&lt;&gt;"    ",0,BI71)</f>
        <v>0</v>
      </c>
      <c r="S71" s="9">
        <f t="shared" ref="S71:S134" si="33">+Q71-R71</f>
        <v>-137345.10000000003</v>
      </c>
      <c r="T71" s="256">
        <v>46108</v>
      </c>
      <c r="U71" s="10"/>
      <c r="V71" s="23">
        <f t="shared" ref="V71:V134" si="34">IF(LEFT(B71,4)&lt;&gt;"    ","",IF(N71&lt;&gt;0,X71/N71,0))</f>
        <v>1.0019230523247606</v>
      </c>
      <c r="W71" s="11">
        <f t="shared" ref="W71:W134" si="35">IF(LEFT(B71,4)&lt;&gt;"    ","",IF(V71&gt;=0.1,V71*J71,X71))</f>
        <v>168659.32818615049</v>
      </c>
      <c r="X71" s="8">
        <v>306268.55</v>
      </c>
      <c r="Y71" s="9">
        <f t="shared" ref="Y71:Y134" si="36">IF(LEFT(B71,4)&lt;&gt;"    ",0,IF(Q71&lt;0,Q71,IF(V71&gt;0.1,W71-X71,0)))</f>
        <v>-137345.10000000003</v>
      </c>
      <c r="Z71" s="9">
        <f t="shared" ref="Z71:Z134" si="37">IF(LEFT(B71,4)&lt;&gt;"    ",0,BI71)</f>
        <v>0</v>
      </c>
      <c r="AA71" s="9">
        <f t="shared" ref="AA71:AA134" si="38">Y71-Z71</f>
        <v>-137345.10000000003</v>
      </c>
      <c r="AB71" s="10"/>
      <c r="AC71" s="24">
        <v>0</v>
      </c>
      <c r="AD71" s="11">
        <v>0</v>
      </c>
      <c r="AE71" s="8">
        <v>0</v>
      </c>
      <c r="AF71" s="9">
        <f t="shared" ref="AF71:AF134" si="39">IF(LEFT(B71,4)&lt;&gt;"    ","",AD71-AE71)</f>
        <v>0</v>
      </c>
      <c r="AG71" s="10"/>
      <c r="AH71" s="11">
        <f t="shared" ref="AH71:AH134" si="40">IF(LEFT(B71,4)&lt;&gt;"    ","",W71-AD71)</f>
        <v>168659.32818615049</v>
      </c>
      <c r="AI71" s="8">
        <v>306268.55</v>
      </c>
      <c r="AJ71" s="9">
        <f t="shared" ref="AJ71:AJ134" si="41">IF(LEFT(B71,4)&lt;&gt;"    ","",Y71-AF71)</f>
        <v>-137345.10000000003</v>
      </c>
      <c r="AK71" s="10"/>
      <c r="AL71" s="25">
        <f t="shared" ref="AL71:AL134" si="42">IF(LEFT(B71,4)&lt;&gt;"    ","",J71-W71)</f>
        <v>-323.7181861505087</v>
      </c>
      <c r="AM71" s="25">
        <f t="shared" ref="AM71:AM134" si="43">N71-X71</f>
        <v>-587.8399999999674</v>
      </c>
      <c r="AN71" s="25">
        <f t="shared" ref="AN71:AN134" si="44">IF(LEFT(B71,4)&lt;&gt;"    ","",Q71-Y71)</f>
        <v>0</v>
      </c>
      <c r="AO71" s="10"/>
      <c r="AP71" s="12">
        <v>192488.64</v>
      </c>
      <c r="AQ71" s="12" t="str">
        <f t="shared" ref="AQ71:AQ134" si="45">IF(LEFT(B71,4)&lt;&gt;"    ","",IF(W71-AP71&gt;=0,W71-AP71," "))</f>
        <v xml:space="preserve"> </v>
      </c>
      <c r="AR71" s="12">
        <f t="shared" ref="AR71:AR134" si="46">IF(LEFT(B71,4)&lt;&gt;"    ","",IF(AP71-W71&gt;=0,AP71-W71," "))</f>
        <v>23829.311813849519</v>
      </c>
      <c r="AS71" s="241"/>
      <c r="AT71" s="242"/>
      <c r="AU71" s="241"/>
      <c r="AV71" s="241"/>
      <c r="AW71" s="243"/>
      <c r="AX71" s="242"/>
      <c r="AY71" s="242"/>
      <c r="AZ71" s="241">
        <v>0</v>
      </c>
      <c r="BA71" s="241">
        <v>0</v>
      </c>
      <c r="BB71" s="241">
        <v>0</v>
      </c>
      <c r="BC71" s="241">
        <v>0</v>
      </c>
      <c r="BD71" s="241">
        <v>0</v>
      </c>
      <c r="BE71" s="241">
        <v>0</v>
      </c>
      <c r="BF71" s="241"/>
      <c r="BG71" s="241">
        <v>3</v>
      </c>
      <c r="BH71" s="241">
        <v>0</v>
      </c>
      <c r="BI71" s="241">
        <v>0</v>
      </c>
      <c r="BJ71" s="241"/>
      <c r="BK71" s="241"/>
      <c r="BL71" s="241"/>
      <c r="BM71" s="241"/>
      <c r="BN71" s="295"/>
      <c r="BO71" s="295"/>
      <c r="BP71" s="295"/>
      <c r="BQ71" s="295"/>
      <c r="BR71" s="244"/>
      <c r="BS71" s="244"/>
      <c r="BT71" s="241"/>
      <c r="BU71" s="241"/>
      <c r="BV71" s="245"/>
      <c r="BW71" s="241">
        <v>0</v>
      </c>
      <c r="BX71" s="241">
        <v>0</v>
      </c>
      <c r="BY71" s="241">
        <v>0</v>
      </c>
      <c r="BZ71" s="241">
        <v>0</v>
      </c>
      <c r="CA71" s="241">
        <v>0</v>
      </c>
      <c r="CB71" s="242" t="s">
        <v>633</v>
      </c>
      <c r="CC71" s="247">
        <v>306268.55</v>
      </c>
      <c r="CD71" s="247">
        <v>306268.55</v>
      </c>
      <c r="CE71" s="247">
        <v>192488.64</v>
      </c>
      <c r="CF71" s="247">
        <v>0</v>
      </c>
    </row>
    <row r="72" spans="1:84" x14ac:dyDescent="0.25">
      <c r="A72" s="253" t="s">
        <v>775</v>
      </c>
      <c r="B72" s="254" t="s">
        <v>776</v>
      </c>
      <c r="C72" s="254" t="s">
        <v>642</v>
      </c>
      <c r="D72" s="233"/>
      <c r="E72" s="234">
        <v>504849.99</v>
      </c>
      <c r="F72" s="235">
        <v>504849.99</v>
      </c>
      <c r="G72" s="255">
        <f>'Jobs-Ops'!G72</f>
        <v>0</v>
      </c>
      <c r="H72" s="113">
        <f>'Jobs-Ops'!H72</f>
        <v>0</v>
      </c>
      <c r="I72" s="104"/>
      <c r="J72" s="237">
        <f t="shared" si="29"/>
        <v>504849.99</v>
      </c>
      <c r="K72" s="238"/>
      <c r="L72" s="239"/>
      <c r="M72" s="8">
        <v>341431.48</v>
      </c>
      <c r="N72" s="240">
        <f t="shared" si="30"/>
        <v>341431.48</v>
      </c>
      <c r="O72" s="71"/>
      <c r="P72" s="100"/>
      <c r="Q72" s="9">
        <f t="shared" si="31"/>
        <v>163418.51</v>
      </c>
      <c r="R72" s="9">
        <f t="shared" si="32"/>
        <v>0</v>
      </c>
      <c r="S72" s="9">
        <f t="shared" si="33"/>
        <v>163418.51</v>
      </c>
      <c r="T72" s="256">
        <v>46108</v>
      </c>
      <c r="U72" s="10"/>
      <c r="V72" s="23">
        <f t="shared" si="34"/>
        <v>1</v>
      </c>
      <c r="W72" s="11">
        <f t="shared" si="35"/>
        <v>504849.99</v>
      </c>
      <c r="X72" s="8">
        <v>341431.48</v>
      </c>
      <c r="Y72" s="9">
        <f t="shared" si="36"/>
        <v>163418.51</v>
      </c>
      <c r="Z72" s="9">
        <f t="shared" si="37"/>
        <v>0</v>
      </c>
      <c r="AA72" s="9">
        <f t="shared" si="38"/>
        <v>163418.51</v>
      </c>
      <c r="AB72" s="10"/>
      <c r="AC72" s="24">
        <v>0</v>
      </c>
      <c r="AD72" s="11">
        <v>0</v>
      </c>
      <c r="AE72" s="8">
        <v>0</v>
      </c>
      <c r="AF72" s="9">
        <f t="shared" si="39"/>
        <v>0</v>
      </c>
      <c r="AG72" s="10"/>
      <c r="AH72" s="11">
        <f t="shared" si="40"/>
        <v>504849.99</v>
      </c>
      <c r="AI72" s="8">
        <v>341431.48</v>
      </c>
      <c r="AJ72" s="9">
        <f t="shared" si="41"/>
        <v>163418.51</v>
      </c>
      <c r="AK72" s="10"/>
      <c r="AL72" s="25">
        <f t="shared" si="42"/>
        <v>0</v>
      </c>
      <c r="AM72" s="25">
        <f t="shared" si="43"/>
        <v>0</v>
      </c>
      <c r="AN72" s="25">
        <f t="shared" si="44"/>
        <v>0</v>
      </c>
      <c r="AO72" s="10"/>
      <c r="AP72" s="12">
        <v>500401.4</v>
      </c>
      <c r="AQ72" s="12">
        <f t="shared" si="45"/>
        <v>4448.5899999999674</v>
      </c>
      <c r="AR72" s="12" t="str">
        <f t="shared" si="46"/>
        <v xml:space="preserve"> </v>
      </c>
      <c r="AS72" s="241"/>
      <c r="AT72" s="242"/>
      <c r="AU72" s="241"/>
      <c r="AV72" s="241"/>
      <c r="AW72" s="243"/>
      <c r="AX72" s="242"/>
      <c r="AY72" s="242"/>
      <c r="AZ72" s="241">
        <v>0</v>
      </c>
      <c r="BA72" s="241">
        <v>0</v>
      </c>
      <c r="BB72" s="241">
        <v>0</v>
      </c>
      <c r="BC72" s="241">
        <v>0</v>
      </c>
      <c r="BD72" s="241">
        <v>0</v>
      </c>
      <c r="BE72" s="241">
        <v>0</v>
      </c>
      <c r="BF72" s="241"/>
      <c r="BG72" s="241">
        <v>3</v>
      </c>
      <c r="BH72" s="241">
        <v>0</v>
      </c>
      <c r="BI72" s="241">
        <v>0</v>
      </c>
      <c r="BJ72" s="241"/>
      <c r="BK72" s="241"/>
      <c r="BL72" s="241"/>
      <c r="BM72" s="241"/>
      <c r="BN72" s="295"/>
      <c r="BO72" s="295"/>
      <c r="BP72" s="295"/>
      <c r="BQ72" s="295"/>
      <c r="BR72" s="244"/>
      <c r="BS72" s="244"/>
      <c r="BT72" s="241"/>
      <c r="BU72" s="241"/>
      <c r="BV72" s="245"/>
      <c r="BW72" s="241">
        <v>0</v>
      </c>
      <c r="BX72" s="241">
        <v>0</v>
      </c>
      <c r="BY72" s="241">
        <v>0</v>
      </c>
      <c r="BZ72" s="241">
        <v>0</v>
      </c>
      <c r="CA72" s="241">
        <v>0</v>
      </c>
      <c r="CB72" s="242" t="s">
        <v>633</v>
      </c>
      <c r="CC72" s="247">
        <v>341431.48</v>
      </c>
      <c r="CD72" s="247">
        <v>341431.48</v>
      </c>
      <c r="CE72" s="247">
        <v>500401.4</v>
      </c>
      <c r="CF72" s="247">
        <v>0</v>
      </c>
    </row>
    <row r="73" spans="1:84" x14ac:dyDescent="0.25">
      <c r="A73" s="253" t="s">
        <v>777</v>
      </c>
      <c r="B73" s="254" t="s">
        <v>778</v>
      </c>
      <c r="C73" s="254" t="s">
        <v>665</v>
      </c>
      <c r="D73" s="233"/>
      <c r="E73" s="234">
        <v>91979</v>
      </c>
      <c r="F73" s="235">
        <v>91979</v>
      </c>
      <c r="G73" s="255">
        <f>'Jobs-Ops'!G73</f>
        <v>0</v>
      </c>
      <c r="H73" s="113">
        <f>'Jobs-Ops'!H73</f>
        <v>0</v>
      </c>
      <c r="I73" s="104"/>
      <c r="J73" s="237">
        <f t="shared" si="29"/>
        <v>91979</v>
      </c>
      <c r="K73" s="238"/>
      <c r="L73" s="239"/>
      <c r="M73" s="8">
        <v>100450.67</v>
      </c>
      <c r="N73" s="240">
        <f t="shared" si="30"/>
        <v>100450.67</v>
      </c>
      <c r="O73" s="71"/>
      <c r="P73" s="100"/>
      <c r="Q73" s="9">
        <f t="shared" si="31"/>
        <v>-8471.6699999999983</v>
      </c>
      <c r="R73" s="9">
        <f t="shared" si="32"/>
        <v>0</v>
      </c>
      <c r="S73" s="9">
        <f t="shared" si="33"/>
        <v>-8471.6699999999983</v>
      </c>
      <c r="T73" s="256">
        <v>46108</v>
      </c>
      <c r="U73" s="10"/>
      <c r="V73" s="23">
        <f t="shared" si="34"/>
        <v>1.0171928171310356</v>
      </c>
      <c r="W73" s="11">
        <f t="shared" si="35"/>
        <v>93560.378126895521</v>
      </c>
      <c r="X73" s="8">
        <v>102177.7</v>
      </c>
      <c r="Y73" s="9">
        <f t="shared" si="36"/>
        <v>-8471.6699999999983</v>
      </c>
      <c r="Z73" s="9">
        <f t="shared" si="37"/>
        <v>0</v>
      </c>
      <c r="AA73" s="9">
        <f t="shared" si="38"/>
        <v>-8471.6699999999983</v>
      </c>
      <c r="AB73" s="10"/>
      <c r="AC73" s="24">
        <v>0</v>
      </c>
      <c r="AD73" s="11">
        <v>0</v>
      </c>
      <c r="AE73" s="8">
        <v>0</v>
      </c>
      <c r="AF73" s="9">
        <f t="shared" si="39"/>
        <v>0</v>
      </c>
      <c r="AG73" s="10"/>
      <c r="AH73" s="11">
        <f t="shared" si="40"/>
        <v>93560.378126895521</v>
      </c>
      <c r="AI73" s="8">
        <v>102177.7</v>
      </c>
      <c r="AJ73" s="9">
        <f t="shared" si="41"/>
        <v>-8471.6699999999983</v>
      </c>
      <c r="AK73" s="10"/>
      <c r="AL73" s="25">
        <f t="shared" si="42"/>
        <v>-1581.3781268955208</v>
      </c>
      <c r="AM73" s="25">
        <f t="shared" si="43"/>
        <v>-1727.0299999999988</v>
      </c>
      <c r="AN73" s="25">
        <f t="shared" si="44"/>
        <v>0</v>
      </c>
      <c r="AO73" s="10"/>
      <c r="AP73" s="12">
        <v>91979</v>
      </c>
      <c r="AQ73" s="12">
        <f t="shared" si="45"/>
        <v>1581.3781268955208</v>
      </c>
      <c r="AR73" s="12" t="str">
        <f t="shared" si="46"/>
        <v xml:space="preserve"> </v>
      </c>
      <c r="AS73" s="241"/>
      <c r="AT73" s="242"/>
      <c r="AU73" s="241"/>
      <c r="AV73" s="241"/>
      <c r="AW73" s="243"/>
      <c r="AX73" s="242"/>
      <c r="AY73" s="242"/>
      <c r="AZ73" s="241">
        <v>0</v>
      </c>
      <c r="BA73" s="241">
        <v>0</v>
      </c>
      <c r="BB73" s="241">
        <v>0</v>
      </c>
      <c r="BC73" s="241">
        <v>0</v>
      </c>
      <c r="BD73" s="241">
        <v>0</v>
      </c>
      <c r="BE73" s="241">
        <v>0</v>
      </c>
      <c r="BF73" s="241"/>
      <c r="BG73" s="241">
        <v>3</v>
      </c>
      <c r="BH73" s="241">
        <v>0</v>
      </c>
      <c r="BI73" s="241">
        <v>0</v>
      </c>
      <c r="BJ73" s="241"/>
      <c r="BK73" s="241"/>
      <c r="BL73" s="241"/>
      <c r="BM73" s="241"/>
      <c r="BN73" s="295"/>
      <c r="BO73" s="295"/>
      <c r="BP73" s="295"/>
      <c r="BQ73" s="295"/>
      <c r="BR73" s="244"/>
      <c r="BS73" s="244"/>
      <c r="BT73" s="241"/>
      <c r="BU73" s="241"/>
      <c r="BV73" s="245"/>
      <c r="BW73" s="241">
        <v>0</v>
      </c>
      <c r="BX73" s="241">
        <v>0</v>
      </c>
      <c r="BY73" s="241">
        <v>0</v>
      </c>
      <c r="BZ73" s="241">
        <v>0</v>
      </c>
      <c r="CA73" s="241">
        <v>0</v>
      </c>
      <c r="CB73" s="242" t="s">
        <v>633</v>
      </c>
      <c r="CC73" s="247">
        <v>102177.7</v>
      </c>
      <c r="CD73" s="247">
        <v>102177.7</v>
      </c>
      <c r="CE73" s="247">
        <v>91979</v>
      </c>
      <c r="CF73" s="247">
        <v>0</v>
      </c>
    </row>
    <row r="74" spans="1:84" x14ac:dyDescent="0.25">
      <c r="A74" s="253" t="s">
        <v>779</v>
      </c>
      <c r="B74" s="254" t="s">
        <v>780</v>
      </c>
      <c r="C74" s="254" t="s">
        <v>781</v>
      </c>
      <c r="D74" s="233"/>
      <c r="E74" s="234">
        <v>125428.75</v>
      </c>
      <c r="F74" s="235">
        <v>125428.75</v>
      </c>
      <c r="G74" s="255">
        <f>'Jobs-Ops'!G74</f>
        <v>0</v>
      </c>
      <c r="H74" s="113">
        <f>'Jobs-Ops'!H74</f>
        <v>0</v>
      </c>
      <c r="I74" s="104"/>
      <c r="J74" s="237">
        <f t="shared" si="29"/>
        <v>125428.75</v>
      </c>
      <c r="K74" s="238"/>
      <c r="L74" s="239"/>
      <c r="M74" s="8">
        <v>68775.83</v>
      </c>
      <c r="N74" s="240">
        <f t="shared" si="30"/>
        <v>68775.83</v>
      </c>
      <c r="O74" s="71"/>
      <c r="P74" s="100"/>
      <c r="Q74" s="9">
        <f t="shared" si="31"/>
        <v>56652.92</v>
      </c>
      <c r="R74" s="9">
        <f t="shared" si="32"/>
        <v>0</v>
      </c>
      <c r="S74" s="9">
        <f t="shared" si="33"/>
        <v>56652.92</v>
      </c>
      <c r="T74" s="256">
        <v>46108</v>
      </c>
      <c r="U74" s="10"/>
      <c r="V74" s="23">
        <f t="shared" si="34"/>
        <v>0.15159976986101076</v>
      </c>
      <c r="W74" s="11">
        <f t="shared" si="35"/>
        <v>19014.969633954253</v>
      </c>
      <c r="X74" s="8">
        <v>10426.4</v>
      </c>
      <c r="Y74" s="9">
        <f t="shared" si="36"/>
        <v>8588.5696339542537</v>
      </c>
      <c r="Z74" s="9">
        <f t="shared" si="37"/>
        <v>0</v>
      </c>
      <c r="AA74" s="9">
        <f t="shared" si="38"/>
        <v>8588.5696339542537</v>
      </c>
      <c r="AB74" s="10"/>
      <c r="AC74" s="24">
        <v>0</v>
      </c>
      <c r="AD74" s="11">
        <v>0</v>
      </c>
      <c r="AE74" s="8">
        <v>0</v>
      </c>
      <c r="AF74" s="9">
        <f t="shared" si="39"/>
        <v>0</v>
      </c>
      <c r="AG74" s="10"/>
      <c r="AH74" s="11">
        <f t="shared" si="40"/>
        <v>19014.969633954253</v>
      </c>
      <c r="AI74" s="8">
        <v>10426.4</v>
      </c>
      <c r="AJ74" s="9">
        <f t="shared" si="41"/>
        <v>8588.5696339542537</v>
      </c>
      <c r="AK74" s="10"/>
      <c r="AL74" s="25">
        <f t="shared" si="42"/>
        <v>106413.78036604574</v>
      </c>
      <c r="AM74" s="25">
        <f t="shared" si="43"/>
        <v>58349.43</v>
      </c>
      <c r="AN74" s="25">
        <f t="shared" si="44"/>
        <v>48064.350366045743</v>
      </c>
      <c r="AO74" s="10"/>
      <c r="AP74" s="12">
        <v>125428.75</v>
      </c>
      <c r="AQ74" s="12" t="str">
        <f t="shared" si="45"/>
        <v xml:space="preserve"> </v>
      </c>
      <c r="AR74" s="12">
        <f t="shared" si="46"/>
        <v>106413.78036604574</v>
      </c>
      <c r="AS74" s="241"/>
      <c r="AT74" s="242"/>
      <c r="AU74" s="241"/>
      <c r="AV74" s="241"/>
      <c r="AW74" s="243"/>
      <c r="AX74" s="242"/>
      <c r="AY74" s="242"/>
      <c r="AZ74" s="241">
        <v>0</v>
      </c>
      <c r="BA74" s="241">
        <v>0</v>
      </c>
      <c r="BB74" s="241">
        <v>0</v>
      </c>
      <c r="BC74" s="241">
        <v>0</v>
      </c>
      <c r="BD74" s="241">
        <v>0</v>
      </c>
      <c r="BE74" s="241">
        <v>0</v>
      </c>
      <c r="BF74" s="241"/>
      <c r="BG74" s="241">
        <v>3</v>
      </c>
      <c r="BH74" s="241">
        <v>0</v>
      </c>
      <c r="BI74" s="241">
        <v>0</v>
      </c>
      <c r="BJ74" s="241"/>
      <c r="BK74" s="241"/>
      <c r="BL74" s="241"/>
      <c r="BM74" s="241"/>
      <c r="BN74" s="295"/>
      <c r="BO74" s="295"/>
      <c r="BP74" s="295"/>
      <c r="BQ74" s="295"/>
      <c r="BR74" s="244"/>
      <c r="BS74" s="244"/>
      <c r="BT74" s="241"/>
      <c r="BU74" s="241"/>
      <c r="BV74" s="245"/>
      <c r="BW74" s="241">
        <v>0</v>
      </c>
      <c r="BX74" s="241">
        <v>0</v>
      </c>
      <c r="BY74" s="241">
        <v>0</v>
      </c>
      <c r="BZ74" s="241">
        <v>0</v>
      </c>
      <c r="CA74" s="241">
        <v>0</v>
      </c>
      <c r="CB74" s="242" t="s">
        <v>633</v>
      </c>
      <c r="CC74" s="247">
        <v>10426.4</v>
      </c>
      <c r="CD74" s="247">
        <v>10426.4</v>
      </c>
      <c r="CE74" s="247">
        <v>125428.75</v>
      </c>
      <c r="CF74" s="247">
        <v>0</v>
      </c>
    </row>
    <row r="75" spans="1:84" x14ac:dyDescent="0.25">
      <c r="A75" s="253" t="s">
        <v>782</v>
      </c>
      <c r="B75" s="254" t="s">
        <v>783</v>
      </c>
      <c r="C75" s="254" t="s">
        <v>641</v>
      </c>
      <c r="D75" s="233"/>
      <c r="E75" s="234">
        <v>34900</v>
      </c>
      <c r="F75" s="235">
        <v>34900</v>
      </c>
      <c r="G75" s="255">
        <f>'Jobs-Ops'!G75</f>
        <v>0</v>
      </c>
      <c r="H75" s="113">
        <f>'Jobs-Ops'!H75</f>
        <v>0</v>
      </c>
      <c r="I75" s="104"/>
      <c r="J75" s="237">
        <f t="shared" si="29"/>
        <v>34900</v>
      </c>
      <c r="K75" s="238"/>
      <c r="L75" s="239"/>
      <c r="M75" s="8">
        <v>36913.22</v>
      </c>
      <c r="N75" s="240">
        <f t="shared" si="30"/>
        <v>36913.22</v>
      </c>
      <c r="O75" s="71"/>
      <c r="P75" s="100"/>
      <c r="Q75" s="9">
        <f t="shared" si="31"/>
        <v>-2013.2200000000012</v>
      </c>
      <c r="R75" s="9">
        <f t="shared" si="32"/>
        <v>0</v>
      </c>
      <c r="S75" s="9">
        <f t="shared" si="33"/>
        <v>-2013.2200000000012</v>
      </c>
      <c r="T75" s="256">
        <v>46108</v>
      </c>
      <c r="U75" s="10"/>
      <c r="V75" s="23">
        <f t="shared" si="34"/>
        <v>0.99972773981787544</v>
      </c>
      <c r="W75" s="11">
        <f t="shared" si="35"/>
        <v>34890.498119643853</v>
      </c>
      <c r="X75" s="8">
        <v>36903.17</v>
      </c>
      <c r="Y75" s="9">
        <f t="shared" si="36"/>
        <v>-2013.2200000000012</v>
      </c>
      <c r="Z75" s="9">
        <f t="shared" si="37"/>
        <v>0</v>
      </c>
      <c r="AA75" s="9">
        <f t="shared" si="38"/>
        <v>-2013.2200000000012</v>
      </c>
      <c r="AB75" s="10"/>
      <c r="AC75" s="24">
        <v>0</v>
      </c>
      <c r="AD75" s="11">
        <v>0</v>
      </c>
      <c r="AE75" s="8">
        <v>0</v>
      </c>
      <c r="AF75" s="9">
        <f t="shared" si="39"/>
        <v>0</v>
      </c>
      <c r="AG75" s="10"/>
      <c r="AH75" s="11">
        <f t="shared" si="40"/>
        <v>34890.498119643853</v>
      </c>
      <c r="AI75" s="8">
        <v>36903.17</v>
      </c>
      <c r="AJ75" s="9">
        <f t="shared" si="41"/>
        <v>-2013.2200000000012</v>
      </c>
      <c r="AK75" s="10"/>
      <c r="AL75" s="25">
        <f t="shared" si="42"/>
        <v>9.5018803561470122</v>
      </c>
      <c r="AM75" s="25">
        <f t="shared" si="43"/>
        <v>10.05000000000291</v>
      </c>
      <c r="AN75" s="25">
        <f t="shared" si="44"/>
        <v>0</v>
      </c>
      <c r="AO75" s="10"/>
      <c r="AP75" s="12">
        <v>34900</v>
      </c>
      <c r="AQ75" s="12" t="str">
        <f t="shared" si="45"/>
        <v xml:space="preserve"> </v>
      </c>
      <c r="AR75" s="12">
        <f t="shared" si="46"/>
        <v>9.5018803561470122</v>
      </c>
      <c r="AS75" s="241"/>
      <c r="AT75" s="242"/>
      <c r="AU75" s="241"/>
      <c r="AV75" s="241"/>
      <c r="AW75" s="243"/>
      <c r="AX75" s="242"/>
      <c r="AY75" s="242"/>
      <c r="AZ75" s="241">
        <v>0</v>
      </c>
      <c r="BA75" s="241">
        <v>0</v>
      </c>
      <c r="BB75" s="241">
        <v>0</v>
      </c>
      <c r="BC75" s="241">
        <v>0</v>
      </c>
      <c r="BD75" s="241">
        <v>0</v>
      </c>
      <c r="BE75" s="241">
        <v>0</v>
      </c>
      <c r="BF75" s="241"/>
      <c r="BG75" s="241">
        <v>3</v>
      </c>
      <c r="BH75" s="241">
        <v>0</v>
      </c>
      <c r="BI75" s="241">
        <v>0</v>
      </c>
      <c r="BJ75" s="241"/>
      <c r="BK75" s="241"/>
      <c r="BL75" s="241"/>
      <c r="BM75" s="241"/>
      <c r="BN75" s="295"/>
      <c r="BO75" s="295"/>
      <c r="BP75" s="295"/>
      <c r="BQ75" s="295"/>
      <c r="BR75" s="244"/>
      <c r="BS75" s="244"/>
      <c r="BT75" s="241"/>
      <c r="BU75" s="241"/>
      <c r="BV75" s="245"/>
      <c r="BW75" s="241">
        <v>0</v>
      </c>
      <c r="BX75" s="241">
        <v>0</v>
      </c>
      <c r="BY75" s="241">
        <v>0</v>
      </c>
      <c r="BZ75" s="241">
        <v>0</v>
      </c>
      <c r="CA75" s="241">
        <v>0</v>
      </c>
      <c r="CB75" s="242" t="s">
        <v>633</v>
      </c>
      <c r="CC75" s="247">
        <v>36903.17</v>
      </c>
      <c r="CD75" s="247">
        <v>36903.17</v>
      </c>
      <c r="CE75" s="247">
        <v>34900</v>
      </c>
      <c r="CF75" s="247">
        <v>0</v>
      </c>
    </row>
    <row r="76" spans="1:84" x14ac:dyDescent="0.25">
      <c r="A76" s="253" t="s">
        <v>784</v>
      </c>
      <c r="B76" s="254" t="s">
        <v>785</v>
      </c>
      <c r="C76" s="254" t="s">
        <v>652</v>
      </c>
      <c r="D76" s="233"/>
      <c r="E76" s="234">
        <v>17400</v>
      </c>
      <c r="F76" s="235">
        <v>17400</v>
      </c>
      <c r="G76" s="255">
        <f>'Jobs-Ops'!G76</f>
        <v>0</v>
      </c>
      <c r="H76" s="113">
        <f>'Jobs-Ops'!H76</f>
        <v>0</v>
      </c>
      <c r="I76" s="104"/>
      <c r="J76" s="237">
        <f t="shared" si="29"/>
        <v>17400</v>
      </c>
      <c r="K76" s="238"/>
      <c r="L76" s="239"/>
      <c r="M76" s="8">
        <v>8437.06</v>
      </c>
      <c r="N76" s="240">
        <f t="shared" si="30"/>
        <v>8437.06</v>
      </c>
      <c r="O76" s="71"/>
      <c r="P76" s="100"/>
      <c r="Q76" s="9">
        <f t="shared" si="31"/>
        <v>8962.94</v>
      </c>
      <c r="R76" s="9">
        <f t="shared" si="32"/>
        <v>0</v>
      </c>
      <c r="S76" s="9">
        <f t="shared" si="33"/>
        <v>8962.94</v>
      </c>
      <c r="T76" s="256">
        <v>46108</v>
      </c>
      <c r="U76" s="10"/>
      <c r="V76" s="23">
        <f t="shared" si="34"/>
        <v>1</v>
      </c>
      <c r="W76" s="11">
        <f t="shared" si="35"/>
        <v>17400</v>
      </c>
      <c r="X76" s="8">
        <v>8437.06</v>
      </c>
      <c r="Y76" s="9">
        <f t="shared" si="36"/>
        <v>8962.94</v>
      </c>
      <c r="Z76" s="9">
        <f t="shared" si="37"/>
        <v>0</v>
      </c>
      <c r="AA76" s="9">
        <f t="shared" si="38"/>
        <v>8962.94</v>
      </c>
      <c r="AB76" s="10"/>
      <c r="AC76" s="24">
        <v>0</v>
      </c>
      <c r="AD76" s="11">
        <v>0</v>
      </c>
      <c r="AE76" s="8">
        <v>0</v>
      </c>
      <c r="AF76" s="9">
        <f t="shared" si="39"/>
        <v>0</v>
      </c>
      <c r="AG76" s="10"/>
      <c r="AH76" s="11">
        <f t="shared" si="40"/>
        <v>17400</v>
      </c>
      <c r="AI76" s="8">
        <v>8437.06</v>
      </c>
      <c r="AJ76" s="9">
        <f t="shared" si="41"/>
        <v>8962.94</v>
      </c>
      <c r="AK76" s="10"/>
      <c r="AL76" s="25">
        <f t="shared" si="42"/>
        <v>0</v>
      </c>
      <c r="AM76" s="25">
        <f t="shared" si="43"/>
        <v>0</v>
      </c>
      <c r="AN76" s="25">
        <f t="shared" si="44"/>
        <v>0</v>
      </c>
      <c r="AO76" s="10"/>
      <c r="AP76" s="12">
        <v>17400</v>
      </c>
      <c r="AQ76" s="12">
        <f t="shared" si="45"/>
        <v>0</v>
      </c>
      <c r="AR76" s="12">
        <f t="shared" si="46"/>
        <v>0</v>
      </c>
      <c r="AS76" s="241"/>
      <c r="AT76" s="242"/>
      <c r="AU76" s="241"/>
      <c r="AV76" s="241"/>
      <c r="AW76" s="243"/>
      <c r="AX76" s="242"/>
      <c r="AY76" s="242"/>
      <c r="AZ76" s="241">
        <v>0</v>
      </c>
      <c r="BA76" s="241">
        <v>0</v>
      </c>
      <c r="BB76" s="241">
        <v>0</v>
      </c>
      <c r="BC76" s="241">
        <v>0</v>
      </c>
      <c r="BD76" s="241">
        <v>0</v>
      </c>
      <c r="BE76" s="241">
        <v>0</v>
      </c>
      <c r="BF76" s="241"/>
      <c r="BG76" s="241">
        <v>3</v>
      </c>
      <c r="BH76" s="241">
        <v>0</v>
      </c>
      <c r="BI76" s="241">
        <v>0</v>
      </c>
      <c r="BJ76" s="241"/>
      <c r="BK76" s="241"/>
      <c r="BL76" s="241"/>
      <c r="BM76" s="241"/>
      <c r="BN76" s="295"/>
      <c r="BO76" s="295"/>
      <c r="BP76" s="295"/>
      <c r="BQ76" s="295"/>
      <c r="BR76" s="244"/>
      <c r="BS76" s="244"/>
      <c r="BT76" s="241"/>
      <c r="BU76" s="241"/>
      <c r="BV76" s="245"/>
      <c r="BW76" s="241">
        <v>0</v>
      </c>
      <c r="BX76" s="241">
        <v>0</v>
      </c>
      <c r="BY76" s="241">
        <v>0</v>
      </c>
      <c r="BZ76" s="241">
        <v>0</v>
      </c>
      <c r="CA76" s="241">
        <v>0</v>
      </c>
      <c r="CB76" s="242" t="s">
        <v>633</v>
      </c>
      <c r="CC76" s="247">
        <v>8437.06</v>
      </c>
      <c r="CD76" s="247">
        <v>8437.06</v>
      </c>
      <c r="CE76" s="247">
        <v>17400</v>
      </c>
      <c r="CF76" s="247">
        <v>0</v>
      </c>
    </row>
    <row r="77" spans="1:84" x14ac:dyDescent="0.25">
      <c r="A77" s="253" t="s">
        <v>786</v>
      </c>
      <c r="B77" s="254" t="s">
        <v>787</v>
      </c>
      <c r="C77" s="254" t="s">
        <v>637</v>
      </c>
      <c r="D77" s="233"/>
      <c r="E77" s="234">
        <v>2095818.51</v>
      </c>
      <c r="F77" s="235">
        <v>2095818.51</v>
      </c>
      <c r="G77" s="255">
        <f>'Jobs-Ops'!G77</f>
        <v>0</v>
      </c>
      <c r="H77" s="113">
        <f>'Jobs-Ops'!H77</f>
        <v>0</v>
      </c>
      <c r="I77" s="104"/>
      <c r="J77" s="237">
        <f t="shared" si="29"/>
        <v>2095818.51</v>
      </c>
      <c r="K77" s="238"/>
      <c r="L77" s="239"/>
      <c r="M77" s="8">
        <v>1811163.92</v>
      </c>
      <c r="N77" s="240">
        <f t="shared" si="30"/>
        <v>1811163.92</v>
      </c>
      <c r="O77" s="71"/>
      <c r="P77" s="100"/>
      <c r="Q77" s="9">
        <f t="shared" si="31"/>
        <v>284654.59000000008</v>
      </c>
      <c r="R77" s="9">
        <f t="shared" si="32"/>
        <v>0</v>
      </c>
      <c r="S77" s="9">
        <f t="shared" si="33"/>
        <v>284654.59000000008</v>
      </c>
      <c r="T77" s="256">
        <v>46108</v>
      </c>
      <c r="U77" s="10"/>
      <c r="V77" s="23">
        <f t="shared" si="34"/>
        <v>1.1047283837235451</v>
      </c>
      <c r="W77" s="11">
        <f t="shared" si="35"/>
        <v>2315310.1951301885</v>
      </c>
      <c r="X77" s="8">
        <v>2000844.19</v>
      </c>
      <c r="Y77" s="9">
        <f t="shared" si="36"/>
        <v>314466.00513018854</v>
      </c>
      <c r="Z77" s="9">
        <f t="shared" si="37"/>
        <v>0</v>
      </c>
      <c r="AA77" s="9">
        <f t="shared" si="38"/>
        <v>314466.00513018854</v>
      </c>
      <c r="AB77" s="10"/>
      <c r="AC77" s="24">
        <v>0</v>
      </c>
      <c r="AD77" s="11">
        <v>0</v>
      </c>
      <c r="AE77" s="8">
        <v>0</v>
      </c>
      <c r="AF77" s="9">
        <f t="shared" si="39"/>
        <v>0</v>
      </c>
      <c r="AG77" s="10"/>
      <c r="AH77" s="11">
        <f t="shared" si="40"/>
        <v>2315310.1951301885</v>
      </c>
      <c r="AI77" s="8">
        <v>2000844.19</v>
      </c>
      <c r="AJ77" s="9">
        <f t="shared" si="41"/>
        <v>314466.00513018854</v>
      </c>
      <c r="AK77" s="10"/>
      <c r="AL77" s="25">
        <f t="shared" si="42"/>
        <v>-219491.68513018847</v>
      </c>
      <c r="AM77" s="25">
        <f t="shared" si="43"/>
        <v>-189680.27000000002</v>
      </c>
      <c r="AN77" s="25">
        <f t="shared" si="44"/>
        <v>-29811.415130188456</v>
      </c>
      <c r="AO77" s="10"/>
      <c r="AP77" s="12">
        <v>2095818.51</v>
      </c>
      <c r="AQ77" s="12">
        <f t="shared" si="45"/>
        <v>219491.68513018847</v>
      </c>
      <c r="AR77" s="12" t="str">
        <f t="shared" si="46"/>
        <v xml:space="preserve"> </v>
      </c>
      <c r="AS77" s="241"/>
      <c r="AT77" s="242"/>
      <c r="AU77" s="241"/>
      <c r="AV77" s="241"/>
      <c r="AW77" s="243"/>
      <c r="AX77" s="242"/>
      <c r="AY77" s="242"/>
      <c r="AZ77" s="241">
        <v>0</v>
      </c>
      <c r="BA77" s="241">
        <v>0</v>
      </c>
      <c r="BB77" s="241">
        <v>0</v>
      </c>
      <c r="BC77" s="241">
        <v>0</v>
      </c>
      <c r="BD77" s="241">
        <v>0</v>
      </c>
      <c r="BE77" s="241">
        <v>0</v>
      </c>
      <c r="BF77" s="241"/>
      <c r="BG77" s="241">
        <v>3</v>
      </c>
      <c r="BH77" s="241">
        <v>0</v>
      </c>
      <c r="BI77" s="241">
        <v>0</v>
      </c>
      <c r="BJ77" s="241"/>
      <c r="BK77" s="241"/>
      <c r="BL77" s="241"/>
      <c r="BM77" s="241"/>
      <c r="BN77" s="295"/>
      <c r="BO77" s="295"/>
      <c r="BP77" s="295"/>
      <c r="BQ77" s="295"/>
      <c r="BR77" s="244"/>
      <c r="BS77" s="244"/>
      <c r="BT77" s="241"/>
      <c r="BU77" s="241"/>
      <c r="BV77" s="245"/>
      <c r="BW77" s="241">
        <v>0</v>
      </c>
      <c r="BX77" s="241">
        <v>0</v>
      </c>
      <c r="BY77" s="241">
        <v>0</v>
      </c>
      <c r="BZ77" s="241">
        <v>0</v>
      </c>
      <c r="CA77" s="241">
        <v>0</v>
      </c>
      <c r="CB77" s="242" t="s">
        <v>633</v>
      </c>
      <c r="CC77" s="247">
        <v>2000844.19</v>
      </c>
      <c r="CD77" s="247">
        <v>2000844.19</v>
      </c>
      <c r="CE77" s="247">
        <v>2095818.51</v>
      </c>
      <c r="CF77" s="247">
        <v>0</v>
      </c>
    </row>
    <row r="78" spans="1:84" x14ac:dyDescent="0.25">
      <c r="A78" s="253" t="s">
        <v>788</v>
      </c>
      <c r="B78" s="254" t="s">
        <v>789</v>
      </c>
      <c r="C78" s="254" t="s">
        <v>641</v>
      </c>
      <c r="D78" s="233"/>
      <c r="E78" s="234">
        <v>18074</v>
      </c>
      <c r="F78" s="235">
        <v>18074</v>
      </c>
      <c r="G78" s="255">
        <f>'Jobs-Ops'!G78</f>
        <v>0</v>
      </c>
      <c r="H78" s="113">
        <f>'Jobs-Ops'!H78</f>
        <v>0</v>
      </c>
      <c r="I78" s="104"/>
      <c r="J78" s="237">
        <f t="shared" si="29"/>
        <v>18074</v>
      </c>
      <c r="K78" s="238"/>
      <c r="L78" s="239"/>
      <c r="M78" s="8">
        <v>12580.83</v>
      </c>
      <c r="N78" s="240">
        <f t="shared" si="30"/>
        <v>12580.83</v>
      </c>
      <c r="O78" s="71"/>
      <c r="P78" s="100"/>
      <c r="Q78" s="9">
        <f t="shared" si="31"/>
        <v>5493.17</v>
      </c>
      <c r="R78" s="9">
        <f t="shared" si="32"/>
        <v>0</v>
      </c>
      <c r="S78" s="9">
        <f t="shared" si="33"/>
        <v>5493.17</v>
      </c>
      <c r="T78" s="256">
        <v>46108</v>
      </c>
      <c r="U78" s="10"/>
      <c r="V78" s="23">
        <f t="shared" si="34"/>
        <v>1.0703634020966819</v>
      </c>
      <c r="W78" s="11">
        <f t="shared" si="35"/>
        <v>19345.74812949543</v>
      </c>
      <c r="X78" s="8">
        <v>13466.06</v>
      </c>
      <c r="Y78" s="9">
        <f t="shared" si="36"/>
        <v>5879.688129495431</v>
      </c>
      <c r="Z78" s="9">
        <f t="shared" si="37"/>
        <v>0</v>
      </c>
      <c r="AA78" s="9">
        <f t="shared" si="38"/>
        <v>5879.688129495431</v>
      </c>
      <c r="AB78" s="10"/>
      <c r="AC78" s="24">
        <v>0</v>
      </c>
      <c r="AD78" s="11">
        <v>0</v>
      </c>
      <c r="AE78" s="8">
        <v>0</v>
      </c>
      <c r="AF78" s="9">
        <f t="shared" si="39"/>
        <v>0</v>
      </c>
      <c r="AG78" s="10"/>
      <c r="AH78" s="11">
        <f t="shared" si="40"/>
        <v>19345.74812949543</v>
      </c>
      <c r="AI78" s="8">
        <v>13466.06</v>
      </c>
      <c r="AJ78" s="9">
        <f t="shared" si="41"/>
        <v>5879.688129495431</v>
      </c>
      <c r="AK78" s="10"/>
      <c r="AL78" s="25">
        <f t="shared" si="42"/>
        <v>-1271.7481294954305</v>
      </c>
      <c r="AM78" s="25">
        <f t="shared" si="43"/>
        <v>-885.22999999999956</v>
      </c>
      <c r="AN78" s="25">
        <f t="shared" si="44"/>
        <v>-386.51812949543091</v>
      </c>
      <c r="AO78" s="10"/>
      <c r="AP78" s="12">
        <v>22126</v>
      </c>
      <c r="AQ78" s="12" t="str">
        <f t="shared" si="45"/>
        <v xml:space="preserve"> </v>
      </c>
      <c r="AR78" s="12">
        <f t="shared" si="46"/>
        <v>2780.2518705045695</v>
      </c>
      <c r="AS78" s="241"/>
      <c r="AT78" s="242"/>
      <c r="AU78" s="241"/>
      <c r="AV78" s="241"/>
      <c r="AW78" s="243"/>
      <c r="AX78" s="242"/>
      <c r="AY78" s="242"/>
      <c r="AZ78" s="241">
        <v>0</v>
      </c>
      <c r="BA78" s="241">
        <v>0</v>
      </c>
      <c r="BB78" s="241">
        <v>0</v>
      </c>
      <c r="BC78" s="241">
        <v>0</v>
      </c>
      <c r="BD78" s="241">
        <v>0</v>
      </c>
      <c r="BE78" s="241">
        <v>0</v>
      </c>
      <c r="BF78" s="241"/>
      <c r="BG78" s="241">
        <v>3</v>
      </c>
      <c r="BH78" s="241">
        <v>0</v>
      </c>
      <c r="BI78" s="241">
        <v>0</v>
      </c>
      <c r="BJ78" s="241"/>
      <c r="BK78" s="241"/>
      <c r="BL78" s="241"/>
      <c r="BM78" s="241"/>
      <c r="BN78" s="295"/>
      <c r="BO78" s="295"/>
      <c r="BP78" s="295"/>
      <c r="BQ78" s="295"/>
      <c r="BR78" s="244"/>
      <c r="BS78" s="244"/>
      <c r="BT78" s="241"/>
      <c r="BU78" s="241"/>
      <c r="BV78" s="245"/>
      <c r="BW78" s="241">
        <v>0</v>
      </c>
      <c r="BX78" s="241">
        <v>0</v>
      </c>
      <c r="BY78" s="241">
        <v>0</v>
      </c>
      <c r="BZ78" s="241">
        <v>0</v>
      </c>
      <c r="CA78" s="241">
        <v>0</v>
      </c>
      <c r="CB78" s="242" t="s">
        <v>633</v>
      </c>
      <c r="CC78" s="247">
        <v>13466.06</v>
      </c>
      <c r="CD78" s="247">
        <v>13466.06</v>
      </c>
      <c r="CE78" s="247">
        <v>22126</v>
      </c>
      <c r="CF78" s="247">
        <v>0</v>
      </c>
    </row>
    <row r="79" spans="1:84" x14ac:dyDescent="0.25">
      <c r="A79" s="253" t="s">
        <v>790</v>
      </c>
      <c r="B79" s="254" t="s">
        <v>791</v>
      </c>
      <c r="C79" s="254" t="s">
        <v>642</v>
      </c>
      <c r="D79" s="233"/>
      <c r="E79" s="234">
        <v>80454</v>
      </c>
      <c r="F79" s="235">
        <v>80454</v>
      </c>
      <c r="G79" s="255">
        <f>'Jobs-Ops'!G79</f>
        <v>0</v>
      </c>
      <c r="H79" s="113">
        <f>'Jobs-Ops'!H79</f>
        <v>0</v>
      </c>
      <c r="I79" s="104"/>
      <c r="J79" s="237">
        <f t="shared" si="29"/>
        <v>80454</v>
      </c>
      <c r="K79" s="238"/>
      <c r="L79" s="239"/>
      <c r="M79" s="8">
        <v>40077.78</v>
      </c>
      <c r="N79" s="240">
        <f t="shared" si="30"/>
        <v>40077.78</v>
      </c>
      <c r="O79" s="71"/>
      <c r="P79" s="100"/>
      <c r="Q79" s="9">
        <f t="shared" si="31"/>
        <v>40376.22</v>
      </c>
      <c r="R79" s="9">
        <f t="shared" si="32"/>
        <v>0</v>
      </c>
      <c r="S79" s="9">
        <f t="shared" si="33"/>
        <v>40376.22</v>
      </c>
      <c r="T79" s="256">
        <v>46108</v>
      </c>
      <c r="U79" s="10"/>
      <c r="V79" s="23">
        <f t="shared" si="34"/>
        <v>0.91299717698934424</v>
      </c>
      <c r="W79" s="11">
        <f t="shared" si="35"/>
        <v>73454.274877500706</v>
      </c>
      <c r="X79" s="8">
        <v>36590.9</v>
      </c>
      <c r="Y79" s="9">
        <f t="shared" si="36"/>
        <v>36863.374877500704</v>
      </c>
      <c r="Z79" s="9">
        <f t="shared" si="37"/>
        <v>0</v>
      </c>
      <c r="AA79" s="9">
        <f t="shared" si="38"/>
        <v>36863.374877500704</v>
      </c>
      <c r="AB79" s="10"/>
      <c r="AC79" s="24">
        <v>0</v>
      </c>
      <c r="AD79" s="11">
        <v>0</v>
      </c>
      <c r="AE79" s="8">
        <v>0</v>
      </c>
      <c r="AF79" s="9">
        <f t="shared" si="39"/>
        <v>0</v>
      </c>
      <c r="AG79" s="10"/>
      <c r="AH79" s="11">
        <f t="shared" si="40"/>
        <v>73454.274877500706</v>
      </c>
      <c r="AI79" s="8">
        <v>36590.9</v>
      </c>
      <c r="AJ79" s="9">
        <f t="shared" si="41"/>
        <v>36863.374877500704</v>
      </c>
      <c r="AK79" s="10"/>
      <c r="AL79" s="25">
        <f t="shared" si="42"/>
        <v>6999.7251224992942</v>
      </c>
      <c r="AM79" s="25">
        <f t="shared" si="43"/>
        <v>3486.8799999999974</v>
      </c>
      <c r="AN79" s="25">
        <f t="shared" si="44"/>
        <v>3512.8451224992968</v>
      </c>
      <c r="AO79" s="10"/>
      <c r="AP79" s="12">
        <v>80454</v>
      </c>
      <c r="AQ79" s="12" t="str">
        <f t="shared" si="45"/>
        <v xml:space="preserve"> </v>
      </c>
      <c r="AR79" s="12">
        <f t="shared" si="46"/>
        <v>6999.7251224992942</v>
      </c>
      <c r="AS79" s="241"/>
      <c r="AT79" s="242"/>
      <c r="AU79" s="241"/>
      <c r="AV79" s="241"/>
      <c r="AW79" s="243"/>
      <c r="AX79" s="242"/>
      <c r="AY79" s="242"/>
      <c r="AZ79" s="241">
        <v>0</v>
      </c>
      <c r="BA79" s="241">
        <v>0</v>
      </c>
      <c r="BB79" s="241">
        <v>0</v>
      </c>
      <c r="BC79" s="241">
        <v>0</v>
      </c>
      <c r="BD79" s="241">
        <v>0</v>
      </c>
      <c r="BE79" s="241">
        <v>0</v>
      </c>
      <c r="BF79" s="241"/>
      <c r="BG79" s="241">
        <v>3</v>
      </c>
      <c r="BH79" s="241">
        <v>0</v>
      </c>
      <c r="BI79" s="241">
        <v>0</v>
      </c>
      <c r="BJ79" s="241"/>
      <c r="BK79" s="241"/>
      <c r="BL79" s="241"/>
      <c r="BM79" s="241"/>
      <c r="BN79" s="295"/>
      <c r="BO79" s="295"/>
      <c r="BP79" s="295"/>
      <c r="BQ79" s="295"/>
      <c r="BR79" s="244"/>
      <c r="BS79" s="244"/>
      <c r="BT79" s="241"/>
      <c r="BU79" s="241"/>
      <c r="BV79" s="245"/>
      <c r="BW79" s="241">
        <v>0</v>
      </c>
      <c r="BX79" s="241">
        <v>0</v>
      </c>
      <c r="BY79" s="241">
        <v>0</v>
      </c>
      <c r="BZ79" s="241">
        <v>0</v>
      </c>
      <c r="CA79" s="241">
        <v>0</v>
      </c>
      <c r="CB79" s="242" t="s">
        <v>633</v>
      </c>
      <c r="CC79" s="247">
        <v>36590.9</v>
      </c>
      <c r="CD79" s="247">
        <v>36590.9</v>
      </c>
      <c r="CE79" s="247">
        <v>80454</v>
      </c>
      <c r="CF79" s="247">
        <v>0</v>
      </c>
    </row>
    <row r="80" spans="1:84" x14ac:dyDescent="0.25">
      <c r="A80" s="253" t="s">
        <v>792</v>
      </c>
      <c r="B80" s="254" t="s">
        <v>793</v>
      </c>
      <c r="C80" s="254" t="s">
        <v>695</v>
      </c>
      <c r="D80" s="233"/>
      <c r="E80" s="234">
        <v>12793</v>
      </c>
      <c r="F80" s="235">
        <v>12793</v>
      </c>
      <c r="G80" s="255">
        <f>'Jobs-Ops'!G80</f>
        <v>0</v>
      </c>
      <c r="H80" s="113">
        <f>'Jobs-Ops'!H80</f>
        <v>0</v>
      </c>
      <c r="I80" s="104"/>
      <c r="J80" s="237">
        <f t="shared" si="29"/>
        <v>12793</v>
      </c>
      <c r="K80" s="238"/>
      <c r="L80" s="239"/>
      <c r="M80" s="8">
        <v>2493.13</v>
      </c>
      <c r="N80" s="240">
        <f t="shared" si="30"/>
        <v>2493.13</v>
      </c>
      <c r="O80" s="71"/>
      <c r="P80" s="100"/>
      <c r="Q80" s="9">
        <f t="shared" si="31"/>
        <v>10299.869999999999</v>
      </c>
      <c r="R80" s="9">
        <f t="shared" si="32"/>
        <v>0</v>
      </c>
      <c r="S80" s="9">
        <f t="shared" si="33"/>
        <v>10299.869999999999</v>
      </c>
      <c r="T80" s="256">
        <v>46108</v>
      </c>
      <c r="U80" s="10"/>
      <c r="V80" s="23">
        <f t="shared" si="34"/>
        <v>2.1815950231235433</v>
      </c>
      <c r="W80" s="11">
        <f t="shared" si="35"/>
        <v>27909.145130819488</v>
      </c>
      <c r="X80" s="8">
        <v>5439</v>
      </c>
      <c r="Y80" s="9">
        <f t="shared" si="36"/>
        <v>22470.145130819488</v>
      </c>
      <c r="Z80" s="9">
        <f t="shared" si="37"/>
        <v>0</v>
      </c>
      <c r="AA80" s="9">
        <f t="shared" si="38"/>
        <v>22470.145130819488</v>
      </c>
      <c r="AB80" s="10"/>
      <c r="AC80" s="24">
        <v>0</v>
      </c>
      <c r="AD80" s="11">
        <v>0</v>
      </c>
      <c r="AE80" s="8">
        <v>0</v>
      </c>
      <c r="AF80" s="9">
        <f t="shared" si="39"/>
        <v>0</v>
      </c>
      <c r="AG80" s="10"/>
      <c r="AH80" s="11">
        <f t="shared" si="40"/>
        <v>27909.145130819488</v>
      </c>
      <c r="AI80" s="8">
        <v>5439</v>
      </c>
      <c r="AJ80" s="9">
        <f t="shared" si="41"/>
        <v>22470.145130819488</v>
      </c>
      <c r="AK80" s="10"/>
      <c r="AL80" s="25">
        <f t="shared" si="42"/>
        <v>-15116.145130819488</v>
      </c>
      <c r="AM80" s="25">
        <f t="shared" si="43"/>
        <v>-2945.87</v>
      </c>
      <c r="AN80" s="25">
        <f t="shared" si="44"/>
        <v>-12170.275130819489</v>
      </c>
      <c r="AO80" s="10"/>
      <c r="AP80" s="12">
        <v>12793</v>
      </c>
      <c r="AQ80" s="12">
        <f t="shared" si="45"/>
        <v>15116.145130819488</v>
      </c>
      <c r="AR80" s="12" t="str">
        <f t="shared" si="46"/>
        <v xml:space="preserve"> </v>
      </c>
      <c r="AS80" s="241"/>
      <c r="AT80" s="242"/>
      <c r="AU80" s="241"/>
      <c r="AV80" s="241"/>
      <c r="AW80" s="243"/>
      <c r="AX80" s="242"/>
      <c r="AY80" s="242"/>
      <c r="AZ80" s="241">
        <v>0</v>
      </c>
      <c r="BA80" s="241">
        <v>0</v>
      </c>
      <c r="BB80" s="241">
        <v>0</v>
      </c>
      <c r="BC80" s="241">
        <v>0</v>
      </c>
      <c r="BD80" s="241">
        <v>0</v>
      </c>
      <c r="BE80" s="241">
        <v>0</v>
      </c>
      <c r="BF80" s="241"/>
      <c r="BG80" s="241">
        <v>3</v>
      </c>
      <c r="BH80" s="241">
        <v>0</v>
      </c>
      <c r="BI80" s="241">
        <v>0</v>
      </c>
      <c r="BJ80" s="241"/>
      <c r="BK80" s="241"/>
      <c r="BL80" s="241"/>
      <c r="BM80" s="241"/>
      <c r="BN80" s="295"/>
      <c r="BO80" s="295"/>
      <c r="BP80" s="295"/>
      <c r="BQ80" s="295"/>
      <c r="BR80" s="244"/>
      <c r="BS80" s="244"/>
      <c r="BT80" s="241"/>
      <c r="BU80" s="241"/>
      <c r="BV80" s="245"/>
      <c r="BW80" s="241">
        <v>0</v>
      </c>
      <c r="BX80" s="241">
        <v>0</v>
      </c>
      <c r="BY80" s="241">
        <v>0</v>
      </c>
      <c r="BZ80" s="241">
        <v>0</v>
      </c>
      <c r="CA80" s="241">
        <v>0</v>
      </c>
      <c r="CB80" s="242" t="s">
        <v>633</v>
      </c>
      <c r="CC80" s="247">
        <v>5439</v>
      </c>
      <c r="CD80" s="247">
        <v>5439</v>
      </c>
      <c r="CE80" s="247">
        <v>12793</v>
      </c>
      <c r="CF80" s="247">
        <v>0</v>
      </c>
    </row>
    <row r="81" spans="1:84" x14ac:dyDescent="0.25">
      <c r="A81" s="253" t="s">
        <v>794</v>
      </c>
      <c r="B81" s="254" t="s">
        <v>795</v>
      </c>
      <c r="C81" s="254" t="s">
        <v>695</v>
      </c>
      <c r="D81" s="233"/>
      <c r="E81" s="234">
        <v>211600</v>
      </c>
      <c r="F81" s="235">
        <v>211600</v>
      </c>
      <c r="G81" s="255">
        <f>'Jobs-Ops'!G81</f>
        <v>0</v>
      </c>
      <c r="H81" s="113">
        <f>'Jobs-Ops'!H81</f>
        <v>0</v>
      </c>
      <c r="I81" s="104"/>
      <c r="J81" s="237">
        <f t="shared" si="29"/>
        <v>211600</v>
      </c>
      <c r="K81" s="238"/>
      <c r="L81" s="239"/>
      <c r="M81" s="8">
        <v>106344.75</v>
      </c>
      <c r="N81" s="240">
        <f t="shared" si="30"/>
        <v>106344.75</v>
      </c>
      <c r="O81" s="71"/>
      <c r="P81" s="100"/>
      <c r="Q81" s="9">
        <f t="shared" si="31"/>
        <v>105255.25</v>
      </c>
      <c r="R81" s="9">
        <f t="shared" si="32"/>
        <v>0</v>
      </c>
      <c r="S81" s="9">
        <f t="shared" si="33"/>
        <v>105255.25</v>
      </c>
      <c r="T81" s="256">
        <v>46108</v>
      </c>
      <c r="U81" s="10"/>
      <c r="V81" s="23">
        <f t="shared" si="34"/>
        <v>0.95614245179005075</v>
      </c>
      <c r="W81" s="11">
        <f t="shared" si="35"/>
        <v>202319.74279877474</v>
      </c>
      <c r="X81" s="8">
        <v>101680.73</v>
      </c>
      <c r="Y81" s="9">
        <f t="shared" si="36"/>
        <v>100639.01279877474</v>
      </c>
      <c r="Z81" s="9">
        <f t="shared" si="37"/>
        <v>0</v>
      </c>
      <c r="AA81" s="9">
        <f t="shared" si="38"/>
        <v>100639.01279877474</v>
      </c>
      <c r="AB81" s="10"/>
      <c r="AC81" s="24">
        <v>0</v>
      </c>
      <c r="AD81" s="11">
        <v>0</v>
      </c>
      <c r="AE81" s="8">
        <v>0</v>
      </c>
      <c r="AF81" s="9">
        <f t="shared" si="39"/>
        <v>0</v>
      </c>
      <c r="AG81" s="10"/>
      <c r="AH81" s="11">
        <f t="shared" si="40"/>
        <v>202319.74279877474</v>
      </c>
      <c r="AI81" s="8">
        <v>101680.73</v>
      </c>
      <c r="AJ81" s="9">
        <f t="shared" si="41"/>
        <v>100639.01279877474</v>
      </c>
      <c r="AK81" s="10"/>
      <c r="AL81" s="25">
        <f t="shared" si="42"/>
        <v>9280.257201225264</v>
      </c>
      <c r="AM81" s="25">
        <f t="shared" si="43"/>
        <v>4664.0200000000041</v>
      </c>
      <c r="AN81" s="25">
        <f t="shared" si="44"/>
        <v>4616.2372012252599</v>
      </c>
      <c r="AO81" s="10"/>
      <c r="AP81" s="12">
        <v>211600</v>
      </c>
      <c r="AQ81" s="12" t="str">
        <f t="shared" si="45"/>
        <v xml:space="preserve"> </v>
      </c>
      <c r="AR81" s="12">
        <f t="shared" si="46"/>
        <v>9280.257201225264</v>
      </c>
      <c r="AS81" s="241"/>
      <c r="AT81" s="242"/>
      <c r="AU81" s="241"/>
      <c r="AV81" s="241"/>
      <c r="AW81" s="243"/>
      <c r="AX81" s="242"/>
      <c r="AY81" s="242"/>
      <c r="AZ81" s="241">
        <v>0</v>
      </c>
      <c r="BA81" s="241">
        <v>0</v>
      </c>
      <c r="BB81" s="241">
        <v>0</v>
      </c>
      <c r="BC81" s="241">
        <v>0</v>
      </c>
      <c r="BD81" s="241">
        <v>0</v>
      </c>
      <c r="BE81" s="241">
        <v>0</v>
      </c>
      <c r="BF81" s="241"/>
      <c r="BG81" s="241">
        <v>3</v>
      </c>
      <c r="BH81" s="241">
        <v>0</v>
      </c>
      <c r="BI81" s="241">
        <v>0</v>
      </c>
      <c r="BJ81" s="241"/>
      <c r="BK81" s="241"/>
      <c r="BL81" s="241"/>
      <c r="BM81" s="241"/>
      <c r="BN81" s="295"/>
      <c r="BO81" s="295"/>
      <c r="BP81" s="295"/>
      <c r="BQ81" s="295"/>
      <c r="BR81" s="244"/>
      <c r="BS81" s="244"/>
      <c r="BT81" s="241"/>
      <c r="BU81" s="241"/>
      <c r="BV81" s="245"/>
      <c r="BW81" s="241">
        <v>0</v>
      </c>
      <c r="BX81" s="241">
        <v>0</v>
      </c>
      <c r="BY81" s="241">
        <v>0</v>
      </c>
      <c r="BZ81" s="241">
        <v>0</v>
      </c>
      <c r="CA81" s="241">
        <v>0</v>
      </c>
      <c r="CB81" s="242" t="s">
        <v>633</v>
      </c>
      <c r="CC81" s="247">
        <v>101680.73</v>
      </c>
      <c r="CD81" s="247">
        <v>101680.73</v>
      </c>
      <c r="CE81" s="247">
        <v>211600</v>
      </c>
      <c r="CF81" s="247">
        <v>0</v>
      </c>
    </row>
    <row r="82" spans="1:84" x14ac:dyDescent="0.25">
      <c r="A82" s="253"/>
      <c r="B82" s="93" t="s">
        <v>796</v>
      </c>
      <c r="C82" s="254"/>
      <c r="D82" s="233"/>
      <c r="E82" s="276">
        <f>SUM(E7:E81)/2</f>
        <v>77812833.745000005</v>
      </c>
      <c r="F82" s="266">
        <f>SUM(F7:F81)/2</f>
        <v>77812833.745000005</v>
      </c>
      <c r="G82" s="255">
        <f>'Jobs-Ops'!G82</f>
        <v>0</v>
      </c>
      <c r="H82" s="113">
        <f>'Jobs-Ops'!H82</f>
        <v>0</v>
      </c>
      <c r="I82" s="104"/>
      <c r="J82" s="277">
        <f>SUM(J7:J81)/2</f>
        <v>77848426.745000005</v>
      </c>
      <c r="K82" s="238"/>
      <c r="L82" s="239"/>
      <c r="M82" s="270">
        <f>SUM(M7:M81)/2</f>
        <v>70078604.590000004</v>
      </c>
      <c r="N82" s="278">
        <f>SUM(N7:N81)/2</f>
        <v>71135759.969999999</v>
      </c>
      <c r="O82" s="71"/>
      <c r="P82" s="100"/>
      <c r="Q82" s="268">
        <f>SUM(Q7:Q81)/2</f>
        <v>6712666.7749999957</v>
      </c>
      <c r="R82" s="268">
        <f>SUM(R7:R81)/2</f>
        <v>0</v>
      </c>
      <c r="S82" s="268">
        <f>SUM(S7:S81)/2</f>
        <v>6712666.7749999957</v>
      </c>
      <c r="T82" s="256" t="str">
        <f>IF('Jobs-Ops'!S82&lt;&gt; "",'Jobs-Ops'!S82,"")</f>
        <v/>
      </c>
      <c r="U82" s="10"/>
      <c r="V82" s="23" t="str">
        <f t="shared" si="34"/>
        <v/>
      </c>
      <c r="W82" s="269">
        <f>SUM(W7:W81)/2</f>
        <v>67162751.239081681</v>
      </c>
      <c r="X82" s="270">
        <f>SUM(X7:X81)/2</f>
        <v>61196372.715000011</v>
      </c>
      <c r="Y82" s="268">
        <f>SUM(Y7:Y81)/2</f>
        <v>5730810.3671869729</v>
      </c>
      <c r="Z82" s="268">
        <f>SUM(Z7:Z81)/2</f>
        <v>0</v>
      </c>
      <c r="AA82" s="268">
        <f>SUM(AA7:AA81)/2</f>
        <v>5730810.3671869729</v>
      </c>
      <c r="AB82" s="10"/>
      <c r="AC82" s="24"/>
      <c r="AD82" s="269">
        <f>SUM(AD7:AD81)/2</f>
        <v>0</v>
      </c>
      <c r="AE82" s="270">
        <f>SUM(AE7:AE81)/2</f>
        <v>34104916.049999997</v>
      </c>
      <c r="AF82" s="268">
        <f>SUM(AF7:AF81)/2</f>
        <v>-34104916.049999997</v>
      </c>
      <c r="AG82" s="10"/>
      <c r="AH82" s="269">
        <f>SUM(AH7:AH81)/2</f>
        <v>67162751.239081681</v>
      </c>
      <c r="AI82" s="270">
        <f>SUM(AI7:AI81)/2</f>
        <v>27091456.665000007</v>
      </c>
      <c r="AJ82" s="268">
        <f>SUM(AJ7:AJ81)/2</f>
        <v>39835726.417186975</v>
      </c>
      <c r="AK82" s="10"/>
      <c r="AL82" s="280">
        <f>SUM(AL7:AL81)/2</f>
        <v>10685675.505918304</v>
      </c>
      <c r="AM82" s="280">
        <f>SUM(AM7:AM81)/2</f>
        <v>9939387.2549999952</v>
      </c>
      <c r="AN82" s="280">
        <f>SUM(AN7:AN81)/2</f>
        <v>981856.40781302564</v>
      </c>
      <c r="AO82" s="10"/>
      <c r="AP82" s="281">
        <f>SUM(AP7:AP81)/2</f>
        <v>72694686.914999992</v>
      </c>
      <c r="AQ82" s="281">
        <f>SUM(AQ7:AQ81)/2</f>
        <v>765341.99067640584</v>
      </c>
      <c r="AR82" s="281">
        <f>SUM(AR7:AR81)/2</f>
        <v>6297277.6665947149</v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5"/>
      <c r="BO82" s="295"/>
      <c r="BP82" s="295"/>
      <c r="BQ82" s="295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ref="AI71:AI134" si="47">IF(LEFT(B83,4)&lt;&gt;"    ","",X83-AE83)</f>
        <v/>
      </c>
      <c r="AJ83" s="9" t="str">
        <f t="shared" si="41"/>
        <v/>
      </c>
      <c r="AK83" s="10"/>
      <c r="AL83" s="25" t="str">
        <f t="shared" si="42"/>
        <v/>
      </c>
      <c r="AM83" s="25">
        <f t="shared" si="43"/>
        <v>0</v>
      </c>
      <c r="AN83" s="25" t="str">
        <f t="shared" si="44"/>
        <v/>
      </c>
      <c r="AO83" s="10"/>
      <c r="AP83" s="12"/>
      <c r="AQ83" s="12" t="str">
        <f t="shared" si="45"/>
        <v/>
      </c>
      <c r="AR83" s="12" t="str">
        <f t="shared" si="46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5"/>
      <c r="BO83" s="295"/>
      <c r="BP83" s="295"/>
      <c r="BQ83" s="295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98"/>
      <c r="B84" s="297" t="s">
        <v>639</v>
      </c>
      <c r="C84" s="93"/>
      <c r="D84" s="265"/>
      <c r="E84" s="276">
        <f>SUMIF(BG8:BG84,1, E8:E84)</f>
        <v>36704239.730000004</v>
      </c>
      <c r="F84" s="266">
        <f>SUMIF(BG8:BG84,1, F8:F84)</f>
        <v>36704239.730000004</v>
      </c>
      <c r="G84" s="299">
        <f>'Jobs-Ops'!G84</f>
        <v>0</v>
      </c>
      <c r="H84" s="113">
        <f>'Jobs-Ops'!H84</f>
        <v>0</v>
      </c>
      <c r="I84" s="104"/>
      <c r="J84" s="277">
        <f>SUMIF(BG8:BG84,1, J8:J84)</f>
        <v>36739832.730000004</v>
      </c>
      <c r="K84" s="286"/>
      <c r="L84" s="98"/>
      <c r="M84" s="270">
        <f>SUMIF(BG8:BG84,1, M8:M84)</f>
        <v>32432006.809999995</v>
      </c>
      <c r="N84" s="278">
        <f>SUMIF(BG8:BG84,1, N8:N84)</f>
        <v>33489162.189999998</v>
      </c>
      <c r="O84" s="287"/>
      <c r="P84" s="99"/>
      <c r="Q84" s="268">
        <f>SUMIF(BG8:BG84,1, Q8:Q84)</f>
        <v>3250670.5399999996</v>
      </c>
      <c r="R84" s="268">
        <f>SUMIF(BG8:BG84,1, R8:R84)</f>
        <v>0</v>
      </c>
      <c r="S84" s="268">
        <f>SUMIF(BG8:BG84,1, S8:S84)</f>
        <v>3250670.5399999996</v>
      </c>
      <c r="T84" s="300" t="str">
        <f>IF('Jobs-Ops'!S84&lt;&gt; "",'Jobs-Ops'!S84,"")</f>
        <v/>
      </c>
      <c r="U84" s="289"/>
      <c r="V84" s="290" t="str">
        <f t="shared" si="34"/>
        <v/>
      </c>
      <c r="W84" s="269">
        <f>SUMIF(BG8:BG84,1, W8:W84)</f>
        <v>27086799.877451714</v>
      </c>
      <c r="X84" s="270">
        <f>SUMIF(BG8:BG84,1, X8:X84)</f>
        <v>24315118.25</v>
      </c>
      <c r="Y84" s="268">
        <f>SUMIF(BG8:BG84,1, Y8:Y84)</f>
        <v>2536181.5867738412</v>
      </c>
      <c r="Z84" s="268">
        <f>SUMIF(BG8:BG84,1, Z8:Z84)</f>
        <v>0</v>
      </c>
      <c r="AA84" s="268">
        <f>SUMIF(BG8:BG84,1, AA8:AA84)</f>
        <v>2536181.5867738412</v>
      </c>
      <c r="AB84" s="289"/>
      <c r="AC84" s="291"/>
      <c r="AD84" s="269">
        <f>SUMIF(BG8:BG84,1, AD8:AD84)</f>
        <v>0</v>
      </c>
      <c r="AE84" s="270">
        <f>SUMIF(BG8:BG84,1, AE8:AE84)</f>
        <v>2973887.83</v>
      </c>
      <c r="AF84" s="268">
        <f>SUMIF(BG8:BG84,1, AF8:AF84)</f>
        <v>-2973887.83</v>
      </c>
      <c r="AG84" s="289"/>
      <c r="AH84" s="269">
        <f>SUMIF(BG8:BG84,1, AH8:AH84)</f>
        <v>27086799.877451714</v>
      </c>
      <c r="AI84" s="270">
        <f>SUMIF(BG8:BG84,1, AI8:AI84)</f>
        <v>21341230.420000002</v>
      </c>
      <c r="AJ84" s="268">
        <f>SUMIF(BG8:BG84,1, AJ8:AJ84)</f>
        <v>5510069.4167738399</v>
      </c>
      <c r="AK84" s="289"/>
      <c r="AL84" s="280">
        <f>SUMIF(BG8:BG84,1, AL8:AL84)</f>
        <v>9653032.8525482845</v>
      </c>
      <c r="AM84" s="280">
        <f>SUMIF(BG8:BG84,1, AM8:AM84)</f>
        <v>9174043.9399999995</v>
      </c>
      <c r="AN84" s="280">
        <f>SUMIF(BG8:BG84,1, AN8:AN84)</f>
        <v>714488.95322615863</v>
      </c>
      <c r="AO84" s="289"/>
      <c r="AP84" s="281">
        <f>SUMIF(BG8:BG84,1, AP8:AP84)</f>
        <v>31575309.119999994</v>
      </c>
      <c r="AQ84" s="281">
        <f>SUMIF(BG8:BG84,1, AQ8:AQ84)</f>
        <v>624447.15089787694</v>
      </c>
      <c r="AR84" s="281">
        <f>SUMIF(BG8:BG84,1, AR8:AR84)</f>
        <v>5112956.3934461614</v>
      </c>
      <c r="AS84" s="15"/>
      <c r="AT84" s="272"/>
      <c r="AU84" s="15"/>
      <c r="AV84" s="15"/>
      <c r="AW84" s="273"/>
      <c r="AX84" s="272"/>
      <c r="AY84" s="272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296"/>
      <c r="BO84" s="296"/>
      <c r="BP84" s="296"/>
      <c r="BQ84" s="296"/>
      <c r="BR84" s="292"/>
      <c r="BS84" s="292"/>
      <c r="BT84" s="15"/>
      <c r="BU84" s="15"/>
      <c r="BV84" s="274"/>
      <c r="BW84" s="15"/>
      <c r="BX84" s="15"/>
      <c r="BY84" s="15"/>
      <c r="BZ84" s="15"/>
      <c r="CA84" s="15"/>
      <c r="CB84" s="272"/>
      <c r="CC84" s="275"/>
      <c r="CD84" s="275"/>
      <c r="CE84" s="275"/>
      <c r="CF84" s="275"/>
    </row>
    <row r="85" spans="1:84" x14ac:dyDescent="0.25">
      <c r="A85" s="298"/>
      <c r="B85" s="297" t="s">
        <v>640</v>
      </c>
      <c r="C85" s="93"/>
      <c r="D85" s="265"/>
      <c r="E85" s="276">
        <f>SUMIF(BG8:BG84,2, E8:E84)</f>
        <v>53407356.279999994</v>
      </c>
      <c r="F85" s="266">
        <f>SUMIF(BG8:BG84,2, F8:F84)</f>
        <v>53407356.279999994</v>
      </c>
      <c r="G85" s="299">
        <f>'Jobs-Ops'!G85</f>
        <v>0</v>
      </c>
      <c r="H85" s="113">
        <f>'Jobs-Ops'!H85</f>
        <v>0</v>
      </c>
      <c r="I85" s="104"/>
      <c r="J85" s="277">
        <f>SUMIF(BG8:BG84,2, J8:J84)</f>
        <v>53407356.279999994</v>
      </c>
      <c r="K85" s="286"/>
      <c r="L85" s="98"/>
      <c r="M85" s="270">
        <f>SUMIF(BG8:BG84,2, M8:M84)</f>
        <v>42318358.329999998</v>
      </c>
      <c r="N85" s="278">
        <f>SUMIF(BG8:BG84,2, N8:N84)</f>
        <v>42318358.329999998</v>
      </c>
      <c r="O85" s="287"/>
      <c r="P85" s="99"/>
      <c r="Q85" s="268">
        <f>SUMIF(BG8:BG84,2, Q8:Q84)</f>
        <v>11088997.949999999</v>
      </c>
      <c r="R85" s="268">
        <f>SUMIF(BG8:BG84,2, R8:R84)</f>
        <v>0</v>
      </c>
      <c r="S85" s="268">
        <f>SUMIF(BG8:BG84,2, S8:S84)</f>
        <v>11088997.949999999</v>
      </c>
      <c r="T85" s="300" t="str">
        <f>IF('Jobs-Ops'!S85&lt;&gt; "",'Jobs-Ops'!S85,"")</f>
        <v/>
      </c>
      <c r="U85" s="289"/>
      <c r="V85" s="290" t="str">
        <f t="shared" si="34"/>
        <v/>
      </c>
      <c r="W85" s="269">
        <f>SUMIF(BG8:BG84,2, W8:W84)</f>
        <v>51195359.804825023</v>
      </c>
      <c r="X85" s="270">
        <f>SUMIF(BG8:BG84,2, X8:X84)</f>
        <v>40632792.189999998</v>
      </c>
      <c r="Y85" s="268">
        <f>SUMIF(BG8:BG84,2, Y8:Y84)</f>
        <v>10562567.614825021</v>
      </c>
      <c r="Z85" s="268">
        <f>SUMIF(BG8:BG84,2, Z8:Z84)</f>
        <v>0</v>
      </c>
      <c r="AA85" s="268">
        <f>SUMIF(BG8:BG84,2, AA8:AA84)</f>
        <v>10562567.614825021</v>
      </c>
      <c r="AB85" s="289"/>
      <c r="AC85" s="291"/>
      <c r="AD85" s="269">
        <f>SUMIF(BG8:BG84,2, AD8:AD84)</f>
        <v>0</v>
      </c>
      <c r="AE85" s="270">
        <f>SUMIF(BG8:BG84,2, AE8:AE84)</f>
        <v>40614575.420000002</v>
      </c>
      <c r="AF85" s="268">
        <f>SUMIF(BG8:BG84,2, AF8:AF84)</f>
        <v>-40614575.420000002</v>
      </c>
      <c r="AG85" s="289"/>
      <c r="AH85" s="269">
        <f>SUMIF(BG8:BG84,2, AH8:AH84)</f>
        <v>51195359.804825023</v>
      </c>
      <c r="AI85" s="270">
        <f>SUMIF(BG8:BG84,2, AI8:AI84)</f>
        <v>18216.77</v>
      </c>
      <c r="AJ85" s="268">
        <f>SUMIF(BG8:BG84,2, AJ8:AJ84)</f>
        <v>51177143.034825027</v>
      </c>
      <c r="AK85" s="289"/>
      <c r="AL85" s="280">
        <f>SUMIF(BG8:BG84,2, AL8:AL84)</f>
        <v>2211996.4751749737</v>
      </c>
      <c r="AM85" s="280">
        <f>SUMIF(BG8:BG84,2, AM8:AM84)</f>
        <v>1685566.1399999964</v>
      </c>
      <c r="AN85" s="280">
        <f>SUMIF(BG8:BG84,2, AN8:AN84)</f>
        <v>526430.33517497731</v>
      </c>
      <c r="AO85" s="289"/>
      <c r="AP85" s="281">
        <f>SUMIF(BG8:BG84,2, AP8:AP84)</f>
        <v>53407356.279999994</v>
      </c>
      <c r="AQ85" s="281">
        <f>SUMIF(BG8:BG84,2, AQ8:AQ84)</f>
        <v>837.86587435053661</v>
      </c>
      <c r="AR85" s="281">
        <f>SUMIF(BG8:BG84,2, AR8:AR84)</f>
        <v>2212834.3410493243</v>
      </c>
      <c r="AS85" s="15"/>
      <c r="AT85" s="272"/>
      <c r="AU85" s="15"/>
      <c r="AV85" s="15"/>
      <c r="AW85" s="273"/>
      <c r="AX85" s="272"/>
      <c r="AY85" s="272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296"/>
      <c r="BO85" s="296"/>
      <c r="BP85" s="296"/>
      <c r="BQ85" s="296"/>
      <c r="BR85" s="292"/>
      <c r="BS85" s="292"/>
      <c r="BT85" s="15"/>
      <c r="BU85" s="15"/>
      <c r="BV85" s="274"/>
      <c r="BW85" s="15"/>
      <c r="BX85" s="15"/>
      <c r="BY85" s="15"/>
      <c r="BZ85" s="15"/>
      <c r="CA85" s="15"/>
      <c r="CB85" s="272"/>
      <c r="CC85" s="275"/>
      <c r="CD85" s="275"/>
      <c r="CE85" s="275"/>
      <c r="CF85" s="275"/>
    </row>
    <row r="86" spans="1:84" x14ac:dyDescent="0.25">
      <c r="A86" s="298"/>
      <c r="B86" s="297" t="s">
        <v>638</v>
      </c>
      <c r="C86" s="93"/>
      <c r="D86" s="265"/>
      <c r="E86" s="276">
        <f>SUM(E8:E85)/4</f>
        <v>80887524.311250001</v>
      </c>
      <c r="F86" s="266">
        <f>SUM(F8:F85)/4</f>
        <v>80887524.311250001</v>
      </c>
      <c r="G86" s="299">
        <f>'Jobs-Ops'!G86</f>
        <v>0</v>
      </c>
      <c r="H86" s="113">
        <f>'Jobs-Ops'!H86</f>
        <v>0</v>
      </c>
      <c r="I86" s="104"/>
      <c r="J86" s="277">
        <f>SUM(J8:J85)/4</f>
        <v>80923117.311250001</v>
      </c>
      <c r="K86" s="286"/>
      <c r="L86" s="98"/>
      <c r="M86" s="270">
        <f>SUM(M8:M85)/4</f>
        <v>71246544.727500007</v>
      </c>
      <c r="N86" s="278">
        <f>SUM(N8:N85)/4</f>
        <v>72303700.107500002</v>
      </c>
      <c r="O86" s="287"/>
      <c r="P86" s="99"/>
      <c r="Q86" s="268">
        <f>SUM(Q8:Q85)/4</f>
        <v>8619417.2037499957</v>
      </c>
      <c r="R86" s="268">
        <f>SUM(R8:R85)/4</f>
        <v>0</v>
      </c>
      <c r="S86" s="268">
        <f>SUM(S8:S85)/4</f>
        <v>8619417.2037499957</v>
      </c>
      <c r="T86" s="300" t="str">
        <f>IF('Jobs-Ops'!S86&lt;&gt; "",'Jobs-Ops'!S86,"")</f>
        <v/>
      </c>
      <c r="U86" s="289"/>
      <c r="V86" s="290" t="str">
        <f t="shared" si="34"/>
        <v/>
      </c>
      <c r="W86" s="269">
        <f>SUM(W8:W85)/4</f>
        <v>69942603.349880442</v>
      </c>
      <c r="X86" s="270">
        <f>SUM(X8:X85)/4</f>
        <v>62134257.14625001</v>
      </c>
      <c r="Y86" s="268">
        <f>SUM(Y8:Y85)/4</f>
        <v>7572795.0757899461</v>
      </c>
      <c r="Z86" s="268">
        <f>SUM(Z8:Z85)/4</f>
        <v>0</v>
      </c>
      <c r="AA86" s="268">
        <f>SUM(AA8:AA85)/4</f>
        <v>7572795.0757899461</v>
      </c>
      <c r="AB86" s="289"/>
      <c r="AC86" s="291"/>
      <c r="AD86" s="269">
        <f>SUM(AD8:AD85)/4</f>
        <v>0</v>
      </c>
      <c r="AE86" s="270">
        <f>SUM(AE8:AE85)/4</f>
        <v>36475802.849999994</v>
      </c>
      <c r="AF86" s="268">
        <f>SUM(AF8:AF85)/4</f>
        <v>-36475802.849999994</v>
      </c>
      <c r="AG86" s="289"/>
      <c r="AH86" s="269">
        <f>SUM(AH8:AH85)/4</f>
        <v>69942603.349880442</v>
      </c>
      <c r="AI86" s="270">
        <f>SUM(AI8:AI85)/4</f>
        <v>25658454.296250004</v>
      </c>
      <c r="AJ86" s="268">
        <f>SUM(AJ8:AJ85)/4</f>
        <v>44048597.925789952</v>
      </c>
      <c r="AK86" s="289"/>
      <c r="AL86" s="280">
        <f>SUM(AL8:AL85)/4</f>
        <v>10980513.961369542</v>
      </c>
      <c r="AM86" s="280">
        <f>SUM(AM8:AM85)/4</f>
        <v>10169442.961249994</v>
      </c>
      <c r="AN86" s="280">
        <f>SUM(AN8:AN85)/4</f>
        <v>1046622.1279600532</v>
      </c>
      <c r="AO86" s="289"/>
      <c r="AP86" s="281">
        <f>SUM(AP8:AP85)/4</f>
        <v>75766681.536249995</v>
      </c>
      <c r="AQ86" s="281">
        <f>SUM(AQ8:AQ85)/4</f>
        <v>730327.74720036122</v>
      </c>
      <c r="AR86" s="281">
        <f>SUM(AR8:AR85)/4</f>
        <v>6554405.9335699081</v>
      </c>
      <c r="AS86" s="15"/>
      <c r="AT86" s="272"/>
      <c r="AU86" s="15"/>
      <c r="AV86" s="15"/>
      <c r="AW86" s="273"/>
      <c r="AX86" s="272"/>
      <c r="AY86" s="272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296"/>
      <c r="BO86" s="296"/>
      <c r="BP86" s="296"/>
      <c r="BQ86" s="296"/>
      <c r="BR86" s="292"/>
      <c r="BS86" s="292"/>
      <c r="BT86" s="15"/>
      <c r="BU86" s="15"/>
      <c r="BV86" s="274"/>
      <c r="BW86" s="15"/>
      <c r="BX86" s="15"/>
      <c r="BY86" s="15"/>
      <c r="BZ86" s="15"/>
      <c r="CA86" s="15"/>
      <c r="CB86" s="272"/>
      <c r="CC86" s="275"/>
      <c r="CD86" s="275"/>
      <c r="CE86" s="275"/>
      <c r="CF86" s="275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7"/>
        <v/>
      </c>
      <c r="AJ87" s="9" t="str">
        <f t="shared" si="41"/>
        <v/>
      </c>
      <c r="AK87" s="10"/>
      <c r="AL87" s="25" t="str">
        <f t="shared" si="42"/>
        <v/>
      </c>
      <c r="AM87" s="25">
        <f t="shared" si="43"/>
        <v>0</v>
      </c>
      <c r="AN87" s="25" t="str">
        <f t="shared" si="44"/>
        <v/>
      </c>
      <c r="AO87" s="10"/>
      <c r="AP87" s="12"/>
      <c r="AQ87" s="12" t="str">
        <f t="shared" si="45"/>
        <v/>
      </c>
      <c r="AR87" s="12" t="str">
        <f t="shared" si="46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5"/>
      <c r="BO87" s="295"/>
      <c r="BP87" s="295"/>
      <c r="BQ87" s="295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7"/>
        <v/>
      </c>
      <c r="AJ88" s="9" t="str">
        <f t="shared" si="41"/>
        <v/>
      </c>
      <c r="AK88" s="10"/>
      <c r="AL88" s="25" t="str">
        <f t="shared" si="42"/>
        <v/>
      </c>
      <c r="AM88" s="25">
        <f t="shared" si="43"/>
        <v>0</v>
      </c>
      <c r="AN88" s="25" t="str">
        <f t="shared" si="44"/>
        <v/>
      </c>
      <c r="AO88" s="10"/>
      <c r="AP88" s="12"/>
      <c r="AQ88" s="12" t="str">
        <f t="shared" si="45"/>
        <v/>
      </c>
      <c r="AR88" s="12" t="str">
        <f t="shared" si="46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5"/>
      <c r="BO88" s="295"/>
      <c r="BP88" s="295"/>
      <c r="BQ88" s="295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7"/>
        <v/>
      </c>
      <c r="AJ89" s="9" t="str">
        <f t="shared" si="41"/>
        <v/>
      </c>
      <c r="AK89" s="10"/>
      <c r="AL89" s="25" t="str">
        <f t="shared" si="42"/>
        <v/>
      </c>
      <c r="AM89" s="25">
        <f t="shared" si="43"/>
        <v>0</v>
      </c>
      <c r="AN89" s="25" t="str">
        <f t="shared" si="44"/>
        <v/>
      </c>
      <c r="AO89" s="10"/>
      <c r="AP89" s="12"/>
      <c r="AQ89" s="12" t="str">
        <f t="shared" si="45"/>
        <v/>
      </c>
      <c r="AR89" s="12" t="str">
        <f t="shared" si="46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5"/>
      <c r="BO89" s="295"/>
      <c r="BP89" s="295"/>
      <c r="BQ89" s="295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7"/>
        <v/>
      </c>
      <c r="AJ90" s="9" t="str">
        <f t="shared" si="41"/>
        <v/>
      </c>
      <c r="AK90" s="10"/>
      <c r="AL90" s="25" t="str">
        <f t="shared" si="42"/>
        <v/>
      </c>
      <c r="AM90" s="25">
        <f t="shared" si="43"/>
        <v>0</v>
      </c>
      <c r="AN90" s="25" t="str">
        <f t="shared" si="44"/>
        <v/>
      </c>
      <c r="AO90" s="10"/>
      <c r="AP90" s="12"/>
      <c r="AQ90" s="12" t="str">
        <f t="shared" si="45"/>
        <v/>
      </c>
      <c r="AR90" s="12" t="str">
        <f t="shared" si="46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5"/>
      <c r="BO90" s="295"/>
      <c r="BP90" s="295"/>
      <c r="BQ90" s="295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7"/>
        <v/>
      </c>
      <c r="AJ91" s="9" t="str">
        <f t="shared" si="41"/>
        <v/>
      </c>
      <c r="AK91" s="10"/>
      <c r="AL91" s="25" t="str">
        <f t="shared" si="42"/>
        <v/>
      </c>
      <c r="AM91" s="25">
        <f t="shared" si="43"/>
        <v>0</v>
      </c>
      <c r="AN91" s="25" t="str">
        <f t="shared" si="44"/>
        <v/>
      </c>
      <c r="AO91" s="10"/>
      <c r="AP91" s="12"/>
      <c r="AQ91" s="12" t="str">
        <f t="shared" si="45"/>
        <v/>
      </c>
      <c r="AR91" s="12" t="str">
        <f t="shared" si="46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5"/>
      <c r="BO91" s="295"/>
      <c r="BP91" s="295"/>
      <c r="BQ91" s="295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7"/>
        <v/>
      </c>
      <c r="AJ92" s="9" t="str">
        <f t="shared" si="41"/>
        <v/>
      </c>
      <c r="AK92" s="10"/>
      <c r="AL92" s="25" t="str">
        <f t="shared" si="42"/>
        <v/>
      </c>
      <c r="AM92" s="25">
        <f t="shared" si="43"/>
        <v>0</v>
      </c>
      <c r="AN92" s="25" t="str">
        <f t="shared" si="44"/>
        <v/>
      </c>
      <c r="AO92" s="10"/>
      <c r="AP92" s="12"/>
      <c r="AQ92" s="12" t="str">
        <f t="shared" si="45"/>
        <v/>
      </c>
      <c r="AR92" s="12" t="str">
        <f t="shared" si="46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5"/>
      <c r="BO92" s="295"/>
      <c r="BP92" s="295"/>
      <c r="BQ92" s="295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7"/>
        <v/>
      </c>
      <c r="AJ93" s="9" t="str">
        <f t="shared" si="41"/>
        <v/>
      </c>
      <c r="AK93" s="10"/>
      <c r="AL93" s="25" t="str">
        <f t="shared" si="42"/>
        <v/>
      </c>
      <c r="AM93" s="25">
        <f t="shared" si="43"/>
        <v>0</v>
      </c>
      <c r="AN93" s="25" t="str">
        <f t="shared" si="44"/>
        <v/>
      </c>
      <c r="AO93" s="10"/>
      <c r="AP93" s="12"/>
      <c r="AQ93" s="12" t="str">
        <f t="shared" si="45"/>
        <v/>
      </c>
      <c r="AR93" s="12" t="str">
        <f t="shared" si="46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5"/>
      <c r="BO93" s="295"/>
      <c r="BP93" s="295"/>
      <c r="BQ93" s="295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7"/>
        <v/>
      </c>
      <c r="AJ94" s="9" t="str">
        <f t="shared" si="41"/>
        <v/>
      </c>
      <c r="AK94" s="10"/>
      <c r="AL94" s="25" t="str">
        <f t="shared" si="42"/>
        <v/>
      </c>
      <c r="AM94" s="25">
        <f t="shared" si="43"/>
        <v>0</v>
      </c>
      <c r="AN94" s="25" t="str">
        <f t="shared" si="44"/>
        <v/>
      </c>
      <c r="AO94" s="10"/>
      <c r="AP94" s="12"/>
      <c r="AQ94" s="12" t="str">
        <f t="shared" si="45"/>
        <v/>
      </c>
      <c r="AR94" s="12" t="str">
        <f t="shared" si="46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5"/>
      <c r="BO94" s="295"/>
      <c r="BP94" s="295"/>
      <c r="BQ94" s="295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7"/>
        <v/>
      </c>
      <c r="AJ95" s="9" t="str">
        <f t="shared" si="41"/>
        <v/>
      </c>
      <c r="AK95" s="10"/>
      <c r="AL95" s="25" t="str">
        <f t="shared" si="42"/>
        <v/>
      </c>
      <c r="AM95" s="25">
        <f t="shared" si="43"/>
        <v>0</v>
      </c>
      <c r="AN95" s="25" t="str">
        <f t="shared" si="44"/>
        <v/>
      </c>
      <c r="AO95" s="10"/>
      <c r="AP95" s="12"/>
      <c r="AQ95" s="12" t="str">
        <f t="shared" si="45"/>
        <v/>
      </c>
      <c r="AR95" s="12" t="str">
        <f t="shared" si="46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5"/>
      <c r="BO95" s="295"/>
      <c r="BP95" s="295"/>
      <c r="BQ95" s="295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7"/>
        <v/>
      </c>
      <c r="AJ96" s="9" t="str">
        <f t="shared" si="41"/>
        <v/>
      </c>
      <c r="AK96" s="10"/>
      <c r="AL96" s="25" t="str">
        <f t="shared" si="42"/>
        <v/>
      </c>
      <c r="AM96" s="25">
        <f t="shared" si="43"/>
        <v>0</v>
      </c>
      <c r="AN96" s="25" t="str">
        <f t="shared" si="44"/>
        <v/>
      </c>
      <c r="AO96" s="10"/>
      <c r="AP96" s="12"/>
      <c r="AQ96" s="12" t="str">
        <f t="shared" si="45"/>
        <v/>
      </c>
      <c r="AR96" s="12" t="str">
        <f t="shared" si="46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5"/>
      <c r="BO96" s="295"/>
      <c r="BP96" s="295"/>
      <c r="BQ96" s="295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7"/>
        <v/>
      </c>
      <c r="AJ97" s="9" t="str">
        <f t="shared" si="41"/>
        <v/>
      </c>
      <c r="AK97" s="10"/>
      <c r="AL97" s="25" t="str">
        <f t="shared" si="42"/>
        <v/>
      </c>
      <c r="AM97" s="25">
        <f t="shared" si="43"/>
        <v>0</v>
      </c>
      <c r="AN97" s="25" t="str">
        <f t="shared" si="44"/>
        <v/>
      </c>
      <c r="AO97" s="10"/>
      <c r="AP97" s="12"/>
      <c r="AQ97" s="12" t="str">
        <f t="shared" si="45"/>
        <v/>
      </c>
      <c r="AR97" s="12" t="str">
        <f t="shared" si="46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5"/>
      <c r="BO97" s="295"/>
      <c r="BP97" s="295"/>
      <c r="BQ97" s="295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7"/>
        <v/>
      </c>
      <c r="AJ98" s="9" t="str">
        <f t="shared" si="41"/>
        <v/>
      </c>
      <c r="AK98" s="10"/>
      <c r="AL98" s="25" t="str">
        <f t="shared" si="42"/>
        <v/>
      </c>
      <c r="AM98" s="25">
        <f t="shared" si="43"/>
        <v>0</v>
      </c>
      <c r="AN98" s="25" t="str">
        <f t="shared" si="44"/>
        <v/>
      </c>
      <c r="AO98" s="10"/>
      <c r="AP98" s="12"/>
      <c r="AQ98" s="12" t="str">
        <f t="shared" si="45"/>
        <v/>
      </c>
      <c r="AR98" s="12" t="str">
        <f t="shared" si="46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5"/>
      <c r="BO98" s="295"/>
      <c r="BP98" s="295"/>
      <c r="BQ98" s="295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7"/>
        <v/>
      </c>
      <c r="AJ99" s="9" t="str">
        <f t="shared" si="41"/>
        <v/>
      </c>
      <c r="AK99" s="10"/>
      <c r="AL99" s="25" t="str">
        <f t="shared" si="42"/>
        <v/>
      </c>
      <c r="AM99" s="25">
        <f t="shared" si="43"/>
        <v>0</v>
      </c>
      <c r="AN99" s="25" t="str">
        <f t="shared" si="44"/>
        <v/>
      </c>
      <c r="AO99" s="10"/>
      <c r="AP99" s="12"/>
      <c r="AQ99" s="12" t="str">
        <f t="shared" si="45"/>
        <v/>
      </c>
      <c r="AR99" s="12" t="str">
        <f t="shared" si="46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5"/>
      <c r="BO99" s="295"/>
      <c r="BP99" s="295"/>
      <c r="BQ99" s="295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7"/>
        <v/>
      </c>
      <c r="AJ100" s="9" t="str">
        <f t="shared" si="41"/>
        <v/>
      </c>
      <c r="AK100" s="10"/>
      <c r="AL100" s="25" t="str">
        <f t="shared" si="42"/>
        <v/>
      </c>
      <c r="AM100" s="25">
        <f t="shared" si="43"/>
        <v>0</v>
      </c>
      <c r="AN100" s="25" t="str">
        <f t="shared" si="44"/>
        <v/>
      </c>
      <c r="AO100" s="10"/>
      <c r="AP100" s="12"/>
      <c r="AQ100" s="12" t="str">
        <f t="shared" si="45"/>
        <v/>
      </c>
      <c r="AR100" s="12" t="str">
        <f t="shared" si="46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5"/>
      <c r="BO100" s="295"/>
      <c r="BP100" s="295"/>
      <c r="BQ100" s="295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7"/>
        <v/>
      </c>
      <c r="AJ101" s="9" t="str">
        <f t="shared" si="41"/>
        <v/>
      </c>
      <c r="AK101" s="10"/>
      <c r="AL101" s="25" t="str">
        <f t="shared" si="42"/>
        <v/>
      </c>
      <c r="AM101" s="25">
        <f t="shared" si="43"/>
        <v>0</v>
      </c>
      <c r="AN101" s="25" t="str">
        <f t="shared" si="44"/>
        <v/>
      </c>
      <c r="AO101" s="10"/>
      <c r="AP101" s="12"/>
      <c r="AQ101" s="12" t="str">
        <f t="shared" si="45"/>
        <v/>
      </c>
      <c r="AR101" s="12" t="str">
        <f t="shared" si="46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5"/>
      <c r="BO101" s="295"/>
      <c r="BP101" s="295"/>
      <c r="BQ101" s="295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7"/>
        <v/>
      </c>
      <c r="AJ102" s="9" t="str">
        <f t="shared" si="41"/>
        <v/>
      </c>
      <c r="AK102" s="10"/>
      <c r="AL102" s="25" t="str">
        <f t="shared" si="42"/>
        <v/>
      </c>
      <c r="AM102" s="25">
        <f t="shared" si="43"/>
        <v>0</v>
      </c>
      <c r="AN102" s="25" t="str">
        <f t="shared" si="44"/>
        <v/>
      </c>
      <c r="AO102" s="10"/>
      <c r="AP102" s="12"/>
      <c r="AQ102" s="12" t="str">
        <f t="shared" si="45"/>
        <v/>
      </c>
      <c r="AR102" s="12" t="str">
        <f t="shared" si="46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5"/>
      <c r="BO102" s="295"/>
      <c r="BP102" s="295"/>
      <c r="BQ102" s="295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7"/>
        <v/>
      </c>
      <c r="AJ103" s="9" t="str">
        <f t="shared" si="41"/>
        <v/>
      </c>
      <c r="AK103" s="10"/>
      <c r="AL103" s="25" t="str">
        <f t="shared" si="42"/>
        <v/>
      </c>
      <c r="AM103" s="25">
        <f t="shared" si="43"/>
        <v>0</v>
      </c>
      <c r="AN103" s="25" t="str">
        <f t="shared" si="44"/>
        <v/>
      </c>
      <c r="AO103" s="10"/>
      <c r="AP103" s="12"/>
      <c r="AQ103" s="12" t="str">
        <f t="shared" si="45"/>
        <v/>
      </c>
      <c r="AR103" s="12" t="str">
        <f t="shared" si="46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5"/>
      <c r="BO103" s="295"/>
      <c r="BP103" s="295"/>
      <c r="BQ103" s="295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7"/>
        <v/>
      </c>
      <c r="AJ104" s="9" t="str">
        <f t="shared" si="41"/>
        <v/>
      </c>
      <c r="AK104" s="10"/>
      <c r="AL104" s="25" t="str">
        <f t="shared" si="42"/>
        <v/>
      </c>
      <c r="AM104" s="25">
        <f t="shared" si="43"/>
        <v>0</v>
      </c>
      <c r="AN104" s="25" t="str">
        <f t="shared" si="44"/>
        <v/>
      </c>
      <c r="AO104" s="10"/>
      <c r="AP104" s="12"/>
      <c r="AQ104" s="12" t="str">
        <f t="shared" si="45"/>
        <v/>
      </c>
      <c r="AR104" s="12" t="str">
        <f t="shared" si="46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5"/>
      <c r="BO104" s="295"/>
      <c r="BP104" s="295"/>
      <c r="BQ104" s="295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7"/>
        <v/>
      </c>
      <c r="AJ105" s="9" t="str">
        <f t="shared" si="41"/>
        <v/>
      </c>
      <c r="AK105" s="10"/>
      <c r="AL105" s="25" t="str">
        <f t="shared" si="42"/>
        <v/>
      </c>
      <c r="AM105" s="25">
        <f t="shared" si="43"/>
        <v>0</v>
      </c>
      <c r="AN105" s="25" t="str">
        <f t="shared" si="44"/>
        <v/>
      </c>
      <c r="AO105" s="10"/>
      <c r="AP105" s="12"/>
      <c r="AQ105" s="12" t="str">
        <f t="shared" si="45"/>
        <v/>
      </c>
      <c r="AR105" s="12" t="str">
        <f t="shared" si="46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5"/>
      <c r="BO105" s="295"/>
      <c r="BP105" s="295"/>
      <c r="BQ105" s="295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7"/>
        <v/>
      </c>
      <c r="AJ106" s="9" t="str">
        <f t="shared" si="41"/>
        <v/>
      </c>
      <c r="AK106" s="10"/>
      <c r="AL106" s="25" t="str">
        <f t="shared" si="42"/>
        <v/>
      </c>
      <c r="AM106" s="25">
        <f t="shared" si="43"/>
        <v>0</v>
      </c>
      <c r="AN106" s="25" t="str">
        <f t="shared" si="44"/>
        <v/>
      </c>
      <c r="AO106" s="10"/>
      <c r="AP106" s="12"/>
      <c r="AQ106" s="12" t="str">
        <f t="shared" si="45"/>
        <v/>
      </c>
      <c r="AR106" s="12" t="str">
        <f t="shared" si="46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5"/>
      <c r="BO106" s="295"/>
      <c r="BP106" s="295"/>
      <c r="BQ106" s="295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7"/>
        <v/>
      </c>
      <c r="AJ107" s="9" t="str">
        <f t="shared" si="41"/>
        <v/>
      </c>
      <c r="AK107" s="10"/>
      <c r="AL107" s="25" t="str">
        <f t="shared" si="42"/>
        <v/>
      </c>
      <c r="AM107" s="25">
        <f t="shared" si="43"/>
        <v>0</v>
      </c>
      <c r="AN107" s="25" t="str">
        <f t="shared" si="44"/>
        <v/>
      </c>
      <c r="AO107" s="10"/>
      <c r="AP107" s="12"/>
      <c r="AQ107" s="12" t="str">
        <f t="shared" si="45"/>
        <v/>
      </c>
      <c r="AR107" s="12" t="str">
        <f t="shared" si="46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5"/>
      <c r="BO107" s="295"/>
      <c r="BP107" s="295"/>
      <c r="BQ107" s="295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7"/>
        <v/>
      </c>
      <c r="AJ108" s="9" t="str">
        <f t="shared" si="41"/>
        <v/>
      </c>
      <c r="AK108" s="10"/>
      <c r="AL108" s="25" t="str">
        <f t="shared" si="42"/>
        <v/>
      </c>
      <c r="AM108" s="25">
        <f t="shared" si="43"/>
        <v>0</v>
      </c>
      <c r="AN108" s="25" t="str">
        <f t="shared" si="44"/>
        <v/>
      </c>
      <c r="AO108" s="10"/>
      <c r="AP108" s="12"/>
      <c r="AQ108" s="12" t="str">
        <f t="shared" si="45"/>
        <v/>
      </c>
      <c r="AR108" s="12" t="str">
        <f t="shared" si="46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5"/>
      <c r="BO108" s="295"/>
      <c r="BP108" s="295"/>
      <c r="BQ108" s="295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7"/>
        <v/>
      </c>
      <c r="AJ109" s="9" t="str">
        <f t="shared" si="41"/>
        <v/>
      </c>
      <c r="AK109" s="10"/>
      <c r="AL109" s="25" t="str">
        <f t="shared" si="42"/>
        <v/>
      </c>
      <c r="AM109" s="25">
        <f t="shared" si="43"/>
        <v>0</v>
      </c>
      <c r="AN109" s="25" t="str">
        <f t="shared" si="44"/>
        <v/>
      </c>
      <c r="AO109" s="10"/>
      <c r="AP109" s="12"/>
      <c r="AQ109" s="12" t="str">
        <f t="shared" si="45"/>
        <v/>
      </c>
      <c r="AR109" s="12" t="str">
        <f t="shared" si="46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5"/>
      <c r="BO109" s="295"/>
      <c r="BP109" s="295"/>
      <c r="BQ109" s="295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7"/>
        <v/>
      </c>
      <c r="AJ110" s="9" t="str">
        <f t="shared" si="41"/>
        <v/>
      </c>
      <c r="AK110" s="10"/>
      <c r="AL110" s="25" t="str">
        <f t="shared" si="42"/>
        <v/>
      </c>
      <c r="AM110" s="25">
        <f t="shared" si="43"/>
        <v>0</v>
      </c>
      <c r="AN110" s="25" t="str">
        <f t="shared" si="44"/>
        <v/>
      </c>
      <c r="AO110" s="10"/>
      <c r="AP110" s="12"/>
      <c r="AQ110" s="12" t="str">
        <f t="shared" si="45"/>
        <v/>
      </c>
      <c r="AR110" s="12" t="str">
        <f t="shared" si="46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5"/>
      <c r="BO110" s="295"/>
      <c r="BP110" s="295"/>
      <c r="BQ110" s="295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7"/>
        <v/>
      </c>
      <c r="AJ111" s="9" t="str">
        <f t="shared" si="41"/>
        <v/>
      </c>
      <c r="AK111" s="10"/>
      <c r="AL111" s="25" t="str">
        <f t="shared" si="42"/>
        <v/>
      </c>
      <c r="AM111" s="25">
        <f t="shared" si="43"/>
        <v>0</v>
      </c>
      <c r="AN111" s="25" t="str">
        <f t="shared" si="44"/>
        <v/>
      </c>
      <c r="AO111" s="10"/>
      <c r="AP111" s="12"/>
      <c r="AQ111" s="12" t="str">
        <f t="shared" si="45"/>
        <v/>
      </c>
      <c r="AR111" s="12" t="str">
        <f t="shared" si="46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5"/>
      <c r="BO111" s="295"/>
      <c r="BP111" s="295"/>
      <c r="BQ111" s="295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7"/>
        <v/>
      </c>
      <c r="AJ112" s="9" t="str">
        <f t="shared" si="41"/>
        <v/>
      </c>
      <c r="AK112" s="10"/>
      <c r="AL112" s="25" t="str">
        <f t="shared" si="42"/>
        <v/>
      </c>
      <c r="AM112" s="25">
        <f t="shared" si="43"/>
        <v>0</v>
      </c>
      <c r="AN112" s="25" t="str">
        <f t="shared" si="44"/>
        <v/>
      </c>
      <c r="AO112" s="10"/>
      <c r="AP112" s="12"/>
      <c r="AQ112" s="12" t="str">
        <f t="shared" si="45"/>
        <v/>
      </c>
      <c r="AR112" s="12" t="str">
        <f t="shared" si="46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5"/>
      <c r="BO112" s="295"/>
      <c r="BP112" s="295"/>
      <c r="BQ112" s="295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7"/>
        <v/>
      </c>
      <c r="AJ113" s="9" t="str">
        <f t="shared" si="41"/>
        <v/>
      </c>
      <c r="AK113" s="10"/>
      <c r="AL113" s="25" t="str">
        <f t="shared" si="42"/>
        <v/>
      </c>
      <c r="AM113" s="25">
        <f t="shared" si="43"/>
        <v>0</v>
      </c>
      <c r="AN113" s="25" t="str">
        <f t="shared" si="44"/>
        <v/>
      </c>
      <c r="AO113" s="10"/>
      <c r="AP113" s="12"/>
      <c r="AQ113" s="12" t="str">
        <f t="shared" si="45"/>
        <v/>
      </c>
      <c r="AR113" s="12" t="str">
        <f t="shared" si="46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5"/>
      <c r="BO113" s="295"/>
      <c r="BP113" s="295"/>
      <c r="BQ113" s="295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7"/>
        <v/>
      </c>
      <c r="AJ114" s="9" t="str">
        <f t="shared" si="41"/>
        <v/>
      </c>
      <c r="AK114" s="10"/>
      <c r="AL114" s="25" t="str">
        <f t="shared" si="42"/>
        <v/>
      </c>
      <c r="AM114" s="25">
        <f t="shared" si="43"/>
        <v>0</v>
      </c>
      <c r="AN114" s="25" t="str">
        <f t="shared" si="44"/>
        <v/>
      </c>
      <c r="AO114" s="10"/>
      <c r="AP114" s="12"/>
      <c r="AQ114" s="12" t="str">
        <f t="shared" si="45"/>
        <v/>
      </c>
      <c r="AR114" s="12" t="str">
        <f t="shared" si="46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5"/>
      <c r="BO114" s="295"/>
      <c r="BP114" s="295"/>
      <c r="BQ114" s="295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7"/>
        <v/>
      </c>
      <c r="AJ115" s="9" t="str">
        <f t="shared" si="41"/>
        <v/>
      </c>
      <c r="AK115" s="10"/>
      <c r="AL115" s="25" t="str">
        <f t="shared" si="42"/>
        <v/>
      </c>
      <c r="AM115" s="25">
        <f t="shared" si="43"/>
        <v>0</v>
      </c>
      <c r="AN115" s="25" t="str">
        <f t="shared" si="44"/>
        <v/>
      </c>
      <c r="AO115" s="10"/>
      <c r="AP115" s="12"/>
      <c r="AQ115" s="12" t="str">
        <f t="shared" si="45"/>
        <v/>
      </c>
      <c r="AR115" s="12" t="str">
        <f t="shared" si="46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5"/>
      <c r="BO115" s="295"/>
      <c r="BP115" s="295"/>
      <c r="BQ115" s="295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7"/>
        <v/>
      </c>
      <c r="AJ116" s="9" t="str">
        <f t="shared" si="41"/>
        <v/>
      </c>
      <c r="AK116" s="10"/>
      <c r="AL116" s="25" t="str">
        <f t="shared" si="42"/>
        <v/>
      </c>
      <c r="AM116" s="25">
        <f t="shared" si="43"/>
        <v>0</v>
      </c>
      <c r="AN116" s="25" t="str">
        <f t="shared" si="44"/>
        <v/>
      </c>
      <c r="AO116" s="10"/>
      <c r="AP116" s="12"/>
      <c r="AQ116" s="12" t="str">
        <f t="shared" si="45"/>
        <v/>
      </c>
      <c r="AR116" s="12" t="str">
        <f t="shared" si="46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5"/>
      <c r="BO116" s="295"/>
      <c r="BP116" s="295"/>
      <c r="BQ116" s="295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7"/>
        <v/>
      </c>
      <c r="AJ117" s="9" t="str">
        <f t="shared" si="41"/>
        <v/>
      </c>
      <c r="AK117" s="10"/>
      <c r="AL117" s="25" t="str">
        <f t="shared" si="42"/>
        <v/>
      </c>
      <c r="AM117" s="25">
        <f t="shared" si="43"/>
        <v>0</v>
      </c>
      <c r="AN117" s="25" t="str">
        <f t="shared" si="44"/>
        <v/>
      </c>
      <c r="AO117" s="10"/>
      <c r="AP117" s="12"/>
      <c r="AQ117" s="12" t="str">
        <f t="shared" si="45"/>
        <v/>
      </c>
      <c r="AR117" s="12" t="str">
        <f t="shared" si="46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5"/>
      <c r="BO117" s="295"/>
      <c r="BP117" s="295"/>
      <c r="BQ117" s="295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7"/>
        <v/>
      </c>
      <c r="AJ118" s="9" t="str">
        <f t="shared" si="41"/>
        <v/>
      </c>
      <c r="AK118" s="10"/>
      <c r="AL118" s="25" t="str">
        <f t="shared" si="42"/>
        <v/>
      </c>
      <c r="AM118" s="25">
        <f t="shared" si="43"/>
        <v>0</v>
      </c>
      <c r="AN118" s="25" t="str">
        <f t="shared" si="44"/>
        <v/>
      </c>
      <c r="AO118" s="10"/>
      <c r="AP118" s="12"/>
      <c r="AQ118" s="12" t="str">
        <f t="shared" si="45"/>
        <v/>
      </c>
      <c r="AR118" s="12" t="str">
        <f t="shared" si="46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5"/>
      <c r="BO118" s="295"/>
      <c r="BP118" s="295"/>
      <c r="BQ118" s="295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7"/>
        <v/>
      </c>
      <c r="AJ119" s="9" t="str">
        <f t="shared" si="41"/>
        <v/>
      </c>
      <c r="AK119" s="10"/>
      <c r="AL119" s="25" t="str">
        <f t="shared" si="42"/>
        <v/>
      </c>
      <c r="AM119" s="25">
        <f t="shared" si="43"/>
        <v>0</v>
      </c>
      <c r="AN119" s="25" t="str">
        <f t="shared" si="44"/>
        <v/>
      </c>
      <c r="AO119" s="10"/>
      <c r="AP119" s="12"/>
      <c r="AQ119" s="12" t="str">
        <f t="shared" si="45"/>
        <v/>
      </c>
      <c r="AR119" s="12" t="str">
        <f t="shared" si="46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5"/>
      <c r="BO119" s="295"/>
      <c r="BP119" s="295"/>
      <c r="BQ119" s="295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7"/>
        <v/>
      </c>
      <c r="AJ120" s="9" t="str">
        <f t="shared" si="41"/>
        <v/>
      </c>
      <c r="AK120" s="10"/>
      <c r="AL120" s="25" t="str">
        <f t="shared" si="42"/>
        <v/>
      </c>
      <c r="AM120" s="25">
        <f t="shared" si="43"/>
        <v>0</v>
      </c>
      <c r="AN120" s="25" t="str">
        <f t="shared" si="44"/>
        <v/>
      </c>
      <c r="AO120" s="10"/>
      <c r="AP120" s="12"/>
      <c r="AQ120" s="12" t="str">
        <f t="shared" si="45"/>
        <v/>
      </c>
      <c r="AR120" s="12" t="str">
        <f t="shared" si="46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5"/>
      <c r="BO120" s="295"/>
      <c r="BP120" s="295"/>
      <c r="BQ120" s="295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7"/>
        <v/>
      </c>
      <c r="AJ121" s="9" t="str">
        <f t="shared" si="41"/>
        <v/>
      </c>
      <c r="AK121" s="10"/>
      <c r="AL121" s="25" t="str">
        <f t="shared" si="42"/>
        <v/>
      </c>
      <c r="AM121" s="25">
        <f t="shared" si="43"/>
        <v>0</v>
      </c>
      <c r="AN121" s="25" t="str">
        <f t="shared" si="44"/>
        <v/>
      </c>
      <c r="AO121" s="10"/>
      <c r="AP121" s="12"/>
      <c r="AQ121" s="12" t="str">
        <f t="shared" si="45"/>
        <v/>
      </c>
      <c r="AR121" s="12" t="str">
        <f t="shared" si="46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5"/>
      <c r="BO121" s="295"/>
      <c r="BP121" s="295"/>
      <c r="BQ121" s="295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7"/>
        <v/>
      </c>
      <c r="AJ122" s="9" t="str">
        <f t="shared" si="41"/>
        <v/>
      </c>
      <c r="AK122" s="10"/>
      <c r="AL122" s="25" t="str">
        <f t="shared" si="42"/>
        <v/>
      </c>
      <c r="AM122" s="25">
        <f t="shared" si="43"/>
        <v>0</v>
      </c>
      <c r="AN122" s="25" t="str">
        <f t="shared" si="44"/>
        <v/>
      </c>
      <c r="AO122" s="10"/>
      <c r="AP122" s="12"/>
      <c r="AQ122" s="12" t="str">
        <f t="shared" si="45"/>
        <v/>
      </c>
      <c r="AR122" s="12" t="str">
        <f t="shared" si="46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5"/>
      <c r="BO122" s="295"/>
      <c r="BP122" s="295"/>
      <c r="BQ122" s="295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7"/>
        <v/>
      </c>
      <c r="AJ123" s="9" t="str">
        <f t="shared" si="41"/>
        <v/>
      </c>
      <c r="AK123" s="10"/>
      <c r="AL123" s="25" t="str">
        <f t="shared" si="42"/>
        <v/>
      </c>
      <c r="AM123" s="25">
        <f t="shared" si="43"/>
        <v>0</v>
      </c>
      <c r="AN123" s="25" t="str">
        <f t="shared" si="44"/>
        <v/>
      </c>
      <c r="AO123" s="10"/>
      <c r="AP123" s="12"/>
      <c r="AQ123" s="12" t="str">
        <f t="shared" si="45"/>
        <v/>
      </c>
      <c r="AR123" s="12" t="str">
        <f t="shared" si="46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5"/>
      <c r="BO123" s="295"/>
      <c r="BP123" s="295"/>
      <c r="BQ123" s="295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7"/>
        <v/>
      </c>
      <c r="AJ124" s="9" t="str">
        <f t="shared" si="41"/>
        <v/>
      </c>
      <c r="AK124" s="10"/>
      <c r="AL124" s="25" t="str">
        <f t="shared" si="42"/>
        <v/>
      </c>
      <c r="AM124" s="25">
        <f t="shared" si="43"/>
        <v>0</v>
      </c>
      <c r="AN124" s="25" t="str">
        <f t="shared" si="44"/>
        <v/>
      </c>
      <c r="AO124" s="10"/>
      <c r="AP124" s="12"/>
      <c r="AQ124" s="12" t="str">
        <f t="shared" si="45"/>
        <v/>
      </c>
      <c r="AR124" s="12" t="str">
        <f t="shared" si="46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5"/>
      <c r="BO124" s="295"/>
      <c r="BP124" s="295"/>
      <c r="BQ124" s="295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7"/>
        <v/>
      </c>
      <c r="AJ125" s="9" t="str">
        <f t="shared" si="41"/>
        <v/>
      </c>
      <c r="AK125" s="10"/>
      <c r="AL125" s="25" t="str">
        <f t="shared" si="42"/>
        <v/>
      </c>
      <c r="AM125" s="25">
        <f t="shared" si="43"/>
        <v>0</v>
      </c>
      <c r="AN125" s="25" t="str">
        <f t="shared" si="44"/>
        <v/>
      </c>
      <c r="AO125" s="10"/>
      <c r="AP125" s="12"/>
      <c r="AQ125" s="12" t="str">
        <f t="shared" si="45"/>
        <v/>
      </c>
      <c r="AR125" s="12" t="str">
        <f t="shared" si="46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5"/>
      <c r="BO125" s="295"/>
      <c r="BP125" s="295"/>
      <c r="BQ125" s="295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7"/>
        <v/>
      </c>
      <c r="AJ126" s="9" t="str">
        <f t="shared" si="41"/>
        <v/>
      </c>
      <c r="AK126" s="10"/>
      <c r="AL126" s="25" t="str">
        <f t="shared" si="42"/>
        <v/>
      </c>
      <c r="AM126" s="25">
        <f t="shared" si="43"/>
        <v>0</v>
      </c>
      <c r="AN126" s="25" t="str">
        <f t="shared" si="44"/>
        <v/>
      </c>
      <c r="AO126" s="10"/>
      <c r="AP126" s="12"/>
      <c r="AQ126" s="12" t="str">
        <f t="shared" si="45"/>
        <v/>
      </c>
      <c r="AR126" s="12" t="str">
        <f t="shared" si="46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5"/>
      <c r="BO126" s="295"/>
      <c r="BP126" s="295"/>
      <c r="BQ126" s="295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7"/>
        <v/>
      </c>
      <c r="AJ127" s="9" t="str">
        <f t="shared" si="41"/>
        <v/>
      </c>
      <c r="AK127" s="10"/>
      <c r="AL127" s="25" t="str">
        <f t="shared" si="42"/>
        <v/>
      </c>
      <c r="AM127" s="25">
        <f t="shared" si="43"/>
        <v>0</v>
      </c>
      <c r="AN127" s="25" t="str">
        <f t="shared" si="44"/>
        <v/>
      </c>
      <c r="AO127" s="10"/>
      <c r="AP127" s="12"/>
      <c r="AQ127" s="12" t="str">
        <f t="shared" si="45"/>
        <v/>
      </c>
      <c r="AR127" s="12" t="str">
        <f t="shared" si="46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5"/>
      <c r="BO127" s="295"/>
      <c r="BP127" s="295"/>
      <c r="BQ127" s="295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7"/>
        <v/>
      </c>
      <c r="AJ128" s="9" t="str">
        <f t="shared" si="41"/>
        <v/>
      </c>
      <c r="AK128" s="10"/>
      <c r="AL128" s="25" t="str">
        <f t="shared" si="42"/>
        <v/>
      </c>
      <c r="AM128" s="25">
        <f t="shared" si="43"/>
        <v>0</v>
      </c>
      <c r="AN128" s="25" t="str">
        <f t="shared" si="44"/>
        <v/>
      </c>
      <c r="AO128" s="10"/>
      <c r="AP128" s="12"/>
      <c r="AQ128" s="12" t="str">
        <f t="shared" si="45"/>
        <v/>
      </c>
      <c r="AR128" s="12" t="str">
        <f t="shared" si="46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5"/>
      <c r="BO128" s="295"/>
      <c r="BP128" s="295"/>
      <c r="BQ128" s="295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7"/>
        <v/>
      </c>
      <c r="AJ129" s="9" t="str">
        <f t="shared" si="41"/>
        <v/>
      </c>
      <c r="AK129" s="10"/>
      <c r="AL129" s="25" t="str">
        <f t="shared" si="42"/>
        <v/>
      </c>
      <c r="AM129" s="25">
        <f t="shared" si="43"/>
        <v>0</v>
      </c>
      <c r="AN129" s="25" t="str">
        <f t="shared" si="44"/>
        <v/>
      </c>
      <c r="AO129" s="10"/>
      <c r="AP129" s="12"/>
      <c r="AQ129" s="12" t="str">
        <f t="shared" si="45"/>
        <v/>
      </c>
      <c r="AR129" s="12" t="str">
        <f t="shared" si="46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5"/>
      <c r="BO129" s="295"/>
      <c r="BP129" s="295"/>
      <c r="BQ129" s="295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7"/>
        <v/>
      </c>
      <c r="AJ130" s="9" t="str">
        <f t="shared" si="41"/>
        <v/>
      </c>
      <c r="AK130" s="10"/>
      <c r="AL130" s="25" t="str">
        <f t="shared" si="42"/>
        <v/>
      </c>
      <c r="AM130" s="25">
        <f t="shared" si="43"/>
        <v>0</v>
      </c>
      <c r="AN130" s="25" t="str">
        <f t="shared" si="44"/>
        <v/>
      </c>
      <c r="AO130" s="10"/>
      <c r="AP130" s="12"/>
      <c r="AQ130" s="12" t="str">
        <f t="shared" si="45"/>
        <v/>
      </c>
      <c r="AR130" s="12" t="str">
        <f t="shared" si="46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5"/>
      <c r="BO130" s="295"/>
      <c r="BP130" s="295"/>
      <c r="BQ130" s="295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7"/>
        <v/>
      </c>
      <c r="AJ131" s="9" t="str">
        <f t="shared" si="41"/>
        <v/>
      </c>
      <c r="AK131" s="10"/>
      <c r="AL131" s="25" t="str">
        <f t="shared" si="42"/>
        <v/>
      </c>
      <c r="AM131" s="25">
        <f t="shared" si="43"/>
        <v>0</v>
      </c>
      <c r="AN131" s="25" t="str">
        <f t="shared" si="44"/>
        <v/>
      </c>
      <c r="AO131" s="10"/>
      <c r="AP131" s="12"/>
      <c r="AQ131" s="12" t="str">
        <f t="shared" si="45"/>
        <v/>
      </c>
      <c r="AR131" s="12" t="str">
        <f t="shared" si="46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5"/>
      <c r="BO131" s="295"/>
      <c r="BP131" s="295"/>
      <c r="BQ131" s="295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7"/>
        <v/>
      </c>
      <c r="AJ132" s="9" t="str">
        <f t="shared" si="41"/>
        <v/>
      </c>
      <c r="AK132" s="10"/>
      <c r="AL132" s="25" t="str">
        <f t="shared" si="42"/>
        <v/>
      </c>
      <c r="AM132" s="25">
        <f t="shared" si="43"/>
        <v>0</v>
      </c>
      <c r="AN132" s="25" t="str">
        <f t="shared" si="44"/>
        <v/>
      </c>
      <c r="AO132" s="10"/>
      <c r="AP132" s="12"/>
      <c r="AQ132" s="12" t="str">
        <f t="shared" si="45"/>
        <v/>
      </c>
      <c r="AR132" s="12" t="str">
        <f t="shared" si="46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5"/>
      <c r="BO132" s="295"/>
      <c r="BP132" s="295"/>
      <c r="BQ132" s="295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7"/>
        <v/>
      </c>
      <c r="AJ133" s="9" t="str">
        <f t="shared" si="41"/>
        <v/>
      </c>
      <c r="AK133" s="10"/>
      <c r="AL133" s="25" t="str">
        <f t="shared" si="42"/>
        <v/>
      </c>
      <c r="AM133" s="25">
        <f t="shared" si="43"/>
        <v>0</v>
      </c>
      <c r="AN133" s="25" t="str">
        <f t="shared" si="44"/>
        <v/>
      </c>
      <c r="AO133" s="10"/>
      <c r="AP133" s="12"/>
      <c r="AQ133" s="12" t="str">
        <f t="shared" si="45"/>
        <v/>
      </c>
      <c r="AR133" s="12" t="str">
        <f t="shared" si="46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5"/>
      <c r="BO133" s="295"/>
      <c r="BP133" s="295"/>
      <c r="BQ133" s="295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7"/>
        <v/>
      </c>
      <c r="AJ134" s="9" t="str">
        <f t="shared" si="41"/>
        <v/>
      </c>
      <c r="AK134" s="10"/>
      <c r="AL134" s="25" t="str">
        <f t="shared" si="42"/>
        <v/>
      </c>
      <c r="AM134" s="25">
        <f t="shared" si="43"/>
        <v>0</v>
      </c>
      <c r="AN134" s="25" t="str">
        <f t="shared" si="44"/>
        <v/>
      </c>
      <c r="AO134" s="10"/>
      <c r="AP134" s="12"/>
      <c r="AQ134" s="12" t="str">
        <f t="shared" si="45"/>
        <v/>
      </c>
      <c r="AR134" s="12" t="str">
        <f t="shared" si="46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5"/>
      <c r="BO134" s="295"/>
      <c r="BP134" s="295"/>
      <c r="BQ134" s="295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5"/>
      <c r="BO135" s="295"/>
      <c r="BP135" s="295"/>
      <c r="BQ135" s="295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5"/>
      <c r="BO136" s="295"/>
      <c r="BP136" s="295"/>
      <c r="BQ136" s="295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5"/>
      <c r="BO137" s="295"/>
      <c r="BP137" s="295"/>
      <c r="BQ137" s="295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5"/>
      <c r="BO138" s="295"/>
      <c r="BP138" s="295"/>
      <c r="BQ138" s="295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5"/>
      <c r="BO139" s="295"/>
      <c r="BP139" s="295"/>
      <c r="BQ139" s="295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5"/>
      <c r="BO140" s="295"/>
      <c r="BP140" s="295"/>
      <c r="BQ140" s="295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5"/>
      <c r="BO141" s="295"/>
      <c r="BP141" s="295"/>
      <c r="BQ141" s="295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5"/>
      <c r="BO142" s="295"/>
      <c r="BP142" s="295"/>
      <c r="BQ142" s="295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5"/>
      <c r="BO143" s="295"/>
      <c r="BP143" s="295"/>
      <c r="BQ143" s="295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5"/>
      <c r="BO144" s="295"/>
      <c r="BP144" s="295"/>
      <c r="BQ144" s="295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5"/>
      <c r="BO145" s="295"/>
      <c r="BP145" s="295"/>
      <c r="BQ145" s="295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5"/>
      <c r="BO146" s="295"/>
      <c r="BP146" s="295"/>
      <c r="BQ146" s="295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5"/>
      <c r="BO147" s="295"/>
      <c r="BP147" s="295"/>
      <c r="BQ147" s="295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5"/>
      <c r="BO148" s="295"/>
      <c r="BP148" s="295"/>
      <c r="BQ148" s="295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5"/>
      <c r="BO149" s="295"/>
      <c r="BP149" s="295"/>
      <c r="BQ149" s="295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5"/>
      <c r="BO150" s="295"/>
      <c r="BP150" s="295"/>
      <c r="BQ150" s="295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5"/>
      <c r="BO151" s="295"/>
      <c r="BP151" s="295"/>
      <c r="BQ151" s="295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5"/>
      <c r="BO152" s="295"/>
      <c r="BP152" s="295"/>
      <c r="BQ152" s="295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5"/>
      <c r="BO153" s="295"/>
      <c r="BP153" s="295"/>
      <c r="BQ153" s="295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5"/>
      <c r="BO154" s="295"/>
      <c r="BP154" s="295"/>
      <c r="BQ154" s="295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5"/>
      <c r="BO155" s="295"/>
      <c r="BP155" s="295"/>
      <c r="BQ155" s="295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5"/>
      <c r="BO156" s="295"/>
      <c r="BP156" s="295"/>
      <c r="BQ156" s="295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5"/>
      <c r="BO157" s="295"/>
      <c r="BP157" s="295"/>
      <c r="BQ157" s="295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5"/>
      <c r="BO158" s="295"/>
      <c r="BP158" s="295"/>
      <c r="BQ158" s="295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5"/>
      <c r="BO159" s="295"/>
      <c r="BP159" s="295"/>
      <c r="BQ159" s="295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5"/>
      <c r="BO160" s="295"/>
      <c r="BP160" s="295"/>
      <c r="BQ160" s="295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5"/>
      <c r="BO161" s="295"/>
      <c r="BP161" s="295"/>
      <c r="BQ161" s="295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5"/>
      <c r="BO162" s="295"/>
      <c r="BP162" s="295"/>
      <c r="BQ162" s="295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5"/>
      <c r="BO163" s="295"/>
      <c r="BP163" s="295"/>
      <c r="BQ163" s="295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5"/>
      <c r="BO164" s="295"/>
      <c r="BP164" s="295"/>
      <c r="BQ164" s="295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5"/>
      <c r="BO165" s="295"/>
      <c r="BP165" s="295"/>
      <c r="BQ165" s="295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5"/>
      <c r="BO166" s="295"/>
      <c r="BP166" s="295"/>
      <c r="BQ166" s="295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5"/>
      <c r="BO167" s="295"/>
      <c r="BP167" s="295"/>
      <c r="BQ167" s="295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5"/>
      <c r="BO168" s="295"/>
      <c r="BP168" s="295"/>
      <c r="BQ168" s="295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5"/>
      <c r="BO169" s="295"/>
      <c r="BP169" s="295"/>
      <c r="BQ169" s="295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5"/>
      <c r="BO170" s="295"/>
      <c r="BP170" s="295"/>
      <c r="BQ170" s="295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5"/>
      <c r="BO171" s="295"/>
      <c r="BP171" s="295"/>
      <c r="BQ171" s="295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5"/>
      <c r="BO172" s="295"/>
      <c r="BP172" s="295"/>
      <c r="BQ172" s="295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5"/>
      <c r="BO173" s="295"/>
      <c r="BP173" s="295"/>
      <c r="BQ173" s="295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5"/>
      <c r="BO174" s="295"/>
      <c r="BP174" s="295"/>
      <c r="BQ174" s="295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5"/>
      <c r="BO175" s="295"/>
      <c r="BP175" s="295"/>
      <c r="BQ175" s="295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5"/>
      <c r="BO176" s="295"/>
      <c r="BP176" s="295"/>
      <c r="BQ176" s="295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5"/>
      <c r="BO177" s="295"/>
      <c r="BP177" s="295"/>
      <c r="BQ177" s="295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5"/>
      <c r="BO178" s="295"/>
      <c r="BP178" s="295"/>
      <c r="BQ178" s="295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5"/>
      <c r="BO179" s="295"/>
      <c r="BP179" s="295"/>
      <c r="BQ179" s="295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5"/>
      <c r="BO180" s="295"/>
      <c r="BP180" s="295"/>
      <c r="BQ180" s="295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5"/>
      <c r="BO181" s="295"/>
      <c r="BP181" s="295"/>
      <c r="BQ181" s="295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5"/>
      <c r="BO182" s="295"/>
      <c r="BP182" s="295"/>
      <c r="BQ182" s="295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5"/>
      <c r="BO183" s="295"/>
      <c r="BP183" s="295"/>
      <c r="BQ183" s="295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5"/>
      <c r="BO184" s="295"/>
      <c r="BP184" s="295"/>
      <c r="BQ184" s="295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5"/>
      <c r="BO185" s="295"/>
      <c r="BP185" s="295"/>
      <c r="BQ185" s="295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5"/>
      <c r="BO186" s="295"/>
      <c r="BP186" s="295"/>
      <c r="BQ186" s="295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5"/>
      <c r="BO187" s="295"/>
      <c r="BP187" s="295"/>
      <c r="BQ187" s="295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5"/>
      <c r="BO188" s="295"/>
      <c r="BP188" s="295"/>
      <c r="BQ188" s="295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5"/>
      <c r="BO189" s="295"/>
      <c r="BP189" s="295"/>
      <c r="BQ189" s="295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5"/>
      <c r="BO190" s="295"/>
      <c r="BP190" s="295"/>
      <c r="BQ190" s="295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5"/>
      <c r="BO191" s="295"/>
      <c r="BP191" s="295"/>
      <c r="BQ191" s="295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5"/>
      <c r="BO192" s="295"/>
      <c r="BP192" s="295"/>
      <c r="BQ192" s="295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5"/>
      <c r="BO193" s="295"/>
      <c r="BP193" s="295"/>
      <c r="BQ193" s="295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5"/>
      <c r="BO194" s="295"/>
      <c r="BP194" s="295"/>
      <c r="BQ194" s="295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5"/>
      <c r="BO195" s="295"/>
      <c r="BP195" s="295"/>
      <c r="BQ195" s="295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5"/>
      <c r="BO196" s="295"/>
      <c r="BP196" s="295"/>
      <c r="BQ196" s="295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5"/>
      <c r="BO197" s="295"/>
      <c r="BP197" s="295"/>
      <c r="BQ197" s="295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5"/>
      <c r="BO198" s="295"/>
      <c r="BP198" s="295"/>
      <c r="BQ198" s="295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5"/>
      <c r="BO199" s="295"/>
      <c r="BP199" s="295"/>
      <c r="BQ199" s="295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5"/>
      <c r="BO200" s="295"/>
      <c r="BP200" s="295"/>
      <c r="BQ200" s="295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5"/>
      <c r="BO201" s="295"/>
      <c r="BP201" s="295"/>
      <c r="BQ201" s="295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5"/>
      <c r="BO202" s="295"/>
      <c r="BP202" s="295"/>
      <c r="BQ202" s="295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5"/>
      <c r="BO203" s="295"/>
      <c r="BP203" s="295"/>
      <c r="BQ203" s="295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5"/>
      <c r="BO204" s="295"/>
      <c r="BP204" s="295"/>
      <c r="BQ204" s="295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5"/>
      <c r="BO205" s="295"/>
      <c r="BP205" s="295"/>
      <c r="BQ205" s="295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5"/>
      <c r="BO206" s="295"/>
      <c r="BP206" s="295"/>
      <c r="BQ206" s="295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5"/>
      <c r="BO207" s="295"/>
      <c r="BP207" s="295"/>
      <c r="BQ207" s="295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5"/>
      <c r="BO208" s="295"/>
      <c r="BP208" s="295"/>
      <c r="BQ208" s="295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5"/>
      <c r="BO209" s="295"/>
      <c r="BP209" s="295"/>
      <c r="BQ209" s="295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5"/>
      <c r="BO210" s="295"/>
      <c r="BP210" s="295"/>
      <c r="BQ210" s="295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5"/>
      <c r="BO211" s="295"/>
      <c r="BP211" s="295"/>
      <c r="BQ211" s="295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5"/>
      <c r="BO212" s="295"/>
      <c r="BP212" s="295"/>
      <c r="BQ212" s="295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5"/>
      <c r="BO213" s="295"/>
      <c r="BP213" s="295"/>
      <c r="BQ213" s="295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5"/>
      <c r="BO214" s="295"/>
      <c r="BP214" s="295"/>
      <c r="BQ214" s="295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5"/>
      <c r="BO215" s="295"/>
      <c r="BP215" s="295"/>
      <c r="BQ215" s="295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5"/>
      <c r="BO216" s="295"/>
      <c r="BP216" s="295"/>
      <c r="BQ216" s="295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5"/>
      <c r="BO217" s="295"/>
      <c r="BP217" s="295"/>
      <c r="BQ217" s="295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5"/>
      <c r="BO218" s="295"/>
      <c r="BP218" s="295"/>
      <c r="BQ218" s="295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5"/>
      <c r="BO219" s="295"/>
      <c r="BP219" s="295"/>
      <c r="BQ219" s="295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5"/>
      <c r="BO220" s="295"/>
      <c r="BP220" s="295"/>
      <c r="BQ220" s="295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5"/>
      <c r="BO221" s="295"/>
      <c r="BP221" s="295"/>
      <c r="BQ221" s="295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5"/>
      <c r="BO222" s="295"/>
      <c r="BP222" s="295"/>
      <c r="BQ222" s="295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5"/>
      <c r="BO223" s="295"/>
      <c r="BP223" s="295"/>
      <c r="BQ223" s="295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5"/>
      <c r="BO224" s="295"/>
      <c r="BP224" s="295"/>
      <c r="BQ224" s="295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5"/>
      <c r="BO225" s="295"/>
      <c r="BP225" s="295"/>
      <c r="BQ225" s="295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5"/>
      <c r="BO226" s="295"/>
      <c r="BP226" s="295"/>
      <c r="BQ226" s="295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5"/>
      <c r="BO227" s="295"/>
      <c r="BP227" s="295"/>
      <c r="BQ227" s="295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5"/>
      <c r="BO228" s="295"/>
      <c r="BP228" s="295"/>
      <c r="BQ228" s="295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5"/>
      <c r="BO229" s="295"/>
      <c r="BP229" s="295"/>
      <c r="BQ229" s="295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5"/>
      <c r="BO230" s="295"/>
      <c r="BP230" s="295"/>
      <c r="BQ230" s="295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5"/>
      <c r="BO231" s="295"/>
      <c r="BP231" s="295"/>
      <c r="BQ231" s="295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5"/>
      <c r="BO232" s="295"/>
      <c r="BP232" s="295"/>
      <c r="BQ232" s="295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5"/>
      <c r="BO233" s="295"/>
      <c r="BP233" s="295"/>
      <c r="BQ233" s="295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5"/>
      <c r="BO234" s="295"/>
      <c r="BP234" s="295"/>
      <c r="BQ234" s="295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5"/>
      <c r="BO235" s="295"/>
      <c r="BP235" s="295"/>
      <c r="BQ235" s="295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5"/>
      <c r="BO236" s="295"/>
      <c r="BP236" s="295"/>
      <c r="BQ236" s="295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5"/>
      <c r="BO237" s="295"/>
      <c r="BP237" s="295"/>
      <c r="BQ237" s="295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5"/>
      <c r="BO238" s="295"/>
      <c r="BP238" s="295"/>
      <c r="BQ238" s="295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5"/>
      <c r="BO239" s="295"/>
      <c r="BP239" s="295"/>
      <c r="BQ239" s="295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5"/>
      <c r="BO240" s="295"/>
      <c r="BP240" s="295"/>
      <c r="BQ240" s="295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5"/>
      <c r="BO241" s="295"/>
      <c r="BP241" s="295"/>
      <c r="BQ241" s="295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5"/>
      <c r="BO242" s="295"/>
      <c r="BP242" s="295"/>
      <c r="BQ242" s="295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5"/>
      <c r="BO243" s="295"/>
      <c r="BP243" s="295"/>
      <c r="BQ243" s="295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5"/>
      <c r="BO244" s="295"/>
      <c r="BP244" s="295"/>
      <c r="BQ244" s="295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5"/>
      <c r="BO245" s="295"/>
      <c r="BP245" s="295"/>
      <c r="BQ245" s="295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5"/>
      <c r="BO246" s="295"/>
      <c r="BP246" s="295"/>
      <c r="BQ246" s="295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5"/>
      <c r="BO247" s="295"/>
      <c r="BP247" s="295"/>
      <c r="BQ247" s="295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5"/>
      <c r="BO248" s="295"/>
      <c r="BP248" s="295"/>
      <c r="BQ248" s="295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5"/>
      <c r="BO249" s="295"/>
      <c r="BP249" s="295"/>
      <c r="BQ249" s="295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5"/>
      <c r="BO250" s="295"/>
      <c r="BP250" s="295"/>
      <c r="BQ250" s="295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5"/>
      <c r="BO251" s="295"/>
      <c r="BP251" s="295"/>
      <c r="BQ251" s="295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5"/>
      <c r="BO252" s="295"/>
      <c r="BP252" s="295"/>
      <c r="BQ252" s="295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5"/>
      <c r="BO253" s="295"/>
      <c r="BP253" s="295"/>
      <c r="BQ253" s="295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5"/>
      <c r="BO254" s="295"/>
      <c r="BP254" s="295"/>
      <c r="BQ254" s="295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5"/>
      <c r="BO255" s="295"/>
      <c r="BP255" s="295"/>
      <c r="BQ255" s="295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5"/>
      <c r="BO256" s="295"/>
      <c r="BP256" s="295"/>
      <c r="BQ256" s="295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5"/>
      <c r="BO257" s="295"/>
      <c r="BP257" s="295"/>
      <c r="BQ257" s="295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5"/>
      <c r="BO258" s="295"/>
      <c r="BP258" s="295"/>
      <c r="BQ258" s="295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5"/>
      <c r="BO259" s="295"/>
      <c r="BP259" s="295"/>
      <c r="BQ259" s="295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5"/>
      <c r="BO260" s="295"/>
      <c r="BP260" s="295"/>
      <c r="BQ260" s="295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5"/>
      <c r="BO261" s="295"/>
      <c r="BP261" s="295"/>
      <c r="BQ261" s="295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5"/>
      <c r="BO262" s="295"/>
      <c r="BP262" s="295"/>
      <c r="BQ262" s="295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5"/>
      <c r="BO263" s="295"/>
      <c r="BP263" s="295"/>
      <c r="BQ263" s="295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5"/>
      <c r="BO264" s="295"/>
      <c r="BP264" s="295"/>
      <c r="BQ264" s="295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5"/>
      <c r="BO265" s="295"/>
      <c r="BP265" s="295"/>
      <c r="BQ265" s="295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5"/>
      <c r="BO266" s="295"/>
      <c r="BP266" s="295"/>
      <c r="BQ266" s="295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5"/>
      <c r="BO267" s="295"/>
      <c r="BP267" s="295"/>
      <c r="BQ267" s="295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5"/>
      <c r="BO268" s="295"/>
      <c r="BP268" s="295"/>
      <c r="BQ268" s="295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5"/>
      <c r="BO269" s="295"/>
      <c r="BP269" s="295"/>
      <c r="BQ269" s="295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5"/>
      <c r="BO270" s="295"/>
      <c r="BP270" s="295"/>
      <c r="BQ270" s="295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5"/>
      <c r="BO271" s="295"/>
      <c r="BP271" s="295"/>
      <c r="BQ271" s="295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5"/>
      <c r="BO272" s="295"/>
      <c r="BP272" s="295"/>
      <c r="BQ272" s="295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5"/>
      <c r="BO273" s="295"/>
      <c r="BP273" s="295"/>
      <c r="BQ273" s="295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5"/>
      <c r="BO274" s="295"/>
      <c r="BP274" s="295"/>
      <c r="BQ274" s="295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5"/>
      <c r="BO275" s="295"/>
      <c r="BP275" s="295"/>
      <c r="BQ275" s="295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5"/>
      <c r="BO276" s="295"/>
      <c r="BP276" s="295"/>
      <c r="BQ276" s="295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5"/>
      <c r="BO277" s="295"/>
      <c r="BP277" s="295"/>
      <c r="BQ277" s="295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5"/>
      <c r="BO278" s="295"/>
      <c r="BP278" s="295"/>
      <c r="BQ278" s="295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5"/>
      <c r="BO279" s="295"/>
      <c r="BP279" s="295"/>
      <c r="BQ279" s="295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5"/>
      <c r="BO280" s="295"/>
      <c r="BP280" s="295"/>
      <c r="BQ280" s="295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5"/>
      <c r="BO281" s="295"/>
      <c r="BP281" s="295"/>
      <c r="BQ281" s="295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5"/>
      <c r="BO282" s="295"/>
      <c r="BP282" s="295"/>
      <c r="BQ282" s="295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5"/>
      <c r="BO283" s="295"/>
      <c r="BP283" s="295"/>
      <c r="BQ283" s="295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5"/>
      <c r="BO284" s="295"/>
      <c r="BP284" s="295"/>
      <c r="BQ284" s="295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5"/>
      <c r="BO285" s="295"/>
      <c r="BP285" s="295"/>
      <c r="BQ285" s="295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5"/>
      <c r="BO286" s="295"/>
      <c r="BP286" s="295"/>
      <c r="BQ286" s="295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5"/>
      <c r="BO287" s="295"/>
      <c r="BP287" s="295"/>
      <c r="BQ287" s="295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5"/>
      <c r="BO288" s="295"/>
      <c r="BP288" s="295"/>
      <c r="BQ288" s="295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5"/>
      <c r="BO289" s="295"/>
      <c r="BP289" s="295"/>
      <c r="BQ289" s="295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5"/>
      <c r="BO290" s="295"/>
      <c r="BP290" s="295"/>
      <c r="BQ290" s="295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5"/>
      <c r="BO291" s="295"/>
      <c r="BP291" s="295"/>
      <c r="BQ291" s="295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5"/>
      <c r="BO292" s="295"/>
      <c r="BP292" s="295"/>
      <c r="BQ292" s="295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5"/>
      <c r="BO293" s="295"/>
      <c r="BP293" s="295"/>
      <c r="BQ293" s="295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5"/>
      <c r="BO294" s="295"/>
      <c r="BP294" s="295"/>
      <c r="BQ294" s="295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5"/>
      <c r="BO295" s="295"/>
      <c r="BP295" s="295"/>
      <c r="BQ295" s="295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5"/>
      <c r="BO296" s="295"/>
      <c r="BP296" s="295"/>
      <c r="BQ296" s="295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5"/>
      <c r="BO297" s="295"/>
      <c r="BP297" s="295"/>
      <c r="BQ297" s="295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5"/>
      <c r="BO298" s="295"/>
      <c r="BP298" s="295"/>
      <c r="BQ298" s="295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5"/>
      <c r="BO299" s="295"/>
      <c r="BP299" s="295"/>
      <c r="BQ299" s="295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5"/>
      <c r="BO300" s="295"/>
      <c r="BP300" s="295"/>
      <c r="BQ300" s="295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5"/>
      <c r="BO301" s="295"/>
      <c r="BP301" s="295"/>
      <c r="BQ301" s="295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5"/>
      <c r="BO302" s="295"/>
      <c r="BP302" s="295"/>
      <c r="BQ302" s="295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5"/>
      <c r="BO303" s="295"/>
      <c r="BP303" s="295"/>
      <c r="BQ303" s="295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5"/>
      <c r="BO304" s="295"/>
      <c r="BP304" s="295"/>
      <c r="BQ304" s="295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5"/>
      <c r="BO305" s="295"/>
      <c r="BP305" s="295"/>
      <c r="BQ305" s="295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5"/>
      <c r="BO306" s="295"/>
      <c r="BP306" s="295"/>
      <c r="BQ306" s="295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5"/>
      <c r="BO307" s="295"/>
      <c r="BP307" s="295"/>
      <c r="BQ307" s="295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5"/>
      <c r="BO308" s="295"/>
      <c r="BP308" s="295"/>
      <c r="BQ308" s="295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5"/>
      <c r="BO309" s="295"/>
      <c r="BP309" s="295"/>
      <c r="BQ309" s="295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5"/>
      <c r="BO310" s="295"/>
      <c r="BP310" s="295"/>
      <c r="BQ310" s="295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5"/>
      <c r="BO311" s="295"/>
      <c r="BP311" s="295"/>
      <c r="BQ311" s="295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5"/>
      <c r="BO312" s="295"/>
      <c r="BP312" s="295"/>
      <c r="BQ312" s="295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5"/>
      <c r="BO313" s="295"/>
      <c r="BP313" s="295"/>
      <c r="BQ313" s="295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5"/>
      <c r="BO314" s="295"/>
      <c r="BP314" s="295"/>
      <c r="BQ314" s="295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5"/>
      <c r="BO315" s="295"/>
      <c r="BP315" s="295"/>
      <c r="BQ315" s="295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5"/>
      <c r="BO316" s="295"/>
      <c r="BP316" s="295"/>
      <c r="BQ316" s="295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5"/>
      <c r="BO317" s="295"/>
      <c r="BP317" s="295"/>
      <c r="BQ317" s="295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5"/>
      <c r="BO318" s="295"/>
      <c r="BP318" s="295"/>
      <c r="BQ318" s="295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5"/>
      <c r="BO319" s="295"/>
      <c r="BP319" s="295"/>
      <c r="BQ319" s="295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5"/>
      <c r="BO320" s="295"/>
      <c r="BP320" s="295"/>
      <c r="BQ320" s="295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5"/>
      <c r="BO321" s="295"/>
      <c r="BP321" s="295"/>
      <c r="BQ321" s="295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5"/>
      <c r="BO322" s="295"/>
      <c r="BP322" s="295"/>
      <c r="BQ322" s="295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5"/>
      <c r="BO323" s="295"/>
      <c r="BP323" s="295"/>
      <c r="BQ323" s="295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5"/>
      <c r="BO324" s="295"/>
      <c r="BP324" s="295"/>
      <c r="BQ324" s="295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5"/>
      <c r="BO325" s="295"/>
      <c r="BP325" s="295"/>
      <c r="BQ325" s="295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5"/>
      <c r="BO326" s="295"/>
      <c r="BP326" s="295"/>
      <c r="BQ326" s="295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5"/>
      <c r="BO327" s="295"/>
      <c r="BP327" s="295"/>
      <c r="BQ327" s="295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5"/>
      <c r="BO328" s="295"/>
      <c r="BP328" s="295"/>
      <c r="BQ328" s="295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5"/>
      <c r="BO329" s="295"/>
      <c r="BP329" s="295"/>
      <c r="BQ329" s="295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5"/>
      <c r="BO330" s="295"/>
      <c r="BP330" s="295"/>
      <c r="BQ330" s="295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5"/>
      <c r="BO331" s="295"/>
      <c r="BP331" s="295"/>
      <c r="BQ331" s="295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5"/>
      <c r="BO332" s="295"/>
      <c r="BP332" s="295"/>
      <c r="BQ332" s="295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5"/>
      <c r="BO333" s="295"/>
      <c r="BP333" s="295"/>
      <c r="BQ333" s="295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5"/>
      <c r="BO334" s="295"/>
      <c r="BP334" s="295"/>
      <c r="BQ334" s="295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5"/>
      <c r="BO335" s="295"/>
      <c r="BP335" s="295"/>
      <c r="BQ335" s="295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5"/>
      <c r="BO336" s="295"/>
      <c r="BP336" s="295"/>
      <c r="BQ336" s="295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5"/>
      <c r="BO337" s="295"/>
      <c r="BP337" s="295"/>
      <c r="BQ337" s="295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5"/>
      <c r="BO338" s="295"/>
      <c r="BP338" s="295"/>
      <c r="BQ338" s="295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5"/>
      <c r="BO339" s="295"/>
      <c r="BP339" s="295"/>
      <c r="BQ339" s="295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7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5"/>
      <c r="BO340" s="295"/>
      <c r="BP340" s="295"/>
      <c r="BQ340" s="295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7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5"/>
      <c r="BO341" s="295"/>
      <c r="BP341" s="295"/>
      <c r="BQ341" s="295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7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5"/>
      <c r="BO342" s="295"/>
      <c r="BP342" s="295"/>
      <c r="BQ342" s="295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5"/>
      <c r="BO343" s="295"/>
      <c r="BP343" s="295"/>
      <c r="BQ343" s="295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5"/>
      <c r="BO344" s="295"/>
      <c r="BP344" s="295"/>
      <c r="BQ344" s="295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5"/>
      <c r="BO345" s="295"/>
      <c r="BP345" s="295"/>
      <c r="BQ345" s="295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5"/>
      <c r="BO346" s="295"/>
      <c r="BP346" s="295"/>
      <c r="BQ346" s="295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5"/>
      <c r="BO347" s="295"/>
      <c r="BP347" s="295"/>
      <c r="BQ347" s="295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5"/>
      <c r="BO348" s="295"/>
      <c r="BP348" s="295"/>
      <c r="BQ348" s="295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5"/>
      <c r="BO349" s="295"/>
      <c r="BP349" s="295"/>
      <c r="BQ349" s="295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5"/>
      <c r="BO350" s="295"/>
      <c r="BP350" s="295"/>
      <c r="BQ350" s="295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5"/>
      <c r="BO351" s="295"/>
      <c r="BP351" s="295"/>
      <c r="BQ351" s="295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5"/>
      <c r="BO352" s="295"/>
      <c r="BP352" s="295"/>
      <c r="BQ352" s="295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5"/>
      <c r="BO353" s="295"/>
      <c r="BP353" s="295"/>
      <c r="BQ353" s="295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5"/>
      <c r="BO354" s="295"/>
      <c r="BP354" s="295"/>
      <c r="BQ354" s="295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5"/>
      <c r="BO355" s="295"/>
      <c r="BP355" s="295"/>
      <c r="BQ355" s="295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5"/>
      <c r="BO356" s="295"/>
      <c r="BP356" s="295"/>
      <c r="BQ356" s="295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7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5"/>
      <c r="BO357" s="295"/>
      <c r="BP357" s="295"/>
      <c r="BQ357" s="295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7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5"/>
      <c r="BO358" s="295"/>
      <c r="BP358" s="295"/>
      <c r="BQ358" s="295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7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5"/>
      <c r="BO359" s="295"/>
      <c r="BP359" s="295"/>
      <c r="BQ359" s="295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7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5"/>
      <c r="BO360" s="295"/>
      <c r="BP360" s="295"/>
      <c r="BQ360" s="295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5"/>
      <c r="BO361" s="295"/>
      <c r="BP361" s="295"/>
      <c r="BQ361" s="295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5"/>
      <c r="BO362" s="295"/>
      <c r="BP362" s="295"/>
      <c r="BQ362" s="295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5"/>
      <c r="BO363" s="295"/>
      <c r="BP363" s="295"/>
      <c r="BQ363" s="295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5"/>
      <c r="BO364" s="295"/>
      <c r="BP364" s="295"/>
      <c r="BQ364" s="295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5"/>
      <c r="BO365" s="295"/>
      <c r="BP365" s="295"/>
      <c r="BQ365" s="295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7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5"/>
      <c r="BO366" s="295"/>
      <c r="BP366" s="295"/>
      <c r="BQ366" s="295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7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5"/>
      <c r="BO367" s="295"/>
      <c r="BP367" s="295"/>
      <c r="BQ367" s="295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7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5"/>
      <c r="BO368" s="295"/>
      <c r="BP368" s="295"/>
      <c r="BQ368" s="295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5"/>
      <c r="BO369" s="295"/>
      <c r="BP369" s="295"/>
      <c r="BQ369" s="295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5"/>
      <c r="BO370" s="295"/>
      <c r="BP370" s="295"/>
      <c r="BQ370" s="295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5"/>
      <c r="BO371" s="295"/>
      <c r="BP371" s="295"/>
      <c r="BQ371" s="295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5"/>
      <c r="BO372" s="295"/>
      <c r="BP372" s="295"/>
      <c r="BQ372" s="295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5"/>
      <c r="BO373" s="295"/>
      <c r="BP373" s="295"/>
      <c r="BQ373" s="295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5"/>
      <c r="BO374" s="295"/>
      <c r="BP374" s="295"/>
      <c r="BQ374" s="295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5"/>
      <c r="BO375" s="295"/>
      <c r="BP375" s="295"/>
      <c r="BQ375" s="295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5"/>
      <c r="BO376" s="295"/>
      <c r="BP376" s="295"/>
      <c r="BQ376" s="295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5"/>
      <c r="BO377" s="295"/>
      <c r="BP377" s="295"/>
      <c r="BQ377" s="295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5"/>
      <c r="BO378" s="295"/>
      <c r="BP378" s="295"/>
      <c r="BQ378" s="295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5"/>
      <c r="BO379" s="295"/>
      <c r="BP379" s="295"/>
      <c r="BQ379" s="295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5"/>
      <c r="BO380" s="295"/>
      <c r="BP380" s="295"/>
      <c r="BQ380" s="295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5"/>
      <c r="BO381" s="295"/>
      <c r="BP381" s="295"/>
      <c r="BQ381" s="295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5"/>
      <c r="BO382" s="295"/>
      <c r="BP382" s="295"/>
      <c r="BQ382" s="295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5"/>
      <c r="BO383" s="295"/>
      <c r="BP383" s="295"/>
      <c r="BQ383" s="295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5"/>
      <c r="BO384" s="295"/>
      <c r="BP384" s="295"/>
      <c r="BQ384" s="295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5"/>
      <c r="BO385" s="295"/>
      <c r="BP385" s="295"/>
      <c r="BQ385" s="295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5"/>
      <c r="BO386" s="295"/>
      <c r="BP386" s="295"/>
      <c r="BQ386" s="295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5"/>
      <c r="BO387" s="295"/>
      <c r="BP387" s="295"/>
      <c r="BQ387" s="295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5"/>
      <c r="BO388" s="295"/>
      <c r="BP388" s="295"/>
      <c r="BQ388" s="295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5"/>
      <c r="BO389" s="295"/>
      <c r="BP389" s="295"/>
      <c r="BQ389" s="295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5"/>
      <c r="BO390" s="295"/>
      <c r="BP390" s="295"/>
      <c r="BQ390" s="295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5"/>
      <c r="BO391" s="295"/>
      <c r="BP391" s="295"/>
      <c r="BQ391" s="295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5"/>
      <c r="BO392" s="295"/>
      <c r="BP392" s="295"/>
      <c r="BQ392" s="295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5"/>
      <c r="BO393" s="295"/>
      <c r="BP393" s="295"/>
      <c r="BQ393" s="295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5"/>
      <c r="BO394" s="295"/>
      <c r="BP394" s="295"/>
      <c r="BQ394" s="295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5"/>
      <c r="BO395" s="295"/>
      <c r="BP395" s="295"/>
      <c r="BQ395" s="295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5"/>
      <c r="BO396" s="295"/>
      <c r="BP396" s="295"/>
      <c r="BQ396" s="295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5"/>
      <c r="BO397" s="295"/>
      <c r="BP397" s="295"/>
      <c r="BQ397" s="295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5"/>
      <c r="BO398" s="295"/>
      <c r="BP398" s="295"/>
      <c r="BQ398" s="295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5"/>
      <c r="BO399" s="295"/>
      <c r="BP399" s="295"/>
      <c r="BQ399" s="295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5"/>
      <c r="BO400" s="295"/>
      <c r="BP400" s="295"/>
      <c r="BQ400" s="295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5"/>
      <c r="BO401" s="295"/>
      <c r="BP401" s="295"/>
      <c r="BQ401" s="295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5"/>
      <c r="BO402" s="295"/>
      <c r="BP402" s="295"/>
      <c r="BQ402" s="295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5"/>
      <c r="BO403" s="295"/>
      <c r="BP403" s="295"/>
      <c r="BQ403" s="295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5"/>
      <c r="BO404" s="295"/>
      <c r="BP404" s="295"/>
      <c r="BQ404" s="295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5"/>
      <c r="BO405" s="295"/>
      <c r="BP405" s="295"/>
      <c r="BQ405" s="295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5"/>
      <c r="BO406" s="295"/>
      <c r="BP406" s="295"/>
      <c r="BQ406" s="295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5"/>
      <c r="BO407" s="295"/>
      <c r="BP407" s="295"/>
      <c r="BQ407" s="295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5"/>
      <c r="BO408" s="295"/>
      <c r="BP408" s="295"/>
      <c r="BQ408" s="295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5"/>
      <c r="BO409" s="295"/>
      <c r="BP409" s="295"/>
      <c r="BQ409" s="295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5"/>
      <c r="BO410" s="295"/>
      <c r="BP410" s="295"/>
      <c r="BQ410" s="295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5"/>
      <c r="BO411" s="295"/>
      <c r="BP411" s="295"/>
      <c r="BQ411" s="295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5"/>
      <c r="BO412" s="295"/>
      <c r="BP412" s="295"/>
      <c r="BQ412" s="295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5"/>
      <c r="BO413" s="295"/>
      <c r="BP413" s="295"/>
      <c r="BQ413" s="295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5"/>
      <c r="BO414" s="295"/>
      <c r="BP414" s="295"/>
      <c r="BQ414" s="295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5"/>
      <c r="BO415" s="295"/>
      <c r="BP415" s="295"/>
      <c r="BQ415" s="295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5"/>
      <c r="BO416" s="295"/>
      <c r="BP416" s="295"/>
      <c r="BQ416" s="295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5"/>
      <c r="BO417" s="295"/>
      <c r="BP417" s="295"/>
      <c r="BQ417" s="295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5"/>
      <c r="BO418" s="295"/>
      <c r="BP418" s="295"/>
      <c r="BQ418" s="295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5"/>
      <c r="BO419" s="295"/>
      <c r="BP419" s="295"/>
      <c r="BQ419" s="295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5"/>
      <c r="BO420" s="295"/>
      <c r="BP420" s="295"/>
      <c r="BQ420" s="295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5"/>
      <c r="BO421" s="295"/>
      <c r="BP421" s="295"/>
      <c r="BQ421" s="295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5"/>
      <c r="BO422" s="295"/>
      <c r="BP422" s="295"/>
      <c r="BQ422" s="295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5"/>
      <c r="BO423" s="295"/>
      <c r="BP423" s="295"/>
      <c r="BQ423" s="295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5"/>
      <c r="BO424" s="295"/>
      <c r="BP424" s="295"/>
      <c r="BQ424" s="295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5"/>
      <c r="BO425" s="295"/>
      <c r="BP425" s="295"/>
      <c r="BQ425" s="295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5"/>
      <c r="BO426" s="295"/>
      <c r="BP426" s="295"/>
      <c r="BQ426" s="295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5"/>
      <c r="BO427" s="295"/>
      <c r="BP427" s="295"/>
      <c r="BQ427" s="295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5"/>
      <c r="BO428" s="295"/>
      <c r="BP428" s="295"/>
      <c r="BQ428" s="295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5"/>
      <c r="BO429" s="295"/>
      <c r="BP429" s="295"/>
      <c r="BQ429" s="295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5"/>
      <c r="BO430" s="295"/>
      <c r="BP430" s="295"/>
      <c r="BQ430" s="295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5"/>
      <c r="BO431" s="295"/>
      <c r="BP431" s="295"/>
      <c r="BQ431" s="295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5"/>
      <c r="BO432" s="295"/>
      <c r="BP432" s="295"/>
      <c r="BQ432" s="295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5"/>
      <c r="BO433" s="295"/>
      <c r="BP433" s="295"/>
      <c r="BQ433" s="295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5"/>
      <c r="BO434" s="295"/>
      <c r="BP434" s="295"/>
      <c r="BQ434" s="295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5"/>
      <c r="BO435" s="295"/>
      <c r="BP435" s="295"/>
      <c r="BQ435" s="295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5"/>
      <c r="BO436" s="295"/>
      <c r="BP436" s="295"/>
      <c r="BQ436" s="295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9Ngl2IYmD59Z+51YiYj633tM+DCtF66a/u2RFyjmfCMYq6NFAB55pHZm/qFKrA+dHUsv3KAWYeQoH3mCqXhRQA==" saltValue="9sLYFL0tkrWX5+fdTnZt5Q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2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2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2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2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2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2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2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2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2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2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/>
      <c r="B27" s="260"/>
      <c r="C27" s="260"/>
      <c r="D27" s="233"/>
      <c r="E27" s="235"/>
      <c r="F27" s="261"/>
      <c r="G27" s="235"/>
      <c r="H27" s="261"/>
      <c r="I27" s="235"/>
      <c r="J27" s="9"/>
      <c r="K27" s="9"/>
      <c r="L27" s="9"/>
      <c r="M27" s="241"/>
      <c r="N27" s="9"/>
      <c r="O27" s="9"/>
      <c r="P27" s="9"/>
      <c r="Q27" s="241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/>
      <c r="B29" s="260"/>
      <c r="C29" s="260"/>
      <c r="D29" s="233"/>
      <c r="E29" s="235"/>
      <c r="F29" s="261"/>
      <c r="G29" s="235"/>
      <c r="H29" s="261"/>
      <c r="I29" s="235"/>
      <c r="J29" s="9"/>
      <c r="K29" s="9"/>
      <c r="L29" s="9"/>
      <c r="M29" s="241"/>
      <c r="N29" s="9"/>
      <c r="O29" s="9"/>
      <c r="P29" s="9"/>
      <c r="Q29" s="241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/>
      <c r="B30" s="262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2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2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2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/>
      <c r="B40" s="262"/>
      <c r="C40" s="260"/>
      <c r="D40" s="233"/>
      <c r="E40" s="235"/>
      <c r="F40" s="261"/>
      <c r="G40" s="235"/>
      <c r="H40" s="261"/>
      <c r="I40" s="235"/>
      <c r="J40" s="9"/>
      <c r="K40" s="9"/>
      <c r="L40" s="9"/>
      <c r="M40" s="241"/>
      <c r="N40" s="9"/>
      <c r="O40" s="9"/>
      <c r="P40" s="9"/>
      <c r="Q40" s="241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62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63"/>
      <c r="B43" s="283"/>
      <c r="C43" s="264"/>
      <c r="D43" s="265"/>
      <c r="E43" s="266"/>
      <c r="F43" s="267"/>
      <c r="G43" s="266"/>
      <c r="H43" s="267"/>
      <c r="I43" s="266"/>
      <c r="J43" s="268"/>
      <c r="K43" s="268"/>
      <c r="L43" s="268"/>
      <c r="M43" s="15"/>
      <c r="N43" s="268"/>
      <c r="O43" s="268"/>
      <c r="P43" s="268"/>
      <c r="Q43" s="15"/>
      <c r="R43" s="269"/>
      <c r="S43" s="269"/>
      <c r="T43" s="269"/>
      <c r="U43" s="270"/>
      <c r="V43" s="270"/>
      <c r="W43" s="270"/>
      <c r="X43" s="268"/>
      <c r="Y43" s="268"/>
      <c r="Z43" s="268"/>
      <c r="AA43" s="271"/>
      <c r="AB43" s="272"/>
      <c r="AC43" s="15"/>
      <c r="AD43" s="15"/>
      <c r="AE43" s="273"/>
      <c r="AF43" s="272"/>
      <c r="AG43" s="272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274"/>
      <c r="BE43" s="15"/>
      <c r="BF43" s="15"/>
      <c r="BG43" s="15"/>
      <c r="BH43" s="15"/>
      <c r="BI43" s="15"/>
      <c r="BJ43" s="272"/>
      <c r="BK43" s="275"/>
      <c r="BL43" s="275"/>
      <c r="BM43" s="275"/>
      <c r="BN43" s="275"/>
    </row>
    <row r="44" spans="1:66" x14ac:dyDescent="0.25">
      <c r="A44" s="259"/>
      <c r="B44" s="262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63"/>
      <c r="B45" s="264"/>
      <c r="C45" s="264"/>
      <c r="D45" s="265"/>
      <c r="E45" s="266"/>
      <c r="F45" s="267"/>
      <c r="G45" s="266"/>
      <c r="H45" s="267"/>
      <c r="I45" s="266"/>
      <c r="J45" s="268"/>
      <c r="K45" s="268"/>
      <c r="L45" s="268"/>
      <c r="M45" s="15"/>
      <c r="N45" s="268"/>
      <c r="O45" s="268"/>
      <c r="P45" s="268"/>
      <c r="Q45" s="15"/>
      <c r="R45" s="269"/>
      <c r="S45" s="269"/>
      <c r="T45" s="269"/>
      <c r="U45" s="270"/>
      <c r="V45" s="270"/>
      <c r="W45" s="270"/>
      <c r="X45" s="268"/>
      <c r="Y45" s="268"/>
      <c r="Z45" s="268"/>
      <c r="AA45" s="271"/>
      <c r="AB45" s="272"/>
      <c r="AC45" s="15"/>
      <c r="AD45" s="15"/>
      <c r="AE45" s="273"/>
      <c r="AF45" s="272"/>
      <c r="AG45" s="272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274"/>
      <c r="BE45" s="15"/>
      <c r="BF45" s="15"/>
      <c r="BG45" s="15"/>
      <c r="BH45" s="15"/>
      <c r="BI45" s="15"/>
      <c r="BJ45" s="272"/>
      <c r="BK45" s="275"/>
      <c r="BL45" s="275"/>
      <c r="BM45" s="275"/>
      <c r="BN45" s="275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2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2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2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63"/>
      <c r="B82" s="264"/>
      <c r="C82" s="264"/>
      <c r="D82" s="265"/>
      <c r="E82" s="266"/>
      <c r="F82" s="267"/>
      <c r="G82" s="266"/>
      <c r="H82" s="267"/>
      <c r="I82" s="266"/>
      <c r="J82" s="268"/>
      <c r="K82" s="268"/>
      <c r="L82" s="268"/>
      <c r="M82" s="15"/>
      <c r="N82" s="268"/>
      <c r="O82" s="268"/>
      <c r="P82" s="268"/>
      <c r="Q82" s="15"/>
      <c r="R82" s="269"/>
      <c r="S82" s="269"/>
      <c r="T82" s="269"/>
      <c r="U82" s="270"/>
      <c r="V82" s="270"/>
      <c r="W82" s="270"/>
      <c r="X82" s="268"/>
      <c r="Y82" s="268"/>
      <c r="Z82" s="268"/>
      <c r="AA82" s="271"/>
      <c r="AB82" s="272"/>
      <c r="AC82" s="15"/>
      <c r="AD82" s="15"/>
      <c r="AE82" s="273"/>
      <c r="AF82" s="272"/>
      <c r="AG82" s="272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274"/>
      <c r="BE82" s="15"/>
      <c r="BF82" s="15"/>
      <c r="BG82" s="15"/>
      <c r="BH82" s="15"/>
      <c r="BI82" s="15"/>
      <c r="BJ82" s="272"/>
      <c r="BK82" s="275"/>
      <c r="BL82" s="275"/>
      <c r="BM82" s="275"/>
      <c r="BN82" s="275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83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83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83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2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2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2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2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2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2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mAp2tlDlKSN5NB79ZajcEymA10mEFYE1o3pS2HYo46g1a+vRfyb1SgArvRVJ4+ei4zk0cWvzoHoBJAG+NPpEHg==" saltValue="WLQre2x6V/Tc6qZSkyvhkQ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nhLCKBJhgl/oObljRFazuv2VNqDZxZG7YPKwJtO811HyemA2ZfP+IiAtsajKczU7UTCXNGGRcGmHV41VfH0IhQ==" saltValue="MwlxkTIlB3TzEYFY7m7Nnw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FnyMe6O/VHGHepiq3ZCbzC1i+JsURoQD7bFElt7cNLqni17N3oG/Dkhn0RhNsxO4Z3f0aCEQVX4fPgZNVwnIHg==" saltValue="2NNhY9KfAHnkOCGkXEZTvQ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Clwnjq1Yv2xJDI+rRWDG88OxELksfy6Y0xBrWU1gZIss6nlVdOkMiHyMMD12VNnFKcWGSCRW7dDU2yNLsarN2Q==" saltValue="7sc16ZBVyMkZB/RkMbm5Rw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2026-04-02T21:10:37Z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