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94279C06-224E-4D08-BADB-6A21262F3B49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39" i="82" l="1"/>
  <c r="AP38" i="82"/>
  <c r="AI39" i="82"/>
  <c r="AI38" i="82"/>
  <c r="AE39" i="82"/>
  <c r="AE38" i="82"/>
  <c r="AD39" i="82"/>
  <c r="AD38" i="82"/>
  <c r="X39" i="82"/>
  <c r="X38" i="82"/>
  <c r="M39" i="82"/>
  <c r="M38" i="82"/>
  <c r="F39" i="82"/>
  <c r="F38" i="82"/>
  <c r="E39" i="82"/>
  <c r="E38" i="82"/>
  <c r="AD36" i="82"/>
  <c r="X36" i="82"/>
  <c r="F36" i="82"/>
  <c r="E36" i="82"/>
  <c r="AP26" i="82"/>
  <c r="AP36" i="82" s="1"/>
  <c r="AE26" i="82"/>
  <c r="AE36" i="82" s="1"/>
  <c r="AD26" i="82"/>
  <c r="AD40" i="82" s="1"/>
  <c r="X26" i="82"/>
  <c r="X40" i="82" s="1"/>
  <c r="M26" i="82"/>
  <c r="M36" i="82" s="1"/>
  <c r="F26" i="82"/>
  <c r="F40" i="82" s="1"/>
  <c r="E26" i="82"/>
  <c r="E40" i="82" s="1"/>
  <c r="AU39" i="75"/>
  <c r="AU38" i="75"/>
  <c r="AM39" i="75"/>
  <c r="AM38" i="75"/>
  <c r="AI39" i="75"/>
  <c r="AI38" i="75"/>
  <c r="AH39" i="75"/>
  <c r="AH38" i="75"/>
  <c r="AG39" i="75"/>
  <c r="AG38" i="75"/>
  <c r="AJ39" i="75"/>
  <c r="AJ38" i="75"/>
  <c r="X39" i="75"/>
  <c r="X38" i="75"/>
  <c r="L39" i="75"/>
  <c r="L38" i="75"/>
  <c r="F39" i="75"/>
  <c r="F38" i="75"/>
  <c r="E39" i="75"/>
  <c r="E38" i="75"/>
  <c r="AU26" i="75"/>
  <c r="AU36" i="75" s="1"/>
  <c r="AH26" i="75"/>
  <c r="AH36" i="75" s="1"/>
  <c r="AG26" i="75"/>
  <c r="AJ26" i="75"/>
  <c r="X26" i="75"/>
  <c r="L26" i="75"/>
  <c r="L36" i="75" s="1"/>
  <c r="F26" i="75"/>
  <c r="E26" i="75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F26" i="78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AF22" i="78" s="1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AF18" i="78" s="1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M401" i="82"/>
  <c r="AL401" i="82"/>
  <c r="AJ401" i="82"/>
  <c r="AI401" i="82"/>
  <c r="AH401" i="82"/>
  <c r="AF401" i="82"/>
  <c r="AA401" i="82"/>
  <c r="Z401" i="82"/>
  <c r="Y401" i="82"/>
  <c r="W401" i="82"/>
  <c r="V401" i="82"/>
  <c r="T401" i="82"/>
  <c r="R401" i="82"/>
  <c r="Q401" i="82"/>
  <c r="S401" i="82" s="1"/>
  <c r="N401" i="82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M399" i="82"/>
  <c r="AL399" i="82"/>
  <c r="AJ399" i="82"/>
  <c r="AI399" i="82"/>
  <c r="AH399" i="82"/>
  <c r="AF399" i="82"/>
  <c r="AA399" i="82"/>
  <c r="Z399" i="82"/>
  <c r="Y399" i="82"/>
  <c r="W399" i="82"/>
  <c r="V399" i="82"/>
  <c r="T399" i="82"/>
  <c r="R399" i="82"/>
  <c r="Q399" i="82"/>
  <c r="S399" i="82" s="1"/>
  <c r="N399" i="82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M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Q397" i="82"/>
  <c r="S397" i="82" s="1"/>
  <c r="N397" i="82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M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Q395" i="82"/>
  <c r="S395" i="82" s="1"/>
  <c r="N395" i="82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AA391" i="82"/>
  <c r="Z391" i="82"/>
  <c r="Y391" i="82"/>
  <c r="W391" i="82"/>
  <c r="V391" i="82"/>
  <c r="T391" i="82"/>
  <c r="R391" i="82"/>
  <c r="N391" i="82"/>
  <c r="AM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AM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AM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AM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AM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AM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Q380" i="82" s="1"/>
  <c r="S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Q378" i="82" s="1"/>
  <c r="S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Q376" i="82" s="1"/>
  <c r="S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Q374" i="82" s="1"/>
  <c r="S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AM367" i="82" s="1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AM365" i="82" s="1"/>
  <c r="J365" i="82"/>
  <c r="Q365" i="82" s="1"/>
  <c r="S365" i="82" s="1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W363" i="82"/>
  <c r="V363" i="82"/>
  <c r="T363" i="82"/>
  <c r="R363" i="82"/>
  <c r="N363" i="82"/>
  <c r="AM363" i="82" s="1"/>
  <c r="J363" i="82"/>
  <c r="Q363" i="82" s="1"/>
  <c r="S363" i="82" s="1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N362" i="82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W361" i="82"/>
  <c r="V361" i="82"/>
  <c r="T361" i="82"/>
  <c r="R361" i="82"/>
  <c r="N361" i="82"/>
  <c r="AM361" i="82" s="1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N360" i="82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Z358" i="82"/>
  <c r="AA358" i="82" s="1"/>
  <c r="Y358" i="82"/>
  <c r="W358" i="82"/>
  <c r="V358" i="82"/>
  <c r="T358" i="82"/>
  <c r="R358" i="82"/>
  <c r="N358" i="82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Z356" i="82"/>
  <c r="AA356" i="82" s="1"/>
  <c r="Y356" i="82"/>
  <c r="W356" i="82"/>
  <c r="V356" i="82"/>
  <c r="T356" i="82"/>
  <c r="R356" i="82"/>
  <c r="N356" i="82"/>
  <c r="Q356" i="82" s="1"/>
  <c r="S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Z354" i="82"/>
  <c r="AA354" i="82" s="1"/>
  <c r="Y354" i="82"/>
  <c r="W354" i="82"/>
  <c r="V354" i="82"/>
  <c r="T354" i="82"/>
  <c r="R354" i="82"/>
  <c r="N354" i="82"/>
  <c r="Q354" i="82" s="1"/>
  <c r="S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Z352" i="82"/>
  <c r="AA352" i="82" s="1"/>
  <c r="Y352" i="82"/>
  <c r="W352" i="82"/>
  <c r="V352" i="82"/>
  <c r="T352" i="82"/>
  <c r="R352" i="82"/>
  <c r="N352" i="82"/>
  <c r="Q352" i="82" s="1"/>
  <c r="S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Z350" i="82"/>
  <c r="AA350" i="82" s="1"/>
  <c r="Y350" i="82"/>
  <c r="W350" i="82"/>
  <c r="V350" i="82"/>
  <c r="T350" i="82"/>
  <c r="R350" i="82"/>
  <c r="N350" i="82"/>
  <c r="Q350" i="82" s="1"/>
  <c r="S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Z348" i="82"/>
  <c r="AA348" i="82" s="1"/>
  <c r="Y348" i="82"/>
  <c r="W348" i="82"/>
  <c r="V348" i="82"/>
  <c r="T348" i="82"/>
  <c r="R348" i="82"/>
  <c r="N348" i="82"/>
  <c r="Q348" i="82" s="1"/>
  <c r="S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AA346" i="82" s="1"/>
  <c r="Y346" i="82"/>
  <c r="W346" i="82"/>
  <c r="V346" i="82"/>
  <c r="T346" i="82"/>
  <c r="R346" i="82"/>
  <c r="N346" i="82"/>
  <c r="Q346" i="82" s="1"/>
  <c r="S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Q344" i="82" s="1"/>
  <c r="S344" i="82" s="1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Q342" i="82" s="1"/>
  <c r="S342" i="82" s="1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Q340" i="82" s="1"/>
  <c r="S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Q338" i="82" s="1"/>
  <c r="S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Q336" i="82" s="1"/>
  <c r="S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Q334" i="82" s="1"/>
  <c r="S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Q332" i="82" s="1"/>
  <c r="S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Q330" i="82" s="1"/>
  <c r="S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Q328" i="82" s="1"/>
  <c r="S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Q326" i="82" s="1"/>
  <c r="S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Q324" i="82" s="1"/>
  <c r="S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Q322" i="82" s="1"/>
  <c r="S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Q320" i="82" s="1"/>
  <c r="S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Q318" i="82" s="1"/>
  <c r="S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Q316" i="82" s="1"/>
  <c r="S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Q314" i="82" s="1"/>
  <c r="S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Q312" i="82" s="1"/>
  <c r="S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Q310" i="82" s="1"/>
  <c r="S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N308" i="82"/>
  <c r="Q308" i="82" s="1"/>
  <c r="S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Q306" i="82" s="1"/>
  <c r="S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Q304" i="82" s="1"/>
  <c r="S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N302" i="82"/>
  <c r="Q302" i="82" s="1"/>
  <c r="S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Q300" i="82" s="1"/>
  <c r="S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Q298" i="82" s="1"/>
  <c r="S298" i="82" s="1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AM297" i="82" s="1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Q296" i="82" s="1"/>
  <c r="S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AM295" i="82" s="1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Z294" i="82"/>
  <c r="AA294" i="82" s="1"/>
  <c r="Y294" i="82"/>
  <c r="W294" i="82"/>
  <c r="V294" i="82"/>
  <c r="T294" i="82"/>
  <c r="R294" i="82"/>
  <c r="N294" i="82"/>
  <c r="Q294" i="82" s="1"/>
  <c r="S294" i="82" s="1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Q292" i="82" s="1"/>
  <c r="S292" i="82" s="1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W288" i="82"/>
  <c r="V288" i="82"/>
  <c r="T288" i="82"/>
  <c r="R288" i="82"/>
  <c r="N288" i="82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W286" i="82"/>
  <c r="V286" i="82"/>
  <c r="T286" i="82"/>
  <c r="R286" i="82"/>
  <c r="N286" i="82"/>
  <c r="AM286" i="82" s="1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W284" i="82"/>
  <c r="V284" i="82"/>
  <c r="T284" i="82"/>
  <c r="R284" i="82"/>
  <c r="N284" i="82"/>
  <c r="AM284" i="82" s="1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W282" i="82"/>
  <c r="V282" i="82"/>
  <c r="T282" i="82"/>
  <c r="R282" i="82"/>
  <c r="N282" i="82"/>
  <c r="AM282" i="82" s="1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W280" i="82"/>
  <c r="V280" i="82"/>
  <c r="T280" i="82"/>
  <c r="R280" i="82"/>
  <c r="N280" i="82"/>
  <c r="AM280" i="82" s="1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W278" i="82"/>
  <c r="V278" i="82"/>
  <c r="T278" i="82"/>
  <c r="R278" i="82"/>
  <c r="N278" i="82"/>
  <c r="AM278" i="82" s="1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W276" i="82"/>
  <c r="V276" i="82"/>
  <c r="T276" i="82"/>
  <c r="R276" i="82"/>
  <c r="N276" i="82"/>
  <c r="AM276" i="82" s="1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W274" i="82"/>
  <c r="V274" i="82"/>
  <c r="T274" i="82"/>
  <c r="R274" i="82"/>
  <c r="N274" i="82"/>
  <c r="AM274" i="82" s="1"/>
  <c r="J274" i="82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Q273" i="82"/>
  <c r="S273" i="82" s="1"/>
  <c r="N273" i="82"/>
  <c r="AM273" i="82" s="1"/>
  <c r="J273" i="82"/>
  <c r="H273" i="82"/>
  <c r="G273" i="82"/>
  <c r="AR272" i="82"/>
  <c r="AQ272" i="82"/>
  <c r="AN272" i="82"/>
  <c r="AM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J272" i="82"/>
  <c r="Q272" i="82" s="1"/>
  <c r="S272" i="82" s="1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J271" i="82"/>
  <c r="Q271" i="82" s="1"/>
  <c r="S271" i="82" s="1"/>
  <c r="H271" i="82"/>
  <c r="G271" i="82"/>
  <c r="AR270" i="82"/>
  <c r="AQ270" i="82"/>
  <c r="AN270" i="82"/>
  <c r="AM270" i="82"/>
  <c r="AL270" i="82"/>
  <c r="AJ270" i="82"/>
  <c r="AI270" i="82"/>
  <c r="AH270" i="82"/>
  <c r="AF270" i="82"/>
  <c r="AA270" i="82"/>
  <c r="Z270" i="82"/>
  <c r="Y270" i="82"/>
  <c r="W270" i="82"/>
  <c r="V270" i="82"/>
  <c r="T270" i="82"/>
  <c r="R270" i="82"/>
  <c r="Q270" i="82"/>
  <c r="S270" i="82" s="1"/>
  <c r="N270" i="82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Q269" i="82" s="1"/>
  <c r="S269" i="82" s="1"/>
  <c r="H269" i="82"/>
  <c r="G269" i="82"/>
  <c r="AR268" i="82"/>
  <c r="AQ268" i="82"/>
  <c r="AN268" i="82"/>
  <c r="AM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R268" i="82"/>
  <c r="Q268" i="82"/>
  <c r="S268" i="82" s="1"/>
  <c r="N268" i="82"/>
  <c r="J268" i="82"/>
  <c r="H268" i="82"/>
  <c r="G268" i="82"/>
  <c r="AR267" i="82"/>
  <c r="AQ267" i="82"/>
  <c r="AN267" i="82"/>
  <c r="AM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J267" i="82"/>
  <c r="Q267" i="82" s="1"/>
  <c r="S267" i="82" s="1"/>
  <c r="H267" i="82"/>
  <c r="G267" i="82"/>
  <c r="AR266" i="82"/>
  <c r="AQ266" i="82"/>
  <c r="AN266" i="82"/>
  <c r="AM266" i="82"/>
  <c r="AL266" i="82"/>
  <c r="AJ266" i="82"/>
  <c r="AI266" i="82"/>
  <c r="AH266" i="82"/>
  <c r="AF266" i="82"/>
  <c r="AA266" i="82"/>
  <c r="Z266" i="82"/>
  <c r="Y266" i="82"/>
  <c r="W266" i="82"/>
  <c r="V266" i="82"/>
  <c r="T266" i="82"/>
  <c r="R266" i="82"/>
  <c r="Q266" i="82"/>
  <c r="S266" i="82" s="1"/>
  <c r="N266" i="82"/>
  <c r="J266" i="82"/>
  <c r="H266" i="82"/>
  <c r="G266" i="82"/>
  <c r="AR265" i="82"/>
  <c r="AQ265" i="82"/>
  <c r="AN265" i="82"/>
  <c r="AM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J265" i="82"/>
  <c r="Q265" i="82" s="1"/>
  <c r="S265" i="82" s="1"/>
  <c r="H265" i="82"/>
  <c r="G265" i="82"/>
  <c r="AR264" i="82"/>
  <c r="AQ264" i="82"/>
  <c r="AN264" i="82"/>
  <c r="AM264" i="82"/>
  <c r="AL264" i="82"/>
  <c r="AJ264" i="82"/>
  <c r="AI264" i="82"/>
  <c r="AH264" i="82"/>
  <c r="AF264" i="82"/>
  <c r="AA264" i="82"/>
  <c r="Z264" i="82"/>
  <c r="Y264" i="82"/>
  <c r="W264" i="82"/>
  <c r="V264" i="82"/>
  <c r="T264" i="82"/>
  <c r="R264" i="82"/>
  <c r="Q264" i="82"/>
  <c r="S264" i="82" s="1"/>
  <c r="N264" i="82"/>
  <c r="J264" i="82"/>
  <c r="H264" i="82"/>
  <c r="G264" i="82"/>
  <c r="AR263" i="82"/>
  <c r="AQ263" i="82"/>
  <c r="AN263" i="82"/>
  <c r="AM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J263" i="82"/>
  <c r="Q263" i="82" s="1"/>
  <c r="S263" i="82" s="1"/>
  <c r="H263" i="82"/>
  <c r="G263" i="82"/>
  <c r="AR262" i="82"/>
  <c r="AQ262" i="82"/>
  <c r="AN262" i="82"/>
  <c r="AM262" i="82"/>
  <c r="AL262" i="82"/>
  <c r="AJ262" i="82"/>
  <c r="AI262" i="82"/>
  <c r="AH262" i="82"/>
  <c r="AF262" i="82"/>
  <c r="AA262" i="82"/>
  <c r="Z262" i="82"/>
  <c r="Y262" i="82"/>
  <c r="W262" i="82"/>
  <c r="V262" i="82"/>
  <c r="T262" i="82"/>
  <c r="R262" i="82"/>
  <c r="Q262" i="82"/>
  <c r="S262" i="82" s="1"/>
  <c r="N262" i="82"/>
  <c r="J262" i="82"/>
  <c r="H262" i="82"/>
  <c r="G262" i="82"/>
  <c r="AR261" i="82"/>
  <c r="AQ261" i="82"/>
  <c r="AN261" i="82"/>
  <c r="AM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J261" i="82"/>
  <c r="Q261" i="82" s="1"/>
  <c r="S261" i="82" s="1"/>
  <c r="H261" i="82"/>
  <c r="G261" i="82"/>
  <c r="AR260" i="82"/>
  <c r="AQ260" i="82"/>
  <c r="AN260" i="82"/>
  <c r="AM260" i="82"/>
  <c r="AL260" i="82"/>
  <c r="AJ260" i="82"/>
  <c r="AI260" i="82"/>
  <c r="AH260" i="82"/>
  <c r="AF260" i="82"/>
  <c r="AA260" i="82"/>
  <c r="Z260" i="82"/>
  <c r="Y260" i="82"/>
  <c r="W260" i="82"/>
  <c r="V260" i="82"/>
  <c r="T260" i="82"/>
  <c r="R260" i="82"/>
  <c r="Q260" i="82"/>
  <c r="S260" i="82" s="1"/>
  <c r="N260" i="82"/>
  <c r="J260" i="82"/>
  <c r="H260" i="82"/>
  <c r="G260" i="82"/>
  <c r="AR259" i="82"/>
  <c r="AQ259" i="82"/>
  <c r="AN259" i="82"/>
  <c r="AM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J259" i="82"/>
  <c r="Q259" i="82" s="1"/>
  <c r="S259" i="82" s="1"/>
  <c r="H259" i="82"/>
  <c r="G259" i="82"/>
  <c r="AR258" i="82"/>
  <c r="AQ258" i="82"/>
  <c r="AN258" i="82"/>
  <c r="AM258" i="82"/>
  <c r="AL258" i="82"/>
  <c r="AJ258" i="82"/>
  <c r="AI258" i="82"/>
  <c r="AH258" i="82"/>
  <c r="AF258" i="82"/>
  <c r="AA258" i="82"/>
  <c r="Z258" i="82"/>
  <c r="Y258" i="82"/>
  <c r="W258" i="82"/>
  <c r="V258" i="82"/>
  <c r="T258" i="82"/>
  <c r="R258" i="82"/>
  <c r="Q258" i="82"/>
  <c r="S258" i="82" s="1"/>
  <c r="N258" i="82"/>
  <c r="J258" i="82"/>
  <c r="H258" i="82"/>
  <c r="G258" i="82"/>
  <c r="AR257" i="82"/>
  <c r="AQ257" i="82"/>
  <c r="AN257" i="82"/>
  <c r="AM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J257" i="82"/>
  <c r="Q257" i="82" s="1"/>
  <c r="S257" i="82" s="1"/>
  <c r="H257" i="82"/>
  <c r="G257" i="82"/>
  <c r="AR256" i="82"/>
  <c r="AQ256" i="82"/>
  <c r="AN256" i="82"/>
  <c r="AM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Q256" i="82"/>
  <c r="S256" i="82" s="1"/>
  <c r="N256" i="82"/>
  <c r="J256" i="82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J255" i="82"/>
  <c r="Q255" i="82" s="1"/>
  <c r="S255" i="82" s="1"/>
  <c r="H255" i="82"/>
  <c r="G255" i="82"/>
  <c r="AR254" i="82"/>
  <c r="AQ254" i="82"/>
  <c r="AN254" i="82"/>
  <c r="AM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Q254" i="82"/>
  <c r="S254" i="82" s="1"/>
  <c r="N254" i="82"/>
  <c r="J254" i="82"/>
  <c r="H254" i="82"/>
  <c r="G254" i="82"/>
  <c r="AR253" i="82"/>
  <c r="AQ253" i="82"/>
  <c r="AN253" i="82"/>
  <c r="AM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J253" i="82"/>
  <c r="Q253" i="82" s="1"/>
  <c r="S253" i="82" s="1"/>
  <c r="H253" i="82"/>
  <c r="G253" i="82"/>
  <c r="AR252" i="82"/>
  <c r="AQ252" i="82"/>
  <c r="AN252" i="82"/>
  <c r="AM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Q252" i="82"/>
  <c r="S252" i="82" s="1"/>
  <c r="N252" i="82"/>
  <c r="J252" i="82"/>
  <c r="H252" i="82"/>
  <c r="G252" i="82"/>
  <c r="AR251" i="82"/>
  <c r="AQ251" i="82"/>
  <c r="AN251" i="82"/>
  <c r="AM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J251" i="82"/>
  <c r="Q251" i="82" s="1"/>
  <c r="S251" i="82" s="1"/>
  <c r="H251" i="82"/>
  <c r="G251" i="82"/>
  <c r="AR250" i="82"/>
  <c r="AQ250" i="82"/>
  <c r="AN250" i="82"/>
  <c r="AM250" i="82"/>
  <c r="AL250" i="82"/>
  <c r="AJ250" i="82"/>
  <c r="AI250" i="82"/>
  <c r="AH250" i="82"/>
  <c r="AF250" i="82"/>
  <c r="AA250" i="82"/>
  <c r="Z250" i="82"/>
  <c r="Y250" i="82"/>
  <c r="W250" i="82"/>
  <c r="V250" i="82"/>
  <c r="T250" i="82"/>
  <c r="R250" i="82"/>
  <c r="Q250" i="82"/>
  <c r="S250" i="82" s="1"/>
  <c r="N250" i="82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AA248" i="82"/>
  <c r="Z248" i="82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Q244" i="82" s="1"/>
  <c r="S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Q242" i="82" s="1"/>
  <c r="S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Q240" i="82" s="1"/>
  <c r="S240" i="82" s="1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Q238" i="82" s="1"/>
  <c r="S238" i="82" s="1"/>
  <c r="J238" i="82"/>
  <c r="H238" i="82"/>
  <c r="G238" i="82"/>
  <c r="AR237" i="82"/>
  <c r="AQ237" i="82"/>
  <c r="AN237" i="82"/>
  <c r="AM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Q236" i="82" s="1"/>
  <c r="S236" i="82" s="1"/>
  <c r="J236" i="82"/>
  <c r="H236" i="82"/>
  <c r="G236" i="82"/>
  <c r="AR235" i="82"/>
  <c r="AQ235" i="82"/>
  <c r="AN235" i="82"/>
  <c r="AM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Q234" i="82" s="1"/>
  <c r="S234" i="82" s="1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Q232" i="82" s="1"/>
  <c r="S232" i="82" s="1"/>
  <c r="J232" i="82"/>
  <c r="H232" i="82"/>
  <c r="G232" i="82"/>
  <c r="AR231" i="82"/>
  <c r="AQ231" i="82"/>
  <c r="AN231" i="82"/>
  <c r="AM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Q230" i="82" s="1"/>
  <c r="S230" i="82" s="1"/>
  <c r="J230" i="82"/>
  <c r="H230" i="82"/>
  <c r="G230" i="82"/>
  <c r="AR229" i="82"/>
  <c r="AQ229" i="82"/>
  <c r="AN229" i="82"/>
  <c r="AM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Q228" i="82" s="1"/>
  <c r="S228" i="82" s="1"/>
  <c r="J228" i="82"/>
  <c r="H228" i="82"/>
  <c r="G228" i="82"/>
  <c r="AR227" i="82"/>
  <c r="AQ227" i="82"/>
  <c r="AN227" i="82"/>
  <c r="AM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Q226" i="82" s="1"/>
  <c r="S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Q224" i="82" s="1"/>
  <c r="S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Q222" i="82" s="1"/>
  <c r="S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Q220" i="82" s="1"/>
  <c r="S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Q218" i="82" s="1"/>
  <c r="S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Q216" i="82" s="1"/>
  <c r="S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Q214" i="82" s="1"/>
  <c r="S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Q212" i="82" s="1"/>
  <c r="S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Q210" i="82" s="1"/>
  <c r="S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Q208" i="82" s="1"/>
  <c r="S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Q206" i="82" s="1"/>
  <c r="S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Q202" i="82" s="1"/>
  <c r="S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Q200" i="82" s="1"/>
  <c r="S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Q198" i="82" s="1"/>
  <c r="S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Q196" i="82" s="1"/>
  <c r="S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Q194" i="82" s="1"/>
  <c r="S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Q192" i="82" s="1"/>
  <c r="S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AM191" i="82" s="1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Q190" i="82" s="1"/>
  <c r="S190" i="82" s="1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Q188" i="82" s="1"/>
  <c r="S188" i="82" s="1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AM187" i="82" s="1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N186" i="82"/>
  <c r="Q186" i="82" s="1"/>
  <c r="S186" i="82" s="1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AM185" i="82" s="1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Q184" i="82" s="1"/>
  <c r="S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AM183" i="82" s="1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Q182" i="82" s="1"/>
  <c r="S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AM181" i="82" s="1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AM179" i="82" s="1"/>
  <c r="J179" i="82"/>
  <c r="Q179" i="82" s="1"/>
  <c r="S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N178" i="82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Q177" i="82" s="1"/>
  <c r="S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N176" i="82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AM175" i="82" s="1"/>
  <c r="J175" i="82"/>
  <c r="Q175" i="82" s="1"/>
  <c r="S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N174" i="82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AM173" i="82" s="1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W171" i="82"/>
  <c r="V171" i="82"/>
  <c r="T171" i="82"/>
  <c r="R171" i="82"/>
  <c r="N171" i="82"/>
  <c r="AM171" i="82" s="1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W169" i="82"/>
  <c r="V169" i="82"/>
  <c r="T169" i="82"/>
  <c r="R169" i="82"/>
  <c r="N169" i="82"/>
  <c r="AM169" i="82" s="1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W167" i="82"/>
  <c r="V167" i="82"/>
  <c r="T167" i="82"/>
  <c r="R167" i="82"/>
  <c r="N167" i="82"/>
  <c r="AM167" i="82" s="1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W163" i="82"/>
  <c r="V163" i="82"/>
  <c r="T163" i="82"/>
  <c r="R163" i="82"/>
  <c r="N163" i="82"/>
  <c r="J163" i="82"/>
  <c r="H163" i="82"/>
  <c r="G163" i="82"/>
  <c r="AR162" i="82"/>
  <c r="AQ162" i="82"/>
  <c r="AN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Q162" i="82"/>
  <c r="S162" i="82" s="1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S160" i="82" s="1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AM159" i="82" s="1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AA158" i="82"/>
  <c r="Z158" i="82"/>
  <c r="Y158" i="82"/>
  <c r="W158" i="82"/>
  <c r="V158" i="82"/>
  <c r="T158" i="82"/>
  <c r="R158" i="82"/>
  <c r="Q158" i="82"/>
  <c r="S158" i="82" s="1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S156" i="82" s="1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Q154" i="82"/>
  <c r="S154" i="82" s="1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AA152" i="82"/>
  <c r="Z152" i="82"/>
  <c r="Y152" i="82"/>
  <c r="W152" i="82"/>
  <c r="V152" i="82"/>
  <c r="T152" i="82"/>
  <c r="R152" i="82"/>
  <c r="Q152" i="82"/>
  <c r="S152" i="82" s="1"/>
  <c r="N152" i="82"/>
  <c r="AM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AA150" i="82"/>
  <c r="Z150" i="82"/>
  <c r="Y150" i="82"/>
  <c r="W150" i="82"/>
  <c r="V150" i="82"/>
  <c r="T150" i="82"/>
  <c r="R150" i="82"/>
  <c r="Q150" i="82"/>
  <c r="S150" i="82" s="1"/>
  <c r="N150" i="82"/>
  <c r="AM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AA148" i="82"/>
  <c r="Z148" i="82"/>
  <c r="Y148" i="82"/>
  <c r="W148" i="82"/>
  <c r="V148" i="82"/>
  <c r="T148" i="82"/>
  <c r="R148" i="82"/>
  <c r="Q148" i="82"/>
  <c r="S148" i="82" s="1"/>
  <c r="N148" i="82"/>
  <c r="AM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Q146" i="82"/>
  <c r="S146" i="82" s="1"/>
  <c r="N146" i="82"/>
  <c r="AM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AM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AM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AM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AM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AM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AM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AM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AM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AM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AM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AA120" i="82"/>
  <c r="Z120" i="82"/>
  <c r="Y120" i="82"/>
  <c r="W120" i="82"/>
  <c r="V120" i="82"/>
  <c r="T120" i="82"/>
  <c r="R120" i="82"/>
  <c r="Q120" i="82"/>
  <c r="S120" i="82" s="1"/>
  <c r="N120" i="82"/>
  <c r="AM120" i="82" s="1"/>
  <c r="J120" i="82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AA118" i="82"/>
  <c r="Z118" i="82"/>
  <c r="Y118" i="82"/>
  <c r="W118" i="82"/>
  <c r="V118" i="82"/>
  <c r="T118" i="82"/>
  <c r="R118" i="82"/>
  <c r="Q118" i="82"/>
  <c r="S118" i="82" s="1"/>
  <c r="N118" i="82"/>
  <c r="AM118" i="82" s="1"/>
  <c r="J118" i="82"/>
  <c r="H118" i="82"/>
  <c r="G118" i="82"/>
  <c r="AR117" i="82"/>
  <c r="AQ117" i="82"/>
  <c r="AN117" i="82"/>
  <c r="AM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AA116" i="82"/>
  <c r="Z116" i="82"/>
  <c r="Y116" i="82"/>
  <c r="W116" i="82"/>
  <c r="V116" i="82"/>
  <c r="T116" i="82"/>
  <c r="R116" i="82"/>
  <c r="Q116" i="82"/>
  <c r="S116" i="82" s="1"/>
  <c r="N116" i="82"/>
  <c r="AM116" i="82" s="1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AA114" i="82"/>
  <c r="Z114" i="82"/>
  <c r="Y114" i="82"/>
  <c r="W114" i="82"/>
  <c r="V114" i="82"/>
  <c r="T114" i="82"/>
  <c r="R114" i="82"/>
  <c r="Q114" i="82"/>
  <c r="S114" i="82" s="1"/>
  <c r="N114" i="82"/>
  <c r="AM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AA112" i="82"/>
  <c r="Z112" i="82"/>
  <c r="Y112" i="82"/>
  <c r="W112" i="82"/>
  <c r="V112" i="82"/>
  <c r="T112" i="82"/>
  <c r="R112" i="82"/>
  <c r="Q112" i="82"/>
  <c r="S112" i="82" s="1"/>
  <c r="N112" i="82"/>
  <c r="AM112" i="82" s="1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AM111" i="82" s="1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AA110" i="82"/>
  <c r="Z110" i="82"/>
  <c r="Y110" i="82"/>
  <c r="W110" i="82"/>
  <c r="V110" i="82"/>
  <c r="T110" i="82"/>
  <c r="R110" i="82"/>
  <c r="Q110" i="82"/>
  <c r="S110" i="82" s="1"/>
  <c r="N110" i="82"/>
  <c r="AM110" i="82" s="1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AM109" i="82" s="1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AA108" i="82"/>
  <c r="Z108" i="82"/>
  <c r="Y108" i="82"/>
  <c r="W108" i="82"/>
  <c r="V108" i="82"/>
  <c r="T108" i="82"/>
  <c r="R108" i="82"/>
  <c r="Q108" i="82"/>
  <c r="S108" i="82" s="1"/>
  <c r="N108" i="82"/>
  <c r="AM108" i="82" s="1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AM107" i="82" s="1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AA106" i="82"/>
  <c r="Z106" i="82"/>
  <c r="Y106" i="82"/>
  <c r="W106" i="82"/>
  <c r="V106" i="82"/>
  <c r="T106" i="82"/>
  <c r="R106" i="82"/>
  <c r="Q106" i="82"/>
  <c r="S106" i="82" s="1"/>
  <c r="N106" i="82"/>
  <c r="AM106" i="82" s="1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AA104" i="82"/>
  <c r="Z104" i="82"/>
  <c r="Y104" i="82"/>
  <c r="W104" i="82"/>
  <c r="V104" i="82"/>
  <c r="T104" i="82"/>
  <c r="R104" i="82"/>
  <c r="Q104" i="82"/>
  <c r="S104" i="82" s="1"/>
  <c r="N104" i="82"/>
  <c r="AM104" i="82" s="1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AM103" i="82" s="1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Z102" i="82"/>
  <c r="AA102" i="82" s="1"/>
  <c r="Y102" i="82"/>
  <c r="W102" i="82"/>
  <c r="V102" i="82"/>
  <c r="T102" i="82"/>
  <c r="R102" i="82"/>
  <c r="N102" i="82"/>
  <c r="AM102" i="82" s="1"/>
  <c r="J102" i="82"/>
  <c r="H102" i="82"/>
  <c r="G102" i="82"/>
  <c r="AR101" i="82"/>
  <c r="AQ101" i="82"/>
  <c r="AN101" i="82"/>
  <c r="AL101" i="82"/>
  <c r="AJ101" i="82"/>
  <c r="AI101" i="82"/>
  <c r="AH101" i="82"/>
  <c r="AF101" i="82"/>
  <c r="Z101" i="82"/>
  <c r="Y101" i="82"/>
  <c r="AA101" i="82" s="1"/>
  <c r="W101" i="82"/>
  <c r="V101" i="82"/>
  <c r="T101" i="82"/>
  <c r="R101" i="82"/>
  <c r="N101" i="82"/>
  <c r="AM101" i="82" s="1"/>
  <c r="J101" i="82"/>
  <c r="Q101" i="82" s="1"/>
  <c r="S101" i="82" s="1"/>
  <c r="H101" i="82"/>
  <c r="G101" i="82"/>
  <c r="AR100" i="82"/>
  <c r="AQ100" i="82"/>
  <c r="AN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R100" i="82"/>
  <c r="N100" i="82"/>
  <c r="AM100" i="82" s="1"/>
  <c r="J100" i="82"/>
  <c r="H100" i="82"/>
  <c r="G100" i="82"/>
  <c r="AR99" i="82"/>
  <c r="AQ99" i="82"/>
  <c r="AN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AM99" i="82" s="1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Z98" i="82"/>
  <c r="AA98" i="82" s="1"/>
  <c r="Y98" i="82"/>
  <c r="W98" i="82"/>
  <c r="V98" i="82"/>
  <c r="T98" i="82"/>
  <c r="R98" i="82"/>
  <c r="N98" i="82"/>
  <c r="AM98" i="82" s="1"/>
  <c r="J98" i="82"/>
  <c r="H98" i="82"/>
  <c r="G98" i="82"/>
  <c r="AR97" i="82"/>
  <c r="AQ97" i="82"/>
  <c r="AN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AM97" i="82" s="1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Z96" i="82"/>
  <c r="AA96" i="82" s="1"/>
  <c r="Y96" i="82"/>
  <c r="W96" i="82"/>
  <c r="V96" i="82"/>
  <c r="T96" i="82"/>
  <c r="R96" i="82"/>
  <c r="N96" i="82"/>
  <c r="AM96" i="82" s="1"/>
  <c r="J96" i="82"/>
  <c r="H96" i="82"/>
  <c r="G96" i="82"/>
  <c r="AR95" i="82"/>
  <c r="AQ95" i="82"/>
  <c r="AN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AM95" i="82" s="1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Z94" i="82"/>
  <c r="AA94" i="82" s="1"/>
  <c r="Y94" i="82"/>
  <c r="W94" i="82"/>
  <c r="V94" i="82"/>
  <c r="T94" i="82"/>
  <c r="R94" i="82"/>
  <c r="N94" i="82"/>
  <c r="AM94" i="82" s="1"/>
  <c r="J94" i="82"/>
  <c r="H94" i="82"/>
  <c r="G94" i="82"/>
  <c r="AR93" i="82"/>
  <c r="AQ93" i="82"/>
  <c r="AN93" i="82"/>
  <c r="AL93" i="82"/>
  <c r="AJ93" i="82"/>
  <c r="AI93" i="82"/>
  <c r="AH93" i="82"/>
  <c r="AF93" i="82"/>
  <c r="Z93" i="82"/>
  <c r="Y93" i="82"/>
  <c r="AA93" i="82" s="1"/>
  <c r="W93" i="82"/>
  <c r="V93" i="82"/>
  <c r="T93" i="82"/>
  <c r="R93" i="82"/>
  <c r="N93" i="82"/>
  <c r="AM93" i="82" s="1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AA92" i="82" s="1"/>
  <c r="Y92" i="82"/>
  <c r="W92" i="82"/>
  <c r="V92" i="82"/>
  <c r="T92" i="82"/>
  <c r="R92" i="82"/>
  <c r="N92" i="82"/>
  <c r="AM92" i="82" s="1"/>
  <c r="J92" i="82"/>
  <c r="H92" i="82"/>
  <c r="G92" i="82"/>
  <c r="AR91" i="82"/>
  <c r="AQ91" i="82"/>
  <c r="AN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AM91" i="82" s="1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Z90" i="82"/>
  <c r="AA90" i="82" s="1"/>
  <c r="Y90" i="82"/>
  <c r="W90" i="82"/>
  <c r="V90" i="82"/>
  <c r="T90" i="82"/>
  <c r="R90" i="82"/>
  <c r="N90" i="82"/>
  <c r="AM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AM89" i="82" s="1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Z88" i="82"/>
  <c r="AA88" i="82" s="1"/>
  <c r="Y88" i="82"/>
  <c r="W88" i="82"/>
  <c r="V88" i="82"/>
  <c r="T88" i="82"/>
  <c r="R88" i="82"/>
  <c r="N88" i="82"/>
  <c r="AM88" i="82" s="1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Z86" i="82"/>
  <c r="AA86" i="82" s="1"/>
  <c r="Y86" i="82"/>
  <c r="W86" i="82"/>
  <c r="V86" i="82"/>
  <c r="T86" i="82"/>
  <c r="R86" i="82"/>
  <c r="N86" i="82"/>
  <c r="AM86" i="82" s="1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N85" i="82"/>
  <c r="AM85" i="82" s="1"/>
  <c r="J85" i="82"/>
  <c r="Q85" i="82" s="1"/>
  <c r="S85" i="82" s="1"/>
  <c r="H85" i="82"/>
  <c r="G85" i="82"/>
  <c r="AR84" i="82"/>
  <c r="AQ84" i="82"/>
  <c r="AN84" i="82"/>
  <c r="AL84" i="82"/>
  <c r="AJ84" i="82"/>
  <c r="AI84" i="82"/>
  <c r="AH84" i="82"/>
  <c r="AF84" i="82"/>
  <c r="Z84" i="82"/>
  <c r="AA84" i="82" s="1"/>
  <c r="Y84" i="82"/>
  <c r="W84" i="82"/>
  <c r="V84" i="82"/>
  <c r="T84" i="82"/>
  <c r="R84" i="82"/>
  <c r="N84" i="82"/>
  <c r="AM84" i="82" s="1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Z82" i="82"/>
  <c r="AA82" i="82" s="1"/>
  <c r="Y82" i="82"/>
  <c r="W82" i="82"/>
  <c r="V82" i="82"/>
  <c r="T82" i="82"/>
  <c r="R82" i="82"/>
  <c r="N82" i="82"/>
  <c r="AM82" i="82" s="1"/>
  <c r="J82" i="82"/>
  <c r="H82" i="82"/>
  <c r="G82" i="82"/>
  <c r="AR81" i="82"/>
  <c r="AQ81" i="82"/>
  <c r="AN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AM81" i="82" s="1"/>
  <c r="J81" i="82"/>
  <c r="Q81" i="82" s="1"/>
  <c r="S81" i="82" s="1"/>
  <c r="H81" i="82"/>
  <c r="G81" i="82"/>
  <c r="AR80" i="82"/>
  <c r="AQ80" i="82"/>
  <c r="AN80" i="82"/>
  <c r="AL80" i="82"/>
  <c r="AJ80" i="82"/>
  <c r="AI80" i="82"/>
  <c r="AH80" i="82"/>
  <c r="AF80" i="82"/>
  <c r="Z80" i="82"/>
  <c r="AA80" i="82" s="1"/>
  <c r="Y80" i="82"/>
  <c r="W80" i="82"/>
  <c r="V80" i="82"/>
  <c r="T80" i="82"/>
  <c r="R80" i="82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N78" i="82"/>
  <c r="AM78" i="82" s="1"/>
  <c r="J78" i="82"/>
  <c r="H78" i="82"/>
  <c r="G78" i="82"/>
  <c r="AR77" i="82"/>
  <c r="AQ77" i="82"/>
  <c r="AN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AA76" i="82" s="1"/>
  <c r="Y76" i="82"/>
  <c r="W76" i="82"/>
  <c r="V76" i="82"/>
  <c r="T76" i="82"/>
  <c r="R76" i="82"/>
  <c r="N76" i="82"/>
  <c r="AM76" i="82" s="1"/>
  <c r="J76" i="82"/>
  <c r="H76" i="82"/>
  <c r="G76" i="82"/>
  <c r="AR75" i="82"/>
  <c r="AQ75" i="82"/>
  <c r="AN75" i="82"/>
  <c r="AL75" i="82"/>
  <c r="AJ75" i="82"/>
  <c r="AI75" i="82"/>
  <c r="AH75" i="82"/>
  <c r="AF75" i="82"/>
  <c r="Z75" i="82"/>
  <c r="Y75" i="82"/>
  <c r="W75" i="82"/>
  <c r="V75" i="82"/>
  <c r="T75" i="82"/>
  <c r="R75" i="82"/>
  <c r="N75" i="82"/>
  <c r="AM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AA74" i="82" s="1"/>
  <c r="Y74" i="82"/>
  <c r="W74" i="82"/>
  <c r="V74" i="82"/>
  <c r="T74" i="82"/>
  <c r="R74" i="82"/>
  <c r="N74" i="82"/>
  <c r="AM74" i="82" s="1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W73" i="82"/>
  <c r="V73" i="82"/>
  <c r="T73" i="82"/>
  <c r="R73" i="82"/>
  <c r="N73" i="82"/>
  <c r="AM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AA72" i="82" s="1"/>
  <c r="Y72" i="82"/>
  <c r="W72" i="82"/>
  <c r="V72" i="82"/>
  <c r="T72" i="82"/>
  <c r="R72" i="82"/>
  <c r="N72" i="82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W71" i="82"/>
  <c r="V71" i="82"/>
  <c r="T71" i="82"/>
  <c r="R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N70" i="82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W69" i="82"/>
  <c r="V69" i="82"/>
  <c r="T69" i="82"/>
  <c r="R69" i="82"/>
  <c r="N69" i="82"/>
  <c r="AM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Q68" i="82"/>
  <c r="S68" i="82" s="1"/>
  <c r="N68" i="82"/>
  <c r="AM68" i="82" s="1"/>
  <c r="J68" i="82"/>
  <c r="H68" i="82"/>
  <c r="G68" i="82"/>
  <c r="AR67" i="82"/>
  <c r="AQ67" i="82"/>
  <c r="AN67" i="82"/>
  <c r="AM67" i="82"/>
  <c r="AL67" i="82"/>
  <c r="AJ67" i="82"/>
  <c r="AI67" i="82"/>
  <c r="AH67" i="82"/>
  <c r="AF67" i="82"/>
  <c r="Z67" i="82"/>
  <c r="Y67" i="82"/>
  <c r="W67" i="82"/>
  <c r="V67" i="82"/>
  <c r="T67" i="82"/>
  <c r="R67" i="82"/>
  <c r="N67" i="82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AA66" i="82" s="1"/>
  <c r="Y66" i="82"/>
  <c r="W66" i="82"/>
  <c r="V66" i="82"/>
  <c r="T66" i="82"/>
  <c r="R66" i="82"/>
  <c r="Q66" i="82"/>
  <c r="S66" i="82" s="1"/>
  <c r="N66" i="82"/>
  <c r="AM66" i="82" s="1"/>
  <c r="J66" i="82"/>
  <c r="H66" i="82"/>
  <c r="G66" i="82"/>
  <c r="AR65" i="82"/>
  <c r="AQ65" i="82"/>
  <c r="AN65" i="82"/>
  <c r="AM65" i="82"/>
  <c r="AL65" i="82"/>
  <c r="AJ65" i="82"/>
  <c r="AI65" i="82"/>
  <c r="AH65" i="82"/>
  <c r="AF65" i="82"/>
  <c r="Z65" i="82"/>
  <c r="Y65" i="82"/>
  <c r="W65" i="82"/>
  <c r="V65" i="82"/>
  <c r="T65" i="82"/>
  <c r="R65" i="82"/>
  <c r="N65" i="82"/>
  <c r="J65" i="82"/>
  <c r="H65" i="82"/>
  <c r="G65" i="82"/>
  <c r="AR64" i="82"/>
  <c r="AQ64" i="82"/>
  <c r="AN64" i="82"/>
  <c r="AL64" i="82"/>
  <c r="AJ64" i="82"/>
  <c r="AI64" i="82"/>
  <c r="AH64" i="82"/>
  <c r="AF64" i="82"/>
  <c r="AA64" i="82"/>
  <c r="Z64" i="82"/>
  <c r="Y64" i="82"/>
  <c r="W64" i="82"/>
  <c r="V64" i="82"/>
  <c r="T64" i="82"/>
  <c r="R64" i="82"/>
  <c r="Q64" i="82"/>
  <c r="S64" i="82" s="1"/>
  <c r="N64" i="82"/>
  <c r="AM64" i="82" s="1"/>
  <c r="J64" i="82"/>
  <c r="H64" i="82"/>
  <c r="G64" i="82"/>
  <c r="AR63" i="82"/>
  <c r="AQ63" i="82"/>
  <c r="AN63" i="82"/>
  <c r="AM63" i="82"/>
  <c r="AL63" i="82"/>
  <c r="AJ63" i="82"/>
  <c r="AI63" i="82"/>
  <c r="AH63" i="82"/>
  <c r="AF63" i="82"/>
  <c r="Z63" i="82"/>
  <c r="Y63" i="82"/>
  <c r="W63" i="82"/>
  <c r="V63" i="82"/>
  <c r="T63" i="82"/>
  <c r="R63" i="82"/>
  <c r="N63" i="82"/>
  <c r="J63" i="82"/>
  <c r="H63" i="82"/>
  <c r="G63" i="82"/>
  <c r="AR62" i="82"/>
  <c r="AQ62" i="82"/>
  <c r="AN62" i="82"/>
  <c r="AL62" i="82"/>
  <c r="AJ62" i="82"/>
  <c r="AI62" i="82"/>
  <c r="AH62" i="82"/>
  <c r="AF62" i="82"/>
  <c r="AA62" i="82"/>
  <c r="Z62" i="82"/>
  <c r="Y62" i="82"/>
  <c r="W62" i="82"/>
  <c r="V62" i="82"/>
  <c r="T62" i="82"/>
  <c r="R62" i="82"/>
  <c r="Q62" i="82"/>
  <c r="S62" i="82" s="1"/>
  <c r="N62" i="82"/>
  <c r="AM62" i="82" s="1"/>
  <c r="J62" i="82"/>
  <c r="H62" i="82"/>
  <c r="G62" i="82"/>
  <c r="AR61" i="82"/>
  <c r="AQ61" i="82"/>
  <c r="AN61" i="82"/>
  <c r="AM61" i="82"/>
  <c r="AL61" i="82"/>
  <c r="AJ61" i="82"/>
  <c r="AI61" i="82"/>
  <c r="AH61" i="82"/>
  <c r="AF61" i="82"/>
  <c r="Z61" i="82"/>
  <c r="Y61" i="82"/>
  <c r="W61" i="82"/>
  <c r="V61" i="82"/>
  <c r="T61" i="82"/>
  <c r="R61" i="82"/>
  <c r="N61" i="82"/>
  <c r="J61" i="82"/>
  <c r="H61" i="82"/>
  <c r="G61" i="82"/>
  <c r="AR60" i="82"/>
  <c r="AQ60" i="82"/>
  <c r="AN60" i="82"/>
  <c r="AL60" i="82"/>
  <c r="AJ60" i="82"/>
  <c r="AI60" i="82"/>
  <c r="AH60" i="82"/>
  <c r="AF60" i="82"/>
  <c r="AA60" i="82"/>
  <c r="Z60" i="82"/>
  <c r="Y60" i="82"/>
  <c r="W60" i="82"/>
  <c r="V60" i="82"/>
  <c r="T60" i="82"/>
  <c r="R60" i="82"/>
  <c r="Q60" i="82"/>
  <c r="S60" i="82" s="1"/>
  <c r="N60" i="82"/>
  <c r="AM60" i="82" s="1"/>
  <c r="J60" i="82"/>
  <c r="H60" i="82"/>
  <c r="G60" i="82"/>
  <c r="AR59" i="82"/>
  <c r="AQ59" i="82"/>
  <c r="AN59" i="82"/>
  <c r="AM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AA58" i="82"/>
  <c r="Z58" i="82"/>
  <c r="Y58" i="82"/>
  <c r="W58" i="82"/>
  <c r="V58" i="82"/>
  <c r="T58" i="82"/>
  <c r="R58" i="82"/>
  <c r="Q58" i="82"/>
  <c r="S58" i="82" s="1"/>
  <c r="N58" i="82"/>
  <c r="AM58" i="82" s="1"/>
  <c r="J58" i="82"/>
  <c r="H58" i="82"/>
  <c r="G58" i="82"/>
  <c r="AR57" i="82"/>
  <c r="AQ57" i="82"/>
  <c r="AN57" i="82"/>
  <c r="AM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Q56" i="82" s="1"/>
  <c r="S56" i="82" s="1"/>
  <c r="J56" i="82"/>
  <c r="H56" i="82"/>
  <c r="G56" i="82"/>
  <c r="AR55" i="82"/>
  <c r="AQ55" i="82"/>
  <c r="AN55" i="82"/>
  <c r="AM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Q54" i="82" s="1"/>
  <c r="S54" i="82" s="1"/>
  <c r="J54" i="82"/>
  <c r="H54" i="82"/>
  <c r="G54" i="82"/>
  <c r="AR53" i="82"/>
  <c r="AQ53" i="82"/>
  <c r="AN53" i="82"/>
  <c r="AM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Q52" i="82" s="1"/>
  <c r="S52" i="82" s="1"/>
  <c r="J52" i="82"/>
  <c r="H52" i="82"/>
  <c r="G52" i="82"/>
  <c r="AR51" i="82"/>
  <c r="AQ51" i="82"/>
  <c r="AN51" i="82"/>
  <c r="AM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Q50" i="82" s="1"/>
  <c r="S50" i="82" s="1"/>
  <c r="J50" i="82"/>
  <c r="H50" i="82"/>
  <c r="G50" i="82"/>
  <c r="AR49" i="82"/>
  <c r="AQ49" i="82"/>
  <c r="AN49" i="82"/>
  <c r="AM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Q48" i="82" s="1"/>
  <c r="S48" i="82" s="1"/>
  <c r="J48" i="82"/>
  <c r="H48" i="82"/>
  <c r="G48" i="82"/>
  <c r="AR47" i="82"/>
  <c r="AQ47" i="82"/>
  <c r="AN47" i="82"/>
  <c r="AM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Q46" i="82" s="1"/>
  <c r="S46" i="82" s="1"/>
  <c r="J46" i="82"/>
  <c r="H46" i="82"/>
  <c r="G46" i="82"/>
  <c r="AR45" i="82"/>
  <c r="AQ45" i="82"/>
  <c r="AN45" i="82"/>
  <c r="AM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Q44" i="82" s="1"/>
  <c r="S44" i="82" s="1"/>
  <c r="J44" i="82"/>
  <c r="H44" i="82"/>
  <c r="G44" i="82"/>
  <c r="AR43" i="82"/>
  <c r="AQ43" i="82"/>
  <c r="AN43" i="82"/>
  <c r="AM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Q42" i="82" s="1"/>
  <c r="S42" i="82" s="1"/>
  <c r="J42" i="82"/>
  <c r="H42" i="82"/>
  <c r="G42" i="82"/>
  <c r="AR41" i="82"/>
  <c r="AQ41" i="82"/>
  <c r="AN41" i="82"/>
  <c r="AM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J41" i="82"/>
  <c r="Q41" i="82" s="1"/>
  <c r="S41" i="82" s="1"/>
  <c r="H41" i="82"/>
  <c r="G41" i="82"/>
  <c r="V40" i="82"/>
  <c r="T40" i="82"/>
  <c r="H40" i="82"/>
  <c r="G40" i="82"/>
  <c r="V39" i="82"/>
  <c r="T39" i="82"/>
  <c r="H39" i="82"/>
  <c r="G39" i="82"/>
  <c r="V38" i="82"/>
  <c r="T38" i="82"/>
  <c r="H38" i="82"/>
  <c r="G38" i="82"/>
  <c r="AR37" i="82"/>
  <c r="AQ37" i="82"/>
  <c r="AN37" i="82"/>
  <c r="AM37" i="82"/>
  <c r="AL37" i="82"/>
  <c r="AJ37" i="82"/>
  <c r="AI37" i="82"/>
  <c r="AH37" i="82"/>
  <c r="AF37" i="82"/>
  <c r="Z37" i="82"/>
  <c r="Y37" i="82"/>
  <c r="AA37" i="82" s="1"/>
  <c r="W37" i="82"/>
  <c r="V37" i="82"/>
  <c r="T37" i="82"/>
  <c r="R37" i="82"/>
  <c r="N37" i="82"/>
  <c r="J37" i="82"/>
  <c r="Q37" i="82" s="1"/>
  <c r="S37" i="82" s="1"/>
  <c r="H37" i="82"/>
  <c r="G37" i="82"/>
  <c r="V36" i="82"/>
  <c r="T36" i="82"/>
  <c r="H36" i="82"/>
  <c r="G36" i="82"/>
  <c r="AF35" i="82"/>
  <c r="Z35" i="82"/>
  <c r="R35" i="82"/>
  <c r="N35" i="82"/>
  <c r="AM35" i="82" s="1"/>
  <c r="J35" i="82"/>
  <c r="H35" i="82"/>
  <c r="G35" i="82"/>
  <c r="AF34" i="82"/>
  <c r="Z34" i="82"/>
  <c r="R34" i="82"/>
  <c r="N34" i="82"/>
  <c r="Q34" i="82" s="1"/>
  <c r="S34" i="82" s="1"/>
  <c r="J34" i="82"/>
  <c r="H34" i="82"/>
  <c r="G34" i="82"/>
  <c r="AF33" i="82"/>
  <c r="Z33" i="82"/>
  <c r="R33" i="82"/>
  <c r="N33" i="82"/>
  <c r="AM33" i="82" s="1"/>
  <c r="J33" i="82"/>
  <c r="H33" i="82"/>
  <c r="G33" i="82"/>
  <c r="AF32" i="82"/>
  <c r="Z32" i="82"/>
  <c r="R32" i="82"/>
  <c r="N32" i="82"/>
  <c r="Q32" i="82" s="1"/>
  <c r="S32" i="82" s="1"/>
  <c r="J32" i="82"/>
  <c r="H32" i="82"/>
  <c r="G32" i="82"/>
  <c r="AF31" i="82"/>
  <c r="Z31" i="82"/>
  <c r="R31" i="82"/>
  <c r="N31" i="82"/>
  <c r="AM31" i="82" s="1"/>
  <c r="J31" i="82"/>
  <c r="H31" i="82"/>
  <c r="G31" i="82"/>
  <c r="AF30" i="82"/>
  <c r="Z30" i="82"/>
  <c r="R30" i="82"/>
  <c r="N30" i="82"/>
  <c r="Q30" i="82" s="1"/>
  <c r="S30" i="82" s="1"/>
  <c r="J30" i="82"/>
  <c r="H30" i="82"/>
  <c r="G30" i="82"/>
  <c r="AF29" i="82"/>
  <c r="AF39" i="82" s="1"/>
  <c r="Z29" i="82"/>
  <c r="Z39" i="82" s="1"/>
  <c r="R29" i="82"/>
  <c r="R39" i="82" s="1"/>
  <c r="N29" i="82"/>
  <c r="AM29" i="82" s="1"/>
  <c r="J29" i="82"/>
  <c r="J3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Q28" i="82" s="1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N27" i="82"/>
  <c r="AM27" i="82" s="1"/>
  <c r="J27" i="82"/>
  <c r="Q27" i="82" s="1"/>
  <c r="S27" i="82" s="1"/>
  <c r="H27" i="82"/>
  <c r="G27" i="82"/>
  <c r="V26" i="82"/>
  <c r="T26" i="82"/>
  <c r="H26" i="82"/>
  <c r="G26" i="82"/>
  <c r="AF25" i="82"/>
  <c r="Z25" i="82"/>
  <c r="R25" i="82"/>
  <c r="N25" i="82"/>
  <c r="AM25" i="82" s="1"/>
  <c r="J25" i="82"/>
  <c r="H25" i="82"/>
  <c r="G25" i="82"/>
  <c r="AF24" i="82"/>
  <c r="Z24" i="82"/>
  <c r="V24" i="82"/>
  <c r="W24" i="82" s="1"/>
  <c r="R24" i="82"/>
  <c r="Q24" i="82"/>
  <c r="S24" i="82" s="1"/>
  <c r="H24" i="82"/>
  <c r="G24" i="82"/>
  <c r="AF23" i="82"/>
  <c r="Z23" i="82"/>
  <c r="W23" i="82"/>
  <c r="AQ23" i="82" s="1"/>
  <c r="V23" i="82"/>
  <c r="R23" i="82"/>
  <c r="AM23" i="82"/>
  <c r="Q23" i="82"/>
  <c r="S23" i="82" s="1"/>
  <c r="H23" i="82"/>
  <c r="G23" i="82"/>
  <c r="AF22" i="82"/>
  <c r="Z22" i="82"/>
  <c r="W22" i="82"/>
  <c r="AQ22" i="82" s="1"/>
  <c r="V22" i="82"/>
  <c r="R22" i="82"/>
  <c r="Q22" i="82"/>
  <c r="H22" i="82"/>
  <c r="G22" i="82"/>
  <c r="AF21" i="82"/>
  <c r="Z21" i="82"/>
  <c r="V21" i="82"/>
  <c r="R21" i="82"/>
  <c r="AM21" i="82"/>
  <c r="Q21" i="82"/>
  <c r="H21" i="82"/>
  <c r="G21" i="82"/>
  <c r="AF20" i="82"/>
  <c r="Z20" i="82"/>
  <c r="V20" i="82"/>
  <c r="W20" i="82" s="1"/>
  <c r="R20" i="82"/>
  <c r="N20" i="82"/>
  <c r="Q20" i="82" s="1"/>
  <c r="S20" i="82" s="1"/>
  <c r="J20" i="82"/>
  <c r="H20" i="82"/>
  <c r="G20" i="82"/>
  <c r="AF19" i="82"/>
  <c r="Z19" i="82"/>
  <c r="R19" i="82"/>
  <c r="N19" i="82"/>
  <c r="AM19" i="82" s="1"/>
  <c r="J19" i="82"/>
  <c r="H19" i="82"/>
  <c r="G19" i="82"/>
  <c r="AF18" i="82"/>
  <c r="Z18" i="82"/>
  <c r="V18" i="82"/>
  <c r="W18" i="82" s="1"/>
  <c r="R18" i="82"/>
  <c r="Q18" i="82"/>
  <c r="S18" i="82" s="1"/>
  <c r="H18" i="82"/>
  <c r="G18" i="82"/>
  <c r="AF17" i="82"/>
  <c r="Z17" i="82"/>
  <c r="W17" i="82"/>
  <c r="AL17" i="82" s="1"/>
  <c r="V17" i="82"/>
  <c r="R17" i="82"/>
  <c r="AM17" i="82"/>
  <c r="Q17" i="82"/>
  <c r="S17" i="82" s="1"/>
  <c r="H17" i="82"/>
  <c r="G17" i="82"/>
  <c r="AF16" i="82"/>
  <c r="Z16" i="82"/>
  <c r="V16" i="82"/>
  <c r="R16" i="82"/>
  <c r="J16" i="82"/>
  <c r="H16" i="82"/>
  <c r="G16" i="82"/>
  <c r="AF15" i="82"/>
  <c r="Z15" i="82"/>
  <c r="W15" i="82"/>
  <c r="AL15" i="82" s="1"/>
  <c r="V15" i="82"/>
  <c r="R15" i="82"/>
  <c r="AM15" i="82"/>
  <c r="Q15" i="82"/>
  <c r="S15" i="82" s="1"/>
  <c r="H15" i="82"/>
  <c r="G15" i="82"/>
  <c r="AF14" i="82"/>
  <c r="Z14" i="82"/>
  <c r="W14" i="82"/>
  <c r="AL14" i="82" s="1"/>
  <c r="V14" i="82"/>
  <c r="R14" i="82"/>
  <c r="Q14" i="82"/>
  <c r="S14" i="82" s="1"/>
  <c r="H14" i="82"/>
  <c r="G14" i="82"/>
  <c r="AF13" i="82"/>
  <c r="Z13" i="82"/>
  <c r="V13" i="82"/>
  <c r="W13" i="82" s="1"/>
  <c r="R13" i="82"/>
  <c r="AM13" i="82"/>
  <c r="J13" i="82"/>
  <c r="Q13" i="82" s="1"/>
  <c r="S13" i="82" s="1"/>
  <c r="H13" i="82"/>
  <c r="G13" i="82"/>
  <c r="AF12" i="82"/>
  <c r="Z12" i="82"/>
  <c r="W12" i="82"/>
  <c r="V12" i="82"/>
  <c r="R12" i="82"/>
  <c r="Q12" i="82"/>
  <c r="H12" i="82"/>
  <c r="G12" i="82"/>
  <c r="AF11" i="82"/>
  <c r="Z11" i="82"/>
  <c r="W11" i="82"/>
  <c r="AR11" i="82" s="1"/>
  <c r="V11" i="82"/>
  <c r="R11" i="82"/>
  <c r="AM11" i="82"/>
  <c r="Q11" i="82"/>
  <c r="H11" i="82"/>
  <c r="G11" i="82"/>
  <c r="AF10" i="82"/>
  <c r="Z10" i="82"/>
  <c r="V10" i="82"/>
  <c r="W10" i="82" s="1"/>
  <c r="R10" i="82"/>
  <c r="Q10" i="82"/>
  <c r="H10" i="82"/>
  <c r="G10" i="82"/>
  <c r="AR9" i="82"/>
  <c r="AF9" i="82"/>
  <c r="AF38" i="82" s="1"/>
  <c r="Z9" i="82"/>
  <c r="V9" i="82"/>
  <c r="W9" i="82" s="1"/>
  <c r="R9" i="82"/>
  <c r="R38" i="82" s="1"/>
  <c r="AM9" i="82"/>
  <c r="Q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Q8" i="82" s="1"/>
  <c r="S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AM7" i="82" s="1"/>
  <c r="J7" i="82"/>
  <c r="Q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D427" i="75"/>
  <c r="AC427" i="75"/>
  <c r="Z427" i="75"/>
  <c r="Y427" i="75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Q423" i="75"/>
  <c r="AO423" i="75"/>
  <c r="AN423" i="75"/>
  <c r="AM423" i="75"/>
  <c r="AL423" i="75"/>
  <c r="AI423" i="75"/>
  <c r="AD423" i="75"/>
  <c r="AC423" i="75"/>
  <c r="Z423" i="75"/>
  <c r="Y423" i="75"/>
  <c r="W423" i="75"/>
  <c r="V423" i="75"/>
  <c r="U423" i="75"/>
  <c r="Q423" i="75"/>
  <c r="M423" i="75"/>
  <c r="AR423" i="75" s="1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Q419" i="75"/>
  <c r="AO419" i="75"/>
  <c r="AN419" i="75"/>
  <c r="AM419" i="75"/>
  <c r="AL419" i="75"/>
  <c r="AI419" i="75"/>
  <c r="AD419" i="75"/>
  <c r="AC419" i="75"/>
  <c r="Z419" i="75"/>
  <c r="Y419" i="75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D415" i="75"/>
  <c r="AC415" i="75"/>
  <c r="Z415" i="75"/>
  <c r="Y415" i="75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Q413" i="75"/>
  <c r="AO413" i="75"/>
  <c r="AN413" i="75"/>
  <c r="AM413" i="75"/>
  <c r="AL413" i="75"/>
  <c r="AI413" i="75"/>
  <c r="AD413" i="75"/>
  <c r="AC413" i="75"/>
  <c r="Z413" i="75"/>
  <c r="Y413" i="75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D411" i="75"/>
  <c r="AC411" i="75"/>
  <c r="Z411" i="75"/>
  <c r="Y411" i="75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D407" i="75"/>
  <c r="AC407" i="75"/>
  <c r="Z407" i="75"/>
  <c r="Y407" i="75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D405" i="75"/>
  <c r="AC405" i="75"/>
  <c r="Z405" i="75"/>
  <c r="Y405" i="75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D401" i="75"/>
  <c r="AC401" i="75"/>
  <c r="Z401" i="75"/>
  <c r="Y401" i="75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D395" i="75"/>
  <c r="AC395" i="75"/>
  <c r="Z395" i="75"/>
  <c r="Y395" i="75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D393" i="75"/>
  <c r="AC393" i="75"/>
  <c r="Z393" i="75"/>
  <c r="Y393" i="75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D391" i="75"/>
  <c r="AC391" i="75"/>
  <c r="Z391" i="75"/>
  <c r="Y391" i="75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D389" i="75"/>
  <c r="AC389" i="75"/>
  <c r="Z389" i="75"/>
  <c r="Y389" i="75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D387" i="75"/>
  <c r="AC387" i="75"/>
  <c r="Z387" i="75"/>
  <c r="Y387" i="75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D385" i="75"/>
  <c r="AC385" i="75"/>
  <c r="Z385" i="75"/>
  <c r="Y385" i="75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D381" i="75"/>
  <c r="AC381" i="75"/>
  <c r="Z381" i="75"/>
  <c r="Y381" i="75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D379" i="75"/>
  <c r="AC379" i="75"/>
  <c r="Z379" i="75"/>
  <c r="Y379" i="75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D377" i="75"/>
  <c r="AC377" i="75"/>
  <c r="Z377" i="75"/>
  <c r="Y377" i="75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D375" i="75"/>
  <c r="AC375" i="75"/>
  <c r="Z375" i="75"/>
  <c r="Y375" i="75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D373" i="75"/>
  <c r="AC373" i="75"/>
  <c r="Z373" i="75"/>
  <c r="Y373" i="75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D371" i="75"/>
  <c r="AC371" i="75"/>
  <c r="Z371" i="75"/>
  <c r="Y371" i="75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D369" i="75"/>
  <c r="AC369" i="75"/>
  <c r="Z369" i="75"/>
  <c r="Y369" i="75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AW339" i="75"/>
  <c r="AV339" i="75"/>
  <c r="AS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AR330" i="75" s="1"/>
  <c r="I330" i="75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AR328" i="75" s="1"/>
  <c r="I328" i="75"/>
  <c r="AW327" i="75"/>
  <c r="AV327" i="75"/>
  <c r="AS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D325" i="75"/>
  <c r="AC325" i="75"/>
  <c r="Z325" i="75"/>
  <c r="Y325" i="75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AW323" i="75"/>
  <c r="AV323" i="75"/>
  <c r="AS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D321" i="75"/>
  <c r="AC321" i="75"/>
  <c r="Z321" i="75"/>
  <c r="Y321" i="75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AR320" i="75" s="1"/>
  <c r="I320" i="75"/>
  <c r="AW319" i="75"/>
  <c r="AV319" i="75"/>
  <c r="AS319" i="75"/>
  <c r="AQ319" i="75"/>
  <c r="AO319" i="75"/>
  <c r="AN319" i="75"/>
  <c r="AM319" i="75"/>
  <c r="AL319" i="75"/>
  <c r="AI319" i="75"/>
  <c r="AD319" i="75"/>
  <c r="AC319" i="75"/>
  <c r="Z319" i="75"/>
  <c r="Y319" i="75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D315" i="75"/>
  <c r="AC315" i="75"/>
  <c r="Z315" i="75"/>
  <c r="Y315" i="75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AW313" i="75"/>
  <c r="AV313" i="75"/>
  <c r="AS313" i="75"/>
  <c r="AQ313" i="75"/>
  <c r="AO313" i="75"/>
  <c r="AN313" i="75"/>
  <c r="AM313" i="75"/>
  <c r="AL313" i="75"/>
  <c r="AI313" i="75"/>
  <c r="AD313" i="75"/>
  <c r="AC313" i="75"/>
  <c r="Z313" i="75"/>
  <c r="Y313" i="75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D309" i="75"/>
  <c r="AC309" i="75"/>
  <c r="Z309" i="75"/>
  <c r="Y309" i="75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D307" i="75"/>
  <c r="AC307" i="75"/>
  <c r="Z307" i="75"/>
  <c r="Y307" i="75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AW305" i="75"/>
  <c r="AV305" i="75"/>
  <c r="AS305" i="75"/>
  <c r="AQ305" i="75"/>
  <c r="AO305" i="75"/>
  <c r="AN305" i="75"/>
  <c r="AM305" i="75"/>
  <c r="AL305" i="75"/>
  <c r="AI305" i="75"/>
  <c r="AD305" i="75"/>
  <c r="AC305" i="75"/>
  <c r="Z305" i="75"/>
  <c r="Y305" i="75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AW303" i="75"/>
  <c r="AV303" i="75"/>
  <c r="AS303" i="75"/>
  <c r="AQ303" i="75"/>
  <c r="AO303" i="75"/>
  <c r="AN303" i="75"/>
  <c r="AM303" i="75"/>
  <c r="AL303" i="75"/>
  <c r="AI303" i="75"/>
  <c r="AD303" i="75"/>
  <c r="AC303" i="75"/>
  <c r="Z303" i="75"/>
  <c r="Y303" i="75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D301" i="75"/>
  <c r="AC301" i="75"/>
  <c r="Z301" i="75"/>
  <c r="Y301" i="75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D299" i="75"/>
  <c r="AC299" i="75"/>
  <c r="Z299" i="75"/>
  <c r="Y299" i="75"/>
  <c r="W299" i="75"/>
  <c r="V299" i="75"/>
  <c r="U299" i="75"/>
  <c r="Q299" i="75"/>
  <c r="M299" i="75"/>
  <c r="AR299" i="75" s="1"/>
  <c r="I299" i="75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D297" i="75"/>
  <c r="AC297" i="75"/>
  <c r="Z297" i="75"/>
  <c r="Y297" i="75"/>
  <c r="W297" i="75"/>
  <c r="V297" i="75"/>
  <c r="U297" i="75"/>
  <c r="Q297" i="75"/>
  <c r="M297" i="75"/>
  <c r="AR297" i="75" s="1"/>
  <c r="I297" i="75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R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P295" i="75"/>
  <c r="R295" i="75" s="1"/>
  <c r="M295" i="75"/>
  <c r="I295" i="75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R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P293" i="75"/>
  <c r="R293" i="75" s="1"/>
  <c r="M293" i="75"/>
  <c r="I293" i="75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P291" i="75"/>
  <c r="R291" i="75" s="1"/>
  <c r="M291" i="75"/>
  <c r="I291" i="75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R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P289" i="75"/>
  <c r="R289" i="75" s="1"/>
  <c r="M289" i="75"/>
  <c r="I289" i="75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R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P287" i="75"/>
  <c r="R287" i="75" s="1"/>
  <c r="M287" i="75"/>
  <c r="I287" i="75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AW285" i="75"/>
  <c r="AV285" i="75"/>
  <c r="AS285" i="75"/>
  <c r="AR285" i="75"/>
  <c r="AQ285" i="75"/>
  <c r="AO285" i="75"/>
  <c r="AN285" i="75"/>
  <c r="AM285" i="75"/>
  <c r="AL285" i="75"/>
  <c r="AI285" i="75"/>
  <c r="AD285" i="75"/>
  <c r="AC285" i="75"/>
  <c r="Y285" i="75"/>
  <c r="Z285" i="75" s="1"/>
  <c r="W285" i="75"/>
  <c r="V285" i="75"/>
  <c r="U285" i="75"/>
  <c r="Q285" i="75"/>
  <c r="P285" i="75"/>
  <c r="M285" i="75"/>
  <c r="I285" i="75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AW283" i="75"/>
  <c r="AV283" i="75"/>
  <c r="AS283" i="75"/>
  <c r="AR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P283" i="75"/>
  <c r="M283" i="75"/>
  <c r="I283" i="75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AW281" i="75"/>
  <c r="AV281" i="75"/>
  <c r="AS281" i="75"/>
  <c r="AR281" i="75"/>
  <c r="AQ281" i="75"/>
  <c r="AO281" i="75"/>
  <c r="AN281" i="75"/>
  <c r="AM281" i="75"/>
  <c r="AL281" i="75"/>
  <c r="AI281" i="75"/>
  <c r="AD281" i="75"/>
  <c r="AC281" i="75"/>
  <c r="Y281" i="75"/>
  <c r="Z281" i="75" s="1"/>
  <c r="W281" i="75"/>
  <c r="V281" i="75"/>
  <c r="U281" i="75"/>
  <c r="Q281" i="75"/>
  <c r="P281" i="75"/>
  <c r="M281" i="75"/>
  <c r="I281" i="75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R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P279" i="75"/>
  <c r="M279" i="75"/>
  <c r="I279" i="75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AW277" i="75"/>
  <c r="AV277" i="75"/>
  <c r="AS277" i="75"/>
  <c r="AR277" i="75"/>
  <c r="AQ277" i="75"/>
  <c r="AO277" i="75"/>
  <c r="AN277" i="75"/>
  <c r="AM277" i="75"/>
  <c r="AL277" i="75"/>
  <c r="AI277" i="75"/>
  <c r="AD277" i="75"/>
  <c r="AC277" i="75"/>
  <c r="Y277" i="75"/>
  <c r="Z277" i="75" s="1"/>
  <c r="W277" i="75"/>
  <c r="V277" i="75"/>
  <c r="U277" i="75"/>
  <c r="Q277" i="75"/>
  <c r="P277" i="75"/>
  <c r="R277" i="75" s="1"/>
  <c r="M277" i="75"/>
  <c r="I277" i="75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AW275" i="75"/>
  <c r="AV275" i="75"/>
  <c r="AS275" i="75"/>
  <c r="AR275" i="75"/>
  <c r="AQ275" i="75"/>
  <c r="AO275" i="75"/>
  <c r="AN275" i="75"/>
  <c r="AM275" i="75"/>
  <c r="AL275" i="75"/>
  <c r="AI275" i="75"/>
  <c r="AD275" i="75"/>
  <c r="AC275" i="75"/>
  <c r="Y275" i="75"/>
  <c r="Z275" i="75" s="1"/>
  <c r="W275" i="75"/>
  <c r="V275" i="75"/>
  <c r="U275" i="75"/>
  <c r="Q275" i="75"/>
  <c r="P275" i="75"/>
  <c r="M275" i="75"/>
  <c r="I275" i="75"/>
  <c r="AW274" i="75"/>
  <c r="AV274" i="75"/>
  <c r="AS274" i="75"/>
  <c r="AQ274" i="75"/>
  <c r="AO274" i="75"/>
  <c r="AN274" i="75"/>
  <c r="AM274" i="75"/>
  <c r="AL274" i="75"/>
  <c r="AI274" i="75"/>
  <c r="AC274" i="75"/>
  <c r="Y274" i="75"/>
  <c r="Z274" i="75" s="1"/>
  <c r="AD274" i="75" s="1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R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P273" i="75"/>
  <c r="M273" i="75"/>
  <c r="I273" i="75"/>
  <c r="AW272" i="75"/>
  <c r="AV272" i="75"/>
  <c r="AS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Q272" i="75"/>
  <c r="M272" i="75"/>
  <c r="AR272" i="75" s="1"/>
  <c r="I272" i="75"/>
  <c r="AW271" i="75"/>
  <c r="AV271" i="75"/>
  <c r="AS271" i="75"/>
  <c r="AR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M271" i="75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R269" i="75"/>
  <c r="AQ269" i="75"/>
  <c r="AO269" i="75"/>
  <c r="AN269" i="75"/>
  <c r="AM269" i="75"/>
  <c r="AL269" i="75"/>
  <c r="AI269" i="75"/>
  <c r="AC269" i="75"/>
  <c r="AD269" i="75" s="1"/>
  <c r="Z269" i="75"/>
  <c r="Y269" i="75"/>
  <c r="W269" i="75"/>
  <c r="V269" i="75"/>
  <c r="U269" i="75"/>
  <c r="Q269" i="75"/>
  <c r="P269" i="75"/>
  <c r="R269" i="75" s="1"/>
  <c r="M269" i="75"/>
  <c r="I269" i="75"/>
  <c r="AW268" i="75"/>
  <c r="AV268" i="75"/>
  <c r="AS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R267" i="75"/>
  <c r="AQ267" i="75"/>
  <c r="AO267" i="75"/>
  <c r="AN267" i="75"/>
  <c r="AM267" i="75"/>
  <c r="AL267" i="75"/>
  <c r="AI267" i="75"/>
  <c r="AC267" i="75"/>
  <c r="AD267" i="75" s="1"/>
  <c r="Z267" i="75"/>
  <c r="Y267" i="75"/>
  <c r="W267" i="75"/>
  <c r="V267" i="75"/>
  <c r="U267" i="75"/>
  <c r="Q267" i="75"/>
  <c r="P267" i="75"/>
  <c r="R267" i="75" s="1"/>
  <c r="M267" i="75"/>
  <c r="I267" i="75"/>
  <c r="AW266" i="75"/>
  <c r="AV266" i="75"/>
  <c r="AS266" i="75"/>
  <c r="AQ266" i="75"/>
  <c r="AO266" i="75"/>
  <c r="AN266" i="75"/>
  <c r="AM266" i="75"/>
  <c r="AL266" i="75"/>
  <c r="AI266" i="75"/>
  <c r="AC266" i="75"/>
  <c r="Y266" i="75"/>
  <c r="Z266" i="75" s="1"/>
  <c r="AD266" i="75" s="1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R265" i="75"/>
  <c r="AQ265" i="75"/>
  <c r="AO265" i="75"/>
  <c r="AN265" i="75"/>
  <c r="AM265" i="75"/>
  <c r="AL265" i="75"/>
  <c r="AI265" i="75"/>
  <c r="AC265" i="75"/>
  <c r="AD265" i="75" s="1"/>
  <c r="Z265" i="75"/>
  <c r="Y265" i="75"/>
  <c r="W265" i="75"/>
  <c r="V265" i="75"/>
  <c r="U265" i="75"/>
  <c r="Q265" i="75"/>
  <c r="P265" i="75"/>
  <c r="R265" i="75" s="1"/>
  <c r="M265" i="75"/>
  <c r="I265" i="75"/>
  <c r="AW264" i="75"/>
  <c r="AV264" i="75"/>
  <c r="AS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R263" i="75"/>
  <c r="AQ263" i="75"/>
  <c r="AO263" i="75"/>
  <c r="AN263" i="75"/>
  <c r="AM263" i="75"/>
  <c r="AL263" i="75"/>
  <c r="AI263" i="75"/>
  <c r="AC263" i="75"/>
  <c r="AD263" i="75" s="1"/>
  <c r="Z263" i="75"/>
  <c r="Y263" i="75"/>
  <c r="W263" i="75"/>
  <c r="V263" i="75"/>
  <c r="U263" i="75"/>
  <c r="Q263" i="75"/>
  <c r="P263" i="75"/>
  <c r="R263" i="75" s="1"/>
  <c r="M263" i="75"/>
  <c r="I263" i="75"/>
  <c r="AW262" i="75"/>
  <c r="AV262" i="75"/>
  <c r="AS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R261" i="75"/>
  <c r="AQ261" i="75"/>
  <c r="AO261" i="75"/>
  <c r="AN261" i="75"/>
  <c r="AM261" i="75"/>
  <c r="AL261" i="75"/>
  <c r="AI261" i="75"/>
  <c r="AD261" i="75"/>
  <c r="AC261" i="75"/>
  <c r="Z261" i="75"/>
  <c r="Y261" i="75"/>
  <c r="W261" i="75"/>
  <c r="V261" i="75"/>
  <c r="U261" i="75"/>
  <c r="Q261" i="75"/>
  <c r="P261" i="75"/>
  <c r="R261" i="75" s="1"/>
  <c r="M261" i="75"/>
  <c r="I261" i="75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R259" i="75"/>
  <c r="AQ259" i="75"/>
  <c r="AO259" i="75"/>
  <c r="AN259" i="75"/>
  <c r="AM259" i="75"/>
  <c r="AL259" i="75"/>
  <c r="AI259" i="75"/>
  <c r="AD259" i="75"/>
  <c r="AC259" i="75"/>
  <c r="Z259" i="75"/>
  <c r="Y259" i="75"/>
  <c r="W259" i="75"/>
  <c r="V259" i="75"/>
  <c r="U259" i="75"/>
  <c r="Q259" i="75"/>
  <c r="P259" i="75"/>
  <c r="R259" i="75" s="1"/>
  <c r="M259" i="75"/>
  <c r="I259" i="75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R257" i="75"/>
  <c r="AQ257" i="75"/>
  <c r="AO257" i="75"/>
  <c r="AN257" i="75"/>
  <c r="AM257" i="75"/>
  <c r="AL257" i="75"/>
  <c r="AI257" i="75"/>
  <c r="AD257" i="75"/>
  <c r="AC257" i="75"/>
  <c r="Z257" i="75"/>
  <c r="Y257" i="75"/>
  <c r="W257" i="75"/>
  <c r="V257" i="75"/>
  <c r="U257" i="75"/>
  <c r="Q257" i="75"/>
  <c r="P257" i="75"/>
  <c r="R257" i="75" s="1"/>
  <c r="M257" i="75"/>
  <c r="I257" i="75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R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P255" i="75"/>
  <c r="R255" i="75" s="1"/>
  <c r="M255" i="75"/>
  <c r="I255" i="75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R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P253" i="75"/>
  <c r="R253" i="75" s="1"/>
  <c r="M253" i="75"/>
  <c r="I253" i="75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R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P251" i="75"/>
  <c r="R251" i="75" s="1"/>
  <c r="M251" i="75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R249" i="75"/>
  <c r="AQ249" i="75"/>
  <c r="AO249" i="75"/>
  <c r="AN249" i="75"/>
  <c r="AM249" i="75"/>
  <c r="AL249" i="75"/>
  <c r="AI249" i="75"/>
  <c r="AD249" i="75"/>
  <c r="AC249" i="75"/>
  <c r="Z249" i="75"/>
  <c r="Y249" i="75"/>
  <c r="W249" i="75"/>
  <c r="V249" i="75"/>
  <c r="U249" i="75"/>
  <c r="Q249" i="75"/>
  <c r="P249" i="75"/>
  <c r="R249" i="75" s="1"/>
  <c r="M249" i="75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R247" i="75"/>
  <c r="AQ247" i="75"/>
  <c r="AO247" i="75"/>
  <c r="AN247" i="75"/>
  <c r="AM247" i="75"/>
  <c r="AL247" i="75"/>
  <c r="AI247" i="75"/>
  <c r="AD247" i="75"/>
  <c r="AC247" i="75"/>
  <c r="Z247" i="75"/>
  <c r="Y247" i="75"/>
  <c r="W247" i="75"/>
  <c r="V247" i="75"/>
  <c r="U247" i="75"/>
  <c r="Q247" i="75"/>
  <c r="P247" i="75"/>
  <c r="R247" i="75" s="1"/>
  <c r="M247" i="75"/>
  <c r="I247" i="75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R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P245" i="75"/>
  <c r="R245" i="75" s="1"/>
  <c r="M245" i="75"/>
  <c r="I245" i="75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R243" i="75"/>
  <c r="AQ243" i="75"/>
  <c r="AO243" i="75"/>
  <c r="AN243" i="75"/>
  <c r="AM243" i="75"/>
  <c r="AL243" i="75"/>
  <c r="AI243" i="75"/>
  <c r="AD243" i="75"/>
  <c r="AC243" i="75"/>
  <c r="Z243" i="75"/>
  <c r="Y243" i="75"/>
  <c r="W243" i="75"/>
  <c r="V243" i="75"/>
  <c r="U243" i="75"/>
  <c r="Q243" i="75"/>
  <c r="P243" i="75"/>
  <c r="R243" i="75" s="1"/>
  <c r="M243" i="75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R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P241" i="75"/>
  <c r="R241" i="75" s="1"/>
  <c r="M241" i="75"/>
  <c r="I241" i="75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R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P239" i="75"/>
  <c r="R239" i="75" s="1"/>
  <c r="M239" i="75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R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P237" i="75"/>
  <c r="R237" i="75" s="1"/>
  <c r="M237" i="75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R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P235" i="75"/>
  <c r="R235" i="75" s="1"/>
  <c r="M235" i="75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R233" i="75"/>
  <c r="AQ233" i="75"/>
  <c r="AO233" i="75"/>
  <c r="AN233" i="75"/>
  <c r="AM233" i="75"/>
  <c r="AL233" i="75"/>
  <c r="AI233" i="75"/>
  <c r="AD233" i="75"/>
  <c r="AC233" i="75"/>
  <c r="Z233" i="75"/>
  <c r="Y233" i="75"/>
  <c r="W233" i="75"/>
  <c r="V233" i="75"/>
  <c r="U233" i="75"/>
  <c r="Q233" i="75"/>
  <c r="P233" i="75"/>
  <c r="R233" i="75" s="1"/>
  <c r="M233" i="75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R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P231" i="75"/>
  <c r="R231" i="75" s="1"/>
  <c r="M231" i="75"/>
  <c r="I231" i="75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R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P229" i="75"/>
  <c r="R229" i="75" s="1"/>
  <c r="M229" i="75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R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P227" i="75"/>
  <c r="R227" i="75" s="1"/>
  <c r="M227" i="75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R225" i="75"/>
  <c r="AQ225" i="75"/>
  <c r="AO225" i="75"/>
  <c r="AN225" i="75"/>
  <c r="AM225" i="75"/>
  <c r="AL225" i="75"/>
  <c r="AI225" i="75"/>
  <c r="AD225" i="75"/>
  <c r="AC225" i="75"/>
  <c r="Z225" i="75"/>
  <c r="Y225" i="75"/>
  <c r="W225" i="75"/>
  <c r="V225" i="75"/>
  <c r="U225" i="75"/>
  <c r="Q225" i="75"/>
  <c r="P225" i="75"/>
  <c r="R225" i="75" s="1"/>
  <c r="M225" i="75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R223" i="75"/>
  <c r="AQ223" i="75"/>
  <c r="AO223" i="75"/>
  <c r="AN223" i="75"/>
  <c r="AM223" i="75"/>
  <c r="AL223" i="75"/>
  <c r="AI223" i="75"/>
  <c r="AD223" i="75"/>
  <c r="AC223" i="75"/>
  <c r="Z223" i="75"/>
  <c r="Y223" i="75"/>
  <c r="W223" i="75"/>
  <c r="V223" i="75"/>
  <c r="U223" i="75"/>
  <c r="Q223" i="75"/>
  <c r="P223" i="75"/>
  <c r="R223" i="75" s="1"/>
  <c r="M223" i="75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R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P221" i="75"/>
  <c r="R221" i="75" s="1"/>
  <c r="M221" i="75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R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P219" i="75"/>
  <c r="R219" i="75" s="1"/>
  <c r="M219" i="75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R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P217" i="75"/>
  <c r="R217" i="75" s="1"/>
  <c r="M217" i="75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R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P215" i="75"/>
  <c r="R215" i="75" s="1"/>
  <c r="M215" i="75"/>
  <c r="I215" i="75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R213" i="75"/>
  <c r="AQ213" i="75"/>
  <c r="AO213" i="75"/>
  <c r="AN213" i="75"/>
  <c r="AM213" i="75"/>
  <c r="AL213" i="75"/>
  <c r="AI213" i="75"/>
  <c r="AD213" i="75"/>
  <c r="AC213" i="75"/>
  <c r="Z213" i="75"/>
  <c r="Y213" i="75"/>
  <c r="W213" i="75"/>
  <c r="V213" i="75"/>
  <c r="U213" i="75"/>
  <c r="Q213" i="75"/>
  <c r="P213" i="75"/>
  <c r="R213" i="75" s="1"/>
  <c r="M213" i="75"/>
  <c r="I213" i="75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R211" i="75"/>
  <c r="AQ211" i="75"/>
  <c r="AO211" i="75"/>
  <c r="AN211" i="75"/>
  <c r="AM211" i="75"/>
  <c r="AL211" i="75"/>
  <c r="AI211" i="75"/>
  <c r="AD211" i="75"/>
  <c r="AC211" i="75"/>
  <c r="Z211" i="75"/>
  <c r="Y211" i="75"/>
  <c r="W211" i="75"/>
  <c r="V211" i="75"/>
  <c r="U211" i="75"/>
  <c r="Q211" i="75"/>
  <c r="P211" i="75"/>
  <c r="R211" i="75" s="1"/>
  <c r="M211" i="75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R209" i="75"/>
  <c r="AQ209" i="75"/>
  <c r="AO209" i="75"/>
  <c r="AN209" i="75"/>
  <c r="AM209" i="75"/>
  <c r="AL209" i="75"/>
  <c r="AI209" i="75"/>
  <c r="AD209" i="75"/>
  <c r="AC209" i="75"/>
  <c r="Z209" i="75"/>
  <c r="Y209" i="75"/>
  <c r="W209" i="75"/>
  <c r="V209" i="75"/>
  <c r="U209" i="75"/>
  <c r="Q209" i="75"/>
  <c r="P209" i="75"/>
  <c r="R209" i="75" s="1"/>
  <c r="M209" i="75"/>
  <c r="I209" i="75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R207" i="75"/>
  <c r="AQ207" i="75"/>
  <c r="AO207" i="75"/>
  <c r="AN207" i="75"/>
  <c r="AM207" i="75"/>
  <c r="AL207" i="75"/>
  <c r="AI207" i="75"/>
  <c r="AD207" i="75"/>
  <c r="AC207" i="75"/>
  <c r="Z207" i="75"/>
  <c r="Y207" i="75"/>
  <c r="W207" i="75"/>
  <c r="V207" i="75"/>
  <c r="U207" i="75"/>
  <c r="Q207" i="75"/>
  <c r="P207" i="75"/>
  <c r="R207" i="75" s="1"/>
  <c r="M207" i="75"/>
  <c r="I207" i="75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D205" i="75"/>
  <c r="AC205" i="75"/>
  <c r="Z205" i="75"/>
  <c r="Y205" i="75"/>
  <c r="W205" i="75"/>
  <c r="V205" i="75"/>
  <c r="U205" i="75"/>
  <c r="Q205" i="75"/>
  <c r="P205" i="75"/>
  <c r="R205" i="75" s="1"/>
  <c r="M205" i="75"/>
  <c r="I205" i="75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D203" i="75"/>
  <c r="AC203" i="75"/>
  <c r="Z203" i="75"/>
  <c r="Y203" i="75"/>
  <c r="W203" i="75"/>
  <c r="V203" i="75"/>
  <c r="U203" i="75"/>
  <c r="Q203" i="75"/>
  <c r="P203" i="75"/>
  <c r="R203" i="75" s="1"/>
  <c r="M203" i="75"/>
  <c r="I203" i="75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R201" i="75"/>
  <c r="AQ201" i="75"/>
  <c r="AO201" i="75"/>
  <c r="AN201" i="75"/>
  <c r="AM201" i="75"/>
  <c r="AL201" i="75"/>
  <c r="AI201" i="75"/>
  <c r="AD201" i="75"/>
  <c r="AC201" i="75"/>
  <c r="Z201" i="75"/>
  <c r="Y201" i="75"/>
  <c r="W201" i="75"/>
  <c r="V201" i="75"/>
  <c r="U201" i="75"/>
  <c r="Q201" i="75"/>
  <c r="P201" i="75"/>
  <c r="R201" i="75" s="1"/>
  <c r="M201" i="75"/>
  <c r="I201" i="75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R199" i="75"/>
  <c r="AQ199" i="75"/>
  <c r="AO199" i="75"/>
  <c r="AN199" i="75"/>
  <c r="AM199" i="75"/>
  <c r="AL199" i="75"/>
  <c r="AI199" i="75"/>
  <c r="AD199" i="75"/>
  <c r="AC199" i="75"/>
  <c r="Z199" i="75"/>
  <c r="Y199" i="75"/>
  <c r="W199" i="75"/>
  <c r="V199" i="75"/>
  <c r="U199" i="75"/>
  <c r="Q199" i="75"/>
  <c r="P199" i="75"/>
  <c r="R199" i="75" s="1"/>
  <c r="M199" i="75"/>
  <c r="I199" i="75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R197" i="75"/>
  <c r="AQ197" i="75"/>
  <c r="AO197" i="75"/>
  <c r="AN197" i="75"/>
  <c r="AM197" i="75"/>
  <c r="AL197" i="75"/>
  <c r="AI197" i="75"/>
  <c r="AD197" i="75"/>
  <c r="AC197" i="75"/>
  <c r="Z197" i="75"/>
  <c r="Y197" i="75"/>
  <c r="W197" i="75"/>
  <c r="V197" i="75"/>
  <c r="U197" i="75"/>
  <c r="Q197" i="75"/>
  <c r="P197" i="75"/>
  <c r="R197" i="75" s="1"/>
  <c r="M197" i="75"/>
  <c r="I197" i="75"/>
  <c r="AW196" i="75"/>
  <c r="AV196" i="75"/>
  <c r="AS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D195" i="75"/>
  <c r="AC195" i="75"/>
  <c r="Z195" i="75"/>
  <c r="Y195" i="75"/>
  <c r="W195" i="75"/>
  <c r="V195" i="75"/>
  <c r="U195" i="75"/>
  <c r="Q195" i="75"/>
  <c r="P195" i="75"/>
  <c r="R195" i="75" s="1"/>
  <c r="M195" i="75"/>
  <c r="I195" i="75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D193" i="75"/>
  <c r="AC193" i="75"/>
  <c r="Z193" i="75"/>
  <c r="Y193" i="75"/>
  <c r="W193" i="75"/>
  <c r="V193" i="75"/>
  <c r="U193" i="75"/>
  <c r="Q193" i="75"/>
  <c r="P193" i="75"/>
  <c r="R193" i="75" s="1"/>
  <c r="M193" i="75"/>
  <c r="I193" i="75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R191" i="75"/>
  <c r="AQ191" i="75"/>
  <c r="AO191" i="75"/>
  <c r="AN191" i="75"/>
  <c r="AM191" i="75"/>
  <c r="AL191" i="75"/>
  <c r="AI191" i="75"/>
  <c r="AD191" i="75"/>
  <c r="AC191" i="75"/>
  <c r="Z191" i="75"/>
  <c r="Y191" i="75"/>
  <c r="W191" i="75"/>
  <c r="V191" i="75"/>
  <c r="U191" i="75"/>
  <c r="Q191" i="75"/>
  <c r="P191" i="75"/>
  <c r="R191" i="75" s="1"/>
  <c r="M191" i="75"/>
  <c r="I191" i="75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D189" i="75"/>
  <c r="AC189" i="75"/>
  <c r="Z189" i="75"/>
  <c r="Y189" i="75"/>
  <c r="W189" i="75"/>
  <c r="V189" i="75"/>
  <c r="U189" i="75"/>
  <c r="Q189" i="75"/>
  <c r="P189" i="75"/>
  <c r="R189" i="75" s="1"/>
  <c r="M189" i="75"/>
  <c r="I189" i="75"/>
  <c r="AW188" i="75"/>
  <c r="AV188" i="75"/>
  <c r="AS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R187" i="75"/>
  <c r="AQ187" i="75"/>
  <c r="AO187" i="75"/>
  <c r="AN187" i="75"/>
  <c r="AM187" i="75"/>
  <c r="AL187" i="75"/>
  <c r="AI187" i="75"/>
  <c r="AD187" i="75"/>
  <c r="AC187" i="75"/>
  <c r="Z187" i="75"/>
  <c r="Y187" i="75"/>
  <c r="W187" i="75"/>
  <c r="V187" i="75"/>
  <c r="U187" i="75"/>
  <c r="Q187" i="75"/>
  <c r="P187" i="75"/>
  <c r="M187" i="75"/>
  <c r="I187" i="75"/>
  <c r="AW186" i="75"/>
  <c r="AV186" i="75"/>
  <c r="AS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AR186" i="75" s="1"/>
  <c r="I186" i="75"/>
  <c r="AW185" i="75"/>
  <c r="AV185" i="75"/>
  <c r="AS185" i="75"/>
  <c r="AR185" i="75"/>
  <c r="AQ185" i="75"/>
  <c r="AO185" i="75"/>
  <c r="AN185" i="75"/>
  <c r="AM185" i="75"/>
  <c r="AL185" i="75"/>
  <c r="AI185" i="75"/>
  <c r="AD185" i="75"/>
  <c r="AC185" i="75"/>
  <c r="Z185" i="75"/>
  <c r="Y185" i="75"/>
  <c r="W185" i="75"/>
  <c r="V185" i="75"/>
  <c r="U185" i="75"/>
  <c r="Q185" i="75"/>
  <c r="P185" i="75"/>
  <c r="R185" i="75" s="1"/>
  <c r="M185" i="75"/>
  <c r="I185" i="75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R183" i="75"/>
  <c r="AQ183" i="75"/>
  <c r="AO183" i="75"/>
  <c r="AN183" i="75"/>
  <c r="AM183" i="75"/>
  <c r="AL183" i="75"/>
  <c r="AI183" i="75"/>
  <c r="AD183" i="75"/>
  <c r="AC183" i="75"/>
  <c r="Z183" i="75"/>
  <c r="Y183" i="75"/>
  <c r="W183" i="75"/>
  <c r="V183" i="75"/>
  <c r="U183" i="75"/>
  <c r="Q183" i="75"/>
  <c r="P183" i="75"/>
  <c r="M183" i="75"/>
  <c r="I183" i="75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AD181" i="75" s="1"/>
  <c r="Z181" i="75"/>
  <c r="Y181" i="75"/>
  <c r="W181" i="75"/>
  <c r="V181" i="75"/>
  <c r="U181" i="75"/>
  <c r="Q181" i="75"/>
  <c r="P181" i="75"/>
  <c r="M181" i="75"/>
  <c r="I181" i="75"/>
  <c r="AW180" i="75"/>
  <c r="AV180" i="75"/>
  <c r="AS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P179" i="75" s="1"/>
  <c r="R179" i="75" s="1"/>
  <c r="I179" i="75"/>
  <c r="AW178" i="75"/>
  <c r="AV178" i="75"/>
  <c r="AS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AR178" i="75" s="1"/>
  <c r="I178" i="75"/>
  <c r="AW177" i="75"/>
  <c r="AV177" i="75"/>
  <c r="AS177" i="75"/>
  <c r="AQ177" i="75"/>
  <c r="AO177" i="75"/>
  <c r="AN177" i="75"/>
  <c r="AM177" i="75"/>
  <c r="AL177" i="75"/>
  <c r="AI177" i="75"/>
  <c r="AD177" i="75"/>
  <c r="AC177" i="75"/>
  <c r="Z177" i="75"/>
  <c r="Y177" i="75"/>
  <c r="W177" i="75"/>
  <c r="V177" i="75"/>
  <c r="U177" i="75"/>
  <c r="Q177" i="75"/>
  <c r="P177" i="75"/>
  <c r="R177" i="75" s="1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AD175" i="75" s="1"/>
  <c r="Z175" i="75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AR174" i="75" s="1"/>
  <c r="I174" i="75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P173" i="75"/>
  <c r="R173" i="75" s="1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P171" i="75" s="1"/>
  <c r="R171" i="75" s="1"/>
  <c r="I171" i="75"/>
  <c r="AW170" i="75"/>
  <c r="AV170" i="75"/>
  <c r="AS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AR170" i="75" s="1"/>
  <c r="I170" i="75"/>
  <c r="AW169" i="75"/>
  <c r="AV169" i="75"/>
  <c r="AS169" i="75"/>
  <c r="AQ169" i="75"/>
  <c r="AO169" i="75"/>
  <c r="AN169" i="75"/>
  <c r="AM169" i="75"/>
  <c r="AL169" i="75"/>
  <c r="AI169" i="75"/>
  <c r="AD169" i="75"/>
  <c r="AC169" i="75"/>
  <c r="Z169" i="75"/>
  <c r="Y169" i="75"/>
  <c r="W169" i="75"/>
  <c r="V169" i="75"/>
  <c r="U169" i="75"/>
  <c r="Q169" i="75"/>
  <c r="P169" i="75"/>
  <c r="R169" i="75" s="1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D168" i="75"/>
  <c r="AC168" i="75"/>
  <c r="Z168" i="75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AD167" i="75" s="1"/>
  <c r="Z167" i="75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AR166" i="75" s="1"/>
  <c r="I166" i="75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P165" i="75"/>
  <c r="R165" i="75" s="1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P163" i="75" s="1"/>
  <c r="R163" i="75" s="1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AR162" i="75" s="1"/>
  <c r="I162" i="75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P161" i="75" s="1"/>
  <c r="R161" i="75" s="1"/>
  <c r="AW160" i="75"/>
  <c r="AV160" i="75"/>
  <c r="AS160" i="75"/>
  <c r="AQ160" i="75"/>
  <c r="AO160" i="75"/>
  <c r="AN160" i="75"/>
  <c r="AM160" i="75"/>
  <c r="AL160" i="75"/>
  <c r="AI160" i="75"/>
  <c r="AD160" i="75"/>
  <c r="AC160" i="75"/>
  <c r="Z160" i="75"/>
  <c r="Y160" i="75"/>
  <c r="W160" i="75"/>
  <c r="V160" i="75"/>
  <c r="U160" i="75"/>
  <c r="Q160" i="75"/>
  <c r="M160" i="75"/>
  <c r="AR160" i="75" s="1"/>
  <c r="I160" i="75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P159" i="75" s="1"/>
  <c r="R159" i="75" s="1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M158" i="75"/>
  <c r="AR158" i="75" s="1"/>
  <c r="I158" i="75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P155" i="75" s="1"/>
  <c r="R155" i="75" s="1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AR154" i="75" s="1"/>
  <c r="I154" i="75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P151" i="75" s="1"/>
  <c r="R151" i="75" s="1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P147" i="75" s="1"/>
  <c r="R147" i="75" s="1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P145" i="75" s="1"/>
  <c r="R145" i="75" s="1"/>
  <c r="AW144" i="75"/>
  <c r="AV144" i="75"/>
  <c r="AS144" i="75"/>
  <c r="AQ144" i="75"/>
  <c r="AO144" i="75"/>
  <c r="AN144" i="75"/>
  <c r="AM144" i="75"/>
  <c r="AL144" i="75"/>
  <c r="AI144" i="75"/>
  <c r="AD144" i="75"/>
  <c r="AC144" i="75"/>
  <c r="Z144" i="75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D136" i="75"/>
  <c r="AC136" i="75"/>
  <c r="Z136" i="75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AW130" i="75"/>
  <c r="AV130" i="75"/>
  <c r="AS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Q128" i="75"/>
  <c r="AO128" i="75"/>
  <c r="AN128" i="75"/>
  <c r="AM128" i="75"/>
  <c r="AL128" i="75"/>
  <c r="AI128" i="75"/>
  <c r="AD128" i="75"/>
  <c r="AC128" i="75"/>
  <c r="Z128" i="75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AR125" i="75" s="1"/>
  <c r="I125" i="75"/>
  <c r="AW124" i="75"/>
  <c r="AV124" i="75"/>
  <c r="AS124" i="75"/>
  <c r="AQ124" i="75"/>
  <c r="AO124" i="75"/>
  <c r="AN124" i="75"/>
  <c r="AM124" i="75"/>
  <c r="AL124" i="75"/>
  <c r="AI124" i="75"/>
  <c r="AD124" i="75"/>
  <c r="AC124" i="75"/>
  <c r="Z124" i="75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AR123" i="75" s="1"/>
  <c r="I123" i="75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AR121" i="75" s="1"/>
  <c r="I121" i="75"/>
  <c r="AW120" i="75"/>
  <c r="AV120" i="75"/>
  <c r="AS120" i="75"/>
  <c r="AQ120" i="75"/>
  <c r="AO120" i="75"/>
  <c r="AN120" i="75"/>
  <c r="AM120" i="75"/>
  <c r="AL120" i="75"/>
  <c r="AI120" i="75"/>
  <c r="AD120" i="75"/>
  <c r="AC120" i="75"/>
  <c r="Z120" i="75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AR119" i="75" s="1"/>
  <c r="I119" i="75"/>
  <c r="AW118" i="75"/>
  <c r="AV118" i="75"/>
  <c r="AS118" i="75"/>
  <c r="AQ118" i="75"/>
  <c r="AO118" i="75"/>
  <c r="AN118" i="75"/>
  <c r="AM118" i="75"/>
  <c r="AL118" i="75"/>
  <c r="AI118" i="75"/>
  <c r="AD118" i="75"/>
  <c r="AC118" i="75"/>
  <c r="Z118" i="75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AR117" i="75" s="1"/>
  <c r="I117" i="75"/>
  <c r="AW116" i="75"/>
  <c r="AV116" i="75"/>
  <c r="AS116" i="75"/>
  <c r="AQ116" i="75"/>
  <c r="AO116" i="75"/>
  <c r="AN116" i="75"/>
  <c r="AM116" i="75"/>
  <c r="AL116" i="75"/>
  <c r="AI116" i="75"/>
  <c r="AD116" i="75"/>
  <c r="AC116" i="75"/>
  <c r="Z116" i="75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AR115" i="75" s="1"/>
  <c r="I115" i="75"/>
  <c r="AW114" i="75"/>
  <c r="AV114" i="75"/>
  <c r="AS114" i="75"/>
  <c r="AQ114" i="75"/>
  <c r="AO114" i="75"/>
  <c r="AN114" i="75"/>
  <c r="AM114" i="75"/>
  <c r="AL114" i="75"/>
  <c r="AI114" i="75"/>
  <c r="AD114" i="75"/>
  <c r="AC114" i="75"/>
  <c r="Z114" i="75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AR113" i="75" s="1"/>
  <c r="I113" i="75"/>
  <c r="AW112" i="75"/>
  <c r="AV112" i="75"/>
  <c r="AS112" i="75"/>
  <c r="AQ112" i="75"/>
  <c r="AO112" i="75"/>
  <c r="AN112" i="75"/>
  <c r="AM112" i="75"/>
  <c r="AL112" i="75"/>
  <c r="AI112" i="75"/>
  <c r="AD112" i="75"/>
  <c r="AC112" i="75"/>
  <c r="Z112" i="75"/>
  <c r="Y112" i="75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AR111" i="75" s="1"/>
  <c r="I111" i="75"/>
  <c r="AW110" i="75"/>
  <c r="AV110" i="75"/>
  <c r="AS110" i="75"/>
  <c r="AQ110" i="75"/>
  <c r="AO110" i="75"/>
  <c r="AN110" i="75"/>
  <c r="AM110" i="75"/>
  <c r="AL110" i="75"/>
  <c r="AI110" i="75"/>
  <c r="AD110" i="75"/>
  <c r="AC110" i="75"/>
  <c r="Z110" i="75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AR109" i="75" s="1"/>
  <c r="I109" i="75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AR107" i="75" s="1"/>
  <c r="I107" i="75"/>
  <c r="AW106" i="75"/>
  <c r="AV106" i="75"/>
  <c r="AS106" i="75"/>
  <c r="AQ106" i="75"/>
  <c r="AO106" i="75"/>
  <c r="AN106" i="75"/>
  <c r="AM106" i="75"/>
  <c r="AL106" i="75"/>
  <c r="AI106" i="75"/>
  <c r="AD106" i="75"/>
  <c r="AC106" i="75"/>
  <c r="Z106" i="75"/>
  <c r="Y106" i="75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AR105" i="75" s="1"/>
  <c r="I105" i="75"/>
  <c r="AW104" i="75"/>
  <c r="AV104" i="75"/>
  <c r="AS104" i="75"/>
  <c r="AQ104" i="75"/>
  <c r="AO104" i="75"/>
  <c r="AN104" i="75"/>
  <c r="AM104" i="75"/>
  <c r="AL104" i="75"/>
  <c r="AI104" i="75"/>
  <c r="AD104" i="75"/>
  <c r="AC104" i="75"/>
  <c r="Z104" i="75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AR103" i="75" s="1"/>
  <c r="I103" i="75"/>
  <c r="AW102" i="75"/>
  <c r="AV102" i="75"/>
  <c r="AS102" i="75"/>
  <c r="AQ102" i="75"/>
  <c r="AO102" i="75"/>
  <c r="AN102" i="75"/>
  <c r="AM102" i="75"/>
  <c r="AL102" i="75"/>
  <c r="AI102" i="75"/>
  <c r="AD102" i="75"/>
  <c r="AC102" i="75"/>
  <c r="Z102" i="75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D98" i="75"/>
  <c r="AC98" i="75"/>
  <c r="Z98" i="75"/>
  <c r="Y98" i="75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D96" i="75"/>
  <c r="AC96" i="75"/>
  <c r="Z96" i="75"/>
  <c r="Y96" i="75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D94" i="75"/>
  <c r="AC94" i="75"/>
  <c r="Z94" i="75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AR93" i="75" s="1"/>
  <c r="I93" i="75"/>
  <c r="AW92" i="75"/>
  <c r="AV92" i="75"/>
  <c r="AS92" i="75"/>
  <c r="AQ92" i="75"/>
  <c r="AO92" i="75"/>
  <c r="AN92" i="75"/>
  <c r="AM92" i="75"/>
  <c r="AL92" i="75"/>
  <c r="AI92" i="75"/>
  <c r="AD92" i="75"/>
  <c r="AC92" i="75"/>
  <c r="Z92" i="75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AR91" i="75" s="1"/>
  <c r="I91" i="75"/>
  <c r="AW90" i="75"/>
  <c r="AV90" i="75"/>
  <c r="AS90" i="75"/>
  <c r="AQ90" i="75"/>
  <c r="AO90" i="75"/>
  <c r="AN90" i="75"/>
  <c r="AM90" i="75"/>
  <c r="AL90" i="75"/>
  <c r="AI90" i="75"/>
  <c r="AD90" i="75"/>
  <c r="AC90" i="75"/>
  <c r="Z90" i="75"/>
  <c r="Y90" i="75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D88" i="75"/>
  <c r="AC88" i="75"/>
  <c r="Z88" i="75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AW86" i="75"/>
  <c r="AV86" i="75"/>
  <c r="AS86" i="75"/>
  <c r="AQ86" i="75"/>
  <c r="AO86" i="75"/>
  <c r="AN86" i="75"/>
  <c r="AM86" i="75"/>
  <c r="AL86" i="75"/>
  <c r="AI86" i="75"/>
  <c r="AD86" i="75"/>
  <c r="AC86" i="75"/>
  <c r="Z86" i="75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P83" i="75" s="1"/>
  <c r="R83" i="75" s="1"/>
  <c r="AW82" i="75"/>
  <c r="AV82" i="75"/>
  <c r="AS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M82" i="75"/>
  <c r="AR82" i="75" s="1"/>
  <c r="I82" i="75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P81" i="75" s="1"/>
  <c r="R81" i="75" s="1"/>
  <c r="AW80" i="75"/>
  <c r="AV80" i="75"/>
  <c r="AS80" i="75"/>
  <c r="AQ80" i="75"/>
  <c r="AO80" i="75"/>
  <c r="AN80" i="75"/>
  <c r="AM80" i="75"/>
  <c r="AL80" i="75"/>
  <c r="AI80" i="75"/>
  <c r="AD80" i="75"/>
  <c r="AC80" i="75"/>
  <c r="Z80" i="75"/>
  <c r="Y80" i="75"/>
  <c r="W80" i="75"/>
  <c r="V80" i="75"/>
  <c r="U80" i="75"/>
  <c r="Q80" i="75"/>
  <c r="M80" i="75"/>
  <c r="AR80" i="75" s="1"/>
  <c r="I80" i="75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P79" i="75" s="1"/>
  <c r="R79" i="75" s="1"/>
  <c r="AW78" i="75"/>
  <c r="AV78" i="75"/>
  <c r="AS78" i="75"/>
  <c r="AQ78" i="75"/>
  <c r="AO78" i="75"/>
  <c r="AN78" i="75"/>
  <c r="AM78" i="75"/>
  <c r="AL78" i="75"/>
  <c r="AI78" i="75"/>
  <c r="AD78" i="75"/>
  <c r="AC78" i="75"/>
  <c r="Z78" i="75"/>
  <c r="Y78" i="75"/>
  <c r="W78" i="75"/>
  <c r="V78" i="75"/>
  <c r="U78" i="75"/>
  <c r="Q78" i="75"/>
  <c r="M78" i="75"/>
  <c r="AR78" i="75" s="1"/>
  <c r="I78" i="75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P77" i="75" s="1"/>
  <c r="R77" i="75" s="1"/>
  <c r="AW76" i="75"/>
  <c r="AV76" i="75"/>
  <c r="AS76" i="75"/>
  <c r="AQ76" i="75"/>
  <c r="AO76" i="75"/>
  <c r="AN76" i="75"/>
  <c r="AM76" i="75"/>
  <c r="AL76" i="75"/>
  <c r="AI76" i="75"/>
  <c r="AD76" i="75"/>
  <c r="AC76" i="75"/>
  <c r="Z76" i="75"/>
  <c r="Y76" i="75"/>
  <c r="W76" i="75"/>
  <c r="V76" i="75"/>
  <c r="U76" i="75"/>
  <c r="Q76" i="75"/>
  <c r="M76" i="75"/>
  <c r="AR76" i="75" s="1"/>
  <c r="I76" i="75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P75" i="75" s="1"/>
  <c r="R75" i="75" s="1"/>
  <c r="AW74" i="75"/>
  <c r="AV74" i="75"/>
  <c r="AS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M74" i="75"/>
  <c r="AR74" i="75" s="1"/>
  <c r="I74" i="75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P73" i="75" s="1"/>
  <c r="R73" i="75" s="1"/>
  <c r="AW72" i="75"/>
  <c r="AV72" i="75"/>
  <c r="AS72" i="75"/>
  <c r="AQ72" i="75"/>
  <c r="AO72" i="75"/>
  <c r="AN72" i="75"/>
  <c r="AM72" i="75"/>
  <c r="AL72" i="75"/>
  <c r="AI72" i="75"/>
  <c r="AD72" i="75"/>
  <c r="AC72" i="75"/>
  <c r="Z72" i="75"/>
  <c r="Y72" i="75"/>
  <c r="W72" i="75"/>
  <c r="V72" i="75"/>
  <c r="U72" i="75"/>
  <c r="Q72" i="75"/>
  <c r="M72" i="75"/>
  <c r="AR72" i="75" s="1"/>
  <c r="I72" i="75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P71" i="75" s="1"/>
  <c r="R71" i="75" s="1"/>
  <c r="AW70" i="75"/>
  <c r="AV70" i="75"/>
  <c r="AS70" i="75"/>
  <c r="AQ70" i="75"/>
  <c r="AO70" i="75"/>
  <c r="AN70" i="75"/>
  <c r="AM70" i="75"/>
  <c r="AL70" i="75"/>
  <c r="AI70" i="75"/>
  <c r="AD70" i="75"/>
  <c r="AC70" i="75"/>
  <c r="Z70" i="75"/>
  <c r="Y70" i="75"/>
  <c r="W70" i="75"/>
  <c r="V70" i="75"/>
  <c r="U70" i="75"/>
  <c r="Q70" i="75"/>
  <c r="M70" i="75"/>
  <c r="AR70" i="75" s="1"/>
  <c r="I70" i="75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P69" i="75" s="1"/>
  <c r="R69" i="75" s="1"/>
  <c r="AW68" i="75"/>
  <c r="AV68" i="75"/>
  <c r="AS68" i="75"/>
  <c r="AQ68" i="75"/>
  <c r="AO68" i="75"/>
  <c r="AN68" i="75"/>
  <c r="AM68" i="75"/>
  <c r="AL68" i="75"/>
  <c r="AI68" i="75"/>
  <c r="AD68" i="75"/>
  <c r="AC68" i="75"/>
  <c r="Z68" i="75"/>
  <c r="Y68" i="75"/>
  <c r="W68" i="75"/>
  <c r="V68" i="75"/>
  <c r="U68" i="75"/>
  <c r="Q68" i="75"/>
  <c r="M68" i="75"/>
  <c r="AR68" i="75" s="1"/>
  <c r="I68" i="75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P67" i="75" s="1"/>
  <c r="R67" i="75" s="1"/>
  <c r="AW66" i="75"/>
  <c r="AV66" i="75"/>
  <c r="AS66" i="75"/>
  <c r="AQ66" i="75"/>
  <c r="AO66" i="75"/>
  <c r="AN66" i="75"/>
  <c r="AM66" i="75"/>
  <c r="AL66" i="75"/>
  <c r="AI66" i="75"/>
  <c r="AD66" i="75"/>
  <c r="AC66" i="75"/>
  <c r="Z66" i="75"/>
  <c r="Y66" i="75"/>
  <c r="W66" i="75"/>
  <c r="V66" i="75"/>
  <c r="U66" i="75"/>
  <c r="Q66" i="75"/>
  <c r="M66" i="75"/>
  <c r="AR66" i="75" s="1"/>
  <c r="I66" i="75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P65" i="75" s="1"/>
  <c r="R65" i="75" s="1"/>
  <c r="AW64" i="75"/>
  <c r="AV64" i="75"/>
  <c r="AS64" i="75"/>
  <c r="AQ64" i="75"/>
  <c r="AO64" i="75"/>
  <c r="AN64" i="75"/>
  <c r="AM64" i="75"/>
  <c r="AL64" i="75"/>
  <c r="AI64" i="75"/>
  <c r="AD64" i="75"/>
  <c r="AC64" i="75"/>
  <c r="Z64" i="75"/>
  <c r="Y64" i="75"/>
  <c r="W64" i="75"/>
  <c r="V64" i="75"/>
  <c r="U64" i="75"/>
  <c r="Q64" i="75"/>
  <c r="M64" i="75"/>
  <c r="AR64" i="75" s="1"/>
  <c r="I64" i="75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P63" i="75" s="1"/>
  <c r="R63" i="75" s="1"/>
  <c r="AW62" i="75"/>
  <c r="AV62" i="75"/>
  <c r="AS62" i="75"/>
  <c r="AQ62" i="75"/>
  <c r="AO62" i="75"/>
  <c r="AN62" i="75"/>
  <c r="AM62" i="75"/>
  <c r="AL62" i="75"/>
  <c r="AI62" i="75"/>
  <c r="AD62" i="75"/>
  <c r="AC62" i="75"/>
  <c r="Z62" i="75"/>
  <c r="Y62" i="75"/>
  <c r="W62" i="75"/>
  <c r="V62" i="75"/>
  <c r="U62" i="75"/>
  <c r="Q62" i="75"/>
  <c r="M62" i="75"/>
  <c r="AR62" i="75" s="1"/>
  <c r="I62" i="75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P61" i="75" s="1"/>
  <c r="R61" i="75" s="1"/>
  <c r="AW60" i="75"/>
  <c r="AV60" i="75"/>
  <c r="AS60" i="75"/>
  <c r="AQ60" i="75"/>
  <c r="AO60" i="75"/>
  <c r="AN60" i="75"/>
  <c r="AM60" i="75"/>
  <c r="AL60" i="75"/>
  <c r="AI60" i="75"/>
  <c r="AD60" i="75"/>
  <c r="AC60" i="75"/>
  <c r="Z60" i="75"/>
  <c r="Y60" i="75"/>
  <c r="W60" i="75"/>
  <c r="V60" i="75"/>
  <c r="U60" i="75"/>
  <c r="Q60" i="75"/>
  <c r="M60" i="75"/>
  <c r="AR60" i="75" s="1"/>
  <c r="I60" i="75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P59" i="75" s="1"/>
  <c r="R59" i="75" s="1"/>
  <c r="AW58" i="75"/>
  <c r="AV58" i="75"/>
  <c r="AS58" i="75"/>
  <c r="AQ58" i="75"/>
  <c r="AO58" i="75"/>
  <c r="AN58" i="75"/>
  <c r="AM58" i="75"/>
  <c r="AL58" i="75"/>
  <c r="AI58" i="75"/>
  <c r="AD58" i="75"/>
  <c r="AC58" i="75"/>
  <c r="Z58" i="75"/>
  <c r="Y58" i="75"/>
  <c r="W58" i="75"/>
  <c r="V58" i="75"/>
  <c r="U58" i="75"/>
  <c r="Q58" i="75"/>
  <c r="M58" i="75"/>
  <c r="AR58" i="75" s="1"/>
  <c r="I58" i="75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P57" i="75" s="1"/>
  <c r="R57" i="75" s="1"/>
  <c r="AW56" i="75"/>
  <c r="AV56" i="75"/>
  <c r="AS56" i="75"/>
  <c r="AQ56" i="75"/>
  <c r="AO56" i="75"/>
  <c r="AN56" i="75"/>
  <c r="AM56" i="75"/>
  <c r="AL56" i="75"/>
  <c r="AI56" i="75"/>
  <c r="AD56" i="75"/>
  <c r="AC56" i="75"/>
  <c r="Z56" i="75"/>
  <c r="Y56" i="75"/>
  <c r="W56" i="75"/>
  <c r="V56" i="75"/>
  <c r="U56" i="75"/>
  <c r="Q56" i="75"/>
  <c r="M56" i="75"/>
  <c r="AR56" i="75" s="1"/>
  <c r="I56" i="75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AR55" i="75" s="1"/>
  <c r="I55" i="75"/>
  <c r="P55" i="75" s="1"/>
  <c r="R55" i="75" s="1"/>
  <c r="AW54" i="75"/>
  <c r="AV54" i="75"/>
  <c r="AS54" i="75"/>
  <c r="AQ54" i="75"/>
  <c r="AO54" i="75"/>
  <c r="AN54" i="75"/>
  <c r="AM54" i="75"/>
  <c r="AL54" i="75"/>
  <c r="AI54" i="75"/>
  <c r="AD54" i="75"/>
  <c r="AC54" i="75"/>
  <c r="Z54" i="75"/>
  <c r="Y54" i="75"/>
  <c r="W54" i="75"/>
  <c r="V54" i="75"/>
  <c r="U54" i="75"/>
  <c r="Q54" i="75"/>
  <c r="M54" i="75"/>
  <c r="AR54" i="75" s="1"/>
  <c r="I54" i="75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Q52" i="75"/>
  <c r="AO52" i="75"/>
  <c r="AN52" i="75"/>
  <c r="AM52" i="75"/>
  <c r="AL52" i="75"/>
  <c r="AI52" i="75"/>
  <c r="AD52" i="75"/>
  <c r="AC52" i="75"/>
  <c r="Z52" i="75"/>
  <c r="Y52" i="75"/>
  <c r="W52" i="75"/>
  <c r="V52" i="75"/>
  <c r="U52" i="75"/>
  <c r="Q52" i="75"/>
  <c r="M52" i="75"/>
  <c r="AR52" i="75" s="1"/>
  <c r="I52" i="75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AR51" i="75" s="1"/>
  <c r="I51" i="75"/>
  <c r="P51" i="75" s="1"/>
  <c r="R51" i="75" s="1"/>
  <c r="AW50" i="75"/>
  <c r="AV50" i="75"/>
  <c r="AS50" i="75"/>
  <c r="AQ50" i="75"/>
  <c r="AO50" i="75"/>
  <c r="AN50" i="75"/>
  <c r="AM50" i="75"/>
  <c r="AL50" i="75"/>
  <c r="AI50" i="75"/>
  <c r="AD50" i="75"/>
  <c r="AC50" i="75"/>
  <c r="Z50" i="75"/>
  <c r="Y50" i="75"/>
  <c r="W50" i="75"/>
  <c r="V50" i="75"/>
  <c r="U50" i="75"/>
  <c r="Q50" i="75"/>
  <c r="M50" i="75"/>
  <c r="AR50" i="75" s="1"/>
  <c r="I50" i="75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AR49" i="75" s="1"/>
  <c r="I49" i="75"/>
  <c r="P49" i="75" s="1"/>
  <c r="R49" i="75" s="1"/>
  <c r="AW48" i="75"/>
  <c r="AV48" i="75"/>
  <c r="AS48" i="75"/>
  <c r="AQ48" i="75"/>
  <c r="AO48" i="75"/>
  <c r="AN48" i="75"/>
  <c r="AM48" i="75"/>
  <c r="AL48" i="75"/>
  <c r="AI48" i="75"/>
  <c r="AD48" i="75"/>
  <c r="AC48" i="75"/>
  <c r="Z48" i="75"/>
  <c r="Y48" i="75"/>
  <c r="W48" i="75"/>
  <c r="V48" i="75"/>
  <c r="U48" i="75"/>
  <c r="Q48" i="75"/>
  <c r="M48" i="75"/>
  <c r="AR48" i="75" s="1"/>
  <c r="I48" i="75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AR47" i="75" s="1"/>
  <c r="I47" i="75"/>
  <c r="P47" i="75" s="1"/>
  <c r="R47" i="75" s="1"/>
  <c r="AW46" i="75"/>
  <c r="AV46" i="75"/>
  <c r="AS46" i="75"/>
  <c r="AQ46" i="75"/>
  <c r="AO46" i="75"/>
  <c r="AN46" i="75"/>
  <c r="AM46" i="75"/>
  <c r="AL46" i="75"/>
  <c r="AI46" i="75"/>
  <c r="AD46" i="75"/>
  <c r="AC46" i="75"/>
  <c r="Z46" i="75"/>
  <c r="Y46" i="75"/>
  <c r="W46" i="75"/>
  <c r="V46" i="75"/>
  <c r="U46" i="75"/>
  <c r="Q46" i="75"/>
  <c r="M46" i="75"/>
  <c r="AR46" i="75" s="1"/>
  <c r="I46" i="75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P45" i="75" s="1"/>
  <c r="R45" i="75" s="1"/>
  <c r="AW44" i="75"/>
  <c r="AV44" i="75"/>
  <c r="AS44" i="75"/>
  <c r="AQ44" i="75"/>
  <c r="AO44" i="75"/>
  <c r="AN44" i="75"/>
  <c r="AM44" i="75"/>
  <c r="AL44" i="75"/>
  <c r="AI44" i="75"/>
  <c r="AD44" i="75"/>
  <c r="AC44" i="75"/>
  <c r="Z44" i="75"/>
  <c r="Y44" i="75"/>
  <c r="W44" i="75"/>
  <c r="V44" i="75"/>
  <c r="U44" i="75"/>
  <c r="Q44" i="75"/>
  <c r="M44" i="75"/>
  <c r="AR44" i="75" s="1"/>
  <c r="I44" i="75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AR43" i="75" s="1"/>
  <c r="I43" i="75"/>
  <c r="P43" i="75" s="1"/>
  <c r="R43" i="75" s="1"/>
  <c r="AW42" i="75"/>
  <c r="AV42" i="75"/>
  <c r="AS42" i="75"/>
  <c r="AQ42" i="75"/>
  <c r="AO42" i="75"/>
  <c r="AN42" i="75"/>
  <c r="AM42" i="75"/>
  <c r="AL42" i="75"/>
  <c r="AI42" i="75"/>
  <c r="AD42" i="75"/>
  <c r="AC42" i="75"/>
  <c r="Z42" i="75"/>
  <c r="Y42" i="75"/>
  <c r="W42" i="75"/>
  <c r="V42" i="75"/>
  <c r="U42" i="75"/>
  <c r="Q42" i="75"/>
  <c r="M42" i="75"/>
  <c r="AR42" i="75" s="1"/>
  <c r="I42" i="75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P41" i="75" s="1"/>
  <c r="R41" i="75" s="1"/>
  <c r="U40" i="75"/>
  <c r="U39" i="75"/>
  <c r="U38" i="75"/>
  <c r="AW37" i="75"/>
  <c r="AV37" i="75"/>
  <c r="AS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M37" i="75"/>
  <c r="AR37" i="75" s="1"/>
  <c r="I37" i="75"/>
  <c r="P37" i="75" s="1"/>
  <c r="R37" i="75" s="1"/>
  <c r="U36" i="75"/>
  <c r="AC35" i="75"/>
  <c r="U35" i="75"/>
  <c r="V35" i="75" s="1"/>
  <c r="Q35" i="75"/>
  <c r="M35" i="75"/>
  <c r="AR35" i="75" s="1"/>
  <c r="I35" i="75"/>
  <c r="P35" i="75" s="1"/>
  <c r="R35" i="75" s="1"/>
  <c r="AC34" i="75"/>
  <c r="Q34" i="75"/>
  <c r="M34" i="75"/>
  <c r="AR34" i="75" s="1"/>
  <c r="I34" i="75"/>
  <c r="AC33" i="75"/>
  <c r="Q33" i="75"/>
  <c r="M33" i="75"/>
  <c r="AR33" i="75" s="1"/>
  <c r="I33" i="75"/>
  <c r="P33" i="75" s="1"/>
  <c r="R33" i="75" s="1"/>
  <c r="AC32" i="75"/>
  <c r="Q32" i="75"/>
  <c r="M32" i="75"/>
  <c r="AR32" i="75" s="1"/>
  <c r="I32" i="75"/>
  <c r="AC31" i="75"/>
  <c r="Q31" i="75"/>
  <c r="M31" i="75"/>
  <c r="AR31" i="75" s="1"/>
  <c r="I31" i="75"/>
  <c r="AC30" i="75"/>
  <c r="U30" i="75"/>
  <c r="V30" i="75" s="1"/>
  <c r="Q30" i="75"/>
  <c r="M30" i="75"/>
  <c r="AR30" i="75" s="1"/>
  <c r="I30" i="75"/>
  <c r="AC29" i="75"/>
  <c r="AC39" i="75" s="1"/>
  <c r="U29" i="75"/>
  <c r="V29" i="75" s="1"/>
  <c r="Q29" i="75"/>
  <c r="Q39" i="75" s="1"/>
  <c r="M29" i="75"/>
  <c r="AR29" i="75" s="1"/>
  <c r="AR39" i="75" s="1"/>
  <c r="I29" i="75"/>
  <c r="P29" i="75" s="1"/>
  <c r="AW28" i="75"/>
  <c r="AV28" i="75"/>
  <c r="AS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M28" i="75"/>
  <c r="AR28" i="75" s="1"/>
  <c r="I28" i="75"/>
  <c r="AW27" i="75"/>
  <c r="AV27" i="75"/>
  <c r="AS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M27" i="75"/>
  <c r="AR27" i="75" s="1"/>
  <c r="I27" i="75"/>
  <c r="P27" i="75" s="1"/>
  <c r="R27" i="75" s="1"/>
  <c r="U26" i="75"/>
  <c r="AC25" i="75"/>
  <c r="Q25" i="75"/>
  <c r="M25" i="75"/>
  <c r="AR25" i="75" s="1"/>
  <c r="I25" i="75"/>
  <c r="P25" i="75" s="1"/>
  <c r="R25" i="75" s="1"/>
  <c r="AQ24" i="75"/>
  <c r="AO24" i="75"/>
  <c r="AL24" i="75"/>
  <c r="AD24" i="75"/>
  <c r="W24" i="75"/>
  <c r="AV24" i="75" s="1"/>
  <c r="U24" i="75"/>
  <c r="V24" i="75" s="1"/>
  <c r="AR24" i="75"/>
  <c r="AO23" i="75"/>
  <c r="AD23" i="75"/>
  <c r="W23" i="75"/>
  <c r="AW23" i="75" s="1"/>
  <c r="V23" i="75"/>
  <c r="U23" i="75"/>
  <c r="AR23" i="75"/>
  <c r="P23" i="75"/>
  <c r="R23" i="75" s="1"/>
  <c r="AW22" i="75"/>
  <c r="AQ22" i="75"/>
  <c r="AO22" i="75"/>
  <c r="AL22" i="75"/>
  <c r="AD22" i="75"/>
  <c r="W22" i="75"/>
  <c r="AV22" i="75" s="1"/>
  <c r="U22" i="75"/>
  <c r="V22" i="75" s="1"/>
  <c r="AR22" i="75"/>
  <c r="AS21" i="75"/>
  <c r="AQ21" i="75"/>
  <c r="AO21" i="75"/>
  <c r="AL21" i="75"/>
  <c r="AD21" i="75"/>
  <c r="W21" i="75"/>
  <c r="AV21" i="75" s="1"/>
  <c r="U21" i="75"/>
  <c r="V21" i="75" s="1"/>
  <c r="AR21" i="75"/>
  <c r="P21" i="75"/>
  <c r="R21" i="75" s="1"/>
  <c r="AC20" i="75"/>
  <c r="U20" i="75"/>
  <c r="V20" i="75" s="1"/>
  <c r="Q20" i="75"/>
  <c r="M20" i="75"/>
  <c r="AR20" i="75" s="1"/>
  <c r="I20" i="75"/>
  <c r="AC19" i="75"/>
  <c r="AC38" i="75" s="1"/>
  <c r="U19" i="75"/>
  <c r="V19" i="75" s="1"/>
  <c r="Q19" i="75"/>
  <c r="Q38" i="75" s="1"/>
  <c r="M19" i="75"/>
  <c r="AR19" i="75" s="1"/>
  <c r="I19" i="75"/>
  <c r="P19" i="75" s="1"/>
  <c r="R19" i="75" s="1"/>
  <c r="AW18" i="75"/>
  <c r="AQ18" i="75"/>
  <c r="AO18" i="75"/>
  <c r="AL18" i="75"/>
  <c r="AD18" i="75"/>
  <c r="W18" i="75"/>
  <c r="AV18" i="75" s="1"/>
  <c r="U18" i="75"/>
  <c r="V18" i="75" s="1"/>
  <c r="AR18" i="75"/>
  <c r="AS17" i="75"/>
  <c r="AQ17" i="75"/>
  <c r="AO17" i="75"/>
  <c r="AL17" i="75"/>
  <c r="AD17" i="75"/>
  <c r="W17" i="75"/>
  <c r="AV17" i="75" s="1"/>
  <c r="U17" i="75"/>
  <c r="V17" i="75" s="1"/>
  <c r="AR17" i="75"/>
  <c r="P17" i="75"/>
  <c r="R17" i="75" s="1"/>
  <c r="AO16" i="75"/>
  <c r="AD16" i="75"/>
  <c r="W16" i="75"/>
  <c r="AW16" i="75" s="1"/>
  <c r="U16" i="75"/>
  <c r="V16" i="75" s="1"/>
  <c r="AR16" i="75"/>
  <c r="I16" i="75"/>
  <c r="AQ16" i="75" s="1"/>
  <c r="AS15" i="75"/>
  <c r="AQ15" i="75"/>
  <c r="AO15" i="75"/>
  <c r="AL15" i="75"/>
  <c r="AD15" i="75"/>
  <c r="W15" i="75"/>
  <c r="AV15" i="75" s="1"/>
  <c r="V15" i="75"/>
  <c r="U15" i="75"/>
  <c r="AR15" i="75"/>
  <c r="P15" i="75"/>
  <c r="R15" i="75" s="1"/>
  <c r="AW14" i="75"/>
  <c r="AV14" i="75"/>
  <c r="AO14" i="75"/>
  <c r="AD14" i="75"/>
  <c r="W14" i="75"/>
  <c r="U14" i="75"/>
  <c r="V14" i="75" s="1"/>
  <c r="AR14" i="75"/>
  <c r="AW13" i="75"/>
  <c r="AS13" i="75"/>
  <c r="AQ13" i="75"/>
  <c r="AO13" i="75"/>
  <c r="AL13" i="75"/>
  <c r="AD13" i="75"/>
  <c r="W13" i="75"/>
  <c r="AV13" i="75" s="1"/>
  <c r="U13" i="75"/>
  <c r="V13" i="75" s="1"/>
  <c r="AR13" i="75"/>
  <c r="I13" i="75"/>
  <c r="P13" i="75" s="1"/>
  <c r="R13" i="75" s="1"/>
  <c r="AV12" i="75"/>
  <c r="AO12" i="75"/>
  <c r="AL12" i="75"/>
  <c r="AD12" i="75"/>
  <c r="W12" i="75"/>
  <c r="V12" i="75"/>
  <c r="U12" i="75"/>
  <c r="AR12" i="75"/>
  <c r="AO11" i="75"/>
  <c r="AD11" i="75"/>
  <c r="W11" i="75"/>
  <c r="U11" i="75"/>
  <c r="V11" i="75" s="1"/>
  <c r="AR11" i="75"/>
  <c r="P11" i="75"/>
  <c r="Y11" i="75" s="1"/>
  <c r="AN11" i="75" s="1"/>
  <c r="AO10" i="75"/>
  <c r="AD10" i="75"/>
  <c r="W10" i="75"/>
  <c r="AW10" i="75" s="1"/>
  <c r="V10" i="75"/>
  <c r="U10" i="75"/>
  <c r="AR10" i="75"/>
  <c r="AO9" i="75"/>
  <c r="AD9" i="75"/>
  <c r="W9" i="75"/>
  <c r="U9" i="75"/>
  <c r="V9" i="75" s="1"/>
  <c r="AR9" i="75"/>
  <c r="P9" i="75"/>
  <c r="AW8" i="75"/>
  <c r="AV8" i="75"/>
  <c r="AS8" i="75"/>
  <c r="AQ8" i="75"/>
  <c r="AO8" i="75"/>
  <c r="AN8" i="75"/>
  <c r="AM8" i="75"/>
  <c r="AL8" i="75"/>
  <c r="AI8" i="75"/>
  <c r="AC8" i="75"/>
  <c r="Z8" i="75"/>
  <c r="AD8" i="75" s="1"/>
  <c r="Y8" i="75"/>
  <c r="W8" i="75"/>
  <c r="V8" i="75"/>
  <c r="U8" i="75"/>
  <c r="Q8" i="75"/>
  <c r="M8" i="75"/>
  <c r="AR8" i="75" s="1"/>
  <c r="I8" i="75"/>
  <c r="AW7" i="75"/>
  <c r="AV7" i="75"/>
  <c r="AS7" i="75"/>
  <c r="AQ7" i="75"/>
  <c r="AO7" i="75"/>
  <c r="AN7" i="75"/>
  <c r="AM7" i="75"/>
  <c r="AL7" i="75"/>
  <c r="AI7" i="75"/>
  <c r="AC7" i="75"/>
  <c r="Y7" i="75"/>
  <c r="W7" i="75"/>
  <c r="V7" i="75"/>
  <c r="U7" i="75"/>
  <c r="Q7" i="75"/>
  <c r="M7" i="75"/>
  <c r="AR7" i="75" s="1"/>
  <c r="I7" i="75"/>
  <c r="P7" i="75" s="1"/>
  <c r="AS6" i="75"/>
  <c r="AC6" i="75"/>
  <c r="AR10" i="82" l="1"/>
  <c r="AL10" i="82"/>
  <c r="AH10" i="82"/>
  <c r="AQ10" i="82"/>
  <c r="AA8" i="82"/>
  <c r="Z26" i="82"/>
  <c r="Z38" i="82"/>
  <c r="S11" i="82"/>
  <c r="Y11" i="82"/>
  <c r="AL11" i="82"/>
  <c r="AR12" i="82"/>
  <c r="AQ12" i="82"/>
  <c r="AL12" i="82"/>
  <c r="AL20" i="82"/>
  <c r="AR20" i="82"/>
  <c r="AQ20" i="82"/>
  <c r="AH20" i="82"/>
  <c r="AR24" i="82"/>
  <c r="AQ24" i="82"/>
  <c r="AH24" i="82"/>
  <c r="AL24" i="82"/>
  <c r="AA7" i="82"/>
  <c r="AF26" i="82"/>
  <c r="S12" i="82"/>
  <c r="Y12" i="82"/>
  <c r="AJ12" i="82" s="1"/>
  <c r="AR13" i="82"/>
  <c r="AQ13" i="82"/>
  <c r="AH13" i="82"/>
  <c r="AL18" i="82"/>
  <c r="AR18" i="82"/>
  <c r="AQ18" i="82"/>
  <c r="AH18" i="82"/>
  <c r="Z36" i="82"/>
  <c r="Z40" i="82" s="1"/>
  <c r="AQ9" i="82"/>
  <c r="AH9" i="82"/>
  <c r="AQ11" i="82"/>
  <c r="S7" i="82"/>
  <c r="AF36" i="82"/>
  <c r="AF40" i="82" s="1"/>
  <c r="Y9" i="82"/>
  <c r="AL9" i="82"/>
  <c r="AH11" i="82"/>
  <c r="AH12" i="82"/>
  <c r="S9" i="82"/>
  <c r="S10" i="82"/>
  <c r="Y10" i="82"/>
  <c r="AL13" i="82"/>
  <c r="Q19" i="82"/>
  <c r="S21" i="82"/>
  <c r="W21" i="82"/>
  <c r="S22" i="82"/>
  <c r="Y22" i="82"/>
  <c r="AR22" i="82"/>
  <c r="Y23" i="82"/>
  <c r="AR23" i="82"/>
  <c r="AA24" i="82"/>
  <c r="AL29" i="82"/>
  <c r="AI26" i="82"/>
  <c r="AI36" i="82" s="1"/>
  <c r="AI40" i="82" s="1"/>
  <c r="M40" i="82"/>
  <c r="AH14" i="82"/>
  <c r="AQ14" i="82"/>
  <c r="AH15" i="82"/>
  <c r="AQ15" i="82"/>
  <c r="W16" i="82"/>
  <c r="AH17" i="82"/>
  <c r="AQ17" i="82"/>
  <c r="Y18" i="82"/>
  <c r="AJ18" i="82" s="1"/>
  <c r="Y20" i="82"/>
  <c r="AJ20" i="82" s="1"/>
  <c r="AA22" i="82"/>
  <c r="AL22" i="82"/>
  <c r="AL23" i="82"/>
  <c r="AN24" i="82"/>
  <c r="V25" i="82"/>
  <c r="W25" i="82" s="1"/>
  <c r="AL25" i="82" s="1"/>
  <c r="S28" i="82"/>
  <c r="V29" i="82"/>
  <c r="W29" i="82" s="1"/>
  <c r="V30" i="82"/>
  <c r="W30" i="82" s="1"/>
  <c r="V31" i="82"/>
  <c r="W31" i="82" s="1"/>
  <c r="V32" i="82"/>
  <c r="W32" i="82" s="1"/>
  <c r="V33" i="82"/>
  <c r="W33" i="82" s="1"/>
  <c r="V34" i="82"/>
  <c r="W34" i="82" s="1"/>
  <c r="V35" i="82"/>
  <c r="W35" i="82" s="1"/>
  <c r="J26" i="82"/>
  <c r="J36" i="82" s="1"/>
  <c r="J40" i="82" s="1"/>
  <c r="R26" i="82"/>
  <c r="R36" i="82" s="1"/>
  <c r="N38" i="82"/>
  <c r="AE40" i="82"/>
  <c r="AP40" i="82"/>
  <c r="Y14" i="82"/>
  <c r="AJ14" i="82" s="1"/>
  <c r="AR14" i="82"/>
  <c r="Y15" i="82"/>
  <c r="AN15" i="82" s="1"/>
  <c r="AR15" i="82"/>
  <c r="Q16" i="82"/>
  <c r="Y17" i="82"/>
  <c r="AR17" i="82"/>
  <c r="AA18" i="82"/>
  <c r="AA20" i="82"/>
  <c r="AN23" i="82"/>
  <c r="Q25" i="82"/>
  <c r="Q29" i="82"/>
  <c r="Q31" i="82"/>
  <c r="Q33" i="82"/>
  <c r="Q35" i="82"/>
  <c r="N39" i="82"/>
  <c r="Y13" i="82"/>
  <c r="AN18" i="82"/>
  <c r="V19" i="82"/>
  <c r="W19" i="82" s="1"/>
  <c r="AN20" i="82"/>
  <c r="AH22" i="82"/>
  <c r="AH23" i="82"/>
  <c r="Y24" i="82"/>
  <c r="AJ24" i="82" s="1"/>
  <c r="Y30" i="82"/>
  <c r="AJ30" i="82" s="1"/>
  <c r="Y32" i="82"/>
  <c r="AJ32" i="82" s="1"/>
  <c r="Y34" i="82"/>
  <c r="AJ34" i="82" s="1"/>
  <c r="N26" i="82"/>
  <c r="N36" i="82" s="1"/>
  <c r="N40" i="82" s="1"/>
  <c r="J38" i="82"/>
  <c r="R9" i="75"/>
  <c r="AV9" i="75"/>
  <c r="AL10" i="75"/>
  <c r="E40" i="75"/>
  <c r="AR26" i="75"/>
  <c r="AR38" i="75"/>
  <c r="Y9" i="75"/>
  <c r="AW9" i="75"/>
  <c r="AV10" i="75"/>
  <c r="AQ11" i="75"/>
  <c r="AL11" i="75"/>
  <c r="F40" i="75"/>
  <c r="Q36" i="75"/>
  <c r="Q40" i="75" s="1"/>
  <c r="AV11" i="75"/>
  <c r="Y13" i="75"/>
  <c r="AN13" i="75" s="1"/>
  <c r="AC26" i="75"/>
  <c r="AM26" i="75"/>
  <c r="AM36" i="75" s="1"/>
  <c r="Z7" i="75"/>
  <c r="AQ9" i="75"/>
  <c r="R11" i="75"/>
  <c r="AS11" i="75"/>
  <c r="R7" i="75"/>
  <c r="Q26" i="75"/>
  <c r="AI26" i="75"/>
  <c r="AI36" i="75" s="1"/>
  <c r="AL9" i="75"/>
  <c r="AS9" i="75"/>
  <c r="AQ10" i="75"/>
  <c r="AW11" i="75"/>
  <c r="AW12" i="75"/>
  <c r="AQ12" i="75"/>
  <c r="AQ14" i="75"/>
  <c r="AL14" i="75"/>
  <c r="X40" i="75"/>
  <c r="Y15" i="75"/>
  <c r="AN15" i="75" s="1"/>
  <c r="AW15" i="75"/>
  <c r="AL16" i="75"/>
  <c r="Y17" i="75"/>
  <c r="AN17" i="75" s="1"/>
  <c r="AW17" i="75"/>
  <c r="Y19" i="75"/>
  <c r="Y21" i="75"/>
  <c r="AN21" i="75" s="1"/>
  <c r="AW21" i="75"/>
  <c r="AQ23" i="75"/>
  <c r="AW24" i="75"/>
  <c r="U25" i="75"/>
  <c r="V25" i="75" s="1"/>
  <c r="V38" i="75" s="1"/>
  <c r="P31" i="75"/>
  <c r="U33" i="75"/>
  <c r="V33" i="75" s="1"/>
  <c r="U34" i="75"/>
  <c r="V34" i="75" s="1"/>
  <c r="Y35" i="75"/>
  <c r="E36" i="75"/>
  <c r="M36" i="75"/>
  <c r="I39" i="75"/>
  <c r="L40" i="75"/>
  <c r="AV16" i="75"/>
  <c r="AL23" i="75"/>
  <c r="AS23" i="75"/>
  <c r="I26" i="75"/>
  <c r="I36" i="75" s="1"/>
  <c r="F36" i="75"/>
  <c r="X36" i="75"/>
  <c r="AJ36" i="75"/>
  <c r="AJ40" i="75" s="1"/>
  <c r="AG36" i="75"/>
  <c r="AG40" i="75" s="1"/>
  <c r="M38" i="75"/>
  <c r="AH40" i="75"/>
  <c r="AU40" i="75"/>
  <c r="AV23" i="75"/>
  <c r="M39" i="75"/>
  <c r="M40" i="75" s="1"/>
  <c r="Y23" i="75"/>
  <c r="AN23" i="75" s="1"/>
  <c r="R29" i="75"/>
  <c r="U31" i="75"/>
  <c r="V31" i="75" s="1"/>
  <c r="V39" i="75" s="1"/>
  <c r="U32" i="75"/>
  <c r="V32" i="75" s="1"/>
  <c r="M26" i="75"/>
  <c r="I38" i="75"/>
  <c r="P8" i="75"/>
  <c r="R8" i="75" s="1"/>
  <c r="P10" i="75"/>
  <c r="P12" i="75"/>
  <c r="P14" i="75"/>
  <c r="P16" i="75"/>
  <c r="P18" i="75"/>
  <c r="P20" i="75"/>
  <c r="P22" i="75"/>
  <c r="P24" i="75"/>
  <c r="P28" i="75"/>
  <c r="R28" i="75" s="1"/>
  <c r="P30" i="75"/>
  <c r="P39" i="75" s="1"/>
  <c r="P32" i="75"/>
  <c r="P34" i="75"/>
  <c r="P42" i="75"/>
  <c r="R42" i="75" s="1"/>
  <c r="P44" i="75"/>
  <c r="R44" i="75" s="1"/>
  <c r="P46" i="75"/>
  <c r="R46" i="75" s="1"/>
  <c r="P48" i="75"/>
  <c r="R48" i="75" s="1"/>
  <c r="P50" i="75"/>
  <c r="R50" i="75" s="1"/>
  <c r="P52" i="75"/>
  <c r="R52" i="75" s="1"/>
  <c r="P54" i="75"/>
  <c r="R54" i="75" s="1"/>
  <c r="P56" i="75"/>
  <c r="R56" i="75" s="1"/>
  <c r="P58" i="75"/>
  <c r="R58" i="75" s="1"/>
  <c r="P60" i="75"/>
  <c r="R60" i="75" s="1"/>
  <c r="P62" i="75"/>
  <c r="R62" i="75" s="1"/>
  <c r="P64" i="75"/>
  <c r="R64" i="75" s="1"/>
  <c r="P66" i="75"/>
  <c r="R66" i="75" s="1"/>
  <c r="P68" i="75"/>
  <c r="R68" i="75" s="1"/>
  <c r="P70" i="75"/>
  <c r="R70" i="75" s="1"/>
  <c r="P72" i="75"/>
  <c r="R72" i="75" s="1"/>
  <c r="P74" i="75"/>
  <c r="R74" i="75" s="1"/>
  <c r="P76" i="75"/>
  <c r="R76" i="75" s="1"/>
  <c r="P78" i="75"/>
  <c r="R78" i="75" s="1"/>
  <c r="P80" i="75"/>
  <c r="R80" i="75" s="1"/>
  <c r="P82" i="75"/>
  <c r="R82" i="75" s="1"/>
  <c r="P84" i="75"/>
  <c r="R84" i="75" s="1"/>
  <c r="P152" i="75"/>
  <c r="R152" i="75" s="1"/>
  <c r="P154" i="75"/>
  <c r="R154" i="75" s="1"/>
  <c r="P158" i="75"/>
  <c r="R158" i="75" s="1"/>
  <c r="P160" i="75"/>
  <c r="R160" i="75" s="1"/>
  <c r="P162" i="75"/>
  <c r="R162" i="75" s="1"/>
  <c r="P167" i="75"/>
  <c r="R167" i="75" s="1"/>
  <c r="P170" i="75"/>
  <c r="R170" i="75" s="1"/>
  <c r="P175" i="75"/>
  <c r="R175" i="75" s="1"/>
  <c r="P178" i="75"/>
  <c r="R178" i="75" s="1"/>
  <c r="P186" i="75"/>
  <c r="R186" i="75" s="1"/>
  <c r="R187" i="75"/>
  <c r="AR171" i="75"/>
  <c r="AR179" i="75"/>
  <c r="P85" i="75"/>
  <c r="R85" i="75" s="1"/>
  <c r="P87" i="75"/>
  <c r="R87" i="75" s="1"/>
  <c r="P89" i="75"/>
  <c r="R89" i="75" s="1"/>
  <c r="P91" i="75"/>
  <c r="R91" i="75" s="1"/>
  <c r="P93" i="75"/>
  <c r="R93" i="75" s="1"/>
  <c r="P95" i="75"/>
  <c r="R95" i="75" s="1"/>
  <c r="P97" i="75"/>
  <c r="R97" i="75" s="1"/>
  <c r="P99" i="75"/>
  <c r="R99" i="75" s="1"/>
  <c r="P101" i="75"/>
  <c r="R101" i="75" s="1"/>
  <c r="P103" i="75"/>
  <c r="R103" i="75" s="1"/>
  <c r="P105" i="75"/>
  <c r="R105" i="75" s="1"/>
  <c r="P107" i="75"/>
  <c r="R107" i="75" s="1"/>
  <c r="P109" i="75"/>
  <c r="R109" i="75" s="1"/>
  <c r="P111" i="75"/>
  <c r="R111" i="75" s="1"/>
  <c r="P113" i="75"/>
  <c r="R113" i="75" s="1"/>
  <c r="P115" i="75"/>
  <c r="R115" i="75" s="1"/>
  <c r="P117" i="75"/>
  <c r="R117" i="75" s="1"/>
  <c r="P119" i="75"/>
  <c r="R119" i="75" s="1"/>
  <c r="P121" i="75"/>
  <c r="R121" i="75" s="1"/>
  <c r="P123" i="75"/>
  <c r="R123" i="75" s="1"/>
  <c r="P125" i="75"/>
  <c r="R125" i="75" s="1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66" i="75"/>
  <c r="R166" i="75" s="1"/>
  <c r="P174" i="75"/>
  <c r="R174" i="75" s="1"/>
  <c r="R181" i="75"/>
  <c r="R183" i="75"/>
  <c r="R273" i="75"/>
  <c r="P278" i="75"/>
  <c r="R278" i="75" s="1"/>
  <c r="P276" i="75"/>
  <c r="R276" i="75" s="1"/>
  <c r="R279" i="75"/>
  <c r="P282" i="75"/>
  <c r="R282" i="75" s="1"/>
  <c r="R283" i="75"/>
  <c r="P286" i="75"/>
  <c r="R286" i="75" s="1"/>
  <c r="P272" i="75"/>
  <c r="R272" i="75" s="1"/>
  <c r="R275" i="75"/>
  <c r="P280" i="75"/>
  <c r="R280" i="75" s="1"/>
  <c r="R281" i="75"/>
  <c r="P284" i="75"/>
  <c r="R284" i="75" s="1"/>
  <c r="R285" i="75"/>
  <c r="P297" i="75"/>
  <c r="R297" i="75" s="1"/>
  <c r="P299" i="75"/>
  <c r="R299" i="75" s="1"/>
  <c r="AM8" i="82"/>
  <c r="AM10" i="82"/>
  <c r="AM38" i="82" s="1"/>
  <c r="AM12" i="82"/>
  <c r="AM14" i="82"/>
  <c r="AM16" i="82"/>
  <c r="AM18" i="82"/>
  <c r="AM20" i="82"/>
  <c r="AM22" i="82"/>
  <c r="AM24" i="82"/>
  <c r="AM28" i="82"/>
  <c r="AM30" i="82"/>
  <c r="AM39" i="82" s="1"/>
  <c r="AM32" i="82"/>
  <c r="AM34" i="82"/>
  <c r="AM42" i="82"/>
  <c r="AM44" i="82"/>
  <c r="AM46" i="82"/>
  <c r="AM48" i="82"/>
  <c r="AM50" i="82"/>
  <c r="AM52" i="82"/>
  <c r="AM54" i="82"/>
  <c r="AM56" i="82"/>
  <c r="Q61" i="82"/>
  <c r="S61" i="82" s="1"/>
  <c r="Q63" i="82"/>
  <c r="S63" i="82" s="1"/>
  <c r="Q65" i="82"/>
  <c r="S65" i="82" s="1"/>
  <c r="Q67" i="82"/>
  <c r="S67" i="82" s="1"/>
  <c r="AA69" i="82"/>
  <c r="AA71" i="82"/>
  <c r="AA73" i="82"/>
  <c r="AA75" i="82"/>
  <c r="P302" i="75"/>
  <c r="R302" i="75" s="1"/>
  <c r="P304" i="75"/>
  <c r="R304" i="75" s="1"/>
  <c r="P306" i="75"/>
  <c r="R306" i="75" s="1"/>
  <c r="P308" i="75"/>
  <c r="R308" i="75" s="1"/>
  <c r="P310" i="75"/>
  <c r="R310" i="75" s="1"/>
  <c r="P312" i="75"/>
  <c r="R312" i="75" s="1"/>
  <c r="P314" i="75"/>
  <c r="R314" i="75" s="1"/>
  <c r="P316" i="75"/>
  <c r="R316" i="75" s="1"/>
  <c r="P318" i="75"/>
  <c r="R318" i="75" s="1"/>
  <c r="P320" i="75"/>
  <c r="R320" i="75" s="1"/>
  <c r="P322" i="75"/>
  <c r="R322" i="75" s="1"/>
  <c r="P324" i="75"/>
  <c r="R324" i="75" s="1"/>
  <c r="P326" i="75"/>
  <c r="R326" i="75" s="1"/>
  <c r="P328" i="75"/>
  <c r="R328" i="75" s="1"/>
  <c r="P330" i="75"/>
  <c r="R330" i="75" s="1"/>
  <c r="P332" i="75"/>
  <c r="R332" i="75" s="1"/>
  <c r="P334" i="75"/>
  <c r="R334" i="75" s="1"/>
  <c r="P336" i="75"/>
  <c r="R336" i="75" s="1"/>
  <c r="P338" i="75"/>
  <c r="R338" i="75" s="1"/>
  <c r="P340" i="75"/>
  <c r="R340" i="75" s="1"/>
  <c r="P342" i="75"/>
  <c r="R342" i="75" s="1"/>
  <c r="P344" i="75"/>
  <c r="R344" i="75" s="1"/>
  <c r="P346" i="75"/>
  <c r="R346" i="75" s="1"/>
  <c r="P348" i="75"/>
  <c r="R348" i="75" s="1"/>
  <c r="P350" i="75"/>
  <c r="R350" i="75" s="1"/>
  <c r="P352" i="75"/>
  <c r="R352" i="75" s="1"/>
  <c r="P354" i="75"/>
  <c r="R354" i="75" s="1"/>
  <c r="P356" i="75"/>
  <c r="R356" i="75" s="1"/>
  <c r="P358" i="75"/>
  <c r="R358" i="75" s="1"/>
  <c r="P360" i="75"/>
  <c r="R360" i="75" s="1"/>
  <c r="P362" i="75"/>
  <c r="R362" i="75" s="1"/>
  <c r="P364" i="75"/>
  <c r="R364" i="75" s="1"/>
  <c r="P366" i="75"/>
  <c r="R366" i="75" s="1"/>
  <c r="P368" i="75"/>
  <c r="R368" i="75" s="1"/>
  <c r="P370" i="75"/>
  <c r="R370" i="75" s="1"/>
  <c r="P372" i="75"/>
  <c r="R372" i="75" s="1"/>
  <c r="P374" i="75"/>
  <c r="R374" i="75" s="1"/>
  <c r="P376" i="75"/>
  <c r="R376" i="75" s="1"/>
  <c r="P378" i="75"/>
  <c r="R378" i="75" s="1"/>
  <c r="P380" i="75"/>
  <c r="R380" i="75" s="1"/>
  <c r="P382" i="75"/>
  <c r="R382" i="75" s="1"/>
  <c r="P384" i="75"/>
  <c r="R384" i="75" s="1"/>
  <c r="P386" i="75"/>
  <c r="R386" i="75" s="1"/>
  <c r="P388" i="75"/>
  <c r="R388" i="75" s="1"/>
  <c r="P390" i="75"/>
  <c r="R390" i="75" s="1"/>
  <c r="P392" i="75"/>
  <c r="R392" i="75" s="1"/>
  <c r="P394" i="75"/>
  <c r="R394" i="75" s="1"/>
  <c r="P396" i="75"/>
  <c r="R396" i="75" s="1"/>
  <c r="P398" i="75"/>
  <c r="R398" i="75" s="1"/>
  <c r="P400" i="75"/>
  <c r="R400" i="75" s="1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P434" i="75"/>
  <c r="R434" i="75" s="1"/>
  <c r="P436" i="75"/>
  <c r="R436" i="75" s="1"/>
  <c r="AM70" i="82"/>
  <c r="Q70" i="82"/>
  <c r="S70" i="82" s="1"/>
  <c r="AM72" i="82"/>
  <c r="Q72" i="82"/>
  <c r="S72" i="82" s="1"/>
  <c r="AA61" i="82"/>
  <c r="AA63" i="82"/>
  <c r="AA65" i="82"/>
  <c r="AA67" i="82"/>
  <c r="Q69" i="82"/>
  <c r="S69" i="82" s="1"/>
  <c r="Q71" i="82"/>
  <c r="S71" i="82" s="1"/>
  <c r="Q73" i="82"/>
  <c r="S73" i="82" s="1"/>
  <c r="Q75" i="82"/>
  <c r="S75" i="82" s="1"/>
  <c r="AA121" i="82"/>
  <c r="AA123" i="82"/>
  <c r="AA125" i="82"/>
  <c r="AA127" i="82"/>
  <c r="AA129" i="82"/>
  <c r="AA131" i="82"/>
  <c r="Q74" i="82"/>
  <c r="S74" i="82" s="1"/>
  <c r="Q76" i="82"/>
  <c r="S76" i="82" s="1"/>
  <c r="Q78" i="82"/>
  <c r="S78" i="82" s="1"/>
  <c r="Q80" i="82"/>
  <c r="S80" i="82" s="1"/>
  <c r="Q82" i="82"/>
  <c r="S82" i="82" s="1"/>
  <c r="Q84" i="82"/>
  <c r="S84" i="82" s="1"/>
  <c r="Q86" i="82"/>
  <c r="S86" i="82" s="1"/>
  <c r="Q88" i="82"/>
  <c r="S88" i="82" s="1"/>
  <c r="Q90" i="82"/>
  <c r="S90" i="82" s="1"/>
  <c r="Q92" i="82"/>
  <c r="S92" i="82" s="1"/>
  <c r="Q94" i="82"/>
  <c r="S94" i="82" s="1"/>
  <c r="Q96" i="82"/>
  <c r="S96" i="82" s="1"/>
  <c r="Q98" i="82"/>
  <c r="S98" i="82" s="1"/>
  <c r="Q100" i="82"/>
  <c r="S100" i="82" s="1"/>
  <c r="Q102" i="82"/>
  <c r="S102" i="82" s="1"/>
  <c r="AM132" i="82"/>
  <c r="Q132" i="82"/>
  <c r="S132" i="82" s="1"/>
  <c r="Q122" i="82"/>
  <c r="S122" i="82" s="1"/>
  <c r="Q124" i="82"/>
  <c r="S124" i="82" s="1"/>
  <c r="Q126" i="82"/>
  <c r="S126" i="82" s="1"/>
  <c r="Q128" i="82"/>
  <c r="S128" i="82" s="1"/>
  <c r="Q130" i="82"/>
  <c r="S130" i="82" s="1"/>
  <c r="Q133" i="82"/>
  <c r="S133" i="82" s="1"/>
  <c r="Q135" i="82"/>
  <c r="S135" i="82" s="1"/>
  <c r="Q137" i="82"/>
  <c r="S137" i="82" s="1"/>
  <c r="Q139" i="82"/>
  <c r="S139" i="82" s="1"/>
  <c r="Q141" i="82"/>
  <c r="S141" i="82" s="1"/>
  <c r="Q163" i="82"/>
  <c r="S163" i="82" s="1"/>
  <c r="AA165" i="82"/>
  <c r="AA167" i="82"/>
  <c r="AA169" i="82"/>
  <c r="AA171" i="82"/>
  <c r="Q134" i="82"/>
  <c r="S134" i="82" s="1"/>
  <c r="Q136" i="82"/>
  <c r="S136" i="82" s="1"/>
  <c r="Q138" i="82"/>
  <c r="S138" i="82" s="1"/>
  <c r="Q140" i="82"/>
  <c r="S140" i="82" s="1"/>
  <c r="Q142" i="82"/>
  <c r="S142" i="82" s="1"/>
  <c r="Q144" i="82"/>
  <c r="S144" i="82" s="1"/>
  <c r="Q164" i="82"/>
  <c r="S164" i="82" s="1"/>
  <c r="AM164" i="82"/>
  <c r="Q166" i="82"/>
  <c r="S166" i="82" s="1"/>
  <c r="AM166" i="82"/>
  <c r="Q168" i="82"/>
  <c r="S168" i="82" s="1"/>
  <c r="AM168" i="82"/>
  <c r="Q170" i="82"/>
  <c r="S170" i="82" s="1"/>
  <c r="AM170" i="82"/>
  <c r="Q172" i="82"/>
  <c r="S172" i="82" s="1"/>
  <c r="AM172" i="82"/>
  <c r="Q174" i="82"/>
  <c r="S174" i="82" s="1"/>
  <c r="AM174" i="82"/>
  <c r="Q176" i="82"/>
  <c r="S176" i="82" s="1"/>
  <c r="AM176" i="82"/>
  <c r="Q178" i="82"/>
  <c r="S178" i="82" s="1"/>
  <c r="AM178" i="82"/>
  <c r="Q180" i="82"/>
  <c r="S180" i="82" s="1"/>
  <c r="AM180" i="82"/>
  <c r="AA163" i="82"/>
  <c r="AM182" i="82"/>
  <c r="AM184" i="82"/>
  <c r="AM186" i="82"/>
  <c r="AM188" i="82"/>
  <c r="AM190" i="82"/>
  <c r="AM192" i="82"/>
  <c r="AM194" i="82"/>
  <c r="AM196" i="82"/>
  <c r="AM198" i="82"/>
  <c r="AM200" i="82"/>
  <c r="AM202" i="82"/>
  <c r="AM204" i="82"/>
  <c r="AM206" i="82"/>
  <c r="AM208" i="82"/>
  <c r="AM210" i="82"/>
  <c r="AM212" i="82"/>
  <c r="AM214" i="82"/>
  <c r="AM216" i="82"/>
  <c r="AM218" i="82"/>
  <c r="AM220" i="82"/>
  <c r="AM222" i="82"/>
  <c r="AM224" i="82"/>
  <c r="AM226" i="82"/>
  <c r="AM228" i="82"/>
  <c r="AM230" i="82"/>
  <c r="AM232" i="82"/>
  <c r="AM234" i="82"/>
  <c r="AM236" i="82"/>
  <c r="AM238" i="82"/>
  <c r="AM240" i="82"/>
  <c r="AM242" i="82"/>
  <c r="AM244" i="82"/>
  <c r="AM275" i="82"/>
  <c r="Q275" i="82"/>
  <c r="S275" i="82" s="1"/>
  <c r="AM277" i="82"/>
  <c r="Q277" i="82"/>
  <c r="S277" i="82" s="1"/>
  <c r="AM279" i="82"/>
  <c r="Q279" i="82"/>
  <c r="S279" i="82" s="1"/>
  <c r="Q274" i="82"/>
  <c r="S274" i="82" s="1"/>
  <c r="Q276" i="82"/>
  <c r="S276" i="82" s="1"/>
  <c r="Q278" i="82"/>
  <c r="S278" i="82" s="1"/>
  <c r="Q280" i="82"/>
  <c r="S280" i="82" s="1"/>
  <c r="Q282" i="82"/>
  <c r="S282" i="82" s="1"/>
  <c r="Q284" i="82"/>
  <c r="S284" i="82" s="1"/>
  <c r="Q286" i="82"/>
  <c r="S286" i="82" s="1"/>
  <c r="Q288" i="82"/>
  <c r="S288" i="82" s="1"/>
  <c r="AM288" i="82"/>
  <c r="Q290" i="82"/>
  <c r="S290" i="82" s="1"/>
  <c r="AM290" i="82"/>
  <c r="AA274" i="82"/>
  <c r="AA276" i="82"/>
  <c r="AA278" i="82"/>
  <c r="AA280" i="82"/>
  <c r="AA282" i="82"/>
  <c r="AA284" i="82"/>
  <c r="AA286" i="82"/>
  <c r="AA288" i="82"/>
  <c r="Q281" i="82"/>
  <c r="S281" i="82" s="1"/>
  <c r="Q283" i="82"/>
  <c r="S283" i="82" s="1"/>
  <c r="Q285" i="82"/>
  <c r="S285" i="82" s="1"/>
  <c r="Q287" i="82"/>
  <c r="S287" i="82" s="1"/>
  <c r="Q289" i="82"/>
  <c r="S289" i="82" s="1"/>
  <c r="AM292" i="82"/>
  <c r="AM294" i="82"/>
  <c r="AM296" i="82"/>
  <c r="AM298" i="82"/>
  <c r="AM300" i="82"/>
  <c r="AM302" i="82"/>
  <c r="AM304" i="82"/>
  <c r="AM306" i="82"/>
  <c r="AM308" i="82"/>
  <c r="AM310" i="82"/>
  <c r="AM312" i="82"/>
  <c r="AM314" i="82"/>
  <c r="AM316" i="82"/>
  <c r="AM318" i="82"/>
  <c r="AM320" i="82"/>
  <c r="AM322" i="82"/>
  <c r="AM324" i="82"/>
  <c r="AM326" i="82"/>
  <c r="AM328" i="82"/>
  <c r="AM330" i="82"/>
  <c r="AM332" i="82"/>
  <c r="AM334" i="82"/>
  <c r="AM336" i="82"/>
  <c r="AM338" i="82"/>
  <c r="AM340" i="82"/>
  <c r="AM342" i="82"/>
  <c r="AM344" i="82"/>
  <c r="AM346" i="82"/>
  <c r="AM348" i="82"/>
  <c r="AM350" i="82"/>
  <c r="AM352" i="82"/>
  <c r="AM354" i="82"/>
  <c r="AM356" i="82"/>
  <c r="Q358" i="82"/>
  <c r="S358" i="82" s="1"/>
  <c r="AM358" i="82"/>
  <c r="Q360" i="82"/>
  <c r="S360" i="82" s="1"/>
  <c r="AM360" i="82"/>
  <c r="Q362" i="82"/>
  <c r="S362" i="82" s="1"/>
  <c r="AM362" i="82"/>
  <c r="Q364" i="82"/>
  <c r="S364" i="82" s="1"/>
  <c r="AM364" i="82"/>
  <c r="Q366" i="82"/>
  <c r="S366" i="82" s="1"/>
  <c r="AM366" i="82"/>
  <c r="Q368" i="82"/>
  <c r="S368" i="82" s="1"/>
  <c r="AM368" i="82"/>
  <c r="Q370" i="82"/>
  <c r="S370" i="82" s="1"/>
  <c r="AM370" i="82"/>
  <c r="Q372" i="82"/>
  <c r="S372" i="82" s="1"/>
  <c r="AM372" i="82"/>
  <c r="AA359" i="82"/>
  <c r="AA361" i="82"/>
  <c r="AA363" i="82"/>
  <c r="AM374" i="82"/>
  <c r="AM376" i="82"/>
  <c r="AM378" i="82"/>
  <c r="AM380" i="82"/>
  <c r="Q381" i="82"/>
  <c r="S381" i="82" s="1"/>
  <c r="Q383" i="82"/>
  <c r="S383" i="82" s="1"/>
  <c r="Q385" i="82"/>
  <c r="S385" i="82" s="1"/>
  <c r="Q387" i="82"/>
  <c r="S387" i="82" s="1"/>
  <c r="Q389" i="82"/>
  <c r="S389" i="82" s="1"/>
  <c r="Q391" i="82"/>
  <c r="S391" i="82" s="1"/>
  <c r="Q403" i="82"/>
  <c r="S403" i="82" s="1"/>
  <c r="Q404" i="82"/>
  <c r="S404" i="82" s="1"/>
  <c r="AM404" i="82"/>
  <c r="Q406" i="82"/>
  <c r="S406" i="82" s="1"/>
  <c r="AM406" i="82"/>
  <c r="Q408" i="82"/>
  <c r="S408" i="82" s="1"/>
  <c r="AM408" i="82"/>
  <c r="Q410" i="82"/>
  <c r="S410" i="82" s="1"/>
  <c r="AM410" i="82"/>
  <c r="AA403" i="82"/>
  <c r="AA405" i="82"/>
  <c r="AA407" i="82"/>
  <c r="AA409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S33" i="82" l="1"/>
  <c r="Y33" i="82"/>
  <c r="AN33" i="82"/>
  <c r="AA17" i="82"/>
  <c r="AJ17" i="82"/>
  <c r="AR34" i="82"/>
  <c r="AQ34" i="82"/>
  <c r="AH34" i="82"/>
  <c r="AL34" i="82"/>
  <c r="AR31" i="82"/>
  <c r="AQ31" i="82"/>
  <c r="AH31" i="82"/>
  <c r="AL31" i="82"/>
  <c r="AA30" i="82"/>
  <c r="AA23" i="82"/>
  <c r="AJ23" i="82"/>
  <c r="AL21" i="82"/>
  <c r="AR21" i="82"/>
  <c r="AQ21" i="82"/>
  <c r="AH21" i="82"/>
  <c r="AJ10" i="82"/>
  <c r="AN10" i="82"/>
  <c r="AL16" i="82"/>
  <c r="AL26" i="82" s="1"/>
  <c r="AA9" i="82"/>
  <c r="AJ9" i="82"/>
  <c r="AN9" i="82"/>
  <c r="R40" i="82"/>
  <c r="W26" i="82"/>
  <c r="W40" i="82" s="1"/>
  <c r="AN12" i="82"/>
  <c r="AA10" i="82"/>
  <c r="AM26" i="82"/>
  <c r="S31" i="82"/>
  <c r="Y31" i="82"/>
  <c r="AN31" i="82" s="1"/>
  <c r="S16" i="82"/>
  <c r="S40" i="82" s="1"/>
  <c r="Y16" i="82"/>
  <c r="AN16" i="82"/>
  <c r="AR33" i="82"/>
  <c r="AQ33" i="82"/>
  <c r="AH33" i="82"/>
  <c r="AL33" i="82"/>
  <c r="AN30" i="82"/>
  <c r="AR25" i="82"/>
  <c r="AQ25" i="82"/>
  <c r="AH25" i="82"/>
  <c r="Q38" i="82"/>
  <c r="Q26" i="82"/>
  <c r="Q40" i="82" s="1"/>
  <c r="AN14" i="82"/>
  <c r="Y21" i="82"/>
  <c r="AA14" i="82"/>
  <c r="S29" i="82"/>
  <c r="S39" i="82" s="1"/>
  <c r="Y29" i="82"/>
  <c r="Q39" i="82"/>
  <c r="AN29" i="82"/>
  <c r="Q36" i="82"/>
  <c r="AQ35" i="82"/>
  <c r="AH35" i="82"/>
  <c r="AR35" i="82"/>
  <c r="AL35" i="82"/>
  <c r="AN32" i="82"/>
  <c r="AR30" i="82"/>
  <c r="AQ30" i="82"/>
  <c r="AH30" i="82"/>
  <c r="AR16" i="82"/>
  <c r="AR26" i="82" s="1"/>
  <c r="AR36" i="82" s="1"/>
  <c r="AQ16" i="82"/>
  <c r="AQ26" i="82" s="1"/>
  <c r="AH16" i="82"/>
  <c r="AA34" i="82"/>
  <c r="AN22" i="82"/>
  <c r="AJ22" i="82"/>
  <c r="S19" i="82"/>
  <c r="AN19" i="82"/>
  <c r="Y19" i="82"/>
  <c r="S38" i="82"/>
  <c r="AA11" i="82"/>
  <c r="AJ11" i="82"/>
  <c r="AN11" i="82"/>
  <c r="AM36" i="82"/>
  <c r="AM40" i="82" s="1"/>
  <c r="AL19" i="82"/>
  <c r="AL38" i="82" s="1"/>
  <c r="AR19" i="82"/>
  <c r="AQ19" i="82"/>
  <c r="AQ38" i="82" s="1"/>
  <c r="AH19" i="82"/>
  <c r="AA13" i="82"/>
  <c r="AJ13" i="82"/>
  <c r="S35" i="82"/>
  <c r="Y35" i="82"/>
  <c r="AN35" i="82" s="1"/>
  <c r="S25" i="82"/>
  <c r="Y25" i="82"/>
  <c r="AN25" i="82"/>
  <c r="AA15" i="82"/>
  <c r="AJ15" i="82"/>
  <c r="AN34" i="82"/>
  <c r="AR32" i="82"/>
  <c r="AQ32" i="82"/>
  <c r="AH32" i="82"/>
  <c r="AL32" i="82"/>
  <c r="AR29" i="82"/>
  <c r="AR39" i="82" s="1"/>
  <c r="W39" i="82"/>
  <c r="AQ29" i="82"/>
  <c r="AQ39" i="82" s="1"/>
  <c r="AH29" i="82"/>
  <c r="AH39" i="82" s="1"/>
  <c r="AN13" i="82"/>
  <c r="AA32" i="82"/>
  <c r="AN17" i="82"/>
  <c r="AA12" i="82"/>
  <c r="AL30" i="82"/>
  <c r="AL39" i="82" s="1"/>
  <c r="S36" i="82"/>
  <c r="W38" i="82"/>
  <c r="S26" i="82"/>
  <c r="AR38" i="82"/>
  <c r="W36" i="82"/>
  <c r="R34" i="75"/>
  <c r="Y34" i="75"/>
  <c r="R16" i="75"/>
  <c r="Y16" i="75"/>
  <c r="AN16" i="75" s="1"/>
  <c r="AS16" i="75"/>
  <c r="R18" i="75"/>
  <c r="AS18" i="75"/>
  <c r="Y18" i="75"/>
  <c r="AN18" i="75" s="1"/>
  <c r="R10" i="75"/>
  <c r="Y10" i="75"/>
  <c r="AS10" i="75"/>
  <c r="I40" i="75"/>
  <c r="Z35" i="75"/>
  <c r="AN35" i="75"/>
  <c r="R31" i="75"/>
  <c r="AD7" i="75"/>
  <c r="AR36" i="75"/>
  <c r="AR40" i="75" s="1"/>
  <c r="P38" i="75"/>
  <c r="R24" i="75"/>
  <c r="AS24" i="75"/>
  <c r="Y24" i="75"/>
  <c r="AN24" i="75" s="1"/>
  <c r="V26" i="75"/>
  <c r="V36" i="75" s="1"/>
  <c r="R32" i="75"/>
  <c r="Y32" i="75"/>
  <c r="R14" i="75"/>
  <c r="AS14" i="75"/>
  <c r="Y14" i="75"/>
  <c r="AN14" i="75" s="1"/>
  <c r="AM40" i="75"/>
  <c r="R22" i="75"/>
  <c r="AS22" i="75"/>
  <c r="Y22" i="75"/>
  <c r="AN22" i="75" s="1"/>
  <c r="R30" i="75"/>
  <c r="R39" i="75" s="1"/>
  <c r="R20" i="75"/>
  <c r="Y20" i="75"/>
  <c r="R12" i="75"/>
  <c r="R26" i="75" s="1"/>
  <c r="Y12" i="75"/>
  <c r="AN12" i="75" s="1"/>
  <c r="AS12" i="75"/>
  <c r="Y25" i="75"/>
  <c r="Z19" i="75"/>
  <c r="AN19" i="75"/>
  <c r="AI40" i="75"/>
  <c r="AC36" i="75"/>
  <c r="AC40" i="75" s="1"/>
  <c r="AN9" i="75"/>
  <c r="P26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H26" i="82" l="1"/>
  <c r="AH36" i="82" s="1"/>
  <c r="AH40" i="82" s="1"/>
  <c r="AH38" i="82"/>
  <c r="AL40" i="82"/>
  <c r="AR40" i="82"/>
  <c r="AA35" i="82"/>
  <c r="AJ35" i="82"/>
  <c r="AN39" i="82"/>
  <c r="AL36" i="82"/>
  <c r="AQ36" i="82"/>
  <c r="AA25" i="82"/>
  <c r="AJ25" i="82"/>
  <c r="AA31" i="82"/>
  <c r="AJ31" i="82"/>
  <c r="Y38" i="82"/>
  <c r="AQ40" i="82"/>
  <c r="AA33" i="82"/>
  <c r="AJ33" i="82"/>
  <c r="Y26" i="82"/>
  <c r="Y36" i="82" s="1"/>
  <c r="AA19" i="82"/>
  <c r="AJ19" i="82"/>
  <c r="AJ38" i="82" s="1"/>
  <c r="AA29" i="82"/>
  <c r="AA39" i="82" s="1"/>
  <c r="AJ29" i="82"/>
  <c r="AJ39" i="82" s="1"/>
  <c r="Y39" i="82"/>
  <c r="AA21" i="82"/>
  <c r="AN21" i="82"/>
  <c r="AJ21" i="82"/>
  <c r="AJ16" i="82"/>
  <c r="AJ26" i="82" s="1"/>
  <c r="AA16" i="82"/>
  <c r="AA38" i="82"/>
  <c r="R36" i="75"/>
  <c r="R40" i="75" s="1"/>
  <c r="R38" i="75"/>
  <c r="AD19" i="75"/>
  <c r="W19" i="75"/>
  <c r="AO19" i="75"/>
  <c r="AS19" i="75"/>
  <c r="V40" i="75"/>
  <c r="AN10" i="75"/>
  <c r="Y26" i="75"/>
  <c r="AN34" i="75"/>
  <c r="Z34" i="75"/>
  <c r="AN25" i="75"/>
  <c r="Z25" i="75"/>
  <c r="AN20" i="75"/>
  <c r="Z20" i="75"/>
  <c r="Z38" i="75" s="1"/>
  <c r="P36" i="75"/>
  <c r="P40" i="75" s="1"/>
  <c r="AD35" i="75"/>
  <c r="W35" i="75"/>
  <c r="AO35" i="75"/>
  <c r="AS35" i="75"/>
  <c r="AN32" i="75"/>
  <c r="Z32" i="75"/>
  <c r="AN38" i="75"/>
  <c r="AN26" i="75"/>
  <c r="Y38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J36" i="82" l="1"/>
  <c r="AN38" i="82"/>
  <c r="Y40" i="82"/>
  <c r="AJ40" i="82"/>
  <c r="AN26" i="82"/>
  <c r="AN36" i="82" s="1"/>
  <c r="AN40" i="82" s="1"/>
  <c r="AA26" i="82"/>
  <c r="AA36" i="82" s="1"/>
  <c r="AL35" i="75"/>
  <c r="AW35" i="75"/>
  <c r="AV35" i="75"/>
  <c r="AQ35" i="75"/>
  <c r="AD32" i="75"/>
  <c r="W32" i="75"/>
  <c r="AO32" i="75"/>
  <c r="AS32" i="75"/>
  <c r="AD34" i="75"/>
  <c r="W34" i="75"/>
  <c r="AO34" i="75"/>
  <c r="AS34" i="75"/>
  <c r="AD20" i="75"/>
  <c r="W20" i="75"/>
  <c r="AO20" i="75"/>
  <c r="AS20" i="75"/>
  <c r="AL19" i="75"/>
  <c r="AW19" i="75"/>
  <c r="AV19" i="75"/>
  <c r="AQ19" i="75"/>
  <c r="AD25" i="75"/>
  <c r="AD38" i="75" s="1"/>
  <c r="W25" i="75"/>
  <c r="AO25" i="75"/>
  <c r="AS25" i="75"/>
  <c r="Z26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A40" i="82" l="1"/>
  <c r="AD26" i="75"/>
  <c r="AS26" i="75"/>
  <c r="AO38" i="75"/>
  <c r="AV25" i="75"/>
  <c r="AL25" i="75"/>
  <c r="AW25" i="75"/>
  <c r="AQ25" i="75"/>
  <c r="W26" i="75"/>
  <c r="AW26" i="75"/>
  <c r="AW38" i="75"/>
  <c r="AW20" i="75"/>
  <c r="AV20" i="75"/>
  <c r="AV38" i="75" s="1"/>
  <c r="AL20" i="75"/>
  <c r="AL38" i="75" s="1"/>
  <c r="AQ20" i="75"/>
  <c r="AQ38" i="75" s="1"/>
  <c r="AO26" i="75"/>
  <c r="W38" i="75"/>
  <c r="AL34" i="75"/>
  <c r="AW34" i="75"/>
  <c r="AV34" i="75"/>
  <c r="AQ34" i="75"/>
  <c r="AV32" i="75"/>
  <c r="AL32" i="75"/>
  <c r="AQ32" i="75"/>
  <c r="AW32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L26" i="75" l="1"/>
  <c r="AV26" i="75"/>
  <c r="AQ26" i="75"/>
  <c r="Y37" i="78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S38" i="75"/>
  <c r="AN31" i="75"/>
  <c r="AN33" i="75"/>
  <c r="AD36" i="75"/>
  <c r="AD39" i="75"/>
  <c r="AD29" i="75"/>
  <c r="AD40" i="75"/>
  <c r="AD30" i="75"/>
  <c r="AS30" i="75"/>
  <c r="AO30" i="75"/>
  <c r="Z40" i="75"/>
  <c r="Z36" i="75"/>
  <c r="Z39" i="75"/>
  <c r="AO36" i="75"/>
  <c r="AO40" i="75"/>
  <c r="AO29" i="75"/>
  <c r="AO39" i="75"/>
  <c r="AW39" i="75"/>
  <c r="AW40" i="75"/>
  <c r="AW29" i="75"/>
  <c r="AW36" i="75"/>
  <c r="AQ40" i="75"/>
  <c r="AQ39" i="75"/>
  <c r="AQ29" i="75"/>
  <c r="AQ36" i="75"/>
  <c r="AV36" i="75"/>
  <c r="AV40" i="75"/>
  <c r="AV29" i="75"/>
  <c r="AV39" i="75"/>
  <c r="AN36" i="75"/>
  <c r="AN39" i="75"/>
  <c r="AN29" i="75"/>
  <c r="AN40" i="75"/>
  <c r="AQ31" i="75"/>
  <c r="AV31" i="75"/>
  <c r="AL31" i="75"/>
  <c r="AW31" i="75"/>
  <c r="AW30" i="75"/>
  <c r="AV30" i="75"/>
  <c r="AQ30" i="75"/>
  <c r="AL30" i="75"/>
  <c r="AS40" i="75"/>
  <c r="AS36" i="75"/>
  <c r="AS29" i="75"/>
  <c r="AS39" i="75"/>
  <c r="AL36" i="75"/>
  <c r="AL40" i="75"/>
  <c r="AL29" i="75"/>
  <c r="AL39" i="75"/>
  <c r="Z30" i="75"/>
  <c r="W30" i="75"/>
  <c r="Y30" i="75"/>
  <c r="AN30" i="75"/>
  <c r="AW33" i="75"/>
  <c r="AL33" i="75"/>
  <c r="AQ33" i="75"/>
  <c r="AV33" i="75"/>
  <c r="Y39" i="75"/>
  <c r="Y36" i="75"/>
  <c r="Y40" i="75"/>
  <c r="W36" i="75"/>
  <c r="W40" i="75"/>
  <c r="Y29" i="75"/>
  <c r="Z29" i="75"/>
  <c r="W29" i="75"/>
  <c r="W39" i="75"/>
  <c r="AS33" i="75"/>
  <c r="AD33" i="75"/>
  <c r="W33" i="75"/>
  <c r="Y33" i="75"/>
  <c r="Z33" i="75"/>
  <c r="AO33" i="75"/>
  <c r="AS31" i="75"/>
  <c r="AD31" i="75"/>
  <c r="W31" i="75"/>
  <c r="Y31" i="75"/>
  <c r="Z31" i="75"/>
  <c r="AO31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0" authorId="0" shapeId="0" xr:uid="{7105C599-780F-46B6-8BAC-A8A4190D6F45}">
      <text>
        <r>
          <rPr>
            <sz val="10"/>
            <color indexed="81"/>
            <rFont val="Arial"/>
            <family val="2"/>
          </rPr>
          <t>Original - _x000D_
329,982,900_x000D_
Change Order - _x000D_
11,977,768</t>
        </r>
      </text>
    </comment>
    <comment ref="E11" authorId="0" shapeId="0" xr:uid="{D060A9D2-FEFA-4F8F-9E03-15E72D634287}">
      <text>
        <r>
          <rPr>
            <sz val="10"/>
            <color indexed="81"/>
            <rFont val="Arial"/>
            <family val="2"/>
          </rPr>
          <t>Original - _x000D_
5,540,000_x000D_
Change Order - _x000D_
1,111,804</t>
        </r>
      </text>
    </comment>
    <comment ref="E12" authorId="0" shapeId="0" xr:uid="{A18A3494-DB4F-4B59-B475-FECE15321C3E}">
      <text>
        <r>
          <rPr>
            <sz val="10"/>
            <color indexed="81"/>
            <rFont val="Arial"/>
            <family val="2"/>
          </rPr>
          <t>Original - _x000D_
1,418,584_x000D_
Change Order - _x000D_
194,825,247</t>
        </r>
      </text>
    </comment>
    <comment ref="E14" authorId="0" shapeId="0" xr:uid="{B761DED6-196B-40C1-A0E3-FCC4FBC7333F}">
      <text>
        <r>
          <rPr>
            <sz val="10"/>
            <color indexed="81"/>
            <rFont val="Arial"/>
            <family val="2"/>
          </rPr>
          <t>Original - _x000D_
14,932,529_x000D_
Change Order - _x000D_
1,550,115</t>
        </r>
      </text>
    </comment>
    <comment ref="E15" authorId="0" shapeId="0" xr:uid="{F2E03B24-5082-4F82-B991-192AA0982069}">
      <text>
        <r>
          <rPr>
            <sz val="10"/>
            <color indexed="81"/>
            <rFont val="Arial"/>
            <family val="2"/>
          </rPr>
          <t>Original - _x000D_
511,278_x000D_
Change Order - _x000D_
44,897,726</t>
        </r>
      </text>
    </comment>
    <comment ref="E17" authorId="0" shapeId="0" xr:uid="{7E990CAE-831D-4B30-B7F7-5B7EFCA8494A}">
      <text>
        <r>
          <rPr>
            <sz val="10"/>
            <color indexed="81"/>
            <rFont val="Arial"/>
            <family val="2"/>
          </rPr>
          <t>Original - _x000D_
40,129,713_x000D_
Change Order - _x000D_
1,445,996</t>
        </r>
      </text>
    </comment>
    <comment ref="E18" authorId="0" shapeId="0" xr:uid="{C7B73013-6C5A-4C96-A457-4C9F0310BFDC}">
      <text>
        <r>
          <rPr>
            <sz val="10"/>
            <color indexed="81"/>
            <rFont val="Arial"/>
            <family val="2"/>
          </rPr>
          <t>Original - _x000D_
85,000_x000D_
Change Order - _x000D_
9,753,187</t>
        </r>
      </text>
    </comment>
    <comment ref="E21" authorId="0" shapeId="0" xr:uid="{76429E22-1465-4248-B727-B69AB5758001}">
      <text>
        <r>
          <rPr>
            <sz val="10"/>
            <color indexed="81"/>
            <rFont val="Arial"/>
            <family val="2"/>
          </rPr>
          <t>Original - _x000D_
5,542,665_x000D_
Change Order - _x000D_
283,871</t>
        </r>
      </text>
    </comment>
    <comment ref="E22" authorId="0" shapeId="0" xr:uid="{FADB5199-474C-4220-AA4D-0FDA99FB2906}">
      <text>
        <r>
          <rPr>
            <sz val="10"/>
            <color indexed="81"/>
            <rFont val="Arial"/>
            <family val="2"/>
          </rPr>
          <t>Original - _x000D_
147,718,400_x000D_
Change Order - _x000D_
-193,287</t>
        </r>
      </text>
    </comment>
    <comment ref="E29" authorId="0" shapeId="0" xr:uid="{C93B5C92-A05B-4284-A0EC-422DE9769B86}">
      <text>
        <r>
          <rPr>
            <sz val="10"/>
            <color indexed="81"/>
            <rFont val="Arial"/>
            <family val="2"/>
          </rPr>
          <t>Original - _x000D_
984,000_x000D_
Change Order - _x000D_
1,289,683</t>
        </r>
      </text>
    </comment>
    <comment ref="E30" authorId="0" shapeId="0" xr:uid="{CD0B260D-B5DA-49A6-BFB9-4499D42FD9AA}">
      <text>
        <r>
          <rPr>
            <sz val="10"/>
            <color indexed="81"/>
            <rFont val="Arial"/>
            <family val="2"/>
          </rPr>
          <t>Original - _x000D_
3,825,000_x000D_
Change Order - _x000D_
247,535</t>
        </r>
      </text>
    </comment>
    <comment ref="E31" authorId="0" shapeId="0" xr:uid="{CE4D6BEF-82C0-43F5-A409-75FA29569080}">
      <text>
        <r>
          <rPr>
            <sz val="10"/>
            <color indexed="81"/>
            <rFont val="Arial"/>
            <family val="2"/>
          </rPr>
          <t>Original - _x000D_
319,000_x000D_
Change Order - _x000D_
3,983</t>
        </r>
      </text>
    </comment>
    <comment ref="E33" authorId="0" shapeId="0" xr:uid="{125F5D68-FF44-4094-927D-EE6145D79DE4}">
      <text>
        <r>
          <rPr>
            <sz val="10"/>
            <color indexed="81"/>
            <rFont val="Arial"/>
            <family val="2"/>
          </rPr>
          <t>Original - _x000D_
202,000_x000D_
Change Order - _x000D_
-17,423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0" authorId="0" shapeId="0" xr:uid="{6894B5BC-BDD1-4A1E-82C1-6257E4BB4DA1}">
      <text>
        <r>
          <rPr>
            <sz val="10"/>
            <color indexed="81"/>
            <rFont val="Arial"/>
            <family val="2"/>
          </rPr>
          <t>Original - _x000D_
329,982,900_x000D_
Change Order - _x000D_
11,977,768</t>
        </r>
      </text>
    </comment>
    <comment ref="E11" authorId="0" shapeId="0" xr:uid="{17C3E26C-3C96-43E1-94E1-FCA0558A57FC}">
      <text>
        <r>
          <rPr>
            <sz val="10"/>
            <color indexed="81"/>
            <rFont val="Arial"/>
            <family val="2"/>
          </rPr>
          <t>Original - _x000D_
5,540,000_x000D_
Change Order - _x000D_
1,111,804</t>
        </r>
      </text>
    </comment>
    <comment ref="E12" authorId="0" shapeId="0" xr:uid="{1FE4FAE9-5A86-4724-819A-C16165FBC1C8}">
      <text>
        <r>
          <rPr>
            <sz val="10"/>
            <color indexed="81"/>
            <rFont val="Arial"/>
            <family val="2"/>
          </rPr>
          <t>Original - _x000D_
1,418,584_x000D_
Change Order - _x000D_
194,825,247</t>
        </r>
      </text>
    </comment>
    <comment ref="E14" authorId="0" shapeId="0" xr:uid="{0A6E53EC-A657-4DF9-991B-E15DFF587DB1}">
      <text>
        <r>
          <rPr>
            <sz val="10"/>
            <color indexed="81"/>
            <rFont val="Arial"/>
            <family val="2"/>
          </rPr>
          <t>Original - _x000D_
14,932,529_x000D_
Change Order - _x000D_
1,550,115</t>
        </r>
      </text>
    </comment>
    <comment ref="E15" authorId="0" shapeId="0" xr:uid="{AE19FE6E-7D36-4F2C-860D-2B7B4681258B}">
      <text>
        <r>
          <rPr>
            <sz val="10"/>
            <color indexed="81"/>
            <rFont val="Arial"/>
            <family val="2"/>
          </rPr>
          <t>Original - _x000D_
511,278_x000D_
Change Order - _x000D_
44,897,726</t>
        </r>
      </text>
    </comment>
    <comment ref="E17" authorId="0" shapeId="0" xr:uid="{9ABD2E4D-6B4A-43F0-A190-827FDFDA7ECF}">
      <text>
        <r>
          <rPr>
            <sz val="10"/>
            <color indexed="81"/>
            <rFont val="Arial"/>
            <family val="2"/>
          </rPr>
          <t>Original - _x000D_
40,129,713_x000D_
Change Order - _x000D_
1,445,996</t>
        </r>
      </text>
    </comment>
    <comment ref="E18" authorId="0" shapeId="0" xr:uid="{90203AD4-4183-4D92-BA88-64AC6040CFF0}">
      <text>
        <r>
          <rPr>
            <sz val="10"/>
            <color indexed="81"/>
            <rFont val="Arial"/>
            <family val="2"/>
          </rPr>
          <t>Original - _x000D_
85,000_x000D_
Change Order - _x000D_
9,753,187</t>
        </r>
      </text>
    </comment>
    <comment ref="E21" authorId="0" shapeId="0" xr:uid="{0141DA6C-DB54-4849-AFF8-273583232D05}">
      <text>
        <r>
          <rPr>
            <sz val="10"/>
            <color indexed="81"/>
            <rFont val="Arial"/>
            <family val="2"/>
          </rPr>
          <t>Original - _x000D_
5,542,665_x000D_
Change Order - _x000D_
283,871</t>
        </r>
      </text>
    </comment>
    <comment ref="E22" authorId="0" shapeId="0" xr:uid="{180377BB-74E9-4B22-8F76-BD8A88CF60BD}">
      <text>
        <r>
          <rPr>
            <sz val="10"/>
            <color indexed="81"/>
            <rFont val="Arial"/>
            <family val="2"/>
          </rPr>
          <t>Original - _x000D_
147,718,400_x000D_
Change Order - _x000D_
-193,287</t>
        </r>
      </text>
    </comment>
    <comment ref="E29" authorId="0" shapeId="0" xr:uid="{8B2A5FBD-94C7-406E-AD42-8EBF242D51E6}">
      <text>
        <r>
          <rPr>
            <sz val="10"/>
            <color indexed="81"/>
            <rFont val="Arial"/>
            <family val="2"/>
          </rPr>
          <t>Original - _x000D_
984,000_x000D_
Change Order - _x000D_
1,289,683</t>
        </r>
      </text>
    </comment>
    <comment ref="E30" authorId="0" shapeId="0" xr:uid="{FC242430-C0C4-4FA1-8FDE-998966932833}">
      <text>
        <r>
          <rPr>
            <sz val="10"/>
            <color indexed="81"/>
            <rFont val="Arial"/>
            <family val="2"/>
          </rPr>
          <t>Original - _x000D_
3,825,000_x000D_
Change Order - _x000D_
247,535</t>
        </r>
      </text>
    </comment>
    <comment ref="E31" authorId="0" shapeId="0" xr:uid="{B49C8680-B5ED-413E-8EE7-9949E9256948}">
      <text>
        <r>
          <rPr>
            <sz val="10"/>
            <color indexed="81"/>
            <rFont val="Arial"/>
            <family val="2"/>
          </rPr>
          <t>Original - _x000D_
319,000_x000D_
Change Order - _x000D_
3,983</t>
        </r>
      </text>
    </comment>
    <comment ref="E33" authorId="0" shapeId="0" xr:uid="{D141663B-16C0-4649-B78C-0F880E9185FF}">
      <text>
        <r>
          <rPr>
            <sz val="10"/>
            <color indexed="81"/>
            <rFont val="Arial"/>
            <family val="2"/>
          </rPr>
          <t>Original - _x000D_
202,000_x000D_
Change Order - _x000D_
-17,423</t>
        </r>
      </text>
    </comment>
  </commentList>
</comments>
</file>

<file path=xl/sharedStrings.xml><?xml version="1.0" encoding="utf-8"?>
<sst xmlns="http://schemas.openxmlformats.org/spreadsheetml/2006/main" count="4950" uniqueCount="697">
  <si>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</si>
  <si>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</si>
  <si>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</si>
  <si>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</si>
  <si>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</si>
  <si>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</si>
  <si>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</si>
  <si>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</si>
  <si>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</si>
  <si>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</si>
  <si>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</si>
  <si>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</si>
  <si>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</si>
  <si>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</si>
  <si>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</si>
  <si>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</si>
  <si>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</si>
  <si>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</si>
  <si>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</si>
  <si>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</si>
  <si>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</si>
  <si>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</si>
  <si>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</si>
  <si>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</si>
  <si>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</si>
  <si>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</si>
  <si>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</si>
  <si>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</si>
  <si>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</si>
  <si>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</si>
  <si>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</si>
  <si>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</si>
  <si>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</si>
  <si>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</si>
  <si>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</si>
  <si>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</si>
  <si>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</si>
  <si>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</si>
  <si>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</si>
  <si>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</si>
  <si>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</si>
  <si>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</si>
  <si>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</si>
  <si>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</si>
  <si>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</si>
  <si>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</si>
  <si>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</si>
  <si>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</si>
  <si>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</si>
  <si>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</si>
  <si>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</si>
  <si>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</si>
  <si>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</si>
  <si>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</si>
  <si>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</si>
  <si>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</si>
  <si>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</si>
  <si>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</si>
  <si>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</si>
  <si>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</si>
  <si>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</si>
  <si>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</si>
  <si>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</si>
  <si>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</si>
  <si>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</si>
  <si>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</si>
  <si>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</si>
  <si>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</si>
  <si>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</si>
  <si>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</si>
  <si>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</si>
  <si>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</si>
  <si>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</si>
  <si>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</si>
  <si>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</si>
  <si>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</si>
  <si>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</si>
  <si>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</si>
  <si>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</si>
  <si>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</si>
  <si>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</si>
  <si>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</si>
  <si>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</si>
  <si>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</si>
  <si>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</si>
  <si>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</si>
  <si>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</si>
  <si>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</si>
  <si>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</si>
  <si>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</si>
  <si>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</si>
  <si>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</si>
  <si>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</si>
  <si>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</si>
  <si>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</si>
  <si>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</si>
  <si>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</si>
  <si>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</si>
  <si>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</si>
  <si>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</si>
  <si>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</si>
  <si>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</si>
  <si>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</si>
  <si>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</si>
  <si>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</si>
  <si>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</si>
  <si>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</si>
  <si>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</si>
  <si>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</si>
  <si>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</si>
  <si>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</si>
  <si>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</si>
  <si>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</si>
  <si>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</si>
  <si>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</si>
  <si>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</si>
  <si>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</si>
  <si>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</si>
  <si>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</si>
  <si>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</si>
  <si>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</si>
  <si>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</si>
  <si>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</si>
  <si>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</si>
  <si>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</si>
  <si>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</si>
  <si>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</si>
  <si>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</si>
  <si>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</si>
  <si>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</si>
  <si>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</si>
  <si>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</si>
  <si>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</si>
  <si>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</si>
  <si>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</si>
  <si>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</si>
  <si>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</si>
  <si>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</si>
  <si>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</si>
  <si>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</si>
  <si>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</si>
  <si>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</si>
  <si>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</si>
  <si>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</si>
  <si>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</si>
  <si>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</si>
  <si>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</si>
  <si>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</si>
  <si>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</si>
  <si>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</si>
  <si>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</si>
  <si>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</si>
  <si>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</si>
  <si>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</si>
  <si>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</si>
  <si>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</si>
  <si>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</si>
  <si>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</si>
  <si>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</si>
  <si>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</si>
  <si>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</si>
  <si>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</si>
  <si>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</si>
  <si>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</si>
  <si>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</si>
  <si>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</si>
  <si>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</si>
  <si>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</si>
  <si>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</si>
  <si>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</si>
  <si>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</si>
  <si>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</si>
  <si>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</si>
  <si>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</si>
  <si>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</si>
  <si>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</si>
  <si>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</si>
  <si>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</si>
  <si>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</si>
  <si>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</si>
  <si>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</si>
  <si>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</si>
  <si>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</si>
  <si>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</si>
  <si>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</si>
  <si>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</si>
  <si>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</si>
  <si>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</si>
  <si>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</si>
  <si>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</si>
  <si>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</si>
  <si>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</si>
  <si>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</si>
  <si>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</si>
  <si>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</si>
  <si>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</si>
  <si>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</si>
  <si>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</si>
  <si>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</si>
  <si>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</si>
  <si>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</si>
  <si>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</si>
  <si>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</si>
  <si>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</si>
  <si>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</si>
  <si>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</si>
  <si>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</si>
  <si>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</si>
  <si>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</si>
  <si>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</si>
  <si>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</si>
  <si>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</si>
  <si>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</si>
  <si>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</si>
  <si>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</si>
  <si>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</si>
  <si>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</si>
  <si>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</si>
  <si>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</si>
  <si>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</si>
  <si>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</si>
  <si>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</si>
  <si>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</si>
  <si>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</si>
  <si>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</si>
  <si>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</si>
  <si>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</si>
  <si>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</si>
  <si>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</si>
  <si>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</si>
  <si>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</si>
  <si>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</si>
  <si>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</si>
  <si>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</si>
  <si>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</si>
  <si>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</si>
  <si>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</si>
  <si>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</si>
  <si>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</si>
  <si>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</si>
  <si>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</si>
  <si>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</si>
  <si>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</si>
  <si>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</si>
  <si>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</si>
  <si>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</si>
  <si>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</si>
  <si>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</si>
  <si>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</si>
  <si>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</si>
  <si>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</si>
  <si>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</si>
  <si>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</si>
  <si>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</si>
  <si>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</si>
  <si>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</si>
  <si>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</si>
  <si>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</si>
  <si>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</si>
  <si>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</si>
  <si>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</si>
  <si>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</si>
  <si>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</si>
  <si>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</si>
  <si>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</si>
  <si>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</si>
  <si>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</si>
  <si>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</si>
  <si>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</si>
  <si>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</si>
  <si>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</si>
  <si>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</si>
  <si>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</si>
  <si>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</si>
  <si>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</si>
  <si>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</si>
  <si>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</si>
  <si>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</si>
  <si>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</si>
  <si>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</si>
  <si>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</si>
  <si>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</si>
  <si>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</si>
  <si>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</si>
  <si>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</si>
  <si>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</si>
  <si>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</si>
  <si>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</si>
  <si>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</si>
  <si>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</si>
  <si>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</si>
  <si>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</si>
  <si>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</si>
  <si>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</si>
  <si>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</si>
  <si>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</si>
  <si>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</si>
  <si>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</si>
  <si>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</si>
  <si>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</si>
  <si>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</si>
  <si>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</si>
  <si>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</si>
  <si>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</si>
  <si>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</si>
  <si>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</si>
  <si>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</si>
  <si>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</si>
  <si>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</si>
  <si>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</si>
  <si>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</si>
  <si>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</si>
  <si>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</si>
  <si>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</si>
  <si>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</si>
  <si>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</si>
  <si>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</si>
  <si>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</si>
  <si>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</si>
  <si>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</si>
  <si>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</si>
  <si>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</si>
  <si>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</si>
  <si>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</si>
  <si>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</si>
  <si>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</si>
  <si>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</si>
  <si>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</si>
  <si>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</si>
  <si>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</si>
  <si>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</si>
  <si>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</si>
  <si>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</si>
  <si>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</si>
  <si>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</si>
  <si>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</si>
  <si>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</si>
  <si>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</si>
  <si>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</si>
  <si>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</si>
  <si>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</si>
  <si>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</si>
  <si>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</si>
  <si>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</si>
  <si>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</si>
  <si>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</si>
  <si>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</si>
  <si>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</si>
  <si>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</si>
  <si>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</si>
  <si>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</si>
  <si>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</si>
  <si>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</si>
  <si>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</si>
  <si>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</si>
  <si>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</si>
  <si>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</si>
  <si>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</si>
  <si>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</si>
  <si>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</si>
  <si>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</si>
  <si>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</si>
  <si>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</si>
  <si>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</si>
  <si>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</si>
  <si>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</si>
  <si>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</si>
  <si>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</si>
  <si>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</si>
  <si>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</si>
  <si>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</si>
  <si>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</si>
  <si>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</si>
  <si>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</si>
  <si>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</si>
  <si>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</si>
  <si>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</si>
  <si>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</si>
  <si>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</si>
  <si>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</si>
  <si>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</si>
  <si>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</si>
  <si>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</si>
  <si>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</si>
  <si>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</si>
  <si>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</si>
  <si>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</si>
  <si>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</si>
  <si>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</si>
  <si>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</si>
  <si>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</si>
  <si>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</si>
  <si>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</si>
  <si>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</si>
  <si>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</si>
  <si>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</si>
  <si>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</si>
  <si>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</si>
  <si>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</si>
  <si>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</si>
  <si>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</si>
  <si>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</si>
  <si>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</si>
  <si>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</si>
  <si>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</si>
  <si>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</si>
  <si>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</si>
  <si>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</si>
  <si>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</si>
  <si>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</si>
  <si>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</si>
  <si>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</si>
  <si>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</si>
  <si>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</si>
  <si>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</si>
  <si>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</si>
  <si>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</si>
  <si>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</si>
  <si>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</si>
  <si>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</si>
  <si>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</si>
  <si>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</si>
  <si>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</si>
  <si>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</si>
  <si>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</si>
  <si>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</si>
  <si>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</si>
  <si>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</si>
  <si>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</si>
  <si>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</si>
  <si>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</si>
  <si>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</si>
  <si>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</si>
  <si>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</si>
  <si>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</si>
  <si>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</si>
  <si>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</si>
  <si>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</si>
  <si>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</si>
  <si>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</si>
  <si>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</si>
  <si>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</si>
  <si>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</si>
  <si>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</si>
  <si>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</si>
  <si>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</si>
  <si>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</si>
  <si>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</si>
  <si>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</si>
  <si>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</si>
  <si>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</si>
  <si>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</si>
  <si>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</si>
  <si>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</si>
  <si>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</si>
  <si>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</si>
  <si>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</si>
  <si>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</si>
  <si>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</si>
  <si>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</si>
  <si>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</si>
  <si>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</si>
  <si>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</si>
  <si>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</si>
  <si>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</si>
  <si>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</si>
  <si>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</si>
  <si>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</si>
  <si>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</si>
  <si>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</si>
  <si>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</si>
  <si>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</si>
  <si>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</si>
  <si>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</si>
  <si>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</si>
  <si>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</si>
  <si>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</si>
  <si>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</si>
  <si>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</si>
  <si>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</si>
  <si>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</si>
  <si>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</si>
  <si>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</si>
  <si>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</si>
  <si>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</si>
  <si>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</si>
  <si>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</si>
  <si>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</si>
  <si>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</si>
  <si>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</si>
  <si>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</si>
  <si>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</si>
  <si>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</si>
  <si>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</si>
  <si>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</si>
  <si>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</si>
  <si>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</si>
  <si>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</si>
  <si>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</si>
  <si>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</si>
  <si>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</si>
  <si>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</si>
  <si>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</si>
  <si>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</si>
  <si>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</si>
  <si>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</si>
  <si>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</si>
  <si>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</si>
  <si>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</si>
  <si>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</si>
  <si>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</si>
  <si>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</si>
  <si>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</si>
  <si>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</si>
  <si>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</si>
  <si>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</si>
  <si>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</si>
  <si>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</si>
  <si>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</si>
  <si>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</si>
  <si>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</si>
  <si>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</si>
  <si>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</si>
  <si>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</si>
  <si>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</si>
  <si>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</si>
  <si>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</si>
  <si>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</si>
  <si>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</si>
  <si>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</si>
  <si>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</si>
  <si>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</si>
  <si>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</si>
  <si>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</si>
  <si>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</si>
  <si>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</si>
  <si>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</si>
  <si>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</si>
  <si>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</si>
  <si>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</si>
  <si>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</si>
  <si>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</si>
  <si>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</si>
  <si>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</si>
  <si>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</si>
  <si>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</si>
  <si>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</si>
  <si>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</si>
  <si>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</si>
  <si>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</si>
  <si>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</si>
  <si>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</si>
  <si>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</si>
  <si>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</si>
  <si>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</si>
  <si>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</si>
  <si>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</si>
  <si>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</si>
  <si>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</si>
  <si>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</si>
  <si>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</si>
  <si>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</si>
  <si>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</si>
  <si>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</si>
  <si>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</si>
  <si>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</si>
  <si>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</si>
  <si>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</si>
  <si>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</si>
  <si>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</si>
  <si>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</si>
  <si>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</si>
  <si>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</si>
  <si>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</si>
  <si>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</si>
  <si>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</si>
  <si>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</si>
  <si>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</si>
  <si>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</si>
  <si>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</si>
  <si>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</si>
  <si>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</si>
  <si>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</si>
  <si>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</si>
  <si>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</si>
  <si>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</si>
  <si>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</si>
  <si>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</si>
  <si>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</si>
  <si>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</si>
  <si>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</si>
  <si>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</si>
  <si>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</si>
  <si>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</si>
  <si>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</si>
  <si>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</si>
  <si>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</si>
  <si>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</si>
  <si>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</si>
  <si>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</si>
  <si>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</si>
  <si>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</si>
  <si>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</si>
  <si>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</si>
  <si>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</si>
  <si>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</si>
  <si>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</si>
  <si>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</si>
  <si>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</si>
  <si>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</si>
  <si>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</si>
  <si>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</si>
  <si>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</si>
  <si>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</si>
  <si>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</si>
  <si>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</si>
  <si>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</si>
  <si>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</si>
  <si>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</si>
  <si>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</si>
  <si>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</si>
  <si>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</si>
  <si>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</si>
  <si>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</si>
  <si>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</si>
  <si>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</si>
  <si>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</si>
  <si>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</si>
  <si>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</si>
  <si>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</si>
  <si>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</si>
  <si>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</si>
  <si>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</si>
  <si>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 xml:space="preserve">  Open Jobs</t>
  </si>
  <si>
    <t>0000000000000000</t>
  </si>
  <si>
    <t>Vince Guillama</t>
  </si>
  <si>
    <t xml:space="preserve">  Closed Jobs</t>
  </si>
  <si>
    <t>Company 15 Grand Totals</t>
  </si>
  <si>
    <t>Company 15 Open Job Totals</t>
  </si>
  <si>
    <t>Company 15 Closed Job Totals</t>
  </si>
  <si>
    <t>ExcelImport</t>
  </si>
  <si>
    <t>55</t>
  </si>
  <si>
    <t xml:space="preserve"> MURRIETA</t>
  </si>
  <si>
    <t>Division 55</t>
  </si>
  <si>
    <t xml:space="preserve">    Silver Lake Reservoir Complex Storage Replacement Project</t>
  </si>
  <si>
    <t>Alfredo Bautista</t>
  </si>
  <si>
    <t>55.1191.</t>
  </si>
  <si>
    <t xml:space="preserve">    IEUA RP-5 Liquids Expansion and Solids Treatment Facility</t>
  </si>
  <si>
    <t>Tyler Vanderzee</t>
  </si>
  <si>
    <t>55.1192.</t>
  </si>
  <si>
    <t xml:space="preserve">    IEUA RP-1 Flare Improvements Project</t>
  </si>
  <si>
    <t xml:space="preserve">    East County Advanced Water Purification Project - Package 1</t>
  </si>
  <si>
    <t>Marcos Reyes</t>
  </si>
  <si>
    <t xml:space="preserve">    East County AWP  Project - Management Charge Out</t>
  </si>
  <si>
    <t>55.1202.</t>
  </si>
  <si>
    <t xml:space="preserve">    LACSD - JWPCP Replac of Cryogenic Oxygen Plant 1 and 2</t>
  </si>
  <si>
    <t xml:space="preserve">    East County AWP Project - Package 3</t>
  </si>
  <si>
    <t xml:space="preserve">    East County AWP Package 3  - Management Charge Out</t>
  </si>
  <si>
    <t>55.1227.</t>
  </si>
  <si>
    <t xml:space="preserve">    EMWD - MVRWRF Plant 2B Equipping and Flow Diversion Project</t>
  </si>
  <si>
    <t>Tim Solum</t>
  </si>
  <si>
    <t>55.1233.</t>
  </si>
  <si>
    <t xml:space="preserve">    Rialto Solids Handling Design-Build Project</t>
  </si>
  <si>
    <t>Sean MacGregor</t>
  </si>
  <si>
    <t>55.1246.</t>
  </si>
  <si>
    <t xml:space="preserve">    Padre Dam Package 1 - OVF Fire</t>
  </si>
  <si>
    <t>55.1247.</t>
  </si>
  <si>
    <t xml:space="preserve">    Padre Dam Package 1 - OVF Fire Mgmt Charge Out</t>
  </si>
  <si>
    <t>55.1248.</t>
  </si>
  <si>
    <t xml:space="preserve">    City of Riverside - Digester 5 Rehabilitation</t>
  </si>
  <si>
    <t>Ivette Ayon</t>
  </si>
  <si>
    <t>55.1249.</t>
  </si>
  <si>
    <t xml:space="preserve">    IEUA - RP-1 Solids Thickening Project - EN22044</t>
  </si>
  <si>
    <t>Isaiah Andrade</t>
  </si>
  <si>
    <t>55.1254.</t>
  </si>
  <si>
    <t xml:space="preserve">    City of Banning - Wastewater Treatment Plant Recycled Water</t>
  </si>
  <si>
    <t>55.1255.</t>
  </si>
  <si>
    <t xml:space="preserve">    City of Riverside - RWQCP Emergency Repair</t>
  </si>
  <si>
    <t>55.1256.</t>
  </si>
  <si>
    <t xml:space="preserve">    City of Riverside - OPS</t>
  </si>
  <si>
    <t xml:space="preserve">  Division 55 Open Job Totals</t>
  </si>
  <si>
    <t>55.1230.</t>
  </si>
  <si>
    <t xml:space="preserve">    VVWRA - DAF 3 Replacement</t>
  </si>
  <si>
    <t>55.1231.</t>
  </si>
  <si>
    <t xml:space="preserve">    City of Corona - WRF 1 Aeration System Improvements</t>
  </si>
  <si>
    <t>55.1251.</t>
  </si>
  <si>
    <t xml:space="preserve">    VVWRA Magnesium Hydroxide Feed System Upgrade</t>
  </si>
  <si>
    <t>55.1238.</t>
  </si>
  <si>
    <t xml:space="preserve">    East County Package 5</t>
  </si>
  <si>
    <t>Matt Cain</t>
  </si>
  <si>
    <t>55.1250.</t>
  </si>
  <si>
    <t xml:space="preserve">    VVWRA Digester Dome No. 1 Repair</t>
  </si>
  <si>
    <t>55.1252.</t>
  </si>
  <si>
    <t xml:space="preserve">    Murrieta - Overhead 2025 FY</t>
  </si>
  <si>
    <t>55.1253.</t>
  </si>
  <si>
    <t xml:space="preserve">    Murrieta - Estimating 2025 FY</t>
  </si>
  <si>
    <t>Division 55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</si>
</sst>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641</v>
      </c>
      <c r="C5" s="17" t="s">
        <v>642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Y/Z6pFU3nW8/xKHWPFqDrOXf/0FGkeRqpIMRbm0Y8fTvOlBrj9R2z3G4CB0kZQs6G3m4ZpQwMFDqtulijnTZgw==" saltValue="VYC1kGaVEPOo8eASlWLtT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643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633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566</v>
      </c>
      <c r="B9" s="232" t="s">
        <v>644</v>
      </c>
      <c r="C9" s="232" t="s">
        <v>645</v>
      </c>
      <c r="D9" s="233"/>
      <c r="E9" s="234">
        <v>4745000</v>
      </c>
      <c r="F9" s="235">
        <v>4745000</v>
      </c>
      <c r="G9" s="236"/>
      <c r="H9" s="104"/>
      <c r="I9" s="237">
        <v>5400000</v>
      </c>
      <c r="J9" s="248"/>
      <c r="K9" s="239"/>
      <c r="L9" s="8">
        <v>5943982.1399999997</v>
      </c>
      <c r="M9" s="240">
        <v>3900000</v>
      </c>
      <c r="N9" s="72"/>
      <c r="O9" s="100"/>
      <c r="P9" s="9">
        <f t="shared" si="13"/>
        <v>1500000</v>
      </c>
      <c r="Q9" s="9">
        <v>1496972.2000000002</v>
      </c>
      <c r="R9" s="9">
        <f t="shared" si="15"/>
        <v>3027.7999999998137</v>
      </c>
      <c r="S9" s="152">
        <v>47453</v>
      </c>
      <c r="T9" s="10"/>
      <c r="U9" s="23">
        <f t="shared" si="16"/>
        <v>0.98241514102564098</v>
      </c>
      <c r="V9" s="11">
        <f t="shared" si="17"/>
        <v>5305041.7615384609</v>
      </c>
      <c r="W9" s="11">
        <f t="shared" si="18"/>
        <v>5306059.07</v>
      </c>
      <c r="X9" s="8">
        <v>3831419.05</v>
      </c>
      <c r="Y9" s="9">
        <f t="shared" si="19"/>
        <v>1474640.0200000005</v>
      </c>
      <c r="Z9" s="70">
        <v>1474640.02</v>
      </c>
      <c r="AA9" s="72"/>
      <c r="AB9" s="108"/>
      <c r="AC9" s="9">
        <v>1496972.2000000002</v>
      </c>
      <c r="AD9" s="9">
        <f t="shared" si="22"/>
        <v>-22332.180000000168</v>
      </c>
      <c r="AE9" s="10"/>
      <c r="AF9" s="24">
        <v>0.99965172169926808</v>
      </c>
      <c r="AG9" s="11">
        <v>3616536.45</v>
      </c>
      <c r="AH9" s="8">
        <v>3616536.45</v>
      </c>
      <c r="AI9" s="9">
        <v>1125155.5462118927</v>
      </c>
      <c r="AJ9" s="9">
        <v>1463888.17</v>
      </c>
      <c r="AK9" s="10"/>
      <c r="AL9" s="11">
        <f t="shared" si="24"/>
        <v>1689522.62</v>
      </c>
      <c r="AM9" s="8">
        <v>214882.6</v>
      </c>
      <c r="AN9" s="9">
        <f t="shared" si="26"/>
        <v>349484.47378810775</v>
      </c>
      <c r="AO9" s="9">
        <f t="shared" si="27"/>
        <v>10751.850000000093</v>
      </c>
      <c r="AP9" s="10"/>
      <c r="AQ9" s="25">
        <f t="shared" si="28"/>
        <v>93940.929999999702</v>
      </c>
      <c r="AR9" s="25">
        <f t="shared" si="29"/>
        <v>68580.950000000186</v>
      </c>
      <c r="AS9" s="25">
        <f t="shared" si="30"/>
        <v>25359.979999999981</v>
      </c>
      <c r="AT9" s="10"/>
      <c r="AU9" s="12">
        <v>5390806.1299999999</v>
      </c>
      <c r="AV9" s="12" t="str">
        <f t="shared" si="31"/>
        <v xml:space="preserve"> </v>
      </c>
      <c r="AW9" s="12">
        <f t="shared" si="32"/>
        <v>84747.05999999959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5400000</v>
      </c>
      <c r="BF9" s="15">
        <v>3900000</v>
      </c>
      <c r="BG9" s="15">
        <v>1474640.02</v>
      </c>
      <c r="BH9" s="15">
        <v>5235272.3600000003</v>
      </c>
      <c r="BI9" s="15">
        <v>3834064.05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1367828.8799999994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>
        <v>1474640.02</v>
      </c>
      <c r="CC9" s="245" t="s">
        <v>640</v>
      </c>
      <c r="CD9" s="241">
        <v>0</v>
      </c>
      <c r="CE9" s="247">
        <v>4743344</v>
      </c>
      <c r="CF9" s="247">
        <v>3617796.45</v>
      </c>
      <c r="CG9" s="247">
        <v>4743344</v>
      </c>
      <c r="CH9" s="247">
        <v>3617796.45</v>
      </c>
      <c r="CI9" s="246" t="s">
        <v>634</v>
      </c>
      <c r="CJ9" s="247">
        <v>3831419.05</v>
      </c>
      <c r="CK9" s="247">
        <v>214882.6</v>
      </c>
      <c r="CL9" s="247">
        <v>5390806.1299999999</v>
      </c>
      <c r="CM9" s="247">
        <v>0</v>
      </c>
    </row>
    <row r="10" spans="1:102" x14ac:dyDescent="0.25">
      <c r="A10" s="231" t="s">
        <v>646</v>
      </c>
      <c r="B10" s="232" t="s">
        <v>647</v>
      </c>
      <c r="C10" s="232" t="s">
        <v>648</v>
      </c>
      <c r="D10" s="233"/>
      <c r="E10" s="234">
        <v>341960667.66000003</v>
      </c>
      <c r="F10" s="235">
        <v>341960667.66000003</v>
      </c>
      <c r="G10" s="236"/>
      <c r="H10" s="104"/>
      <c r="I10" s="237">
        <v>341443133.70999998</v>
      </c>
      <c r="J10" s="248"/>
      <c r="K10" s="239"/>
      <c r="L10" s="8">
        <v>338611439.45999998</v>
      </c>
      <c r="M10" s="240">
        <v>337732635.70999998</v>
      </c>
      <c r="N10" s="72"/>
      <c r="O10" s="100"/>
      <c r="P10" s="9">
        <f t="shared" si="13"/>
        <v>3710498</v>
      </c>
      <c r="Q10" s="9">
        <v>5210498</v>
      </c>
      <c r="R10" s="9">
        <f t="shared" si="15"/>
        <v>-1500000</v>
      </c>
      <c r="S10" s="152">
        <v>46568</v>
      </c>
      <c r="T10" s="10"/>
      <c r="U10" s="23">
        <f t="shared" si="16"/>
        <v>0.8857731882235812</v>
      </c>
      <c r="V10" s="11">
        <f t="shared" si="17"/>
        <v>302441173.14335722</v>
      </c>
      <c r="W10" s="11">
        <f t="shared" si="18"/>
        <v>302865011.5</v>
      </c>
      <c r="X10" s="8">
        <v>299154513.5</v>
      </c>
      <c r="Y10" s="9">
        <f t="shared" si="19"/>
        <v>3710498</v>
      </c>
      <c r="Z10" s="70">
        <v>3710498</v>
      </c>
      <c r="AA10" s="72"/>
      <c r="AB10" s="108"/>
      <c r="AC10" s="9">
        <v>5210498</v>
      </c>
      <c r="AD10" s="9">
        <f t="shared" si="22"/>
        <v>-1500000</v>
      </c>
      <c r="AE10" s="10"/>
      <c r="AF10" s="24">
        <v>0.84833344582918335</v>
      </c>
      <c r="AG10" s="11">
        <v>282632524.92000002</v>
      </c>
      <c r="AH10" s="8">
        <v>282632524.92000002</v>
      </c>
      <c r="AI10" s="9">
        <v>-36533945.265812308</v>
      </c>
      <c r="AJ10" s="9">
        <v>7900000</v>
      </c>
      <c r="AK10" s="10"/>
      <c r="AL10" s="11">
        <f t="shared" si="24"/>
        <v>20232486.579999983</v>
      </c>
      <c r="AM10" s="8">
        <v>16521988.58</v>
      </c>
      <c r="AN10" s="9">
        <f t="shared" si="26"/>
        <v>40244443.265812308</v>
      </c>
      <c r="AO10" s="9">
        <f t="shared" si="27"/>
        <v>-4189502</v>
      </c>
      <c r="AP10" s="10"/>
      <c r="AQ10" s="25">
        <f t="shared" si="28"/>
        <v>38578122.209999979</v>
      </c>
      <c r="AR10" s="25">
        <f t="shared" si="29"/>
        <v>38578122.209999979</v>
      </c>
      <c r="AS10" s="25">
        <f t="shared" si="30"/>
        <v>0</v>
      </c>
      <c r="AT10" s="10"/>
      <c r="AU10" s="12">
        <v>297529793.07999998</v>
      </c>
      <c r="AV10" s="12">
        <f t="shared" si="31"/>
        <v>5335218.4200000167</v>
      </c>
      <c r="AW10" s="12" t="str">
        <f t="shared" si="32"/>
        <v xml:space="preserve"> 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341443133.70999998</v>
      </c>
      <c r="BF10" s="15">
        <v>337732635.70999998</v>
      </c>
      <c r="BG10" s="15">
        <v>3710498</v>
      </c>
      <c r="BH10" s="15">
        <v>341443133.70999998</v>
      </c>
      <c r="BI10" s="15">
        <v>337732635.70999998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5210498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>
        <v>3710498</v>
      </c>
      <c r="CC10" s="245" t="s">
        <v>640</v>
      </c>
      <c r="CD10" s="241">
        <v>0</v>
      </c>
      <c r="CE10" s="247">
        <v>290096519.07999998</v>
      </c>
      <c r="CF10" s="247">
        <v>333162067.70999998</v>
      </c>
      <c r="CG10" s="247">
        <v>290096519.07999998</v>
      </c>
      <c r="CH10" s="247">
        <v>333162067.70999998</v>
      </c>
      <c r="CI10" s="246" t="s">
        <v>634</v>
      </c>
      <c r="CJ10" s="247">
        <v>299154513.5</v>
      </c>
      <c r="CK10" s="247">
        <v>16521988.58</v>
      </c>
      <c r="CL10" s="247">
        <v>297529793.07999998</v>
      </c>
      <c r="CM10" s="247">
        <v>0</v>
      </c>
    </row>
    <row r="11" spans="1:102" x14ac:dyDescent="0.25">
      <c r="A11" s="231" t="s">
        <v>649</v>
      </c>
      <c r="B11" s="232" t="s">
        <v>650</v>
      </c>
      <c r="C11" s="232" t="s">
        <v>648</v>
      </c>
      <c r="D11" s="233"/>
      <c r="E11" s="234">
        <v>6651803.5300000003</v>
      </c>
      <c r="F11" s="235">
        <v>6651803.5300000003</v>
      </c>
      <c r="G11" s="236"/>
      <c r="H11" s="104"/>
      <c r="I11" s="237">
        <v>6651803.5300000003</v>
      </c>
      <c r="J11" s="248"/>
      <c r="K11" s="239"/>
      <c r="L11" s="8">
        <v>6383622.6600000001</v>
      </c>
      <c r="M11" s="240">
        <v>6401803.5300000003</v>
      </c>
      <c r="N11" s="72"/>
      <c r="O11" s="100"/>
      <c r="P11" s="9">
        <f t="shared" si="13"/>
        <v>250000</v>
      </c>
      <c r="Q11" s="9">
        <v>250000</v>
      </c>
      <c r="R11" s="9">
        <f t="shared" si="15"/>
        <v>0</v>
      </c>
      <c r="S11" s="152">
        <v>46053</v>
      </c>
      <c r="T11" s="10"/>
      <c r="U11" s="23">
        <f t="shared" si="16"/>
        <v>0.99877990007606499</v>
      </c>
      <c r="V11" s="11">
        <f t="shared" si="17"/>
        <v>6643687.6650190167</v>
      </c>
      <c r="W11" s="11">
        <f t="shared" si="18"/>
        <v>6643992.6900000004</v>
      </c>
      <c r="X11" s="8">
        <v>6393992.6900000004</v>
      </c>
      <c r="Y11" s="9">
        <f t="shared" si="19"/>
        <v>250000</v>
      </c>
      <c r="Z11" s="70">
        <v>250000</v>
      </c>
      <c r="AA11" s="72"/>
      <c r="AB11" s="108"/>
      <c r="AC11" s="9">
        <v>250000</v>
      </c>
      <c r="AD11" s="9">
        <f t="shared" si="22"/>
        <v>0</v>
      </c>
      <c r="AE11" s="10"/>
      <c r="AF11" s="24">
        <v>0.95703954170952832</v>
      </c>
      <c r="AG11" s="11">
        <v>5962693.7300000004</v>
      </c>
      <c r="AH11" s="8">
        <v>5962693.7300000004</v>
      </c>
      <c r="AI11" s="9">
        <v>129853.87172263116</v>
      </c>
      <c r="AJ11" s="9">
        <v>350000</v>
      </c>
      <c r="AK11" s="10"/>
      <c r="AL11" s="11">
        <f t="shared" si="24"/>
        <v>681298.96</v>
      </c>
      <c r="AM11" s="8">
        <v>431298.96</v>
      </c>
      <c r="AN11" s="9">
        <f t="shared" si="26"/>
        <v>120146.12827736884</v>
      </c>
      <c r="AO11" s="9">
        <f t="shared" si="27"/>
        <v>-100000</v>
      </c>
      <c r="AP11" s="10"/>
      <c r="AQ11" s="25">
        <f t="shared" si="28"/>
        <v>7810.839999999851</v>
      </c>
      <c r="AR11" s="25">
        <f t="shared" si="29"/>
        <v>7810.839999999851</v>
      </c>
      <c r="AS11" s="25">
        <f t="shared" si="30"/>
        <v>0</v>
      </c>
      <c r="AT11" s="10"/>
      <c r="AU11" s="12">
        <v>6651803.5099999998</v>
      </c>
      <c r="AV11" s="12" t="str">
        <f t="shared" si="31"/>
        <v xml:space="preserve"> </v>
      </c>
      <c r="AW11" s="12">
        <f t="shared" si="32"/>
        <v>7810.8199999993667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6651803.5300000003</v>
      </c>
      <c r="BF11" s="15">
        <v>6401803.5300000003</v>
      </c>
      <c r="BG11" s="15">
        <v>250000</v>
      </c>
      <c r="BH11" s="15">
        <v>6651803.5300000003</v>
      </c>
      <c r="BI11" s="15">
        <v>6401803.5300000003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250000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>
        <v>250000</v>
      </c>
      <c r="CC11" s="245" t="s">
        <v>640</v>
      </c>
      <c r="CD11" s="241">
        <v>0</v>
      </c>
      <c r="CE11" s="241">
        <v>6366035.4000000004</v>
      </c>
      <c r="CF11" s="241">
        <v>6230352.5300000003</v>
      </c>
      <c r="CG11" s="241">
        <v>6366035.4000000004</v>
      </c>
      <c r="CH11" s="241">
        <v>6230352.5300000003</v>
      </c>
      <c r="CI11" s="246" t="s">
        <v>634</v>
      </c>
      <c r="CJ11" s="247">
        <v>6393992.6900000004</v>
      </c>
      <c r="CK11" s="247">
        <v>431298.96</v>
      </c>
      <c r="CL11" s="247">
        <v>6651803.5099999998</v>
      </c>
      <c r="CM11" s="247">
        <v>0</v>
      </c>
    </row>
    <row r="12" spans="1:102" x14ac:dyDescent="0.25">
      <c r="A12" s="231" t="s">
        <v>562</v>
      </c>
      <c r="B12" s="232" t="s">
        <v>651</v>
      </c>
      <c r="C12" s="232" t="s">
        <v>652</v>
      </c>
      <c r="D12" s="233"/>
      <c r="E12" s="234">
        <v>196243830.78999999</v>
      </c>
      <c r="F12" s="235">
        <v>196243830.78999999</v>
      </c>
      <c r="G12" s="236"/>
      <c r="H12" s="104"/>
      <c r="I12" s="237">
        <v>198075877</v>
      </c>
      <c r="J12" s="248"/>
      <c r="K12" s="239"/>
      <c r="L12" s="8">
        <v>216178378.78999999</v>
      </c>
      <c r="M12" s="240">
        <v>198075877</v>
      </c>
      <c r="N12" s="71"/>
      <c r="O12" s="100"/>
      <c r="P12" s="9">
        <f t="shared" si="13"/>
        <v>0</v>
      </c>
      <c r="Q12" s="9">
        <v>0</v>
      </c>
      <c r="R12" s="9">
        <f t="shared" si="15"/>
        <v>0</v>
      </c>
      <c r="S12" s="152">
        <v>46599</v>
      </c>
      <c r="T12" s="10"/>
      <c r="U12" s="23">
        <f t="shared" si="16"/>
        <v>0.99703813599674229</v>
      </c>
      <c r="V12" s="11">
        <f t="shared" si="17"/>
        <v>197489203.19</v>
      </c>
      <c r="W12" s="11">
        <f t="shared" si="18"/>
        <v>197489203.19</v>
      </c>
      <c r="X12" s="8">
        <v>197489203.19</v>
      </c>
      <c r="Y12" s="9">
        <f t="shared" si="19"/>
        <v>0</v>
      </c>
      <c r="Z12" s="70"/>
      <c r="AA12" s="72"/>
      <c r="AB12" s="108"/>
      <c r="AC12" s="9">
        <v>0</v>
      </c>
      <c r="AD12" s="9">
        <f t="shared" si="22"/>
        <v>0</v>
      </c>
      <c r="AE12" s="10"/>
      <c r="AF12" s="24">
        <v>0.99840651494237176</v>
      </c>
      <c r="AG12" s="11">
        <v>141973459.56</v>
      </c>
      <c r="AH12" s="8">
        <v>141973459.56</v>
      </c>
      <c r="AI12" s="9">
        <v>53645345.410299957</v>
      </c>
      <c r="AJ12" s="9">
        <v>0</v>
      </c>
      <c r="AK12" s="10"/>
      <c r="AL12" s="11">
        <f t="shared" si="24"/>
        <v>55515743.629999995</v>
      </c>
      <c r="AM12" s="8">
        <v>55515743.630000003</v>
      </c>
      <c r="AN12" s="9">
        <f t="shared" si="26"/>
        <v>-53645345.410299957</v>
      </c>
      <c r="AO12" s="9">
        <f t="shared" si="27"/>
        <v>0</v>
      </c>
      <c r="AP12" s="10"/>
      <c r="AQ12" s="25">
        <f t="shared" si="28"/>
        <v>586673.81000000238</v>
      </c>
      <c r="AR12" s="25">
        <f t="shared" si="29"/>
        <v>586673.81000000238</v>
      </c>
      <c r="AS12" s="25">
        <f t="shared" si="30"/>
        <v>0</v>
      </c>
      <c r="AT12" s="10"/>
      <c r="AU12" s="12">
        <v>202275062</v>
      </c>
      <c r="AV12" s="12" t="str">
        <f t="shared" si="31"/>
        <v xml:space="preserve"> </v>
      </c>
      <c r="AW12" s="12">
        <f t="shared" si="32"/>
        <v>4785858.8100000024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198075877</v>
      </c>
      <c r="BF12" s="15">
        <v>198075877</v>
      </c>
      <c r="BG12" s="15"/>
      <c r="BH12" s="15">
        <v>197175877</v>
      </c>
      <c r="BI12" s="15">
        <v>197751131.77000001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7454.3700000047684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/>
      <c r="CC12" s="245" t="s">
        <v>640</v>
      </c>
      <c r="CD12" s="241">
        <v>0</v>
      </c>
      <c r="CE12" s="241">
        <v>195931018.12</v>
      </c>
      <c r="CF12" s="241">
        <v>142200053.22</v>
      </c>
      <c r="CG12" s="241">
        <v>195931018.12</v>
      </c>
      <c r="CH12" s="241">
        <v>142200053.22</v>
      </c>
      <c r="CI12" s="246" t="s">
        <v>634</v>
      </c>
      <c r="CJ12" s="247">
        <v>197489203.19</v>
      </c>
      <c r="CK12" s="247">
        <v>55515743.630000003</v>
      </c>
      <c r="CL12" s="247">
        <v>202275062</v>
      </c>
      <c r="CM12" s="247">
        <v>0</v>
      </c>
    </row>
    <row r="13" spans="1:102" x14ac:dyDescent="0.25">
      <c r="A13" s="231" t="s">
        <v>563</v>
      </c>
      <c r="B13" s="232" t="s">
        <v>653</v>
      </c>
      <c r="C13" s="232" t="s">
        <v>652</v>
      </c>
      <c r="D13" s="233"/>
      <c r="E13" s="234">
        <v>0</v>
      </c>
      <c r="F13" s="235">
        <v>0</v>
      </c>
      <c r="G13" s="236"/>
      <c r="H13" s="104"/>
      <c r="I13" s="237">
        <f t="shared" si="11"/>
        <v>0</v>
      </c>
      <c r="J13" s="248"/>
      <c r="K13" s="239"/>
      <c r="L13" s="8">
        <v>-600816.89</v>
      </c>
      <c r="M13" s="240">
        <v>-8100000</v>
      </c>
      <c r="N13" s="71"/>
      <c r="O13" s="100"/>
      <c r="P13" s="9">
        <f t="shared" si="13"/>
        <v>8100000</v>
      </c>
      <c r="Q13" s="9">
        <v>8100000</v>
      </c>
      <c r="R13" s="9">
        <f t="shared" si="15"/>
        <v>0</v>
      </c>
      <c r="S13" s="152">
        <v>46599</v>
      </c>
      <c r="T13" s="10"/>
      <c r="U13" s="23">
        <f t="shared" si="16"/>
        <v>0.95806424197530871</v>
      </c>
      <c r="V13" s="11">
        <f t="shared" si="17"/>
        <v>0</v>
      </c>
      <c r="W13" s="11">
        <f t="shared" si="18"/>
        <v>19673.919999999925</v>
      </c>
      <c r="X13" s="8">
        <v>-7760320.3600000003</v>
      </c>
      <c r="Y13" s="9">
        <f t="shared" si="19"/>
        <v>7779994.2800000003</v>
      </c>
      <c r="Z13" s="70">
        <v>7779994.2800000003</v>
      </c>
      <c r="AA13" s="71"/>
      <c r="AB13" s="108"/>
      <c r="AC13" s="9">
        <v>8100000</v>
      </c>
      <c r="AD13" s="9">
        <f t="shared" si="22"/>
        <v>-320005.71999999974</v>
      </c>
      <c r="AE13" s="10"/>
      <c r="AF13" s="24">
        <v>0.99667469772177664</v>
      </c>
      <c r="AG13" s="11">
        <v>-5975179.5599999996</v>
      </c>
      <c r="AH13" s="8">
        <v>-5975179.5599999996</v>
      </c>
      <c r="AI13" s="9">
        <v>19869.278203665279</v>
      </c>
      <c r="AJ13" s="9">
        <v>5995115.1299999999</v>
      </c>
      <c r="AK13" s="10"/>
      <c r="AL13" s="11">
        <f t="shared" si="24"/>
        <v>5994853.4799999995</v>
      </c>
      <c r="AM13" s="8">
        <v>-1785140.8</v>
      </c>
      <c r="AN13" s="9">
        <f t="shared" si="26"/>
        <v>7760125.001796335</v>
      </c>
      <c r="AO13" s="9">
        <f t="shared" si="27"/>
        <v>1784879.1500000004</v>
      </c>
      <c r="AP13" s="10"/>
      <c r="AQ13" s="25">
        <f t="shared" si="28"/>
        <v>-19673.919999999925</v>
      </c>
      <c r="AR13" s="25">
        <f t="shared" si="29"/>
        <v>-339679.63999999966</v>
      </c>
      <c r="AS13" s="25">
        <f t="shared" si="30"/>
        <v>320005.71999999974</v>
      </c>
      <c r="AT13" s="10"/>
      <c r="AU13" s="12">
        <v>0</v>
      </c>
      <c r="AV13" s="12">
        <f t="shared" si="31"/>
        <v>19673.919999999925</v>
      </c>
      <c r="AW13" s="12" t="str">
        <f t="shared" si="32"/>
        <v xml:space="preserve"> </v>
      </c>
      <c r="AX13" s="241"/>
      <c r="AY13" s="242"/>
      <c r="AZ13" s="241"/>
      <c r="BA13" s="241"/>
      <c r="BB13" s="243"/>
      <c r="BC13" s="242"/>
      <c r="BD13" s="242" t="s">
        <v>630</v>
      </c>
      <c r="BE13" s="241">
        <v>0</v>
      </c>
      <c r="BF13" s="15">
        <v>-8100000</v>
      </c>
      <c r="BG13" s="15">
        <v>7779994.2800000003</v>
      </c>
      <c r="BH13" s="241">
        <v>0</v>
      </c>
      <c r="BI13" s="15">
        <v>-7779994.2800000003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7455309.5099999998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>
        <v>7779994.2800000003</v>
      </c>
      <c r="CC13" s="245" t="s">
        <v>640</v>
      </c>
      <c r="CD13" s="241">
        <v>0</v>
      </c>
      <c r="CE13" s="241">
        <v>-5975179.5599999996</v>
      </c>
      <c r="CF13" s="241">
        <v>-5995115.1299999999</v>
      </c>
      <c r="CG13" s="241">
        <v>-5975179.5599999996</v>
      </c>
      <c r="CH13" s="241">
        <v>-5995115.1299999999</v>
      </c>
      <c r="CI13" s="246" t="s">
        <v>634</v>
      </c>
      <c r="CJ13" s="247">
        <v>-7760320.3600000003</v>
      </c>
      <c r="CK13" s="247">
        <v>-1785140.8</v>
      </c>
      <c r="CL13" s="247">
        <v>0</v>
      </c>
      <c r="CM13" s="247">
        <v>0</v>
      </c>
    </row>
    <row r="14" spans="1:102" x14ac:dyDescent="0.25">
      <c r="A14" s="231" t="s">
        <v>654</v>
      </c>
      <c r="B14" s="232" t="s">
        <v>655</v>
      </c>
      <c r="C14" s="232" t="s">
        <v>645</v>
      </c>
      <c r="D14" s="233"/>
      <c r="E14" s="234">
        <v>16482643.85</v>
      </c>
      <c r="F14" s="235">
        <v>16482643.85</v>
      </c>
      <c r="G14" s="236"/>
      <c r="H14" s="104"/>
      <c r="I14" s="237">
        <v>16396051.58</v>
      </c>
      <c r="J14" s="248"/>
      <c r="K14" s="239"/>
      <c r="L14" s="8">
        <v>15345707.76</v>
      </c>
      <c r="M14" s="240">
        <v>15220642.58</v>
      </c>
      <c r="N14" s="72"/>
      <c r="O14" s="100"/>
      <c r="P14" s="9">
        <f t="shared" si="13"/>
        <v>1175409</v>
      </c>
      <c r="Q14" s="9">
        <v>1175409</v>
      </c>
      <c r="R14" s="9">
        <f t="shared" si="15"/>
        <v>0</v>
      </c>
      <c r="S14" s="152">
        <v>46235</v>
      </c>
      <c r="T14" s="10"/>
      <c r="U14" s="23">
        <f t="shared" si="16"/>
        <v>0.62952096796428425</v>
      </c>
      <c r="V14" s="11">
        <f t="shared" si="17"/>
        <v>10321658.261433933</v>
      </c>
      <c r="W14" s="11">
        <f t="shared" si="18"/>
        <v>10322307.77</v>
      </c>
      <c r="X14" s="8">
        <v>9581713.6500000004</v>
      </c>
      <c r="Y14" s="9">
        <f t="shared" si="19"/>
        <v>740594.11999999918</v>
      </c>
      <c r="Z14" s="70">
        <v>740594.12</v>
      </c>
      <c r="AA14" s="72"/>
      <c r="AB14" s="108"/>
      <c r="AC14" s="9">
        <v>1175409</v>
      </c>
      <c r="AD14" s="9">
        <f t="shared" si="22"/>
        <v>-434814.88</v>
      </c>
      <c r="AE14" s="10"/>
      <c r="AF14" s="24">
        <v>0.55075651558108285</v>
      </c>
      <c r="AG14" s="11">
        <v>8228472.1299999999</v>
      </c>
      <c r="AH14" s="8">
        <v>8228472.1299999999</v>
      </c>
      <c r="AI14" s="9">
        <v>-3228751.2958587529</v>
      </c>
      <c r="AJ14" s="9">
        <v>647450.71</v>
      </c>
      <c r="AK14" s="10"/>
      <c r="AL14" s="11">
        <f t="shared" si="24"/>
        <v>2093835.6399999997</v>
      </c>
      <c r="AM14" s="8">
        <v>1353241.52</v>
      </c>
      <c r="AN14" s="9">
        <f t="shared" si="26"/>
        <v>3969345.4158587521</v>
      </c>
      <c r="AO14" s="9">
        <f t="shared" si="27"/>
        <v>93143.410000000033</v>
      </c>
      <c r="AP14" s="10"/>
      <c r="AQ14" s="25">
        <f t="shared" si="28"/>
        <v>6073743.8100000005</v>
      </c>
      <c r="AR14" s="25">
        <f t="shared" si="29"/>
        <v>5638928.9299999997</v>
      </c>
      <c r="AS14" s="25">
        <f t="shared" si="30"/>
        <v>434814.88</v>
      </c>
      <c r="AT14" s="10"/>
      <c r="AU14" s="12">
        <v>11225379.779999999</v>
      </c>
      <c r="AV14" s="12" t="str">
        <f t="shared" si="31"/>
        <v xml:space="preserve"> </v>
      </c>
      <c r="AW14" s="12">
        <f t="shared" si="32"/>
        <v>903072.00999999978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16396051.58</v>
      </c>
      <c r="BF14" s="15">
        <v>15220642.58</v>
      </c>
      <c r="BG14" s="15">
        <v>740594.12</v>
      </c>
      <c r="BH14" s="15">
        <v>16396051.58</v>
      </c>
      <c r="BI14" s="15">
        <v>15220642.58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1175409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>
        <v>740594.12</v>
      </c>
      <c r="CC14" s="245" t="s">
        <v>640</v>
      </c>
      <c r="CD14" s="241">
        <v>0</v>
      </c>
      <c r="CE14" s="241">
        <v>9077915</v>
      </c>
      <c r="CF14" s="241">
        <v>14940308.279999999</v>
      </c>
      <c r="CG14" s="241">
        <v>9077915</v>
      </c>
      <c r="CH14" s="241">
        <v>14940308.279999999</v>
      </c>
      <c r="CI14" s="246" t="s">
        <v>634</v>
      </c>
      <c r="CJ14" s="247">
        <v>9581713.6500000004</v>
      </c>
      <c r="CK14" s="247">
        <v>1353241.52</v>
      </c>
      <c r="CL14" s="247">
        <v>11225379.779999999</v>
      </c>
      <c r="CM14" s="247">
        <v>0</v>
      </c>
    </row>
    <row r="15" spans="1:102" x14ac:dyDescent="0.25">
      <c r="A15" s="231" t="s">
        <v>564</v>
      </c>
      <c r="B15" s="232" t="s">
        <v>656</v>
      </c>
      <c r="C15" s="232" t="s">
        <v>652</v>
      </c>
      <c r="D15" s="233"/>
      <c r="E15" s="234">
        <v>45409003.560000002</v>
      </c>
      <c r="F15" s="235">
        <v>45409003.560000002</v>
      </c>
      <c r="G15" s="236"/>
      <c r="H15" s="104"/>
      <c r="I15" s="237">
        <v>57722227</v>
      </c>
      <c r="J15" s="248"/>
      <c r="K15" s="239"/>
      <c r="L15" s="8">
        <v>62134392.450000003</v>
      </c>
      <c r="M15" s="240">
        <v>57722227</v>
      </c>
      <c r="N15" s="72"/>
      <c r="O15" s="100"/>
      <c r="P15" s="9">
        <f t="shared" si="13"/>
        <v>0</v>
      </c>
      <c r="Q15" s="9">
        <v>0</v>
      </c>
      <c r="R15" s="9">
        <f t="shared" si="15"/>
        <v>0</v>
      </c>
      <c r="S15" s="152">
        <v>46630</v>
      </c>
      <c r="T15" s="10"/>
      <c r="U15" s="23">
        <f t="shared" si="16"/>
        <v>0.99590326565189524</v>
      </c>
      <c r="V15" s="11">
        <f t="shared" si="17"/>
        <v>57485754.369999997</v>
      </c>
      <c r="W15" s="11">
        <f t="shared" si="18"/>
        <v>57485754.369999997</v>
      </c>
      <c r="X15" s="8">
        <v>57485754.369999997</v>
      </c>
      <c r="Y15" s="9">
        <f t="shared" si="19"/>
        <v>0</v>
      </c>
      <c r="Z15" s="70"/>
      <c r="AA15" s="71"/>
      <c r="AB15" s="108"/>
      <c r="AC15" s="9">
        <v>0</v>
      </c>
      <c r="AD15" s="9">
        <f t="shared" si="22"/>
        <v>0</v>
      </c>
      <c r="AE15" s="10"/>
      <c r="AF15" s="24">
        <v>0.9987811575544806</v>
      </c>
      <c r="AG15" s="11">
        <v>40029489.229999997</v>
      </c>
      <c r="AH15" s="8">
        <v>40029489.229999997</v>
      </c>
      <c r="AI15" s="9">
        <v>5268881.7963451669</v>
      </c>
      <c r="AJ15" s="9">
        <v>0</v>
      </c>
      <c r="AK15" s="10"/>
      <c r="AL15" s="11">
        <f t="shared" si="24"/>
        <v>17456265.140000001</v>
      </c>
      <c r="AM15" s="8">
        <v>17456265.140000001</v>
      </c>
      <c r="AN15" s="9">
        <f t="shared" si="26"/>
        <v>-5268881.7963451669</v>
      </c>
      <c r="AO15" s="9">
        <f t="shared" si="27"/>
        <v>0</v>
      </c>
      <c r="AP15" s="10"/>
      <c r="AQ15" s="25">
        <f t="shared" si="28"/>
        <v>236472.63000000268</v>
      </c>
      <c r="AR15" s="25">
        <f t="shared" si="29"/>
        <v>236472.63000000268</v>
      </c>
      <c r="AS15" s="25">
        <f t="shared" si="30"/>
        <v>0</v>
      </c>
      <c r="AT15" s="10"/>
      <c r="AU15" s="12">
        <v>60880899</v>
      </c>
      <c r="AV15" s="12" t="str">
        <f t="shared" si="31"/>
        <v xml:space="preserve"> </v>
      </c>
      <c r="AW15" s="12">
        <f t="shared" si="32"/>
        <v>3395144.6300000027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57722227</v>
      </c>
      <c r="BF15" s="15">
        <v>57722227</v>
      </c>
      <c r="BG15" s="15"/>
      <c r="BH15" s="15">
        <v>57142227</v>
      </c>
      <c r="BI15" s="15">
        <v>57575368.219999999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-363.82999999821186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/>
      <c r="CC15" s="245" t="s">
        <v>640</v>
      </c>
      <c r="CD15" s="241">
        <v>0</v>
      </c>
      <c r="CE15" s="241">
        <v>45353649.979999997</v>
      </c>
      <c r="CF15" s="241">
        <v>40078338.409999996</v>
      </c>
      <c r="CG15" s="241">
        <v>45353649.979999997</v>
      </c>
      <c r="CH15" s="241">
        <v>40078338.409999996</v>
      </c>
      <c r="CI15" s="246" t="s">
        <v>634</v>
      </c>
      <c r="CJ15" s="247">
        <v>57485754.369999997</v>
      </c>
      <c r="CK15" s="247">
        <v>17456265.140000001</v>
      </c>
      <c r="CL15" s="247">
        <v>60880899</v>
      </c>
      <c r="CM15" s="247">
        <v>0</v>
      </c>
    </row>
    <row r="16" spans="1:102" x14ac:dyDescent="0.25">
      <c r="A16" s="231" t="s">
        <v>565</v>
      </c>
      <c r="B16" s="232" t="s">
        <v>657</v>
      </c>
      <c r="C16" s="232" t="s">
        <v>652</v>
      </c>
      <c r="D16" s="233"/>
      <c r="E16" s="234">
        <v>0</v>
      </c>
      <c r="F16" s="235">
        <v>0</v>
      </c>
      <c r="G16" s="236"/>
      <c r="H16" s="104"/>
      <c r="I16" s="237">
        <f t="shared" si="11"/>
        <v>0</v>
      </c>
      <c r="J16" s="248"/>
      <c r="K16" s="239"/>
      <c r="L16" s="8">
        <v>-235677.05</v>
      </c>
      <c r="M16" s="240">
        <v>-2500000</v>
      </c>
      <c r="N16" s="72"/>
      <c r="O16" s="100"/>
      <c r="P16" s="9">
        <f t="shared" si="13"/>
        <v>2500000</v>
      </c>
      <c r="Q16" s="9">
        <v>2500000</v>
      </c>
      <c r="R16" s="9">
        <f t="shared" si="15"/>
        <v>0</v>
      </c>
      <c r="S16" s="152">
        <v>46630</v>
      </c>
      <c r="T16" s="10"/>
      <c r="U16" s="23">
        <f t="shared" si="16"/>
        <v>0.94198199199999999</v>
      </c>
      <c r="V16" s="11">
        <f t="shared" si="17"/>
        <v>0</v>
      </c>
      <c r="W16" s="11">
        <f t="shared" si="18"/>
        <v>7084.0299999997951</v>
      </c>
      <c r="X16" s="8">
        <v>-2354954.98</v>
      </c>
      <c r="Y16" s="9">
        <f t="shared" si="19"/>
        <v>2362039.0099999998</v>
      </c>
      <c r="Z16" s="70">
        <v>2362039.0099999998</v>
      </c>
      <c r="AA16" s="72"/>
      <c r="AB16" s="108"/>
      <c r="AC16" s="9">
        <v>2500000</v>
      </c>
      <c r="AD16" s="9">
        <f t="shared" si="22"/>
        <v>-137960.99000000022</v>
      </c>
      <c r="AE16" s="10"/>
      <c r="AF16" s="24">
        <v>0.9986871162594283</v>
      </c>
      <c r="AG16" s="11">
        <v>-1915283.34</v>
      </c>
      <c r="AH16" s="8">
        <v>-1915283.34</v>
      </c>
      <c r="AI16" s="9">
        <v>2514.5443556746468</v>
      </c>
      <c r="AJ16" s="9">
        <v>1917801.19</v>
      </c>
      <c r="AK16" s="10"/>
      <c r="AL16" s="11">
        <f t="shared" si="24"/>
        <v>1922367.3699999999</v>
      </c>
      <c r="AM16" s="8">
        <v>-439671.64</v>
      </c>
      <c r="AN16" s="9">
        <f t="shared" si="26"/>
        <v>2359524.4656443251</v>
      </c>
      <c r="AO16" s="9">
        <f t="shared" si="27"/>
        <v>444237.81999999983</v>
      </c>
      <c r="AP16" s="10"/>
      <c r="AQ16" s="25">
        <f t="shared" si="28"/>
        <v>-7084.0299999997951</v>
      </c>
      <c r="AR16" s="25">
        <f t="shared" si="29"/>
        <v>-145045.02000000002</v>
      </c>
      <c r="AS16" s="25">
        <f t="shared" si="30"/>
        <v>137960.99000000022</v>
      </c>
      <c r="AT16" s="10"/>
      <c r="AU16" s="12">
        <v>0</v>
      </c>
      <c r="AV16" s="12">
        <f t="shared" si="31"/>
        <v>7084.0299999997951</v>
      </c>
      <c r="AW16" s="12" t="str">
        <f t="shared" si="32"/>
        <v xml:space="preserve"> </v>
      </c>
      <c r="AX16" s="241"/>
      <c r="AY16" s="242"/>
      <c r="AZ16" s="241"/>
      <c r="BA16" s="241"/>
      <c r="BB16" s="243"/>
      <c r="BC16" s="242"/>
      <c r="BD16" s="242" t="s">
        <v>630</v>
      </c>
      <c r="BE16" s="241">
        <v>0</v>
      </c>
      <c r="BF16" s="15">
        <v>-2500000</v>
      </c>
      <c r="BG16" s="15">
        <v>2362039.0099999998</v>
      </c>
      <c r="BH16" s="241">
        <v>0</v>
      </c>
      <c r="BI16" s="15">
        <v>-2362039.0099999998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2245865.3199999998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>
        <v>2362039.0099999998</v>
      </c>
      <c r="CC16" s="245" t="s">
        <v>640</v>
      </c>
      <c r="CD16" s="241">
        <v>0</v>
      </c>
      <c r="CE16" s="241">
        <v>-1915283.34</v>
      </c>
      <c r="CF16" s="241">
        <v>-1917801.19</v>
      </c>
      <c r="CG16" s="241">
        <v>-1915283.34</v>
      </c>
      <c r="CH16" s="241">
        <v>-1917801.19</v>
      </c>
      <c r="CI16" s="246" t="s">
        <v>634</v>
      </c>
      <c r="CJ16" s="247">
        <v>-2354954.98</v>
      </c>
      <c r="CK16" s="247">
        <v>-439671.64</v>
      </c>
      <c r="CL16" s="247">
        <v>0</v>
      </c>
      <c r="CM16" s="247">
        <v>0</v>
      </c>
    </row>
    <row r="17" spans="1:91" x14ac:dyDescent="0.25">
      <c r="A17" s="231" t="s">
        <v>658</v>
      </c>
      <c r="B17" s="232" t="s">
        <v>659</v>
      </c>
      <c r="C17" s="232" t="s">
        <v>660</v>
      </c>
      <c r="D17" s="233"/>
      <c r="E17" s="234">
        <v>41575709.409999996</v>
      </c>
      <c r="F17" s="235">
        <v>41575709.409999996</v>
      </c>
      <c r="G17" s="236"/>
      <c r="H17" s="104"/>
      <c r="I17" s="237">
        <v>41504206.390000001</v>
      </c>
      <c r="J17" s="248"/>
      <c r="K17" s="239"/>
      <c r="L17" s="8">
        <v>37174546.159999996</v>
      </c>
      <c r="M17" s="240">
        <v>37154206.390000001</v>
      </c>
      <c r="N17" s="72"/>
      <c r="O17" s="100"/>
      <c r="P17" s="9">
        <f t="shared" si="13"/>
        <v>4350000</v>
      </c>
      <c r="Q17" s="9">
        <v>4350000</v>
      </c>
      <c r="R17" s="9">
        <f t="shared" si="15"/>
        <v>0</v>
      </c>
      <c r="S17" s="152">
        <v>46081</v>
      </c>
      <c r="T17" s="10"/>
      <c r="U17" s="23">
        <f t="shared" si="16"/>
        <v>0.99364441141545801</v>
      </c>
      <c r="V17" s="11">
        <f t="shared" si="17"/>
        <v>41240422.72965724</v>
      </c>
      <c r="W17" s="11">
        <f t="shared" si="18"/>
        <v>41244515.060000002</v>
      </c>
      <c r="X17" s="8">
        <v>36918069.539999999</v>
      </c>
      <c r="Y17" s="9">
        <f t="shared" si="19"/>
        <v>4326445.5200000033</v>
      </c>
      <c r="Z17" s="70">
        <v>4326445.5199999996</v>
      </c>
      <c r="AA17" s="71"/>
      <c r="AB17" s="108"/>
      <c r="AC17" s="9">
        <v>4350000</v>
      </c>
      <c r="AD17" s="9">
        <f t="shared" si="22"/>
        <v>-23554.480000000447</v>
      </c>
      <c r="AE17" s="10"/>
      <c r="AF17" s="24">
        <v>0.8006657579867571</v>
      </c>
      <c r="AG17" s="11">
        <v>29275637.75</v>
      </c>
      <c r="AH17" s="8">
        <v>29275637.75</v>
      </c>
      <c r="AI17" s="9">
        <v>-2622903.5587525368</v>
      </c>
      <c r="AJ17" s="9">
        <v>3399354.17</v>
      </c>
      <c r="AK17" s="10"/>
      <c r="AL17" s="11">
        <f t="shared" si="24"/>
        <v>11968877.310000002</v>
      </c>
      <c r="AM17" s="8">
        <v>7642431.79</v>
      </c>
      <c r="AN17" s="9">
        <f t="shared" si="26"/>
        <v>6949349.0787525401</v>
      </c>
      <c r="AO17" s="9">
        <f t="shared" si="27"/>
        <v>927091.34999999963</v>
      </c>
      <c r="AP17" s="10"/>
      <c r="AQ17" s="25">
        <f t="shared" si="28"/>
        <v>259691.32999999821</v>
      </c>
      <c r="AR17" s="25">
        <f t="shared" si="29"/>
        <v>236136.85000000149</v>
      </c>
      <c r="AS17" s="25">
        <f t="shared" si="30"/>
        <v>23554.480000000447</v>
      </c>
      <c r="AT17" s="10"/>
      <c r="AU17" s="12">
        <v>41534431.170000002</v>
      </c>
      <c r="AV17" s="12" t="str">
        <f t="shared" si="31"/>
        <v xml:space="preserve"> </v>
      </c>
      <c r="AW17" s="12">
        <f t="shared" si="32"/>
        <v>289916.1099999994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41504206.390000001</v>
      </c>
      <c r="BF17" s="15">
        <v>37154206.390000001</v>
      </c>
      <c r="BG17" s="15">
        <v>4326445.5199999996</v>
      </c>
      <c r="BH17" s="15">
        <v>41504206.390000001</v>
      </c>
      <c r="BI17" s="15">
        <v>37154206.390000001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4350000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>
        <v>4326445.5199999996</v>
      </c>
      <c r="CC17" s="245" t="s">
        <v>640</v>
      </c>
      <c r="CD17" s="241">
        <v>0</v>
      </c>
      <c r="CE17" s="241">
        <v>33288215.370000001</v>
      </c>
      <c r="CF17" s="241">
        <v>36564118.619999997</v>
      </c>
      <c r="CG17" s="241">
        <v>33288215.370000001</v>
      </c>
      <c r="CH17" s="241">
        <v>36564118.619999997</v>
      </c>
      <c r="CI17" s="246" t="s">
        <v>634</v>
      </c>
      <c r="CJ17" s="247">
        <v>36918069.539999999</v>
      </c>
      <c r="CK17" s="247">
        <v>7642431.79</v>
      </c>
      <c r="CL17" s="247">
        <v>41534431.170000002</v>
      </c>
      <c r="CM17" s="247">
        <v>0</v>
      </c>
    </row>
    <row r="18" spans="1:91" x14ac:dyDescent="0.25">
      <c r="A18" s="231" t="s">
        <v>661</v>
      </c>
      <c r="B18" s="232" t="s">
        <v>662</v>
      </c>
      <c r="C18" s="232" t="s">
        <v>663</v>
      </c>
      <c r="D18" s="233"/>
      <c r="E18" s="234">
        <v>9838187</v>
      </c>
      <c r="F18" s="235">
        <v>9838187</v>
      </c>
      <c r="G18" s="236"/>
      <c r="H18" s="104"/>
      <c r="I18" s="237">
        <v>9838187</v>
      </c>
      <c r="J18" s="248"/>
      <c r="K18" s="239"/>
      <c r="L18" s="8">
        <v>9632437.1500000004</v>
      </c>
      <c r="M18" s="240">
        <v>9838187</v>
      </c>
      <c r="N18" s="72"/>
      <c r="O18" s="100"/>
      <c r="P18" s="9">
        <f t="shared" si="13"/>
        <v>0</v>
      </c>
      <c r="Q18" s="9">
        <v>-2344.5299999999988</v>
      </c>
      <c r="R18" s="9">
        <f t="shared" si="15"/>
        <v>2344.5299999999988</v>
      </c>
      <c r="S18" s="152">
        <v>46811</v>
      </c>
      <c r="T18" s="10"/>
      <c r="U18" s="23">
        <f t="shared" si="16"/>
        <v>1.3998415561729005E-2</v>
      </c>
      <c r="V18" s="11">
        <f t="shared" si="17"/>
        <v>137719.03</v>
      </c>
      <c r="W18" s="11">
        <f t="shared" si="18"/>
        <v>146148.03</v>
      </c>
      <c r="X18" s="8">
        <v>137719.03</v>
      </c>
      <c r="Y18" s="9">
        <f t="shared" si="19"/>
        <v>0</v>
      </c>
      <c r="Z18" s="70">
        <v>8429</v>
      </c>
      <c r="AA18" s="71"/>
      <c r="AB18" s="108"/>
      <c r="AC18" s="9">
        <v>-2344.5299999999988</v>
      </c>
      <c r="AD18" s="9">
        <f t="shared" si="22"/>
        <v>10773.529999999999</v>
      </c>
      <c r="AE18" s="10"/>
      <c r="AF18" s="24">
        <v>1</v>
      </c>
      <c r="AG18" s="11">
        <v>76329.8</v>
      </c>
      <c r="AH18" s="8">
        <v>76329.8</v>
      </c>
      <c r="AI18" s="9">
        <v>9761857.1999999993</v>
      </c>
      <c r="AJ18" s="9">
        <v>8428.84</v>
      </c>
      <c r="AK18" s="10"/>
      <c r="AL18" s="11">
        <f t="shared" si="24"/>
        <v>69818.23</v>
      </c>
      <c r="AM18" s="8">
        <v>61389.23</v>
      </c>
      <c r="AN18" s="9">
        <f t="shared" si="26"/>
        <v>-9761857.1999999993</v>
      </c>
      <c r="AO18" s="9">
        <f t="shared" si="27"/>
        <v>0.15999999999985448</v>
      </c>
      <c r="AP18" s="10"/>
      <c r="AQ18" s="25">
        <f t="shared" si="28"/>
        <v>9692038.9700000007</v>
      </c>
      <c r="AR18" s="25">
        <f t="shared" si="29"/>
        <v>9700467.9700000007</v>
      </c>
      <c r="AS18" s="25">
        <f t="shared" si="30"/>
        <v>-8429</v>
      </c>
      <c r="AT18" s="10"/>
      <c r="AU18" s="12">
        <v>203907.84</v>
      </c>
      <c r="AV18" s="12" t="str">
        <f t="shared" si="31"/>
        <v xml:space="preserve"> </v>
      </c>
      <c r="AW18" s="12">
        <f t="shared" si="32"/>
        <v>57759.81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9838187</v>
      </c>
      <c r="BF18" s="15">
        <v>9838187</v>
      </c>
      <c r="BG18" s="15">
        <v>8429</v>
      </c>
      <c r="BH18" s="15">
        <v>126077.16</v>
      </c>
      <c r="BI18" s="15">
        <v>126077.16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8429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>
        <v>8429</v>
      </c>
      <c r="CC18" s="245" t="s">
        <v>640</v>
      </c>
      <c r="CD18" s="241">
        <v>0</v>
      </c>
      <c r="CE18" s="241">
        <v>9838187</v>
      </c>
      <c r="CF18" s="241">
        <v>76329.8</v>
      </c>
      <c r="CG18" s="241">
        <v>9838187</v>
      </c>
      <c r="CH18" s="241">
        <v>76329.8</v>
      </c>
      <c r="CI18" s="246" t="s">
        <v>634</v>
      </c>
      <c r="CJ18" s="247">
        <v>137719.03</v>
      </c>
      <c r="CK18" s="247">
        <v>61389.23</v>
      </c>
      <c r="CL18" s="247">
        <v>203907.84</v>
      </c>
      <c r="CM18" s="247">
        <v>0</v>
      </c>
    </row>
    <row r="19" spans="1:91" x14ac:dyDescent="0.25">
      <c r="A19" s="231" t="s">
        <v>664</v>
      </c>
      <c r="B19" s="232" t="s">
        <v>665</v>
      </c>
      <c r="C19" s="232" t="s">
        <v>652</v>
      </c>
      <c r="D19" s="233"/>
      <c r="E19" s="234">
        <v>0</v>
      </c>
      <c r="F19" s="235">
        <v>0</v>
      </c>
      <c r="G19" s="236"/>
      <c r="H19" s="104"/>
      <c r="I19" s="237">
        <f t="shared" si="11"/>
        <v>0</v>
      </c>
      <c r="J19" s="238"/>
      <c r="K19" s="239"/>
      <c r="L19" s="8">
        <v>0</v>
      </c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>
        <f t="shared" si="16"/>
        <v>0</v>
      </c>
      <c r="V19" s="11">
        <f t="shared" si="17"/>
        <v>0</v>
      </c>
      <c r="W19" s="11">
        <f t="shared" si="18"/>
        <v>0</v>
      </c>
      <c r="X19" s="8">
        <v>0</v>
      </c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>
        <v>0</v>
      </c>
      <c r="AG19" s="11">
        <v>-12916.79</v>
      </c>
      <c r="AH19" s="8">
        <v>-12916.79</v>
      </c>
      <c r="AI19" s="9">
        <v>12916.79</v>
      </c>
      <c r="AJ19" s="9">
        <v>0</v>
      </c>
      <c r="AK19" s="10"/>
      <c r="AL19" s="11">
        <f t="shared" si="24"/>
        <v>12916.79</v>
      </c>
      <c r="AM19" s="8">
        <v>12916.79</v>
      </c>
      <c r="AN19" s="9">
        <f t="shared" si="26"/>
        <v>-12916.79</v>
      </c>
      <c r="AO19" s="9">
        <f t="shared" si="27"/>
        <v>0</v>
      </c>
      <c r="AP19" s="10"/>
      <c r="AQ19" s="25">
        <f t="shared" si="28"/>
        <v>0</v>
      </c>
      <c r="AR19" s="25">
        <f t="shared" si="29"/>
        <v>0</v>
      </c>
      <c r="AS19" s="25">
        <f t="shared" si="30"/>
        <v>0</v>
      </c>
      <c r="AT19" s="10"/>
      <c r="AU19" s="12">
        <v>0</v>
      </c>
      <c r="AV19" s="12">
        <f t="shared" si="31"/>
        <v>0</v>
      </c>
      <c r="AW19" s="12">
        <f t="shared" si="32"/>
        <v>0</v>
      </c>
      <c r="AX19" s="241"/>
      <c r="AY19" s="242"/>
      <c r="AZ19" s="241"/>
      <c r="BA19" s="241"/>
      <c r="BB19" s="243"/>
      <c r="BC19" s="242"/>
      <c r="BD19" s="242"/>
      <c r="BE19" s="241">
        <v>0</v>
      </c>
      <c r="BF19" s="241">
        <v>0</v>
      </c>
      <c r="BG19" s="241">
        <v>0</v>
      </c>
      <c r="BH19" s="241">
        <v>0</v>
      </c>
      <c r="BI19" s="241">
        <v>0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44"/>
      <c r="CC19" s="245"/>
      <c r="CD19" s="241">
        <v>0</v>
      </c>
      <c r="CE19" s="241">
        <v>-12916.79</v>
      </c>
      <c r="CF19" s="241">
        <v>0</v>
      </c>
      <c r="CG19" s="241">
        <v>-12916.79</v>
      </c>
      <c r="CH19" s="241">
        <v>0</v>
      </c>
      <c r="CI19" s="246" t="s">
        <v>634</v>
      </c>
      <c r="CJ19" s="247">
        <v>0</v>
      </c>
      <c r="CK19" s="247">
        <v>12916.79</v>
      </c>
      <c r="CL19" s="247">
        <v>0</v>
      </c>
      <c r="CM19" s="247">
        <v>0</v>
      </c>
    </row>
    <row r="20" spans="1:91" x14ac:dyDescent="0.25">
      <c r="A20" s="231" t="s">
        <v>666</v>
      </c>
      <c r="B20" s="232" t="s">
        <v>667</v>
      </c>
      <c r="C20" s="232" t="s">
        <v>652</v>
      </c>
      <c r="D20" s="233"/>
      <c r="E20" s="234">
        <v>0</v>
      </c>
      <c r="F20" s="235">
        <v>0</v>
      </c>
      <c r="G20" s="236"/>
      <c r="H20" s="104"/>
      <c r="I20" s="237">
        <f t="shared" si="11"/>
        <v>0</v>
      </c>
      <c r="J20" s="238"/>
      <c r="K20" s="239"/>
      <c r="L20" s="8">
        <v>0</v>
      </c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>
        <f t="shared" si="16"/>
        <v>0</v>
      </c>
      <c r="V20" s="11">
        <f t="shared" si="17"/>
        <v>0</v>
      </c>
      <c r="W20" s="11">
        <f t="shared" si="18"/>
        <v>0</v>
      </c>
      <c r="X20" s="8">
        <v>0</v>
      </c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>
        <v>0</v>
      </c>
      <c r="AG20" s="11">
        <v>180.53</v>
      </c>
      <c r="AH20" s="8">
        <v>180.53</v>
      </c>
      <c r="AI20" s="9">
        <v>-180.53</v>
      </c>
      <c r="AJ20" s="9">
        <v>0</v>
      </c>
      <c r="AK20" s="10"/>
      <c r="AL20" s="11">
        <f t="shared" si="24"/>
        <v>-180.53</v>
      </c>
      <c r="AM20" s="8">
        <v>-180.53</v>
      </c>
      <c r="AN20" s="9">
        <f t="shared" si="26"/>
        <v>180.53</v>
      </c>
      <c r="AO20" s="9">
        <f t="shared" si="27"/>
        <v>0</v>
      </c>
      <c r="AP20" s="10"/>
      <c r="AQ20" s="25">
        <f t="shared" si="28"/>
        <v>0</v>
      </c>
      <c r="AR20" s="25">
        <f t="shared" si="29"/>
        <v>0</v>
      </c>
      <c r="AS20" s="25">
        <f t="shared" si="30"/>
        <v>0</v>
      </c>
      <c r="AT20" s="10"/>
      <c r="AU20" s="12">
        <v>0</v>
      </c>
      <c r="AV20" s="12">
        <f t="shared" si="31"/>
        <v>0</v>
      </c>
      <c r="AW20" s="12">
        <f t="shared" si="32"/>
        <v>0</v>
      </c>
      <c r="AX20" s="241"/>
      <c r="AY20" s="242"/>
      <c r="AZ20" s="241"/>
      <c r="BA20" s="241"/>
      <c r="BB20" s="243"/>
      <c r="BC20" s="242"/>
      <c r="BD20" s="242"/>
      <c r="BE20" s="241">
        <v>0</v>
      </c>
      <c r="BF20" s="241">
        <v>0</v>
      </c>
      <c r="BG20" s="241">
        <v>0</v>
      </c>
      <c r="BH20" s="241">
        <v>0</v>
      </c>
      <c r="BI20" s="241">
        <v>0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44"/>
      <c r="CC20" s="245"/>
      <c r="CD20" s="241">
        <v>0</v>
      </c>
      <c r="CE20" s="241">
        <v>180.53</v>
      </c>
      <c r="CF20" s="241">
        <v>0</v>
      </c>
      <c r="CG20" s="241">
        <v>180.53</v>
      </c>
      <c r="CH20" s="241">
        <v>0</v>
      </c>
      <c r="CI20" s="246" t="s">
        <v>634</v>
      </c>
      <c r="CJ20" s="247">
        <v>0</v>
      </c>
      <c r="CK20" s="247">
        <v>-180.53</v>
      </c>
      <c r="CL20" s="247">
        <v>0</v>
      </c>
      <c r="CM20" s="247">
        <v>0</v>
      </c>
    </row>
    <row r="21" spans="1:91" x14ac:dyDescent="0.25">
      <c r="A21" s="231" t="s">
        <v>668</v>
      </c>
      <c r="B21" s="232" t="s">
        <v>669</v>
      </c>
      <c r="C21" s="232" t="s">
        <v>670</v>
      </c>
      <c r="D21" s="233"/>
      <c r="E21" s="234">
        <v>5826536.3899999997</v>
      </c>
      <c r="F21" s="235">
        <v>5826536.3899999997</v>
      </c>
      <c r="G21" s="236"/>
      <c r="H21" s="104"/>
      <c r="I21" s="237">
        <v>5759301.8099999996</v>
      </c>
      <c r="J21" s="238"/>
      <c r="K21" s="239"/>
      <c r="L21" s="8">
        <v>4904776.83</v>
      </c>
      <c r="M21" s="240">
        <v>4934301.8099999996</v>
      </c>
      <c r="N21" s="71"/>
      <c r="O21" s="100"/>
      <c r="P21" s="9">
        <f t="shared" si="13"/>
        <v>825000</v>
      </c>
      <c r="Q21" s="9">
        <v>725000</v>
      </c>
      <c r="R21" s="9">
        <f t="shared" si="15"/>
        <v>100000</v>
      </c>
      <c r="S21" s="152">
        <v>46082</v>
      </c>
      <c r="T21" s="10"/>
      <c r="U21" s="23">
        <f t="shared" si="16"/>
        <v>0.7304340591197036</v>
      </c>
      <c r="V21" s="11">
        <f t="shared" si="17"/>
        <v>4206790.1987737557</v>
      </c>
      <c r="W21" s="11">
        <f t="shared" si="18"/>
        <v>4209730.88</v>
      </c>
      <c r="X21" s="8">
        <v>3604182.1</v>
      </c>
      <c r="Y21" s="9">
        <f t="shared" si="19"/>
        <v>605548.7799999998</v>
      </c>
      <c r="Z21" s="70">
        <v>605548.78</v>
      </c>
      <c r="AA21" s="71"/>
      <c r="AB21" s="108"/>
      <c r="AC21" s="9">
        <v>725000</v>
      </c>
      <c r="AD21" s="9">
        <f t="shared" si="22"/>
        <v>-119451.21999999997</v>
      </c>
      <c r="AE21" s="10"/>
      <c r="AF21" s="24">
        <v>5.999815465327802E-2</v>
      </c>
      <c r="AG21" s="11">
        <v>308550.40999999997</v>
      </c>
      <c r="AH21" s="8">
        <v>308550.40999999997</v>
      </c>
      <c r="AI21" s="9">
        <v>-290037.95478248765</v>
      </c>
      <c r="AJ21" s="9">
        <v>0</v>
      </c>
      <c r="AK21" s="10"/>
      <c r="AL21" s="11">
        <f t="shared" si="24"/>
        <v>3901180.4699999997</v>
      </c>
      <c r="AM21" s="8">
        <v>3295631.69</v>
      </c>
      <c r="AN21" s="9">
        <f t="shared" si="26"/>
        <v>895586.73478248739</v>
      </c>
      <c r="AO21" s="9">
        <f t="shared" si="27"/>
        <v>605548.78</v>
      </c>
      <c r="AP21" s="10"/>
      <c r="AQ21" s="25">
        <f t="shared" si="28"/>
        <v>1549570.9299999997</v>
      </c>
      <c r="AR21" s="25">
        <f t="shared" si="29"/>
        <v>1330119.7099999995</v>
      </c>
      <c r="AS21" s="25">
        <f t="shared" si="30"/>
        <v>219451.21999999997</v>
      </c>
      <c r="AT21" s="10"/>
      <c r="AU21" s="12">
        <v>5418847.21</v>
      </c>
      <c r="AV21" s="12" t="str">
        <f t="shared" si="31"/>
        <v xml:space="preserve"> </v>
      </c>
      <c r="AW21" s="12">
        <f t="shared" si="32"/>
        <v>1209116.33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5759301.8099999996</v>
      </c>
      <c r="BF21" s="15">
        <v>4934301.8099999996</v>
      </c>
      <c r="BG21" s="15">
        <v>605548.78</v>
      </c>
      <c r="BH21" s="15">
        <v>5759301.8099999996</v>
      </c>
      <c r="BI21" s="15">
        <v>4934301.8099999996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700000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92">
        <v>605548.78</v>
      </c>
      <c r="CC21" s="245" t="s">
        <v>640</v>
      </c>
      <c r="CD21" s="241">
        <v>0</v>
      </c>
      <c r="CE21" s="241">
        <v>308550.40999999997</v>
      </c>
      <c r="CF21" s="241">
        <v>5142665</v>
      </c>
      <c r="CG21" s="241">
        <v>308550.40999999997</v>
      </c>
      <c r="CH21" s="241">
        <v>5142665</v>
      </c>
      <c r="CI21" s="246" t="s">
        <v>634</v>
      </c>
      <c r="CJ21" s="247">
        <v>3604182.1</v>
      </c>
      <c r="CK21" s="247">
        <v>3295631.69</v>
      </c>
      <c r="CL21" s="247">
        <v>5418847.21</v>
      </c>
      <c r="CM21" s="247">
        <v>0</v>
      </c>
    </row>
    <row r="22" spans="1:91" x14ac:dyDescent="0.25">
      <c r="A22" s="231" t="s">
        <v>671</v>
      </c>
      <c r="B22" s="232" t="s">
        <v>672</v>
      </c>
      <c r="C22" s="232" t="s">
        <v>673</v>
      </c>
      <c r="D22" s="233"/>
      <c r="E22" s="234">
        <v>147525113</v>
      </c>
      <c r="F22" s="235">
        <v>147525113</v>
      </c>
      <c r="G22" s="236"/>
      <c r="H22" s="104"/>
      <c r="I22" s="237">
        <v>147525113</v>
      </c>
      <c r="J22" s="238"/>
      <c r="K22" s="239"/>
      <c r="L22" s="8">
        <v>140278077.08000001</v>
      </c>
      <c r="M22" s="240">
        <v>139703905</v>
      </c>
      <c r="N22" s="71"/>
      <c r="O22" s="100"/>
      <c r="P22" s="9">
        <f t="shared" si="13"/>
        <v>7821208</v>
      </c>
      <c r="Q22" s="9">
        <v>7821208</v>
      </c>
      <c r="R22" s="9">
        <f t="shared" si="15"/>
        <v>0</v>
      </c>
      <c r="S22" s="152">
        <v>47150</v>
      </c>
      <c r="T22" s="10"/>
      <c r="U22" s="23">
        <f t="shared" si="16"/>
        <v>0.10745710465287281</v>
      </c>
      <c r="V22" s="11">
        <f t="shared" si="17"/>
        <v>15852621.506567886</v>
      </c>
      <c r="W22" s="11">
        <f t="shared" si="18"/>
        <v>15012177.140000001</v>
      </c>
      <c r="X22" s="8">
        <v>15012177.140000001</v>
      </c>
      <c r="Y22" s="9">
        <f t="shared" si="19"/>
        <v>0</v>
      </c>
      <c r="Z22" s="70"/>
      <c r="AA22" s="71"/>
      <c r="AB22" s="108"/>
      <c r="AC22" s="9">
        <v>7821208</v>
      </c>
      <c r="AD22" s="9">
        <f t="shared" si="22"/>
        <v>-7821208</v>
      </c>
      <c r="AE22" s="10"/>
      <c r="AF22" s="24">
        <v>6.6719396340707109E-3</v>
      </c>
      <c r="AG22" s="11">
        <v>933385.62</v>
      </c>
      <c r="AH22" s="8">
        <v>933385.62</v>
      </c>
      <c r="AI22" s="9">
        <v>-927158.12748805038</v>
      </c>
      <c r="AJ22" s="9">
        <v>0</v>
      </c>
      <c r="AK22" s="10"/>
      <c r="AL22" s="11">
        <f t="shared" si="24"/>
        <v>14078791.520000001</v>
      </c>
      <c r="AM22" s="8">
        <v>14078791.52</v>
      </c>
      <c r="AN22" s="9">
        <f t="shared" si="26"/>
        <v>927158.12748805038</v>
      </c>
      <c r="AO22" s="9">
        <f t="shared" si="27"/>
        <v>0</v>
      </c>
      <c r="AP22" s="10"/>
      <c r="AQ22" s="25">
        <f t="shared" si="28"/>
        <v>132512935.86</v>
      </c>
      <c r="AR22" s="25">
        <f t="shared" si="29"/>
        <v>124691727.86</v>
      </c>
      <c r="AS22" s="25">
        <f t="shared" si="30"/>
        <v>7821208</v>
      </c>
      <c r="AT22" s="10"/>
      <c r="AU22" s="12">
        <v>17786461.120000001</v>
      </c>
      <c r="AV22" s="12" t="str">
        <f t="shared" si="31"/>
        <v xml:space="preserve"> </v>
      </c>
      <c r="AW22" s="12">
        <f t="shared" si="32"/>
        <v>2774283.9800000004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147525113</v>
      </c>
      <c r="BF22" s="15">
        <v>139703905</v>
      </c>
      <c r="BG22" s="15"/>
      <c r="BH22" s="15">
        <v>147525113</v>
      </c>
      <c r="BI22" s="15">
        <v>139703905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7821208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92"/>
      <c r="CC22" s="245" t="s">
        <v>640</v>
      </c>
      <c r="CD22" s="241">
        <v>0</v>
      </c>
      <c r="CE22" s="241">
        <v>933385.62</v>
      </c>
      <c r="CF22" s="241">
        <v>139897192</v>
      </c>
      <c r="CG22" s="241">
        <v>933385.62</v>
      </c>
      <c r="CH22" s="241">
        <v>139897192</v>
      </c>
      <c r="CI22" s="246" t="s">
        <v>634</v>
      </c>
      <c r="CJ22" s="247">
        <v>15012177.140000001</v>
      </c>
      <c r="CK22" s="247">
        <v>14078791.52</v>
      </c>
      <c r="CL22" s="247">
        <v>17786461.120000001</v>
      </c>
      <c r="CM22" s="247">
        <v>0</v>
      </c>
    </row>
    <row r="23" spans="1:91" x14ac:dyDescent="0.25">
      <c r="A23" s="231" t="s">
        <v>674</v>
      </c>
      <c r="B23" s="232" t="s">
        <v>675</v>
      </c>
      <c r="C23" s="232" t="s">
        <v>635</v>
      </c>
      <c r="D23" s="233"/>
      <c r="E23" s="234">
        <v>170799.52</v>
      </c>
      <c r="F23" s="235">
        <v>170799.52</v>
      </c>
      <c r="G23" s="236"/>
      <c r="H23" s="104"/>
      <c r="I23" s="237">
        <v>471896.25</v>
      </c>
      <c r="J23" s="238"/>
      <c r="K23" s="239"/>
      <c r="L23" s="8">
        <v>535567.54</v>
      </c>
      <c r="M23" s="240">
        <v>471896.25</v>
      </c>
      <c r="N23" s="71"/>
      <c r="O23" s="100"/>
      <c r="P23" s="9">
        <f t="shared" si="13"/>
        <v>0</v>
      </c>
      <c r="Q23" s="9">
        <v>0</v>
      </c>
      <c r="R23" s="9">
        <f t="shared" si="15"/>
        <v>0</v>
      </c>
      <c r="S23" s="152">
        <v>46167</v>
      </c>
      <c r="T23" s="10"/>
      <c r="U23" s="23">
        <f t="shared" si="16"/>
        <v>0.33521650150854132</v>
      </c>
      <c r="V23" s="11">
        <f t="shared" si="17"/>
        <v>158187.41</v>
      </c>
      <c r="W23" s="11">
        <f t="shared" si="18"/>
        <v>158187.41</v>
      </c>
      <c r="X23" s="8">
        <v>158187.41</v>
      </c>
      <c r="Y23" s="9">
        <f t="shared" si="19"/>
        <v>0</v>
      </c>
      <c r="Z23" s="70"/>
      <c r="AA23" s="71"/>
      <c r="AB23" s="108"/>
      <c r="AC23" s="9">
        <v>0</v>
      </c>
      <c r="AD23" s="9">
        <f t="shared" si="22"/>
        <v>0</v>
      </c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>
        <f t="shared" si="24"/>
        <v>158187.41</v>
      </c>
      <c r="AM23" s="8">
        <v>158187.41</v>
      </c>
      <c r="AN23" s="9">
        <f t="shared" si="26"/>
        <v>0</v>
      </c>
      <c r="AO23" s="9">
        <f t="shared" si="27"/>
        <v>0</v>
      </c>
      <c r="AP23" s="10"/>
      <c r="AQ23" s="25">
        <f t="shared" si="28"/>
        <v>313708.83999999997</v>
      </c>
      <c r="AR23" s="25">
        <f t="shared" si="29"/>
        <v>313708.83999999997</v>
      </c>
      <c r="AS23" s="25">
        <f t="shared" si="30"/>
        <v>0</v>
      </c>
      <c r="AT23" s="10"/>
      <c r="AU23" s="12">
        <v>170799.52</v>
      </c>
      <c r="AV23" s="12" t="str">
        <f t="shared" si="31"/>
        <v xml:space="preserve"> </v>
      </c>
      <c r="AW23" s="12">
        <f t="shared" si="32"/>
        <v>12612.109999999986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471896.25</v>
      </c>
      <c r="BF23" s="15">
        <v>471896.25</v>
      </c>
      <c r="BG23" s="15"/>
      <c r="BH23" s="15">
        <v>158952.89000000001</v>
      </c>
      <c r="BI23" s="15">
        <v>156561.66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0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/>
      <c r="CC23" s="245" t="s">
        <v>640</v>
      </c>
      <c r="CD23" s="241">
        <v>0</v>
      </c>
      <c r="CE23" s="241">
        <v>0</v>
      </c>
      <c r="CF23" s="241">
        <v>0</v>
      </c>
      <c r="CG23" s="241">
        <v>0</v>
      </c>
      <c r="CH23" s="241">
        <v>0</v>
      </c>
      <c r="CI23" s="246" t="s">
        <v>634</v>
      </c>
      <c r="CJ23" s="247">
        <v>158187.41</v>
      </c>
      <c r="CK23" s="247">
        <v>158187.41</v>
      </c>
      <c r="CL23" s="247">
        <v>170799.52</v>
      </c>
      <c r="CM23" s="247">
        <v>0</v>
      </c>
    </row>
    <row r="24" spans="1:91" x14ac:dyDescent="0.25">
      <c r="A24" s="231" t="s">
        <v>676</v>
      </c>
      <c r="B24" s="232" t="s">
        <v>677</v>
      </c>
      <c r="C24" s="232" t="s">
        <v>670</v>
      </c>
      <c r="D24" s="233"/>
      <c r="E24" s="234">
        <v>2264.94</v>
      </c>
      <c r="F24" s="235">
        <v>2264.94</v>
      </c>
      <c r="G24" s="236"/>
      <c r="H24" s="104"/>
      <c r="I24" s="237">
        <v>14160.81</v>
      </c>
      <c r="J24" s="238"/>
      <c r="K24" s="239"/>
      <c r="L24" s="8">
        <v>14160.81</v>
      </c>
      <c r="M24" s="240">
        <v>14160.81</v>
      </c>
      <c r="N24" s="71"/>
      <c r="O24" s="100"/>
      <c r="P24" s="9">
        <f t="shared" si="13"/>
        <v>0</v>
      </c>
      <c r="Q24" s="9">
        <v>0</v>
      </c>
      <c r="R24" s="9">
        <f t="shared" si="15"/>
        <v>0</v>
      </c>
      <c r="S24" s="152">
        <v>46053</v>
      </c>
      <c r="T24" s="10"/>
      <c r="U24" s="23">
        <f t="shared" si="16"/>
        <v>1</v>
      </c>
      <c r="V24" s="11">
        <f t="shared" si="17"/>
        <v>14160.81</v>
      </c>
      <c r="W24" s="11">
        <f t="shared" si="18"/>
        <v>14160.81</v>
      </c>
      <c r="X24" s="8">
        <v>14160.81</v>
      </c>
      <c r="Y24" s="9">
        <f t="shared" si="19"/>
        <v>0</v>
      </c>
      <c r="Z24" s="70"/>
      <c r="AA24" s="71"/>
      <c r="AB24" s="108"/>
      <c r="AC24" s="9">
        <v>0</v>
      </c>
      <c r="AD24" s="9">
        <f t="shared" si="22"/>
        <v>0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14160.81</v>
      </c>
      <c r="AM24" s="8">
        <v>14160.81</v>
      </c>
      <c r="AN24" s="9">
        <f t="shared" si="26"/>
        <v>0</v>
      </c>
      <c r="AO24" s="9">
        <f t="shared" si="27"/>
        <v>0</v>
      </c>
      <c r="AP24" s="10"/>
      <c r="AQ24" s="25">
        <f t="shared" si="28"/>
        <v>0</v>
      </c>
      <c r="AR24" s="25">
        <f t="shared" si="29"/>
        <v>0</v>
      </c>
      <c r="AS24" s="25">
        <f t="shared" si="30"/>
        <v>0</v>
      </c>
      <c r="AT24" s="10"/>
      <c r="AU24" s="12">
        <v>2264.94</v>
      </c>
      <c r="AV24" s="12">
        <f t="shared" si="31"/>
        <v>11895.869999999999</v>
      </c>
      <c r="AW24" s="12" t="str">
        <f t="shared" si="32"/>
        <v xml:space="preserve"> 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14160.81</v>
      </c>
      <c r="BF24" s="15">
        <v>14160.81</v>
      </c>
      <c r="BG24" s="15"/>
      <c r="BH24" s="15">
        <v>14160.81</v>
      </c>
      <c r="BI24" s="15">
        <v>14160.81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92"/>
      <c r="CC24" s="245" t="s">
        <v>640</v>
      </c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634</v>
      </c>
      <c r="CJ24" s="247">
        <v>14160.81</v>
      </c>
      <c r="CK24" s="247">
        <v>14160.81</v>
      </c>
      <c r="CL24" s="247">
        <v>2264.94</v>
      </c>
      <c r="CM24" s="247">
        <v>0</v>
      </c>
    </row>
    <row r="25" spans="1:91" x14ac:dyDescent="0.25">
      <c r="A25" s="231" t="s">
        <v>678</v>
      </c>
      <c r="B25" s="232" t="s">
        <v>679</v>
      </c>
      <c r="C25" s="232" t="s">
        <v>670</v>
      </c>
      <c r="D25" s="233"/>
      <c r="E25" s="234">
        <v>2888100</v>
      </c>
      <c r="F25" s="235">
        <v>2888100</v>
      </c>
      <c r="G25" s="236"/>
      <c r="H25" s="104"/>
      <c r="I25" s="237">
        <f t="shared" si="11"/>
        <v>2888100</v>
      </c>
      <c r="J25" s="248"/>
      <c r="K25" s="239"/>
      <c r="L25" s="8">
        <v>2678729.86</v>
      </c>
      <c r="M25" s="240">
        <f t="shared" si="12"/>
        <v>2678729.86</v>
      </c>
      <c r="N25" s="71"/>
      <c r="O25" s="100"/>
      <c r="P25" s="9">
        <f t="shared" si="13"/>
        <v>209370.14000000013</v>
      </c>
      <c r="Q25" s="9">
        <f t="shared" si="14"/>
        <v>0</v>
      </c>
      <c r="R25" s="9">
        <f t="shared" si="15"/>
        <v>209370.14000000013</v>
      </c>
      <c r="S25" s="152"/>
      <c r="T25" s="10"/>
      <c r="U25" s="23">
        <f t="shared" si="16"/>
        <v>3.4616099736163766E-2</v>
      </c>
      <c r="V25" s="11">
        <f t="shared" si="17"/>
        <v>99974.75764801458</v>
      </c>
      <c r="W25" s="11">
        <f t="shared" si="18"/>
        <v>92727.18</v>
      </c>
      <c r="X25" s="8">
        <v>92727.18</v>
      </c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>
        <f t="shared" si="24"/>
        <v>92727.18</v>
      </c>
      <c r="AM25" s="8">
        <v>92727.18</v>
      </c>
      <c r="AN25" s="9">
        <f t="shared" si="26"/>
        <v>0</v>
      </c>
      <c r="AO25" s="9">
        <f t="shared" si="27"/>
        <v>0</v>
      </c>
      <c r="AP25" s="10"/>
      <c r="AQ25" s="25">
        <f t="shared" si="28"/>
        <v>2795372.82</v>
      </c>
      <c r="AR25" s="25">
        <f t="shared" si="29"/>
        <v>2586002.6799999997</v>
      </c>
      <c r="AS25" s="25">
        <f t="shared" si="30"/>
        <v>209370.14000000013</v>
      </c>
      <c r="AT25" s="10"/>
      <c r="AU25" s="12">
        <v>101150</v>
      </c>
      <c r="AV25" s="12" t="str">
        <f t="shared" si="31"/>
        <v xml:space="preserve"> </v>
      </c>
      <c r="AW25" s="12">
        <f t="shared" si="32"/>
        <v>8422.820000000007</v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634</v>
      </c>
      <c r="CJ25" s="247">
        <v>92727.18</v>
      </c>
      <c r="CK25" s="247">
        <v>92727.18</v>
      </c>
      <c r="CL25" s="247">
        <v>101150</v>
      </c>
      <c r="CM25" s="247">
        <v>0</v>
      </c>
    </row>
    <row r="26" spans="1:91" x14ac:dyDescent="0.25">
      <c r="A26" s="231"/>
      <c r="B26" s="120" t="s">
        <v>680</v>
      </c>
      <c r="C26" s="232"/>
      <c r="D26" s="233"/>
      <c r="E26" s="276">
        <f>SUM(E8:E25)</f>
        <v>819319659.6500001</v>
      </c>
      <c r="F26" s="266">
        <f>SUM(F8:F25)</f>
        <v>819319659.6500001</v>
      </c>
      <c r="G26" s="236"/>
      <c r="H26" s="104"/>
      <c r="I26" s="277">
        <f>SUM(I8:I25)</f>
        <v>833690058.07999992</v>
      </c>
      <c r="J26" s="248"/>
      <c r="K26" s="239"/>
      <c r="L26" s="270">
        <f>SUM(L8:L25)</f>
        <v>838979324.75</v>
      </c>
      <c r="M26" s="278">
        <f>SUM(M8:M25)</f>
        <v>803248572.93999994</v>
      </c>
      <c r="N26" s="71"/>
      <c r="O26" s="100"/>
      <c r="P26" s="268">
        <f>SUM(P8:P25)</f>
        <v>30441485.140000001</v>
      </c>
      <c r="Q26" s="268">
        <f>SUM(Q8:Q25)</f>
        <v>31626742.669999998</v>
      </c>
      <c r="R26" s="268">
        <f>SUM(R8:R25)</f>
        <v>-1185257.53</v>
      </c>
      <c r="S26" s="152"/>
      <c r="T26" s="10"/>
      <c r="U26" s="23" t="str">
        <f t="shared" si="16"/>
        <v/>
      </c>
      <c r="V26" s="269">
        <f>SUM(V8:V25)</f>
        <v>641396394.83399534</v>
      </c>
      <c r="W26" s="269">
        <f>SUM(W8:W25)</f>
        <v>641016733.04999971</v>
      </c>
      <c r="X26" s="270">
        <f>SUM(X8:X25)</f>
        <v>619758544.31999969</v>
      </c>
      <c r="Y26" s="268">
        <f>SUM(Y8:Y25)</f>
        <v>21249759.730000004</v>
      </c>
      <c r="Z26" s="279">
        <f>SUM(Z8:Z25)</f>
        <v>21258188.73</v>
      </c>
      <c r="AA26" s="71"/>
      <c r="AB26" s="108"/>
      <c r="AC26" s="268">
        <f>SUM(AC8:AC25)</f>
        <v>31626742.669999998</v>
      </c>
      <c r="AD26" s="268">
        <f>SUM(AD8:AD25)</f>
        <v>-10368553.940000001</v>
      </c>
      <c r="AE26" s="10"/>
      <c r="AF26" s="24"/>
      <c r="AG26" s="269">
        <f>SUM(AG8:AG25)</f>
        <v>505133880.44000006</v>
      </c>
      <c r="AH26" s="270">
        <f>SUM(AH8:AH25)</f>
        <v>505133880.44000006</v>
      </c>
      <c r="AI26" s="268">
        <f>SUM(AI8:AI25)</f>
        <v>26363417.704444852</v>
      </c>
      <c r="AJ26" s="268">
        <f>SUM(AJ8:AJ25)</f>
        <v>21682038.210000005</v>
      </c>
      <c r="AK26" s="10"/>
      <c r="AL26" s="269">
        <f>SUM(AL8:AL25)</f>
        <v>135882852.61000001</v>
      </c>
      <c r="AM26" s="270">
        <f>SUM(AM8:AM25)</f>
        <v>114624663.88000003</v>
      </c>
      <c r="AN26" s="268">
        <f>SUM(AN8:AN25)</f>
        <v>-5113657.9744448513</v>
      </c>
      <c r="AO26" s="268">
        <f>SUM(AO8:AO25)</f>
        <v>-423849.48000000033</v>
      </c>
      <c r="AP26" s="10"/>
      <c r="AQ26" s="280">
        <f>SUM(AQ8:AQ25)</f>
        <v>192673325.02999997</v>
      </c>
      <c r="AR26" s="280">
        <f>SUM(AR8:AR25)</f>
        <v>183490028.62</v>
      </c>
      <c r="AS26" s="280">
        <f>SUM(AS8:AS25)</f>
        <v>9183296.4100000001</v>
      </c>
      <c r="AT26" s="10"/>
      <c r="AU26" s="281">
        <f>SUM(AU8:AU25)</f>
        <v>649171605.30000007</v>
      </c>
      <c r="AV26" s="281">
        <f>SUM(AV8:AV25)</f>
        <v>5373872.2400000161</v>
      </c>
      <c r="AW26" s="281">
        <f>SUM(AW8:AW25)</f>
        <v>13528744.490000004</v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120" t="s">
        <v>636</v>
      </c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 t="s">
        <v>681</v>
      </c>
      <c r="B29" s="232" t="s">
        <v>682</v>
      </c>
      <c r="C29" s="232" t="s">
        <v>663</v>
      </c>
      <c r="D29" s="233"/>
      <c r="E29" s="234">
        <v>2273682.69</v>
      </c>
      <c r="F29" s="235">
        <v>2273682.69</v>
      </c>
      <c r="G29" s="236"/>
      <c r="H29" s="104"/>
      <c r="I29" s="237">
        <f t="shared" si="11"/>
        <v>2273682.69</v>
      </c>
      <c r="J29" s="238"/>
      <c r="K29" s="239"/>
      <c r="L29" s="8">
        <v>1665145.3</v>
      </c>
      <c r="M29" s="240">
        <f t="shared" si="12"/>
        <v>1665145.3</v>
      </c>
      <c r="N29" s="71"/>
      <c r="O29" s="100"/>
      <c r="P29" s="9">
        <f t="shared" si="13"/>
        <v>608537.3899999999</v>
      </c>
      <c r="Q29" s="9">
        <f t="shared" si="14"/>
        <v>0</v>
      </c>
      <c r="R29" s="9">
        <f t="shared" si="15"/>
        <v>608537.3899999999</v>
      </c>
      <c r="S29" s="152">
        <v>45808</v>
      </c>
      <c r="T29" s="10"/>
      <c r="U29" s="23">
        <f t="shared" si="16"/>
        <v>1</v>
      </c>
      <c r="V29" s="11">
        <f t="shared" si="17"/>
        <v>2273682.69</v>
      </c>
      <c r="W29" s="11" t="str">
        <f t="shared" ca="1" si="18"/>
        <v/>
      </c>
      <c r="X29" s="8">
        <v>1665145.3</v>
      </c>
      <c r="Y29" s="9">
        <f t="shared" ca="1" si="19"/>
        <v>0</v>
      </c>
      <c r="Z29" s="70">
        <f t="shared" ca="1" si="20"/>
        <v>0</v>
      </c>
      <c r="AA29" s="71"/>
      <c r="AB29" s="108"/>
      <c r="AC29" s="9">
        <f t="shared" si="21"/>
        <v>0</v>
      </c>
      <c r="AD29" s="9">
        <f t="shared" ca="1" si="22"/>
        <v>0</v>
      </c>
      <c r="AE29" s="10"/>
      <c r="AF29" s="24">
        <v>0.94357816196235211</v>
      </c>
      <c r="AG29" s="11">
        <v>1665145.3</v>
      </c>
      <c r="AH29" s="8">
        <v>1665145.3</v>
      </c>
      <c r="AI29" s="9">
        <v>359204.429632199</v>
      </c>
      <c r="AJ29" s="9">
        <v>0</v>
      </c>
      <c r="AK29" s="10"/>
      <c r="AL29" s="11" t="str">
        <f t="shared" ca="1" si="24"/>
        <v/>
      </c>
      <c r="AM29" s="8">
        <v>0</v>
      </c>
      <c r="AN29" s="9" t="str">
        <f t="shared" ca="1" si="26"/>
        <v/>
      </c>
      <c r="AO29" s="9" t="str">
        <f t="shared" ca="1" si="27"/>
        <v/>
      </c>
      <c r="AP29" s="10"/>
      <c r="AQ29" s="25" t="str">
        <f t="shared" ca="1" si="28"/>
        <v/>
      </c>
      <c r="AR29" s="25">
        <f t="shared" si="29"/>
        <v>0</v>
      </c>
      <c r="AS29" s="25" t="str">
        <f t="shared" ca="1" si="30"/>
        <v/>
      </c>
      <c r="AT29" s="10"/>
      <c r="AU29" s="12">
        <v>2273682.69</v>
      </c>
      <c r="AV29" s="12" t="str">
        <f t="shared" ca="1" si="31"/>
        <v/>
      </c>
      <c r="AW29" s="12" t="str">
        <f t="shared" ca="1" si="32"/>
        <v/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2</v>
      </c>
      <c r="BN29" s="241">
        <v>0</v>
      </c>
      <c r="BO29" s="241">
        <v>608537.3899999999</v>
      </c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>
        <v>0</v>
      </c>
      <c r="CE29" s="241">
        <v>2145396.9700000002</v>
      </c>
      <c r="CF29" s="241">
        <v>1764713.69</v>
      </c>
      <c r="CG29" s="241">
        <v>2145396.9700000002</v>
      </c>
      <c r="CH29" s="241">
        <v>1764713.69</v>
      </c>
      <c r="CI29" s="246" t="s">
        <v>634</v>
      </c>
      <c r="CJ29" s="247">
        <v>1665145.3</v>
      </c>
      <c r="CK29" s="247">
        <v>0</v>
      </c>
      <c r="CL29" s="247">
        <v>2273682.69</v>
      </c>
      <c r="CM29" s="247">
        <v>0</v>
      </c>
    </row>
    <row r="30" spans="1:91" x14ac:dyDescent="0.25">
      <c r="A30" s="231" t="s">
        <v>683</v>
      </c>
      <c r="B30" s="232" t="s">
        <v>684</v>
      </c>
      <c r="C30" s="232" t="s">
        <v>673</v>
      </c>
      <c r="D30" s="233"/>
      <c r="E30" s="234">
        <v>4072535</v>
      </c>
      <c r="F30" s="235">
        <v>4072535</v>
      </c>
      <c r="G30" s="236"/>
      <c r="H30" s="104"/>
      <c r="I30" s="237">
        <f t="shared" si="11"/>
        <v>4072535</v>
      </c>
      <c r="J30" s="238"/>
      <c r="K30" s="239"/>
      <c r="L30" s="8">
        <v>3349995.73</v>
      </c>
      <c r="M30" s="240">
        <f t="shared" si="12"/>
        <v>3349995.73</v>
      </c>
      <c r="N30" s="71"/>
      <c r="O30" s="100"/>
      <c r="P30" s="9">
        <f t="shared" si="13"/>
        <v>722539.27</v>
      </c>
      <c r="Q30" s="9">
        <f t="shared" si="14"/>
        <v>0</v>
      </c>
      <c r="R30" s="9">
        <f t="shared" si="15"/>
        <v>722539.27</v>
      </c>
      <c r="S30" s="152">
        <v>45747</v>
      </c>
      <c r="T30" s="10"/>
      <c r="U30" s="23">
        <f t="shared" si="16"/>
        <v>0.99160017735306183</v>
      </c>
      <c r="V30" s="11">
        <f t="shared" si="17"/>
        <v>4038326.4282765519</v>
      </c>
      <c r="W30" s="11" t="str">
        <f t="shared" ca="1" si="18"/>
        <v/>
      </c>
      <c r="X30" s="8">
        <v>3321856.36</v>
      </c>
      <c r="Y30" s="9">
        <f t="shared" ca="1" si="19"/>
        <v>0</v>
      </c>
      <c r="Z30" s="70">
        <f t="shared" ca="1" si="20"/>
        <v>0</v>
      </c>
      <c r="AA30" s="71"/>
      <c r="AB30" s="108"/>
      <c r="AC30" s="9">
        <f t="shared" si="21"/>
        <v>0</v>
      </c>
      <c r="AD30" s="9">
        <f t="shared" ca="1" si="22"/>
        <v>0</v>
      </c>
      <c r="AE30" s="10"/>
      <c r="AF30" s="24">
        <v>0.96601137753156663</v>
      </c>
      <c r="AG30" s="11">
        <v>3306207.75</v>
      </c>
      <c r="AH30" s="8">
        <v>3306207.75</v>
      </c>
      <c r="AI30" s="9">
        <v>494190.75776178204</v>
      </c>
      <c r="AJ30" s="9">
        <v>0</v>
      </c>
      <c r="AK30" s="10"/>
      <c r="AL30" s="11" t="str">
        <f t="shared" ca="1" si="24"/>
        <v/>
      </c>
      <c r="AM30" s="8">
        <v>15648.61</v>
      </c>
      <c r="AN30" s="9" t="str">
        <f t="shared" ca="1" si="26"/>
        <v/>
      </c>
      <c r="AO30" s="9" t="str">
        <f t="shared" ca="1" si="27"/>
        <v/>
      </c>
      <c r="AP30" s="10"/>
      <c r="AQ30" s="25" t="str">
        <f t="shared" ca="1" si="28"/>
        <v/>
      </c>
      <c r="AR30" s="25">
        <f t="shared" si="29"/>
        <v>28139.370000000112</v>
      </c>
      <c r="AS30" s="25" t="str">
        <f t="shared" ca="1" si="30"/>
        <v/>
      </c>
      <c r="AT30" s="10"/>
      <c r="AU30" s="12">
        <v>4046200</v>
      </c>
      <c r="AV30" s="12" t="str">
        <f t="shared" ca="1" si="31"/>
        <v/>
      </c>
      <c r="AW30" s="12" t="str">
        <f t="shared" ca="1" si="32"/>
        <v/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2</v>
      </c>
      <c r="BN30" s="241">
        <v>0</v>
      </c>
      <c r="BO30" s="241">
        <v>724343.64000000013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3934113.61</v>
      </c>
      <c r="CF30" s="241">
        <v>3422535</v>
      </c>
      <c r="CG30" s="241">
        <v>3934113.61</v>
      </c>
      <c r="CH30" s="241">
        <v>3422535</v>
      </c>
      <c r="CI30" s="246" t="s">
        <v>634</v>
      </c>
      <c r="CJ30" s="247">
        <v>3321856.36</v>
      </c>
      <c r="CK30" s="247">
        <v>15648.61</v>
      </c>
      <c r="CL30" s="247">
        <v>4046200</v>
      </c>
      <c r="CM30" s="247">
        <v>0</v>
      </c>
    </row>
    <row r="31" spans="1:91" x14ac:dyDescent="0.25">
      <c r="A31" s="231" t="s">
        <v>685</v>
      </c>
      <c r="B31" s="232" t="s">
        <v>686</v>
      </c>
      <c r="C31" s="232" t="s">
        <v>670</v>
      </c>
      <c r="D31" s="233"/>
      <c r="E31" s="234">
        <v>322982.96000000002</v>
      </c>
      <c r="F31" s="235">
        <v>322982.96000000002</v>
      </c>
      <c r="G31" s="236"/>
      <c r="H31" s="104"/>
      <c r="I31" s="237">
        <f t="shared" si="11"/>
        <v>322982.96000000002</v>
      </c>
      <c r="J31" s="238"/>
      <c r="K31" s="239"/>
      <c r="L31" s="8">
        <v>283682.84999999998</v>
      </c>
      <c r="M31" s="240">
        <f t="shared" si="12"/>
        <v>283682.84999999998</v>
      </c>
      <c r="N31" s="71"/>
      <c r="O31" s="100"/>
      <c r="P31" s="9">
        <f t="shared" si="13"/>
        <v>39300.110000000044</v>
      </c>
      <c r="Q31" s="9">
        <f t="shared" si="14"/>
        <v>0</v>
      </c>
      <c r="R31" s="9">
        <f t="shared" si="15"/>
        <v>39300.110000000044</v>
      </c>
      <c r="S31" s="152">
        <v>45808</v>
      </c>
      <c r="T31" s="10"/>
      <c r="U31" s="23">
        <f t="shared" si="16"/>
        <v>1.0019000443629216</v>
      </c>
      <c r="V31" s="11">
        <f t="shared" si="17"/>
        <v>323596.64195246773</v>
      </c>
      <c r="W31" s="11" t="str">
        <f t="shared" ca="1" si="18"/>
        <v/>
      </c>
      <c r="X31" s="8">
        <v>284221.86</v>
      </c>
      <c r="Y31" s="9">
        <f t="shared" ca="1" si="19"/>
        <v>0</v>
      </c>
      <c r="Z31" s="70">
        <f t="shared" ca="1" si="20"/>
        <v>0</v>
      </c>
      <c r="AA31" s="71"/>
      <c r="AB31" s="108"/>
      <c r="AC31" s="9">
        <f t="shared" si="21"/>
        <v>0</v>
      </c>
      <c r="AD31" s="9">
        <f t="shared" ca="1" si="22"/>
        <v>0</v>
      </c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 t="str">
        <f t="shared" ca="1" si="24"/>
        <v/>
      </c>
      <c r="AM31" s="8">
        <v>284221.86</v>
      </c>
      <c r="AN31" s="9" t="str">
        <f t="shared" ca="1" si="26"/>
        <v/>
      </c>
      <c r="AO31" s="9" t="str">
        <f t="shared" ca="1" si="27"/>
        <v/>
      </c>
      <c r="AP31" s="10"/>
      <c r="AQ31" s="25" t="str">
        <f t="shared" ca="1" si="28"/>
        <v/>
      </c>
      <c r="AR31" s="25">
        <f t="shared" si="29"/>
        <v>-539.01000000000931</v>
      </c>
      <c r="AS31" s="25" t="str">
        <f t="shared" ca="1" si="30"/>
        <v/>
      </c>
      <c r="AT31" s="10"/>
      <c r="AU31" s="12">
        <v>322982.96000000002</v>
      </c>
      <c r="AV31" s="12" t="str">
        <f t="shared" ca="1" si="31"/>
        <v/>
      </c>
      <c r="AW31" s="12" t="str">
        <f t="shared" ca="1" si="32"/>
        <v/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2</v>
      </c>
      <c r="BN31" s="241">
        <v>0</v>
      </c>
      <c r="BO31" s="241">
        <v>38761.100000000035</v>
      </c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>
        <v>0</v>
      </c>
      <c r="CE31" s="241">
        <v>0</v>
      </c>
      <c r="CF31" s="241">
        <v>0</v>
      </c>
      <c r="CG31" s="241">
        <v>0</v>
      </c>
      <c r="CH31" s="241">
        <v>0</v>
      </c>
      <c r="CI31" s="246" t="s">
        <v>634</v>
      </c>
      <c r="CJ31" s="247">
        <v>284221.86</v>
      </c>
      <c r="CK31" s="247">
        <v>284221.86</v>
      </c>
      <c r="CL31" s="247">
        <v>322982.96000000002</v>
      </c>
      <c r="CM31" s="247">
        <v>0</v>
      </c>
    </row>
    <row r="32" spans="1:91" x14ac:dyDescent="0.25">
      <c r="A32" s="231" t="s">
        <v>687</v>
      </c>
      <c r="B32" s="232" t="s">
        <v>688</v>
      </c>
      <c r="C32" s="232" t="s">
        <v>689</v>
      </c>
      <c r="D32" s="233"/>
      <c r="E32" s="234">
        <v>0</v>
      </c>
      <c r="F32" s="235">
        <v>0</v>
      </c>
      <c r="G32" s="236"/>
      <c r="H32" s="104"/>
      <c r="I32" s="237">
        <f t="shared" si="11"/>
        <v>0</v>
      </c>
      <c r="J32" s="238"/>
      <c r="K32" s="239"/>
      <c r="L32" s="8">
        <v>145534.28</v>
      </c>
      <c r="M32" s="240">
        <f t="shared" si="12"/>
        <v>145534.28</v>
      </c>
      <c r="N32" s="71"/>
      <c r="O32" s="100"/>
      <c r="P32" s="9">
        <f t="shared" si="13"/>
        <v>-145534.28</v>
      </c>
      <c r="Q32" s="9">
        <f t="shared" si="14"/>
        <v>0</v>
      </c>
      <c r="R32" s="9">
        <f t="shared" si="15"/>
        <v>-145534.28</v>
      </c>
      <c r="S32" s="152">
        <v>46022</v>
      </c>
      <c r="T32" s="10"/>
      <c r="U32" s="23">
        <f t="shared" si="16"/>
        <v>0.22332099351438026</v>
      </c>
      <c r="V32" s="11">
        <f t="shared" si="17"/>
        <v>0</v>
      </c>
      <c r="W32" s="11">
        <f t="shared" si="18"/>
        <v>-113033.42</v>
      </c>
      <c r="X32" s="8">
        <v>32500.86</v>
      </c>
      <c r="Y32" s="9">
        <f t="shared" si="19"/>
        <v>-145534.28</v>
      </c>
      <c r="Z32" s="70">
        <f t="shared" si="20"/>
        <v>-145534.28</v>
      </c>
      <c r="AA32" s="71"/>
      <c r="AB32" s="108"/>
      <c r="AC32" s="9">
        <f t="shared" si="21"/>
        <v>0</v>
      </c>
      <c r="AD32" s="9">
        <f t="shared" si="22"/>
        <v>-145534.28</v>
      </c>
      <c r="AE32" s="10"/>
      <c r="AF32" s="24">
        <v>1</v>
      </c>
      <c r="AG32" s="11">
        <v>26100.05</v>
      </c>
      <c r="AH32" s="8">
        <v>26100.05</v>
      </c>
      <c r="AI32" s="9">
        <v>-26100.05</v>
      </c>
      <c r="AJ32" s="9">
        <v>0</v>
      </c>
      <c r="AK32" s="10"/>
      <c r="AL32" s="11">
        <f t="shared" si="24"/>
        <v>-139133.47</v>
      </c>
      <c r="AM32" s="8">
        <v>6400.81</v>
      </c>
      <c r="AN32" s="9">
        <f t="shared" si="26"/>
        <v>-119434.23</v>
      </c>
      <c r="AO32" s="9">
        <f t="shared" si="27"/>
        <v>-145534.28</v>
      </c>
      <c r="AP32" s="10"/>
      <c r="AQ32" s="25">
        <f t="shared" si="28"/>
        <v>113033.42</v>
      </c>
      <c r="AR32" s="25">
        <f t="shared" si="29"/>
        <v>113033.42</v>
      </c>
      <c r="AS32" s="25">
        <f t="shared" si="30"/>
        <v>0</v>
      </c>
      <c r="AT32" s="10"/>
      <c r="AU32" s="12">
        <v>34207.53</v>
      </c>
      <c r="AV32" s="12" t="str">
        <f t="shared" si="31"/>
        <v xml:space="preserve"> </v>
      </c>
      <c r="AW32" s="12">
        <f t="shared" si="32"/>
        <v>147240.95000000001</v>
      </c>
      <c r="AX32" s="241"/>
      <c r="AY32" s="242"/>
      <c r="AZ32" s="241"/>
      <c r="BA32" s="241"/>
      <c r="BB32" s="243"/>
      <c r="BC32" s="242"/>
      <c r="BD32" s="242"/>
      <c r="BE32" s="241">
        <v>0</v>
      </c>
      <c r="BF32" s="241">
        <v>0</v>
      </c>
      <c r="BG32" s="241">
        <v>0</v>
      </c>
      <c r="BH32" s="241">
        <v>0</v>
      </c>
      <c r="BI32" s="241">
        <v>0</v>
      </c>
      <c r="BJ32" s="241">
        <v>0</v>
      </c>
      <c r="BK32" s="241">
        <v>0</v>
      </c>
      <c r="BL32" s="241"/>
      <c r="BM32" s="241">
        <v>3</v>
      </c>
      <c r="BN32" s="241">
        <v>0</v>
      </c>
      <c r="BO32" s="241">
        <v>4433.6399999999994</v>
      </c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>
        <v>0</v>
      </c>
      <c r="CE32" s="241">
        <v>0</v>
      </c>
      <c r="CF32" s="241">
        <v>26100.05</v>
      </c>
      <c r="CG32" s="241">
        <v>0</v>
      </c>
      <c r="CH32" s="241">
        <v>26100.05</v>
      </c>
      <c r="CI32" s="246" t="s">
        <v>634</v>
      </c>
      <c r="CJ32" s="247">
        <v>32500.86</v>
      </c>
      <c r="CK32" s="247">
        <v>6400.81</v>
      </c>
      <c r="CL32" s="247">
        <v>34207.53</v>
      </c>
      <c r="CM32" s="247">
        <v>0</v>
      </c>
    </row>
    <row r="33" spans="1:91" x14ac:dyDescent="0.25">
      <c r="A33" s="231" t="s">
        <v>690</v>
      </c>
      <c r="B33" s="232" t="s">
        <v>691</v>
      </c>
      <c r="C33" s="232" t="s">
        <v>670</v>
      </c>
      <c r="D33" s="233"/>
      <c r="E33" s="234">
        <v>184577.17</v>
      </c>
      <c r="F33" s="235">
        <v>184577.17</v>
      </c>
      <c r="G33" s="236"/>
      <c r="H33" s="104"/>
      <c r="I33" s="237">
        <f t="shared" si="11"/>
        <v>184577.17</v>
      </c>
      <c r="J33" s="238"/>
      <c r="K33" s="239"/>
      <c r="L33" s="8">
        <v>48293.94</v>
      </c>
      <c r="M33" s="240">
        <f t="shared" si="12"/>
        <v>48293.94</v>
      </c>
      <c r="N33" s="71"/>
      <c r="O33" s="100"/>
      <c r="P33" s="9">
        <f t="shared" si="13"/>
        <v>136283.23000000001</v>
      </c>
      <c r="Q33" s="9">
        <f t="shared" si="14"/>
        <v>0</v>
      </c>
      <c r="R33" s="9">
        <f t="shared" si="15"/>
        <v>136283.23000000001</v>
      </c>
      <c r="S33" s="152">
        <v>46022</v>
      </c>
      <c r="T33" s="10"/>
      <c r="U33" s="23">
        <f t="shared" si="16"/>
        <v>1</v>
      </c>
      <c r="V33" s="11">
        <f t="shared" si="17"/>
        <v>184577.17</v>
      </c>
      <c r="W33" s="11" t="str">
        <f t="shared" ca="1" si="18"/>
        <v/>
      </c>
      <c r="X33" s="8">
        <v>48293.94</v>
      </c>
      <c r="Y33" s="9">
        <f t="shared" ca="1" si="19"/>
        <v>0</v>
      </c>
      <c r="Z33" s="70">
        <f t="shared" ca="1" si="20"/>
        <v>0</v>
      </c>
      <c r="AA33" s="71"/>
      <c r="AB33" s="108"/>
      <c r="AC33" s="9">
        <f t="shared" si="21"/>
        <v>0</v>
      </c>
      <c r="AD33" s="9">
        <f t="shared" ca="1" si="22"/>
        <v>0</v>
      </c>
      <c r="AE33" s="10"/>
      <c r="AF33" s="24">
        <v>0.7306524742527003</v>
      </c>
      <c r="AG33" s="11">
        <v>46539.64</v>
      </c>
      <c r="AH33" s="8">
        <v>46539.64</v>
      </c>
      <c r="AI33" s="9">
        <v>51997.380173875878</v>
      </c>
      <c r="AJ33" s="9">
        <v>0</v>
      </c>
      <c r="AK33" s="10"/>
      <c r="AL33" s="11" t="str">
        <f t="shared" ca="1" si="24"/>
        <v/>
      </c>
      <c r="AM33" s="8">
        <v>1754.3</v>
      </c>
      <c r="AN33" s="9" t="str">
        <f t="shared" ca="1" si="26"/>
        <v/>
      </c>
      <c r="AO33" s="9" t="str">
        <f t="shared" ca="1" si="27"/>
        <v/>
      </c>
      <c r="AP33" s="10"/>
      <c r="AQ33" s="25" t="str">
        <f t="shared" ca="1" si="28"/>
        <v/>
      </c>
      <c r="AR33" s="25">
        <f t="shared" si="29"/>
        <v>0</v>
      </c>
      <c r="AS33" s="25" t="str">
        <f t="shared" ca="1" si="30"/>
        <v/>
      </c>
      <c r="AT33" s="10"/>
      <c r="AU33" s="12">
        <v>184557.17</v>
      </c>
      <c r="AV33" s="12" t="str">
        <f t="shared" ca="1" si="31"/>
        <v/>
      </c>
      <c r="AW33" s="12" t="str">
        <f t="shared" ca="1" si="32"/>
        <v/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3</v>
      </c>
      <c r="BN33" s="241">
        <v>0</v>
      </c>
      <c r="BO33" s="241">
        <v>136263.23000000001</v>
      </c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>
        <v>0</v>
      </c>
      <c r="CE33" s="241">
        <v>134861.68</v>
      </c>
      <c r="CF33" s="241">
        <v>63696</v>
      </c>
      <c r="CG33" s="241">
        <v>134861.68</v>
      </c>
      <c r="CH33" s="241">
        <v>63696</v>
      </c>
      <c r="CI33" s="246" t="s">
        <v>634</v>
      </c>
      <c r="CJ33" s="247">
        <v>48293.94</v>
      </c>
      <c r="CK33" s="247">
        <v>1754.3</v>
      </c>
      <c r="CL33" s="247">
        <v>184557.17</v>
      </c>
      <c r="CM33" s="247">
        <v>0</v>
      </c>
    </row>
    <row r="34" spans="1:91" x14ac:dyDescent="0.25">
      <c r="A34" s="231" t="s">
        <v>692</v>
      </c>
      <c r="B34" s="232" t="s">
        <v>693</v>
      </c>
      <c r="C34" s="232" t="s">
        <v>689</v>
      </c>
      <c r="D34" s="233"/>
      <c r="E34" s="234">
        <v>0</v>
      </c>
      <c r="F34" s="235">
        <v>0</v>
      </c>
      <c r="G34" s="236"/>
      <c r="H34" s="104"/>
      <c r="I34" s="237">
        <f t="shared" si="11"/>
        <v>0</v>
      </c>
      <c r="J34" s="238"/>
      <c r="K34" s="239"/>
      <c r="L34" s="8">
        <v>1946656.45</v>
      </c>
      <c r="M34" s="240">
        <f t="shared" si="12"/>
        <v>1946656.45</v>
      </c>
      <c r="N34" s="71"/>
      <c r="O34" s="100"/>
      <c r="P34" s="9">
        <f t="shared" si="13"/>
        <v>-1946656.45</v>
      </c>
      <c r="Q34" s="9">
        <f t="shared" si="14"/>
        <v>0</v>
      </c>
      <c r="R34" s="9">
        <f t="shared" si="15"/>
        <v>-1946656.45</v>
      </c>
      <c r="S34" s="152">
        <v>46022</v>
      </c>
      <c r="T34" s="10"/>
      <c r="U34" s="23">
        <f t="shared" si="16"/>
        <v>1</v>
      </c>
      <c r="V34" s="11">
        <f t="shared" si="17"/>
        <v>0</v>
      </c>
      <c r="W34" s="11">
        <f t="shared" si="18"/>
        <v>0</v>
      </c>
      <c r="X34" s="8">
        <v>1946656.45</v>
      </c>
      <c r="Y34" s="9">
        <f t="shared" si="19"/>
        <v>-1946656.45</v>
      </c>
      <c r="Z34" s="70">
        <f t="shared" si="20"/>
        <v>-1946656.45</v>
      </c>
      <c r="AA34" s="71"/>
      <c r="AB34" s="108"/>
      <c r="AC34" s="9">
        <f t="shared" si="21"/>
        <v>0</v>
      </c>
      <c r="AD34" s="9">
        <f t="shared" si="22"/>
        <v>-1946656.45</v>
      </c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>
        <f t="shared" si="24"/>
        <v>0</v>
      </c>
      <c r="AM34" s="8">
        <v>1946656.45</v>
      </c>
      <c r="AN34" s="9">
        <f t="shared" si="26"/>
        <v>-1946656.45</v>
      </c>
      <c r="AO34" s="9">
        <f t="shared" si="27"/>
        <v>-1946656.45</v>
      </c>
      <c r="AP34" s="10"/>
      <c r="AQ34" s="25">
        <f t="shared" si="28"/>
        <v>0</v>
      </c>
      <c r="AR34" s="25">
        <f t="shared" si="29"/>
        <v>0</v>
      </c>
      <c r="AS34" s="25">
        <f t="shared" si="30"/>
        <v>0</v>
      </c>
      <c r="AT34" s="10"/>
      <c r="AU34" s="12">
        <v>0</v>
      </c>
      <c r="AV34" s="12">
        <f t="shared" si="31"/>
        <v>0</v>
      </c>
      <c r="AW34" s="12">
        <f t="shared" si="32"/>
        <v>0</v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3</v>
      </c>
      <c r="BN34" s="241">
        <v>0</v>
      </c>
      <c r="BO34" s="241">
        <v>-1467373.49</v>
      </c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>
        <v>0</v>
      </c>
      <c r="CE34" s="241">
        <v>0</v>
      </c>
      <c r="CF34" s="241">
        <v>0</v>
      </c>
      <c r="CG34" s="241">
        <v>0</v>
      </c>
      <c r="CH34" s="241">
        <v>0</v>
      </c>
      <c r="CI34" s="246" t="s">
        <v>634</v>
      </c>
      <c r="CJ34" s="247">
        <v>1946656.45</v>
      </c>
      <c r="CK34" s="247">
        <v>1946656.45</v>
      </c>
      <c r="CL34" s="247">
        <v>0</v>
      </c>
      <c r="CM34" s="247">
        <v>0</v>
      </c>
    </row>
    <row r="35" spans="1:91" x14ac:dyDescent="0.25">
      <c r="A35" s="231" t="s">
        <v>694</v>
      </c>
      <c r="B35" s="232" t="s">
        <v>695</v>
      </c>
      <c r="C35" s="232" t="s">
        <v>689</v>
      </c>
      <c r="D35" s="233"/>
      <c r="E35" s="234">
        <v>0</v>
      </c>
      <c r="F35" s="235">
        <v>0</v>
      </c>
      <c r="G35" s="236"/>
      <c r="H35" s="104"/>
      <c r="I35" s="237">
        <f t="shared" si="11"/>
        <v>0</v>
      </c>
      <c r="J35" s="238"/>
      <c r="K35" s="239"/>
      <c r="L35" s="8">
        <v>474734.03</v>
      </c>
      <c r="M35" s="240">
        <f t="shared" si="12"/>
        <v>474734.03</v>
      </c>
      <c r="N35" s="71"/>
      <c r="O35" s="100"/>
      <c r="P35" s="9">
        <f t="shared" si="13"/>
        <v>-474734.03</v>
      </c>
      <c r="Q35" s="9">
        <f t="shared" si="14"/>
        <v>0</v>
      </c>
      <c r="R35" s="9">
        <f t="shared" si="15"/>
        <v>-474734.03</v>
      </c>
      <c r="S35" s="152">
        <v>46022</v>
      </c>
      <c r="T35" s="10"/>
      <c r="U35" s="23">
        <f t="shared" si="16"/>
        <v>1</v>
      </c>
      <c r="V35" s="11">
        <f t="shared" si="17"/>
        <v>0</v>
      </c>
      <c r="W35" s="11">
        <f t="shared" si="18"/>
        <v>0</v>
      </c>
      <c r="X35" s="8">
        <v>474734.03</v>
      </c>
      <c r="Y35" s="9">
        <f t="shared" si="19"/>
        <v>-474734.03</v>
      </c>
      <c r="Z35" s="70">
        <f t="shared" si="20"/>
        <v>-474734.03</v>
      </c>
      <c r="AA35" s="71"/>
      <c r="AB35" s="108"/>
      <c r="AC35" s="9">
        <f t="shared" si="21"/>
        <v>0</v>
      </c>
      <c r="AD35" s="9">
        <f t="shared" si="22"/>
        <v>-474734.03</v>
      </c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>
        <f t="shared" si="24"/>
        <v>0</v>
      </c>
      <c r="AM35" s="8">
        <v>474734.03</v>
      </c>
      <c r="AN35" s="9">
        <f t="shared" si="26"/>
        <v>-474734.03</v>
      </c>
      <c r="AO35" s="9">
        <f t="shared" si="27"/>
        <v>-474734.03</v>
      </c>
      <c r="AP35" s="10"/>
      <c r="AQ35" s="25">
        <f t="shared" si="28"/>
        <v>0</v>
      </c>
      <c r="AR35" s="25">
        <f t="shared" si="29"/>
        <v>0</v>
      </c>
      <c r="AS35" s="25">
        <f t="shared" si="30"/>
        <v>0</v>
      </c>
      <c r="AT35" s="10"/>
      <c r="AU35" s="12">
        <v>0</v>
      </c>
      <c r="AV35" s="12">
        <f t="shared" si="31"/>
        <v>0</v>
      </c>
      <c r="AW35" s="12">
        <f t="shared" si="32"/>
        <v>0</v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3</v>
      </c>
      <c r="BN35" s="241">
        <v>0</v>
      </c>
      <c r="BO35" s="241">
        <v>-397825.87</v>
      </c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>
        <v>0</v>
      </c>
      <c r="CE35" s="241">
        <v>0</v>
      </c>
      <c r="CF35" s="241">
        <v>0</v>
      </c>
      <c r="CG35" s="241">
        <v>0</v>
      </c>
      <c r="CH35" s="241">
        <v>0</v>
      </c>
      <c r="CI35" s="246" t="s">
        <v>634</v>
      </c>
      <c r="CJ35" s="247">
        <v>474734.03</v>
      </c>
      <c r="CK35" s="247">
        <v>474734.03</v>
      </c>
      <c r="CL35" s="247">
        <v>0</v>
      </c>
      <c r="CM35" s="247">
        <v>0</v>
      </c>
    </row>
    <row r="36" spans="1:91" x14ac:dyDescent="0.25">
      <c r="A36" s="231"/>
      <c r="B36" s="120" t="s">
        <v>696</v>
      </c>
      <c r="C36" s="232"/>
      <c r="D36" s="233"/>
      <c r="E36" s="276">
        <f>SUM(E7:E35)/2</f>
        <v>822746548.56000018</v>
      </c>
      <c r="F36" s="266">
        <f>SUM(F7:F35)/2</f>
        <v>822746548.56000018</v>
      </c>
      <c r="G36" s="236"/>
      <c r="H36" s="104"/>
      <c r="I36" s="277">
        <f>SUM(I7:I35)/2</f>
        <v>837116946.99000001</v>
      </c>
      <c r="J36" s="238"/>
      <c r="K36" s="239"/>
      <c r="L36" s="270">
        <f>SUM(L7:L35)/2</f>
        <v>842936346.03999996</v>
      </c>
      <c r="M36" s="278">
        <f>SUM(M7:M35)/2</f>
        <v>807205594.2299999</v>
      </c>
      <c r="N36" s="71"/>
      <c r="O36" s="100"/>
      <c r="P36" s="268">
        <f>SUM(P7:P35)/2</f>
        <v>29911352.759999998</v>
      </c>
      <c r="Q36" s="268">
        <f>SUM(Q7:Q35)/2</f>
        <v>31626742.669999998</v>
      </c>
      <c r="R36" s="268">
        <f>SUM(R7:R35)/2</f>
        <v>-1715389.9100000001</v>
      </c>
      <c r="S36" s="152"/>
      <c r="T36" s="10"/>
      <c r="U36" s="23" t="str">
        <f t="shared" si="16"/>
        <v/>
      </c>
      <c r="V36" s="269">
        <f>SUM(V7:V35)/2</f>
        <v>644806486.29910994</v>
      </c>
      <c r="W36" s="269">
        <f ca="1">SUM(W7:W35)/2</f>
        <v>0</v>
      </c>
      <c r="X36" s="270">
        <f>SUM(X7:X35)/2</f>
        <v>623645248.71999955</v>
      </c>
      <c r="Y36" s="268">
        <f ca="1">SUM(Y7:Y35)/2</f>
        <v>0</v>
      </c>
      <c r="Z36" s="279">
        <f ca="1">SUM(Z7:Z35)/2</f>
        <v>0</v>
      </c>
      <c r="AA36" s="71"/>
      <c r="AB36" s="108"/>
      <c r="AC36" s="268">
        <f>SUM(AC7:AC35)/2</f>
        <v>31626742.669999998</v>
      </c>
      <c r="AD36" s="268">
        <f ca="1">SUM(AD7:AD35)/2</f>
        <v>0</v>
      </c>
      <c r="AE36" s="10"/>
      <c r="AF36" s="24"/>
      <c r="AG36" s="269">
        <f>SUM(AG7:AG35)/2</f>
        <v>507655876.81</v>
      </c>
      <c r="AH36" s="270">
        <f>SUM(AH7:AH35)/2</f>
        <v>507655876.81</v>
      </c>
      <c r="AI36" s="268">
        <f>SUM(AI7:AI35)/2</f>
        <v>26803063.963228785</v>
      </c>
      <c r="AJ36" s="268">
        <f>SUM(AJ7:AJ35)/2</f>
        <v>21682038.210000005</v>
      </c>
      <c r="AK36" s="10"/>
      <c r="AL36" s="269">
        <f ca="1">SUM(AL7:AL35)/2</f>
        <v>0</v>
      </c>
      <c r="AM36" s="270">
        <f>SUM(AM7:AM35)/2</f>
        <v>115989371.91000004</v>
      </c>
      <c r="AN36" s="268">
        <f ca="1">SUM(AN7:AN35)/2</f>
        <v>0</v>
      </c>
      <c r="AO36" s="268">
        <f ca="1">SUM(AO7:AO35)/2</f>
        <v>0</v>
      </c>
      <c r="AP36" s="10"/>
      <c r="AQ36" s="280">
        <f ca="1">SUM(AQ7:AQ35)/2</f>
        <v>0</v>
      </c>
      <c r="AR36" s="280">
        <f>SUM(AR7:AR35)/2</f>
        <v>183560345.51000002</v>
      </c>
      <c r="AS36" s="280">
        <f ca="1">SUM(AS7:AS35)/2</f>
        <v>0</v>
      </c>
      <c r="AT36" s="10"/>
      <c r="AU36" s="281">
        <f>SUM(AU7:AU35)/2</f>
        <v>652602420.47500014</v>
      </c>
      <c r="AV36" s="281">
        <f ca="1">SUM(AV7:AV35)/2</f>
        <v>0</v>
      </c>
      <c r="AW36" s="281">
        <f ca="1">SUM(AW7:AW35)/2</f>
        <v>0</v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84"/>
      <c r="B38" s="282" t="s">
        <v>638</v>
      </c>
      <c r="C38" s="120"/>
      <c r="D38" s="265"/>
      <c r="E38" s="276">
        <f>SUMIF(BM8:BM38,1, E8:E38)</f>
        <v>819319659.6500001</v>
      </c>
      <c r="F38" s="266">
        <f>SUMIF(BM8:BM38,1, F8:F38)</f>
        <v>819319659.6500001</v>
      </c>
      <c r="G38" s="285"/>
      <c r="H38" s="104"/>
      <c r="I38" s="277">
        <f>SUMIF(BM8:BM38,1, I8:I38)</f>
        <v>833690058.07999992</v>
      </c>
      <c r="J38" s="286"/>
      <c r="K38" s="98"/>
      <c r="L38" s="270">
        <f>SUMIF(BM8:BM38,1, L8:L38)</f>
        <v>838979324.75</v>
      </c>
      <c r="M38" s="278">
        <f>SUMIF(BM8:BM38,1, M8:M38)</f>
        <v>803248572.93999994</v>
      </c>
      <c r="N38" s="287"/>
      <c r="O38" s="99"/>
      <c r="P38" s="268">
        <f>SUMIF(BM8:BM38,1, P8:P38)</f>
        <v>30441485.140000001</v>
      </c>
      <c r="Q38" s="268">
        <f>SUMIF(BM8:BM38,1, Q8:Q38)</f>
        <v>31626742.669999998</v>
      </c>
      <c r="R38" s="268">
        <f>SUMIF(BM8:BM38,1, R8:R38)</f>
        <v>-1185257.53</v>
      </c>
      <c r="S38" s="288"/>
      <c r="T38" s="289"/>
      <c r="U38" s="290" t="str">
        <f t="shared" si="16"/>
        <v/>
      </c>
      <c r="V38" s="269">
        <f>SUMIF(BM8:BM38,1, V8:V38)</f>
        <v>641396394.83399534</v>
      </c>
      <c r="W38" s="269">
        <f>SUMIF(BM8:BM38,1, W8:W38)</f>
        <v>641016733.04999971</v>
      </c>
      <c r="X38" s="270">
        <f>SUMIF(BM8:BM38,1, X8:X38)</f>
        <v>619758544.31999969</v>
      </c>
      <c r="Y38" s="268">
        <f>SUMIF(BM8:BM38,1, Y8:Y38)</f>
        <v>21249759.730000004</v>
      </c>
      <c r="Z38" s="279">
        <f>SUMIF(BM8:BM38,1, Z8:Z38)</f>
        <v>21258188.73</v>
      </c>
      <c r="AA38" s="287"/>
      <c r="AB38" s="107"/>
      <c r="AC38" s="268">
        <f>SUMIF(BM8:BM38,1, AC8:AC38)</f>
        <v>31626742.669999998</v>
      </c>
      <c r="AD38" s="268">
        <f>SUMIF(BM8:BM38,1, AD8:AD38)</f>
        <v>-10368553.940000001</v>
      </c>
      <c r="AE38" s="289"/>
      <c r="AF38" s="291"/>
      <c r="AG38" s="269">
        <f>SUMIF(BM8:BM38,1, AG8:AG38)</f>
        <v>505133880.44000006</v>
      </c>
      <c r="AH38" s="270">
        <f>SUMIF(BM8:BM38,1, AH8:AH38)</f>
        <v>505133880.44000006</v>
      </c>
      <c r="AI38" s="268">
        <f>SUMIF(BM8:BM38,1, AI8:AI38)</f>
        <v>26363417.704444852</v>
      </c>
      <c r="AJ38" s="268">
        <f>SUMIF(BM8:BM38,1, AJ8:AJ38)</f>
        <v>21682038.210000005</v>
      </c>
      <c r="AK38" s="289"/>
      <c r="AL38" s="269">
        <f>SUMIF(BM8:BM38,1, AL8:AL38)</f>
        <v>135882852.61000001</v>
      </c>
      <c r="AM38" s="270">
        <f>SUMIF(BM8:BM38,1, AM8:AM38)</f>
        <v>114624663.88000003</v>
      </c>
      <c r="AN38" s="268">
        <f>SUMIF(BM8:BM38,1, AN8:AN38)</f>
        <v>-5113657.9744448513</v>
      </c>
      <c r="AO38" s="268">
        <f>SUMIF(BM8:BM38,1, AO8:AO38)</f>
        <v>-423849.48000000033</v>
      </c>
      <c r="AP38" s="289"/>
      <c r="AQ38" s="280">
        <f>SUMIF(BM8:BM38,1, AQ8:AQ38)</f>
        <v>192673325.02999997</v>
      </c>
      <c r="AR38" s="280">
        <f>SUMIF(BM8:BM38,1, AR8:AR38)</f>
        <v>183490028.62</v>
      </c>
      <c r="AS38" s="280">
        <f>SUMIF(BM8:BM38,1, AS8:AS38)</f>
        <v>9183296.4100000001</v>
      </c>
      <c r="AT38" s="289"/>
      <c r="AU38" s="281">
        <f>SUMIF(BM8:BM38,1, AU8:AU38)</f>
        <v>649171605.30000007</v>
      </c>
      <c r="AV38" s="281">
        <f>SUMIF(BM8:BM38,1, AV8:AV38)</f>
        <v>5373872.2400000161</v>
      </c>
      <c r="AW38" s="281">
        <f>SUMIF(BM8:BM38,1, AW8:AW38)</f>
        <v>13528744.490000004</v>
      </c>
      <c r="AX38" s="15"/>
      <c r="AY38" s="272"/>
      <c r="AZ38" s="15"/>
      <c r="BA38" s="15"/>
      <c r="BB38" s="273"/>
      <c r="BC38" s="272"/>
      <c r="BD38" s="272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296"/>
      <c r="BU38" s="296"/>
      <c r="BV38" s="296"/>
      <c r="BW38" s="296"/>
      <c r="BX38" s="15"/>
      <c r="BY38" s="15"/>
      <c r="BZ38" s="292"/>
      <c r="CA38" s="292"/>
      <c r="CB38" s="292"/>
      <c r="CC38" s="274"/>
      <c r="CD38" s="15"/>
      <c r="CE38" s="15"/>
      <c r="CF38" s="15"/>
      <c r="CG38" s="15"/>
      <c r="CH38" s="15"/>
      <c r="CI38" s="293"/>
      <c r="CJ38" s="275"/>
      <c r="CK38" s="275"/>
      <c r="CL38" s="275"/>
      <c r="CM38" s="275"/>
    </row>
    <row r="39" spans="1:91" x14ac:dyDescent="0.25">
      <c r="A39" s="284"/>
      <c r="B39" s="282" t="s">
        <v>639</v>
      </c>
      <c r="C39" s="120"/>
      <c r="D39" s="265"/>
      <c r="E39" s="276">
        <f>SUMIF(BM8:BM38,2, E8:E38)</f>
        <v>6669200.6499999994</v>
      </c>
      <c r="F39" s="266">
        <f>SUMIF(BM8:BM38,2, F8:F38)</f>
        <v>6669200.6499999994</v>
      </c>
      <c r="G39" s="285"/>
      <c r="H39" s="104"/>
      <c r="I39" s="277">
        <f>SUMIF(BM8:BM38,2, I8:I38)</f>
        <v>6669200.6499999994</v>
      </c>
      <c r="J39" s="286"/>
      <c r="K39" s="98"/>
      <c r="L39" s="270">
        <f>SUMIF(BM8:BM38,2, L8:L38)</f>
        <v>5298823.88</v>
      </c>
      <c r="M39" s="278">
        <f>SUMIF(BM8:BM38,2, M8:M38)</f>
        <v>5298823.88</v>
      </c>
      <c r="N39" s="287"/>
      <c r="O39" s="99"/>
      <c r="P39" s="268">
        <f>SUMIF(BM8:BM38,2, P8:P38)</f>
        <v>1370376.77</v>
      </c>
      <c r="Q39" s="268">
        <f>SUMIF(BM8:BM38,2, Q8:Q38)</f>
        <v>0</v>
      </c>
      <c r="R39" s="268">
        <f>SUMIF(BM8:BM38,2, R8:R38)</f>
        <v>1370376.77</v>
      </c>
      <c r="S39" s="288"/>
      <c r="T39" s="289"/>
      <c r="U39" s="290" t="str">
        <f t="shared" si="16"/>
        <v/>
      </c>
      <c r="V39" s="269">
        <f>SUMIF(BM8:BM38,2, V8:V38)</f>
        <v>6635605.7602290194</v>
      </c>
      <c r="W39" s="269">
        <f ca="1">SUMIF(BM8:BM38,2, W8:W38)</f>
        <v>0</v>
      </c>
      <c r="X39" s="270">
        <f>SUMIF(BM8:BM38,2, X8:X38)</f>
        <v>5271223.5200000005</v>
      </c>
      <c r="Y39" s="268">
        <f ca="1">SUMIF(BM8:BM38,2, Y8:Y38)</f>
        <v>0</v>
      </c>
      <c r="Z39" s="279">
        <f ca="1">SUMIF(BM8:BM38,2, Z8:Z38)</f>
        <v>0</v>
      </c>
      <c r="AA39" s="287"/>
      <c r="AB39" s="107"/>
      <c r="AC39" s="268">
        <f>SUMIF(BM8:BM38,2, AC8:AC38)</f>
        <v>0</v>
      </c>
      <c r="AD39" s="268">
        <f ca="1">SUMIF(BM8:BM38,2, AD8:AD38)</f>
        <v>0</v>
      </c>
      <c r="AE39" s="289"/>
      <c r="AF39" s="291"/>
      <c r="AG39" s="269">
        <f>SUMIF(BM8:BM38,2, AG8:AG38)</f>
        <v>4971353.05</v>
      </c>
      <c r="AH39" s="270">
        <f>SUMIF(BM8:BM38,2, AH8:AH38)</f>
        <v>4971353.05</v>
      </c>
      <c r="AI39" s="268">
        <f>SUMIF(BM8:BM38,2, AI8:AI38)</f>
        <v>853395.18739398103</v>
      </c>
      <c r="AJ39" s="268">
        <f>SUMIF(BM8:BM38,2, AJ8:AJ38)</f>
        <v>0</v>
      </c>
      <c r="AK39" s="289"/>
      <c r="AL39" s="269">
        <f ca="1">SUMIF(BM8:BM38,2, AL8:AL38)</f>
        <v>0</v>
      </c>
      <c r="AM39" s="270">
        <f>SUMIF(BM8:BM38,2, AM8:AM38)</f>
        <v>299870.46999999997</v>
      </c>
      <c r="AN39" s="268">
        <f ca="1">SUMIF(BM8:BM38,2, AN8:AN38)</f>
        <v>0</v>
      </c>
      <c r="AO39" s="268">
        <f ca="1">SUMIF(BM8:BM38,2, AO8:AO38)</f>
        <v>0</v>
      </c>
      <c r="AP39" s="289"/>
      <c r="AQ39" s="280">
        <f ca="1">SUMIF(BM8:BM38,2, AQ8:AQ38)</f>
        <v>0</v>
      </c>
      <c r="AR39" s="280">
        <f>SUMIF(BM8:BM38,2, AR8:AR38)</f>
        <v>27600.360000000102</v>
      </c>
      <c r="AS39" s="280">
        <f ca="1">SUMIF(BM8:BM38,2, AS8:AS38)</f>
        <v>0</v>
      </c>
      <c r="AT39" s="289"/>
      <c r="AU39" s="281">
        <f>SUMIF(BM8:BM38,2, AU8:AU38)</f>
        <v>6642865.6499999994</v>
      </c>
      <c r="AV39" s="281">
        <f ca="1">SUMIF(BM8:BM38,2, AV8:AV38)</f>
        <v>0</v>
      </c>
      <c r="AW39" s="281">
        <f ca="1">SUMIF(BM8:BM38,2, AW8:AW38)</f>
        <v>0</v>
      </c>
      <c r="AX39" s="15"/>
      <c r="AY39" s="272"/>
      <c r="AZ39" s="15"/>
      <c r="BA39" s="15"/>
      <c r="BB39" s="273"/>
      <c r="BC39" s="272"/>
      <c r="BD39" s="272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296"/>
      <c r="BU39" s="296"/>
      <c r="BV39" s="296"/>
      <c r="BW39" s="296"/>
      <c r="BX39" s="15"/>
      <c r="BY39" s="15"/>
      <c r="BZ39" s="292"/>
      <c r="CA39" s="292"/>
      <c r="CB39" s="292"/>
      <c r="CC39" s="274"/>
      <c r="CD39" s="15"/>
      <c r="CE39" s="15"/>
      <c r="CF39" s="15"/>
      <c r="CG39" s="15"/>
      <c r="CH39" s="15"/>
      <c r="CI39" s="293"/>
      <c r="CJ39" s="275"/>
      <c r="CK39" s="275"/>
      <c r="CL39" s="275"/>
      <c r="CM39" s="275"/>
    </row>
    <row r="40" spans="1:91" x14ac:dyDescent="0.25">
      <c r="A40" s="284"/>
      <c r="B40" s="282" t="s">
        <v>637</v>
      </c>
      <c r="C40" s="120"/>
      <c r="D40" s="265"/>
      <c r="E40" s="276">
        <f>SUM(E8:E39)/4</f>
        <v>823557126.49500012</v>
      </c>
      <c r="F40" s="266">
        <f>SUM(F8:F39)/4</f>
        <v>823557126.49500012</v>
      </c>
      <c r="G40" s="285"/>
      <c r="H40" s="104"/>
      <c r="I40" s="277">
        <f>SUM(I8:I39)/4</f>
        <v>837927524.92500007</v>
      </c>
      <c r="J40" s="286"/>
      <c r="K40" s="98"/>
      <c r="L40" s="270">
        <f>SUM(L8:L39)/4</f>
        <v>843271796.6875</v>
      </c>
      <c r="M40" s="278">
        <f>SUM(M8:M39)/4</f>
        <v>807541044.87749994</v>
      </c>
      <c r="N40" s="287"/>
      <c r="O40" s="99"/>
      <c r="P40" s="268">
        <f>SUM(P8:P39)/4</f>
        <v>30386480.047499999</v>
      </c>
      <c r="Q40" s="268">
        <f>SUM(Q8:Q39)/4</f>
        <v>31626742.669999998</v>
      </c>
      <c r="R40" s="268">
        <f>SUM(R8:R39)/4</f>
        <v>-1240262.6225000001</v>
      </c>
      <c r="S40" s="288"/>
      <c r="T40" s="289"/>
      <c r="U40" s="290" t="str">
        <f t="shared" si="16"/>
        <v/>
      </c>
      <c r="V40" s="269">
        <f>SUM(V8:V39)/4</f>
        <v>645612864.87288857</v>
      </c>
      <c r="W40" s="269">
        <f ca="1">SUM(W8:W39)/4</f>
        <v>0</v>
      </c>
      <c r="X40" s="270">
        <f>SUM(X8:X39)/4</f>
        <v>623991378.49999964</v>
      </c>
      <c r="Y40" s="268">
        <f ca="1">SUM(Y8:Y39)/4</f>
        <v>0</v>
      </c>
      <c r="Z40" s="279">
        <f ca="1">SUM(Z8:Z39)/4</f>
        <v>0</v>
      </c>
      <c r="AA40" s="287"/>
      <c r="AB40" s="107"/>
      <c r="AC40" s="268">
        <f>SUM(AC8:AC39)/4</f>
        <v>31626742.669999998</v>
      </c>
      <c r="AD40" s="268">
        <f ca="1">SUM(AD8:AD39)/4</f>
        <v>0</v>
      </c>
      <c r="AE40" s="289"/>
      <c r="AF40" s="291"/>
      <c r="AG40" s="269">
        <f>SUM(AG8:AG39)/4</f>
        <v>508268215.98000002</v>
      </c>
      <c r="AH40" s="270">
        <f>SUM(AH8:AH39)/4</f>
        <v>508268215.98000002</v>
      </c>
      <c r="AI40" s="268">
        <f>SUM(AI8:AI39)/4</f>
        <v>26906501.195381295</v>
      </c>
      <c r="AJ40" s="268">
        <f>SUM(AJ8:AJ39)/4</f>
        <v>21682038.210000005</v>
      </c>
      <c r="AK40" s="289"/>
      <c r="AL40" s="269">
        <f ca="1">SUM(AL8:AL39)/4</f>
        <v>0</v>
      </c>
      <c r="AM40" s="270">
        <f>SUM(AM8:AM39)/4</f>
        <v>115723162.52000004</v>
      </c>
      <c r="AN40" s="268">
        <f ca="1">SUM(AN8:AN39)/4</f>
        <v>0</v>
      </c>
      <c r="AO40" s="268">
        <f ca="1">SUM(AO8:AO39)/4</f>
        <v>0</v>
      </c>
      <c r="AP40" s="289"/>
      <c r="AQ40" s="280">
        <f ca="1">SUM(AQ8:AQ39)/4</f>
        <v>0</v>
      </c>
      <c r="AR40" s="280">
        <f>SUM(AR8:AR39)/4</f>
        <v>183549666.37750003</v>
      </c>
      <c r="AS40" s="280">
        <f ca="1">SUM(AS8:AS39)/4</f>
        <v>0</v>
      </c>
      <c r="AT40" s="289"/>
      <c r="AU40" s="281">
        <f>SUM(AU8:AU39)/4</f>
        <v>653405433.09375012</v>
      </c>
      <c r="AV40" s="281">
        <f ca="1">SUM(AV8:AV39)/4</f>
        <v>0</v>
      </c>
      <c r="AW40" s="281">
        <f ca="1">SUM(AW8:AW39)/4</f>
        <v>0</v>
      </c>
      <c r="AX40" s="15"/>
      <c r="AY40" s="272"/>
      <c r="AZ40" s="15"/>
      <c r="BA40" s="15"/>
      <c r="BB40" s="273"/>
      <c r="BC40" s="272"/>
      <c r="BD40" s="272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296"/>
      <c r="BU40" s="296"/>
      <c r="BV40" s="296"/>
      <c r="BW40" s="296"/>
      <c r="BX40" s="15"/>
      <c r="BY40" s="15"/>
      <c r="BZ40" s="292"/>
      <c r="CA40" s="292"/>
      <c r="CB40" s="292"/>
      <c r="CC40" s="274"/>
      <c r="CD40" s="15"/>
      <c r="CE40" s="15"/>
      <c r="CF40" s="15"/>
      <c r="CG40" s="15"/>
      <c r="CH40" s="15"/>
      <c r="CI40" s="293"/>
      <c r="CJ40" s="275"/>
      <c r="CK40" s="275"/>
      <c r="CL40" s="275"/>
      <c r="CM40" s="275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jnW2DQBjk01Aw4RHVWP5jY8LsYU4Ilt7r/JEfXxtUM7HTHZrHGdh9bxGbYxMbVKtp5GCDbGo8Du1Yhc99XJSRw==" saltValue="2PBRj1MeUCCZTZbyroH+4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643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633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566</v>
      </c>
      <c r="B9" s="254" t="s">
        <v>644</v>
      </c>
      <c r="C9" s="254" t="s">
        <v>645</v>
      </c>
      <c r="D9" s="233"/>
      <c r="E9" s="234">
        <v>4745000</v>
      </c>
      <c r="F9" s="235">
        <v>4745000</v>
      </c>
      <c r="G9" s="255">
        <f>'Jobs-Ops'!G9</f>
        <v>0</v>
      </c>
      <c r="H9" s="113">
        <f>'Jobs-Ops'!H9</f>
        <v>0</v>
      </c>
      <c r="I9" s="104"/>
      <c r="J9" s="237">
        <v>5235272.3600000003</v>
      </c>
      <c r="K9" s="248"/>
      <c r="L9" s="239"/>
      <c r="M9" s="8">
        <v>5943982.1399999997</v>
      </c>
      <c r="N9" s="240">
        <v>3834064.05</v>
      </c>
      <c r="O9" s="72"/>
      <c r="P9" s="100"/>
      <c r="Q9" s="9">
        <f t="shared" si="12"/>
        <v>1401208.3100000005</v>
      </c>
      <c r="R9" s="9">
        <f t="shared" si="13"/>
        <v>1367828.8799999994</v>
      </c>
      <c r="S9" s="9">
        <f t="shared" si="14"/>
        <v>33379.430000001099</v>
      </c>
      <c r="T9" s="256">
        <v>47453</v>
      </c>
      <c r="U9" s="10"/>
      <c r="V9" s="23">
        <f t="shared" si="15"/>
        <v>0.99931013150393244</v>
      </c>
      <c r="W9" s="11">
        <f t="shared" si="16"/>
        <v>5231660.7105305027</v>
      </c>
      <c r="X9" s="8">
        <v>3831419.05</v>
      </c>
      <c r="Y9" s="9">
        <f t="shared" si="17"/>
        <v>1400241.6605305029</v>
      </c>
      <c r="Z9" s="9">
        <f t="shared" si="18"/>
        <v>1367828.8799999994</v>
      </c>
      <c r="AA9" s="9">
        <f t="shared" si="19"/>
        <v>32412.780530503485</v>
      </c>
      <c r="AB9" s="10"/>
      <c r="AC9" s="24">
        <v>0.99965172169926808</v>
      </c>
      <c r="AD9" s="11">
        <v>4741691.9962118929</v>
      </c>
      <c r="AE9" s="8">
        <v>3616536.45</v>
      </c>
      <c r="AF9" s="9">
        <f t="shared" si="20"/>
        <v>1125155.5462118927</v>
      </c>
      <c r="AG9" s="10"/>
      <c r="AH9" s="11">
        <f t="shared" si="21"/>
        <v>489968.7143186098</v>
      </c>
      <c r="AI9" s="8">
        <v>214882.6</v>
      </c>
      <c r="AJ9" s="9">
        <f t="shared" si="23"/>
        <v>275086.11431861017</v>
      </c>
      <c r="AK9" s="10"/>
      <c r="AL9" s="25">
        <f t="shared" si="24"/>
        <v>3611.6494694976136</v>
      </c>
      <c r="AM9" s="25">
        <f t="shared" si="25"/>
        <v>2645</v>
      </c>
      <c r="AN9" s="25">
        <f t="shared" si="26"/>
        <v>966.64946949761361</v>
      </c>
      <c r="AO9" s="10"/>
      <c r="AP9" s="12">
        <v>5390806.1299999999</v>
      </c>
      <c r="AQ9" s="12" t="str">
        <f t="shared" si="27"/>
        <v xml:space="preserve"> </v>
      </c>
      <c r="AR9" s="12">
        <f t="shared" si="28"/>
        <v>159145.41946949717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5400000</v>
      </c>
      <c r="BA9" s="15">
        <v>3900000</v>
      </c>
      <c r="BB9" s="15">
        <v>5235272.3600000003</v>
      </c>
      <c r="BC9" s="15">
        <v>3834064.05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1367828.8799999994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640</v>
      </c>
      <c r="BW9" s="241">
        <v>0</v>
      </c>
      <c r="BX9" s="247">
        <v>4743344</v>
      </c>
      <c r="BY9" s="247">
        <v>3617796.45</v>
      </c>
      <c r="BZ9" s="247">
        <v>4743344</v>
      </c>
      <c r="CA9" s="247">
        <v>3617796.45</v>
      </c>
      <c r="CB9" s="242" t="s">
        <v>634</v>
      </c>
      <c r="CC9" s="247">
        <v>3831419.05</v>
      </c>
      <c r="CD9" s="247">
        <v>214882.6</v>
      </c>
      <c r="CE9" s="247">
        <v>5390806.1299999999</v>
      </c>
      <c r="CF9" s="247">
        <v>0</v>
      </c>
    </row>
    <row r="10" spans="1:95" x14ac:dyDescent="0.25">
      <c r="A10" s="253" t="s">
        <v>646</v>
      </c>
      <c r="B10" s="254" t="s">
        <v>647</v>
      </c>
      <c r="C10" s="254" t="s">
        <v>648</v>
      </c>
      <c r="D10" s="233"/>
      <c r="E10" s="234">
        <v>341960667.66000003</v>
      </c>
      <c r="F10" s="235">
        <v>341960667.66000003</v>
      </c>
      <c r="G10" s="255">
        <f>'Jobs-Ops'!G10</f>
        <v>0</v>
      </c>
      <c r="H10" s="113">
        <f>'Jobs-Ops'!H10</f>
        <v>0</v>
      </c>
      <c r="I10" s="104"/>
      <c r="J10" s="237">
        <v>341443133.70999998</v>
      </c>
      <c r="K10" s="248"/>
      <c r="L10" s="239"/>
      <c r="M10" s="8">
        <v>338611439.45999998</v>
      </c>
      <c r="N10" s="240">
        <v>337732635.70999998</v>
      </c>
      <c r="O10" s="72"/>
      <c r="P10" s="100"/>
      <c r="Q10" s="9">
        <f t="shared" si="12"/>
        <v>3710498</v>
      </c>
      <c r="R10" s="9">
        <f t="shared" si="13"/>
        <v>5210498</v>
      </c>
      <c r="S10" s="9">
        <f t="shared" si="14"/>
        <v>-1500000</v>
      </c>
      <c r="T10" s="256">
        <v>46568</v>
      </c>
      <c r="U10" s="10"/>
      <c r="V10" s="23">
        <f t="shared" si="15"/>
        <v>0.8857731882235812</v>
      </c>
      <c r="W10" s="11">
        <f t="shared" si="16"/>
        <v>302441173.14335722</v>
      </c>
      <c r="X10" s="8">
        <v>299154513.5</v>
      </c>
      <c r="Y10" s="9">
        <f t="shared" si="17"/>
        <v>3286659.6433572173</v>
      </c>
      <c r="Z10" s="9">
        <f t="shared" si="18"/>
        <v>5210498</v>
      </c>
      <c r="AA10" s="9">
        <f t="shared" si="19"/>
        <v>-1923838.3566427827</v>
      </c>
      <c r="AB10" s="10"/>
      <c r="AC10" s="24">
        <v>0.84833344582918335</v>
      </c>
      <c r="AD10" s="11">
        <v>246098579.65418771</v>
      </c>
      <c r="AE10" s="8">
        <v>282632524.92000002</v>
      </c>
      <c r="AF10" s="9">
        <f t="shared" si="20"/>
        <v>-36533945.265812308</v>
      </c>
      <c r="AG10" s="10"/>
      <c r="AH10" s="11">
        <f t="shared" si="21"/>
        <v>56342593.489169508</v>
      </c>
      <c r="AI10" s="8">
        <v>16521988.58</v>
      </c>
      <c r="AJ10" s="9">
        <f t="shared" si="23"/>
        <v>39820604.909169525</v>
      </c>
      <c r="AK10" s="10"/>
      <c r="AL10" s="25">
        <f t="shared" si="24"/>
        <v>39001960.566642761</v>
      </c>
      <c r="AM10" s="25">
        <f t="shared" si="25"/>
        <v>38578122.209999979</v>
      </c>
      <c r="AN10" s="25">
        <f t="shared" si="26"/>
        <v>423838.35664278269</v>
      </c>
      <c r="AO10" s="10"/>
      <c r="AP10" s="12">
        <v>297529793.07999998</v>
      </c>
      <c r="AQ10" s="12">
        <f t="shared" si="27"/>
        <v>4911380.063357234</v>
      </c>
      <c r="AR10" s="12" t="str">
        <f t="shared" si="28"/>
        <v xml:space="preserve"> 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341443133.70999998</v>
      </c>
      <c r="BA10" s="15">
        <v>337732635.70999998</v>
      </c>
      <c r="BB10" s="15">
        <v>341443133.70999998</v>
      </c>
      <c r="BC10" s="15">
        <v>337732635.70999998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5210498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640</v>
      </c>
      <c r="BW10" s="241">
        <v>0</v>
      </c>
      <c r="BX10" s="247">
        <v>290096519.07999998</v>
      </c>
      <c r="BY10" s="247">
        <v>333162067.70999998</v>
      </c>
      <c r="BZ10" s="247">
        <v>290096519.07999998</v>
      </c>
      <c r="CA10" s="247">
        <v>333162067.70999998</v>
      </c>
      <c r="CB10" s="242" t="s">
        <v>634</v>
      </c>
      <c r="CC10" s="247">
        <v>299154513.5</v>
      </c>
      <c r="CD10" s="247">
        <v>16521988.58</v>
      </c>
      <c r="CE10" s="247">
        <v>297529793.07999998</v>
      </c>
      <c r="CF10" s="247">
        <v>0</v>
      </c>
    </row>
    <row r="11" spans="1:95" x14ac:dyDescent="0.25">
      <c r="A11" s="253" t="s">
        <v>649</v>
      </c>
      <c r="B11" s="254" t="s">
        <v>650</v>
      </c>
      <c r="C11" s="254" t="s">
        <v>648</v>
      </c>
      <c r="D11" s="233"/>
      <c r="E11" s="234">
        <v>6651803.5300000003</v>
      </c>
      <c r="F11" s="235">
        <v>6651803.5300000003</v>
      </c>
      <c r="G11" s="255">
        <f>'Jobs-Ops'!G11</f>
        <v>0</v>
      </c>
      <c r="H11" s="113">
        <f>'Jobs-Ops'!H11</f>
        <v>0</v>
      </c>
      <c r="I11" s="104"/>
      <c r="J11" s="237">
        <v>6651803.5300000003</v>
      </c>
      <c r="K11" s="248"/>
      <c r="L11" s="239"/>
      <c r="M11" s="8">
        <v>6383622.6600000001</v>
      </c>
      <c r="N11" s="240">
        <v>6401803.5300000003</v>
      </c>
      <c r="O11" s="72"/>
      <c r="P11" s="100"/>
      <c r="Q11" s="9">
        <f t="shared" si="12"/>
        <v>250000</v>
      </c>
      <c r="R11" s="9">
        <f t="shared" si="13"/>
        <v>250000</v>
      </c>
      <c r="S11" s="9">
        <f t="shared" si="14"/>
        <v>0</v>
      </c>
      <c r="T11" s="256">
        <v>46053</v>
      </c>
      <c r="U11" s="10"/>
      <c r="V11" s="23">
        <f t="shared" si="15"/>
        <v>0.99877990007606499</v>
      </c>
      <c r="W11" s="11">
        <f t="shared" si="16"/>
        <v>6643687.6650190167</v>
      </c>
      <c r="X11" s="8">
        <v>6393992.6900000004</v>
      </c>
      <c r="Y11" s="9">
        <f t="shared" si="17"/>
        <v>249694.9750190163</v>
      </c>
      <c r="Z11" s="9">
        <f t="shared" si="18"/>
        <v>250000</v>
      </c>
      <c r="AA11" s="9">
        <f t="shared" si="19"/>
        <v>-305.02498098369688</v>
      </c>
      <c r="AB11" s="10"/>
      <c r="AC11" s="24">
        <v>0.95703954170952832</v>
      </c>
      <c r="AD11" s="11">
        <v>6092547.6017226316</v>
      </c>
      <c r="AE11" s="8">
        <v>5962693.7300000004</v>
      </c>
      <c r="AF11" s="9">
        <f t="shared" si="20"/>
        <v>129853.87172263116</v>
      </c>
      <c r="AG11" s="10"/>
      <c r="AH11" s="11">
        <f t="shared" si="21"/>
        <v>551140.06329638511</v>
      </c>
      <c r="AI11" s="8">
        <v>431298.96</v>
      </c>
      <c r="AJ11" s="9">
        <f t="shared" si="23"/>
        <v>119841.10329638515</v>
      </c>
      <c r="AK11" s="10"/>
      <c r="AL11" s="25">
        <f t="shared" si="24"/>
        <v>8115.8649809835479</v>
      </c>
      <c r="AM11" s="25">
        <f t="shared" si="25"/>
        <v>7810.839999999851</v>
      </c>
      <c r="AN11" s="25">
        <f t="shared" si="26"/>
        <v>305.02498098369688</v>
      </c>
      <c r="AO11" s="10"/>
      <c r="AP11" s="12">
        <v>6651803.5099999998</v>
      </c>
      <c r="AQ11" s="12" t="str">
        <f t="shared" si="27"/>
        <v xml:space="preserve"> </v>
      </c>
      <c r="AR11" s="12">
        <f t="shared" si="28"/>
        <v>8115.8449809830636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6651803.5300000003</v>
      </c>
      <c r="BA11" s="15">
        <v>6401803.5300000003</v>
      </c>
      <c r="BB11" s="15">
        <v>6651803.5300000003</v>
      </c>
      <c r="BC11" s="15">
        <v>6401803.5300000003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250000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640</v>
      </c>
      <c r="BW11" s="241">
        <v>0</v>
      </c>
      <c r="BX11" s="241">
        <v>6366035.4000000004</v>
      </c>
      <c r="BY11" s="241">
        <v>6230352.5300000003</v>
      </c>
      <c r="BZ11" s="241">
        <v>6366035.4000000004</v>
      </c>
      <c r="CA11" s="241">
        <v>6230352.5300000003</v>
      </c>
      <c r="CB11" s="242" t="s">
        <v>634</v>
      </c>
      <c r="CC11" s="247">
        <v>6393992.6900000004</v>
      </c>
      <c r="CD11" s="247">
        <v>431298.96</v>
      </c>
      <c r="CE11" s="247">
        <v>6651803.5099999998</v>
      </c>
      <c r="CF11" s="247">
        <v>0</v>
      </c>
    </row>
    <row r="12" spans="1:95" x14ac:dyDescent="0.25">
      <c r="A12" s="253" t="s">
        <v>562</v>
      </c>
      <c r="B12" s="254" t="s">
        <v>651</v>
      </c>
      <c r="C12" s="254" t="s">
        <v>652</v>
      </c>
      <c r="D12" s="233"/>
      <c r="E12" s="234">
        <v>196243830.78999999</v>
      </c>
      <c r="F12" s="235">
        <v>196243830.78999999</v>
      </c>
      <c r="G12" s="255">
        <f>'Jobs-Ops'!G12</f>
        <v>0</v>
      </c>
      <c r="H12" s="113">
        <f>'Jobs-Ops'!H12</f>
        <v>0</v>
      </c>
      <c r="I12" s="104"/>
      <c r="J12" s="237">
        <v>197175877</v>
      </c>
      <c r="K12" s="248"/>
      <c r="L12" s="239"/>
      <c r="M12" s="8">
        <v>216178378.78999999</v>
      </c>
      <c r="N12" s="240">
        <v>197751131.77000001</v>
      </c>
      <c r="O12" s="71"/>
      <c r="P12" s="100"/>
      <c r="Q12" s="9">
        <f t="shared" si="12"/>
        <v>-575254.77000001073</v>
      </c>
      <c r="R12" s="9">
        <f t="shared" si="13"/>
        <v>7454.3700000047684</v>
      </c>
      <c r="S12" s="9">
        <f t="shared" si="14"/>
        <v>-582709.1400000155</v>
      </c>
      <c r="T12" s="256">
        <v>46599</v>
      </c>
      <c r="U12" s="10"/>
      <c r="V12" s="23">
        <f t="shared" si="15"/>
        <v>0.99867546356040759</v>
      </c>
      <c r="W12" s="11">
        <f t="shared" si="16"/>
        <v>196914710.3659049</v>
      </c>
      <c r="X12" s="8">
        <v>197489203.19</v>
      </c>
      <c r="Y12" s="9">
        <f t="shared" si="17"/>
        <v>-575254.77000001073</v>
      </c>
      <c r="Z12" s="9">
        <f t="shared" si="18"/>
        <v>7454.3700000047684</v>
      </c>
      <c r="AA12" s="9">
        <f t="shared" si="19"/>
        <v>-582709.1400000155</v>
      </c>
      <c r="AB12" s="10"/>
      <c r="AC12" s="24">
        <v>0.99840651494237176</v>
      </c>
      <c r="AD12" s="11">
        <v>195618804.97029996</v>
      </c>
      <c r="AE12" s="8">
        <v>141973459.56</v>
      </c>
      <c r="AF12" s="9">
        <f t="shared" si="20"/>
        <v>53645345.410299957</v>
      </c>
      <c r="AG12" s="10"/>
      <c r="AH12" s="11">
        <f t="shared" si="21"/>
        <v>1295905.3956049383</v>
      </c>
      <c r="AI12" s="8">
        <v>55515743.630000003</v>
      </c>
      <c r="AJ12" s="9">
        <f t="shared" si="23"/>
        <v>-54220600.180299968</v>
      </c>
      <c r="AK12" s="10"/>
      <c r="AL12" s="25">
        <f t="shared" si="24"/>
        <v>261166.63409510255</v>
      </c>
      <c r="AM12" s="25">
        <f t="shared" si="25"/>
        <v>261928.58000001311</v>
      </c>
      <c r="AN12" s="25">
        <f t="shared" si="26"/>
        <v>0</v>
      </c>
      <c r="AO12" s="10"/>
      <c r="AP12" s="12">
        <v>202275062</v>
      </c>
      <c r="AQ12" s="12" t="str">
        <f t="shared" si="27"/>
        <v xml:space="preserve"> </v>
      </c>
      <c r="AR12" s="12">
        <f t="shared" si="28"/>
        <v>5360351.6340951025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198075877</v>
      </c>
      <c r="BA12" s="15">
        <v>198075877</v>
      </c>
      <c r="BB12" s="15">
        <v>197175877</v>
      </c>
      <c r="BC12" s="15">
        <v>197751131.77000001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7454.3700000047684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640</v>
      </c>
      <c r="BW12" s="241">
        <v>0</v>
      </c>
      <c r="BX12" s="241">
        <v>195931018.12</v>
      </c>
      <c r="BY12" s="241">
        <v>142200053.22</v>
      </c>
      <c r="BZ12" s="241">
        <v>195931018.12</v>
      </c>
      <c r="CA12" s="241">
        <v>142200053.22</v>
      </c>
      <c r="CB12" s="242" t="s">
        <v>634</v>
      </c>
      <c r="CC12" s="247">
        <v>197489203.19</v>
      </c>
      <c r="CD12" s="247">
        <v>55515743.630000003</v>
      </c>
      <c r="CE12" s="247">
        <v>202275062</v>
      </c>
      <c r="CF12" s="247">
        <v>0</v>
      </c>
    </row>
    <row r="13" spans="1:95" x14ac:dyDescent="0.25">
      <c r="A13" s="253" t="s">
        <v>563</v>
      </c>
      <c r="B13" s="254" t="s">
        <v>653</v>
      </c>
      <c r="C13" s="254" t="s">
        <v>652</v>
      </c>
      <c r="D13" s="233"/>
      <c r="E13" s="234">
        <v>0</v>
      </c>
      <c r="F13" s="235">
        <v>0</v>
      </c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>
        <v>-600816.89</v>
      </c>
      <c r="N13" s="240">
        <v>-7779994.2800000003</v>
      </c>
      <c r="O13" s="71"/>
      <c r="P13" s="100"/>
      <c r="Q13" s="9">
        <f t="shared" si="12"/>
        <v>7779994.2800000003</v>
      </c>
      <c r="R13" s="9">
        <f t="shared" si="13"/>
        <v>7455309.5099999998</v>
      </c>
      <c r="S13" s="9">
        <f t="shared" si="14"/>
        <v>324684.77000000048</v>
      </c>
      <c r="T13" s="256">
        <v>46599</v>
      </c>
      <c r="U13" s="10"/>
      <c r="V13" s="23">
        <f t="shared" si="15"/>
        <v>0.99747121664978911</v>
      </c>
      <c r="W13" s="11">
        <f t="shared" si="16"/>
        <v>0</v>
      </c>
      <c r="X13" s="8">
        <v>-7760320.3600000003</v>
      </c>
      <c r="Y13" s="9">
        <f t="shared" si="17"/>
        <v>7760320.3600000003</v>
      </c>
      <c r="Z13" s="9">
        <f t="shared" si="18"/>
        <v>7455309.5099999998</v>
      </c>
      <c r="AA13" s="9">
        <f t="shared" si="19"/>
        <v>305010.85000000056</v>
      </c>
      <c r="AB13" s="10"/>
      <c r="AC13" s="24">
        <v>0.99667469772177664</v>
      </c>
      <c r="AD13" s="11">
        <v>-5955310.2817963343</v>
      </c>
      <c r="AE13" s="8">
        <v>-5975179.5599999996</v>
      </c>
      <c r="AF13" s="9">
        <f t="shared" si="20"/>
        <v>19869.278203665279</v>
      </c>
      <c r="AG13" s="10"/>
      <c r="AH13" s="11">
        <f t="shared" si="21"/>
        <v>5955310.2817963343</v>
      </c>
      <c r="AI13" s="8">
        <v>-1785140.8</v>
      </c>
      <c r="AJ13" s="9">
        <f t="shared" si="23"/>
        <v>7740451.0817963351</v>
      </c>
      <c r="AK13" s="10"/>
      <c r="AL13" s="25">
        <f t="shared" si="24"/>
        <v>0</v>
      </c>
      <c r="AM13" s="25">
        <f t="shared" si="25"/>
        <v>-19673.919999999925</v>
      </c>
      <c r="AN13" s="25">
        <f t="shared" si="26"/>
        <v>19673.919999999925</v>
      </c>
      <c r="AO13" s="10"/>
      <c r="AP13" s="12">
        <v>0</v>
      </c>
      <c r="AQ13" s="12">
        <f t="shared" si="27"/>
        <v>0</v>
      </c>
      <c r="AR13" s="12">
        <f t="shared" si="28"/>
        <v>0</v>
      </c>
      <c r="AS13" s="241"/>
      <c r="AT13" s="242"/>
      <c r="AU13" s="241"/>
      <c r="AV13" s="241"/>
      <c r="AW13" s="243"/>
      <c r="AX13" s="242"/>
      <c r="AY13" s="242" t="s">
        <v>630</v>
      </c>
      <c r="AZ13" s="241">
        <v>0</v>
      </c>
      <c r="BA13" s="15">
        <v>-8100000</v>
      </c>
      <c r="BB13" s="241">
        <v>0</v>
      </c>
      <c r="BC13" s="15">
        <v>-7779994.2800000003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7455309.5099999998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640</v>
      </c>
      <c r="BW13" s="241">
        <v>0</v>
      </c>
      <c r="BX13" s="241">
        <v>-5975179.5599999996</v>
      </c>
      <c r="BY13" s="241">
        <v>-5995115.1299999999</v>
      </c>
      <c r="BZ13" s="241">
        <v>-5975179.5599999996</v>
      </c>
      <c r="CA13" s="241">
        <v>-5995115.1299999999</v>
      </c>
      <c r="CB13" s="242" t="s">
        <v>634</v>
      </c>
      <c r="CC13" s="247">
        <v>-7760320.3600000003</v>
      </c>
      <c r="CD13" s="247">
        <v>-1785140.8</v>
      </c>
      <c r="CE13" s="247">
        <v>0</v>
      </c>
      <c r="CF13" s="247">
        <v>0</v>
      </c>
    </row>
    <row r="14" spans="1:95" x14ac:dyDescent="0.25">
      <c r="A14" s="253" t="s">
        <v>654</v>
      </c>
      <c r="B14" s="254" t="s">
        <v>655</v>
      </c>
      <c r="C14" s="254" t="s">
        <v>645</v>
      </c>
      <c r="D14" s="233"/>
      <c r="E14" s="234">
        <v>16482643.85</v>
      </c>
      <c r="F14" s="235">
        <v>16482643.85</v>
      </c>
      <c r="G14" s="255">
        <f>'Jobs-Ops'!G14</f>
        <v>0</v>
      </c>
      <c r="H14" s="113">
        <f>'Jobs-Ops'!H14</f>
        <v>0</v>
      </c>
      <c r="I14" s="104"/>
      <c r="J14" s="237">
        <v>16396051.58</v>
      </c>
      <c r="K14" s="248"/>
      <c r="L14" s="239"/>
      <c r="M14" s="8">
        <v>15345707.76</v>
      </c>
      <c r="N14" s="240">
        <v>15220642.58</v>
      </c>
      <c r="O14" s="72"/>
      <c r="P14" s="100"/>
      <c r="Q14" s="9">
        <f t="shared" si="12"/>
        <v>1175409</v>
      </c>
      <c r="R14" s="9">
        <f t="shared" si="13"/>
        <v>1175409</v>
      </c>
      <c r="S14" s="9">
        <f t="shared" si="14"/>
        <v>0</v>
      </c>
      <c r="T14" s="256">
        <v>46235</v>
      </c>
      <c r="U14" s="10"/>
      <c r="V14" s="23">
        <f t="shared" si="15"/>
        <v>0.62952096796428425</v>
      </c>
      <c r="W14" s="11">
        <f t="shared" si="16"/>
        <v>10321658.261433933</v>
      </c>
      <c r="X14" s="8">
        <v>9581713.6500000004</v>
      </c>
      <c r="Y14" s="9">
        <f t="shared" si="17"/>
        <v>739944.61143393256</v>
      </c>
      <c r="Z14" s="9">
        <f t="shared" si="18"/>
        <v>1175409</v>
      </c>
      <c r="AA14" s="9">
        <f t="shared" si="19"/>
        <v>-435464.38856606744</v>
      </c>
      <c r="AB14" s="10"/>
      <c r="AC14" s="24">
        <v>0.55075651558108285</v>
      </c>
      <c r="AD14" s="11">
        <v>4999720.834141247</v>
      </c>
      <c r="AE14" s="8">
        <v>8228472.1299999999</v>
      </c>
      <c r="AF14" s="9">
        <f t="shared" si="20"/>
        <v>-3228751.2958587529</v>
      </c>
      <c r="AG14" s="10"/>
      <c r="AH14" s="11">
        <f t="shared" si="21"/>
        <v>5321937.427292686</v>
      </c>
      <c r="AI14" s="8">
        <v>1353241.52</v>
      </c>
      <c r="AJ14" s="9">
        <f t="shared" si="23"/>
        <v>3968695.9072926855</v>
      </c>
      <c r="AK14" s="10"/>
      <c r="AL14" s="25">
        <f t="shared" si="24"/>
        <v>6074393.3185660671</v>
      </c>
      <c r="AM14" s="25">
        <f t="shared" si="25"/>
        <v>5638928.9299999997</v>
      </c>
      <c r="AN14" s="25">
        <f t="shared" si="26"/>
        <v>435464.38856606744</v>
      </c>
      <c r="AO14" s="10"/>
      <c r="AP14" s="12">
        <v>11225379.779999999</v>
      </c>
      <c r="AQ14" s="12" t="str">
        <f t="shared" si="27"/>
        <v xml:space="preserve"> </v>
      </c>
      <c r="AR14" s="12">
        <f t="shared" si="28"/>
        <v>903721.5185660664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16396051.58</v>
      </c>
      <c r="BA14" s="15">
        <v>15220642.58</v>
      </c>
      <c r="BB14" s="15">
        <v>16396051.58</v>
      </c>
      <c r="BC14" s="15">
        <v>15220642.58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1175409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640</v>
      </c>
      <c r="BW14" s="241">
        <v>0</v>
      </c>
      <c r="BX14" s="241">
        <v>9077915</v>
      </c>
      <c r="BY14" s="241">
        <v>14940308.279999999</v>
      </c>
      <c r="BZ14" s="241">
        <v>9077915</v>
      </c>
      <c r="CA14" s="241">
        <v>14940308.279999999</v>
      </c>
      <c r="CB14" s="242" t="s">
        <v>634</v>
      </c>
      <c r="CC14" s="247">
        <v>9581713.6500000004</v>
      </c>
      <c r="CD14" s="247">
        <v>1353241.52</v>
      </c>
      <c r="CE14" s="247">
        <v>11225379.779999999</v>
      </c>
      <c r="CF14" s="247">
        <v>0</v>
      </c>
    </row>
    <row r="15" spans="1:95" x14ac:dyDescent="0.25">
      <c r="A15" s="253" t="s">
        <v>564</v>
      </c>
      <c r="B15" s="254" t="s">
        <v>656</v>
      </c>
      <c r="C15" s="254" t="s">
        <v>652</v>
      </c>
      <c r="D15" s="233"/>
      <c r="E15" s="234">
        <v>45409003.560000002</v>
      </c>
      <c r="F15" s="235">
        <v>45409003.560000002</v>
      </c>
      <c r="G15" s="255">
        <f>'Jobs-Ops'!G15</f>
        <v>0</v>
      </c>
      <c r="H15" s="113">
        <f>'Jobs-Ops'!H15</f>
        <v>0</v>
      </c>
      <c r="I15" s="104"/>
      <c r="J15" s="237">
        <v>57142227</v>
      </c>
      <c r="K15" s="248"/>
      <c r="L15" s="239"/>
      <c r="M15" s="8">
        <v>62134392.450000003</v>
      </c>
      <c r="N15" s="240">
        <v>57575368.219999999</v>
      </c>
      <c r="O15" s="72"/>
      <c r="P15" s="100"/>
      <c r="Q15" s="9">
        <f t="shared" si="12"/>
        <v>-433141.21999999881</v>
      </c>
      <c r="R15" s="9">
        <f t="shared" si="13"/>
        <v>-363.82999999821186</v>
      </c>
      <c r="S15" s="9">
        <f t="shared" si="14"/>
        <v>-432777.3900000006</v>
      </c>
      <c r="T15" s="256">
        <v>46630</v>
      </c>
      <c r="U15" s="10"/>
      <c r="V15" s="23">
        <f t="shared" si="15"/>
        <v>0.99844353839548916</v>
      </c>
      <c r="W15" s="11">
        <f t="shared" si="16"/>
        <v>57053287.317678258</v>
      </c>
      <c r="X15" s="8">
        <v>57485754.369999997</v>
      </c>
      <c r="Y15" s="9">
        <f t="shared" si="17"/>
        <v>-433141.21999999881</v>
      </c>
      <c r="Z15" s="9">
        <f t="shared" si="18"/>
        <v>-363.82999999821186</v>
      </c>
      <c r="AA15" s="9">
        <f t="shared" si="19"/>
        <v>-432777.3900000006</v>
      </c>
      <c r="AB15" s="10"/>
      <c r="AC15" s="24">
        <v>0.9987811575544806</v>
      </c>
      <c r="AD15" s="11">
        <v>45298371.026345164</v>
      </c>
      <c r="AE15" s="8">
        <v>40029489.229999997</v>
      </c>
      <c r="AF15" s="9">
        <f t="shared" si="20"/>
        <v>5268881.7963451669</v>
      </c>
      <c r="AG15" s="10"/>
      <c r="AH15" s="11">
        <f t="shared" si="21"/>
        <v>11754916.291333094</v>
      </c>
      <c r="AI15" s="8">
        <v>17456265.140000001</v>
      </c>
      <c r="AJ15" s="9">
        <f t="shared" si="23"/>
        <v>-5702023.0163451657</v>
      </c>
      <c r="AK15" s="10"/>
      <c r="AL15" s="25">
        <f t="shared" si="24"/>
        <v>88939.682321742177</v>
      </c>
      <c r="AM15" s="25">
        <f t="shared" si="25"/>
        <v>89613.85000000149</v>
      </c>
      <c r="AN15" s="25">
        <f t="shared" si="26"/>
        <v>0</v>
      </c>
      <c r="AO15" s="10"/>
      <c r="AP15" s="12">
        <v>60880899</v>
      </c>
      <c r="AQ15" s="12" t="str">
        <f t="shared" si="27"/>
        <v xml:space="preserve"> </v>
      </c>
      <c r="AR15" s="12">
        <f t="shared" si="28"/>
        <v>3827611.6823217422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57722227</v>
      </c>
      <c r="BA15" s="15">
        <v>57722227</v>
      </c>
      <c r="BB15" s="15">
        <v>57142227</v>
      </c>
      <c r="BC15" s="15">
        <v>57575368.219999999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-363.82999999821186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640</v>
      </c>
      <c r="BW15" s="241">
        <v>0</v>
      </c>
      <c r="BX15" s="241">
        <v>45353649.979999997</v>
      </c>
      <c r="BY15" s="241">
        <v>40078338.409999996</v>
      </c>
      <c r="BZ15" s="241">
        <v>45353649.979999997</v>
      </c>
      <c r="CA15" s="241">
        <v>40078338.409999996</v>
      </c>
      <c r="CB15" s="242" t="s">
        <v>634</v>
      </c>
      <c r="CC15" s="247">
        <v>57485754.369999997</v>
      </c>
      <c r="CD15" s="247">
        <v>17456265.140000001</v>
      </c>
      <c r="CE15" s="247">
        <v>60880899</v>
      </c>
      <c r="CF15" s="247">
        <v>0</v>
      </c>
    </row>
    <row r="16" spans="1:95" x14ac:dyDescent="0.25">
      <c r="A16" s="253" t="s">
        <v>565</v>
      </c>
      <c r="B16" s="254" t="s">
        <v>657</v>
      </c>
      <c r="C16" s="254" t="s">
        <v>652</v>
      </c>
      <c r="D16" s="233"/>
      <c r="E16" s="234">
        <v>0</v>
      </c>
      <c r="F16" s="235">
        <v>0</v>
      </c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>
        <v>-235677.05</v>
      </c>
      <c r="N16" s="240">
        <v>-2362039.0099999998</v>
      </c>
      <c r="O16" s="72"/>
      <c r="P16" s="100"/>
      <c r="Q16" s="9">
        <f t="shared" si="12"/>
        <v>2362039.0099999998</v>
      </c>
      <c r="R16" s="9">
        <f t="shared" si="13"/>
        <v>2245865.3199999998</v>
      </c>
      <c r="S16" s="9">
        <f t="shared" si="14"/>
        <v>116173.68999999994</v>
      </c>
      <c r="T16" s="256">
        <v>46630</v>
      </c>
      <c r="U16" s="10"/>
      <c r="V16" s="23">
        <f t="shared" si="15"/>
        <v>0.99700088357135142</v>
      </c>
      <c r="W16" s="11">
        <f t="shared" si="16"/>
        <v>0</v>
      </c>
      <c r="X16" s="8">
        <v>-2354954.98</v>
      </c>
      <c r="Y16" s="9">
        <f t="shared" si="17"/>
        <v>2354954.98</v>
      </c>
      <c r="Z16" s="9">
        <f t="shared" si="18"/>
        <v>2245865.3199999998</v>
      </c>
      <c r="AA16" s="9">
        <f t="shared" si="19"/>
        <v>109089.66000000015</v>
      </c>
      <c r="AB16" s="10"/>
      <c r="AC16" s="24">
        <v>0.9986871162594283</v>
      </c>
      <c r="AD16" s="11">
        <v>-1912768.7956443254</v>
      </c>
      <c r="AE16" s="8">
        <v>-1915283.34</v>
      </c>
      <c r="AF16" s="9">
        <f t="shared" si="20"/>
        <v>2514.5443556746468</v>
      </c>
      <c r="AG16" s="10"/>
      <c r="AH16" s="11">
        <f t="shared" si="21"/>
        <v>1912768.7956443254</v>
      </c>
      <c r="AI16" s="8">
        <v>-439671.64</v>
      </c>
      <c r="AJ16" s="9">
        <f t="shared" si="23"/>
        <v>2352440.4356443253</v>
      </c>
      <c r="AK16" s="10"/>
      <c r="AL16" s="25">
        <f t="shared" si="24"/>
        <v>0</v>
      </c>
      <c r="AM16" s="25">
        <f t="shared" si="25"/>
        <v>-7084.0299999997951</v>
      </c>
      <c r="AN16" s="25">
        <f t="shared" si="26"/>
        <v>7084.0299999997951</v>
      </c>
      <c r="AO16" s="10"/>
      <c r="AP16" s="12">
        <v>0</v>
      </c>
      <c r="AQ16" s="12">
        <f t="shared" si="27"/>
        <v>0</v>
      </c>
      <c r="AR16" s="12">
        <f t="shared" si="28"/>
        <v>0</v>
      </c>
      <c r="AS16" s="241"/>
      <c r="AT16" s="242"/>
      <c r="AU16" s="241"/>
      <c r="AV16" s="241"/>
      <c r="AW16" s="243"/>
      <c r="AX16" s="242"/>
      <c r="AY16" s="242" t="s">
        <v>630</v>
      </c>
      <c r="AZ16" s="241">
        <v>0</v>
      </c>
      <c r="BA16" s="15">
        <v>-2500000</v>
      </c>
      <c r="BB16" s="241">
        <v>0</v>
      </c>
      <c r="BC16" s="15">
        <v>-2362039.0099999998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2245865.3199999998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640</v>
      </c>
      <c r="BW16" s="241">
        <v>0</v>
      </c>
      <c r="BX16" s="241">
        <v>-1915283.34</v>
      </c>
      <c r="BY16" s="241">
        <v>-1917801.19</v>
      </c>
      <c r="BZ16" s="241">
        <v>-1915283.34</v>
      </c>
      <c r="CA16" s="241">
        <v>-1917801.19</v>
      </c>
      <c r="CB16" s="242" t="s">
        <v>634</v>
      </c>
      <c r="CC16" s="247">
        <v>-2354954.98</v>
      </c>
      <c r="CD16" s="247">
        <v>-439671.64</v>
      </c>
      <c r="CE16" s="247">
        <v>0</v>
      </c>
      <c r="CF16" s="247">
        <v>0</v>
      </c>
    </row>
    <row r="17" spans="1:84" x14ac:dyDescent="0.25">
      <c r="A17" s="253" t="s">
        <v>658</v>
      </c>
      <c r="B17" s="254" t="s">
        <v>659</v>
      </c>
      <c r="C17" s="254" t="s">
        <v>660</v>
      </c>
      <c r="D17" s="233"/>
      <c r="E17" s="234">
        <v>41575709.409999996</v>
      </c>
      <c r="F17" s="235">
        <v>41575709.409999996</v>
      </c>
      <c r="G17" s="255">
        <f>'Jobs-Ops'!G17</f>
        <v>0</v>
      </c>
      <c r="H17" s="113">
        <f>'Jobs-Ops'!H17</f>
        <v>0</v>
      </c>
      <c r="I17" s="104"/>
      <c r="J17" s="237">
        <v>41504206.390000001</v>
      </c>
      <c r="K17" s="248"/>
      <c r="L17" s="239"/>
      <c r="M17" s="8">
        <v>37174546.159999996</v>
      </c>
      <c r="N17" s="240">
        <v>37154206.390000001</v>
      </c>
      <c r="O17" s="72"/>
      <c r="P17" s="100"/>
      <c r="Q17" s="9">
        <f t="shared" si="12"/>
        <v>4350000</v>
      </c>
      <c r="R17" s="9">
        <f t="shared" si="13"/>
        <v>4350000</v>
      </c>
      <c r="S17" s="9">
        <f t="shared" si="14"/>
        <v>0</v>
      </c>
      <c r="T17" s="256">
        <v>46081</v>
      </c>
      <c r="U17" s="10"/>
      <c r="V17" s="23">
        <f t="shared" si="15"/>
        <v>0.99364441141545801</v>
      </c>
      <c r="W17" s="11">
        <f t="shared" si="16"/>
        <v>41240422.72965724</v>
      </c>
      <c r="X17" s="8">
        <v>36918069.539999999</v>
      </c>
      <c r="Y17" s="9">
        <f t="shared" si="17"/>
        <v>4322353.1896572411</v>
      </c>
      <c r="Z17" s="9">
        <f t="shared" si="18"/>
        <v>4350000</v>
      </c>
      <c r="AA17" s="9">
        <f t="shared" si="19"/>
        <v>-27646.810342758894</v>
      </c>
      <c r="AB17" s="10"/>
      <c r="AC17" s="24">
        <v>0.8006657579867571</v>
      </c>
      <c r="AD17" s="11">
        <v>26652734.191247463</v>
      </c>
      <c r="AE17" s="8">
        <v>29275637.75</v>
      </c>
      <c r="AF17" s="9">
        <f t="shared" si="20"/>
        <v>-2622903.5587525368</v>
      </c>
      <c r="AG17" s="10"/>
      <c r="AH17" s="11">
        <f t="shared" si="21"/>
        <v>14587688.538409777</v>
      </c>
      <c r="AI17" s="8">
        <v>7642431.79</v>
      </c>
      <c r="AJ17" s="9">
        <f t="shared" si="23"/>
        <v>6945256.7484097779</v>
      </c>
      <c r="AK17" s="10"/>
      <c r="AL17" s="25">
        <f t="shared" si="24"/>
        <v>263783.66034276038</v>
      </c>
      <c r="AM17" s="25">
        <f t="shared" si="25"/>
        <v>236136.85000000149</v>
      </c>
      <c r="AN17" s="25">
        <f t="shared" si="26"/>
        <v>27646.810342758894</v>
      </c>
      <c r="AO17" s="10"/>
      <c r="AP17" s="12">
        <v>41534431.170000002</v>
      </c>
      <c r="AQ17" s="12" t="str">
        <f t="shared" si="27"/>
        <v xml:space="preserve"> </v>
      </c>
      <c r="AR17" s="12">
        <f t="shared" si="28"/>
        <v>294008.44034276158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41504206.390000001</v>
      </c>
      <c r="BA17" s="15">
        <v>37154206.390000001</v>
      </c>
      <c r="BB17" s="15">
        <v>41504206.390000001</v>
      </c>
      <c r="BC17" s="15">
        <v>37154206.390000001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4350000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640</v>
      </c>
      <c r="BW17" s="241">
        <v>0</v>
      </c>
      <c r="BX17" s="241">
        <v>33288215.370000001</v>
      </c>
      <c r="BY17" s="241">
        <v>36564118.619999997</v>
      </c>
      <c r="BZ17" s="241">
        <v>33288215.370000001</v>
      </c>
      <c r="CA17" s="241">
        <v>36564118.619999997</v>
      </c>
      <c r="CB17" s="242" t="s">
        <v>634</v>
      </c>
      <c r="CC17" s="247">
        <v>36918069.539999999</v>
      </c>
      <c r="CD17" s="247">
        <v>7642431.79</v>
      </c>
      <c r="CE17" s="247">
        <v>41534431.170000002</v>
      </c>
      <c r="CF17" s="247">
        <v>0</v>
      </c>
    </row>
    <row r="18" spans="1:84" x14ac:dyDescent="0.25">
      <c r="A18" s="253" t="s">
        <v>661</v>
      </c>
      <c r="B18" s="254" t="s">
        <v>662</v>
      </c>
      <c r="C18" s="254" t="s">
        <v>663</v>
      </c>
      <c r="D18" s="233"/>
      <c r="E18" s="234">
        <v>9838187</v>
      </c>
      <c r="F18" s="235">
        <v>9838187</v>
      </c>
      <c r="G18" s="255">
        <f>'Jobs-Ops'!G18</f>
        <v>0</v>
      </c>
      <c r="H18" s="113">
        <f>'Jobs-Ops'!H18</f>
        <v>0</v>
      </c>
      <c r="I18" s="104"/>
      <c r="J18" s="237">
        <v>126077.16</v>
      </c>
      <c r="K18" s="248"/>
      <c r="L18" s="239"/>
      <c r="M18" s="8">
        <v>9632437.1500000004</v>
      </c>
      <c r="N18" s="240">
        <v>126077.16</v>
      </c>
      <c r="O18" s="72"/>
      <c r="P18" s="100"/>
      <c r="Q18" s="9">
        <f t="shared" si="12"/>
        <v>0</v>
      </c>
      <c r="R18" s="9">
        <f t="shared" si="13"/>
        <v>8429</v>
      </c>
      <c r="S18" s="9">
        <f t="shared" si="14"/>
        <v>-8429</v>
      </c>
      <c r="T18" s="256">
        <v>46811</v>
      </c>
      <c r="U18" s="10"/>
      <c r="V18" s="23">
        <f t="shared" si="15"/>
        <v>1.0923392468548625</v>
      </c>
      <c r="W18" s="11">
        <f t="shared" si="16"/>
        <v>137719.03</v>
      </c>
      <c r="X18" s="8">
        <v>137719.03</v>
      </c>
      <c r="Y18" s="9">
        <f t="shared" si="17"/>
        <v>0</v>
      </c>
      <c r="Z18" s="9">
        <f t="shared" si="18"/>
        <v>8429</v>
      </c>
      <c r="AA18" s="9">
        <f t="shared" si="19"/>
        <v>-8429</v>
      </c>
      <c r="AB18" s="10"/>
      <c r="AC18" s="24">
        <v>1</v>
      </c>
      <c r="AD18" s="11">
        <v>9838187</v>
      </c>
      <c r="AE18" s="8">
        <v>76329.8</v>
      </c>
      <c r="AF18" s="9">
        <f t="shared" si="20"/>
        <v>9761857.1999999993</v>
      </c>
      <c r="AG18" s="10"/>
      <c r="AH18" s="11">
        <f t="shared" si="21"/>
        <v>-9700467.9700000007</v>
      </c>
      <c r="AI18" s="8">
        <v>61389.23</v>
      </c>
      <c r="AJ18" s="9">
        <f t="shared" si="23"/>
        <v>-9761857.1999999993</v>
      </c>
      <c r="AK18" s="10"/>
      <c r="AL18" s="25">
        <f t="shared" si="24"/>
        <v>-11641.869999999995</v>
      </c>
      <c r="AM18" s="25">
        <f t="shared" si="25"/>
        <v>-11641.869999999995</v>
      </c>
      <c r="AN18" s="25">
        <f t="shared" si="26"/>
        <v>0</v>
      </c>
      <c r="AO18" s="10"/>
      <c r="AP18" s="12">
        <v>203907.84</v>
      </c>
      <c r="AQ18" s="12" t="str">
        <f t="shared" si="27"/>
        <v xml:space="preserve"> </v>
      </c>
      <c r="AR18" s="12">
        <f t="shared" si="28"/>
        <v>66188.81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9838187</v>
      </c>
      <c r="BA18" s="15">
        <v>9838187</v>
      </c>
      <c r="BB18" s="15">
        <v>126077.16</v>
      </c>
      <c r="BC18" s="15">
        <v>126077.16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8429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640</v>
      </c>
      <c r="BW18" s="241">
        <v>0</v>
      </c>
      <c r="BX18" s="241">
        <v>9838187</v>
      </c>
      <c r="BY18" s="241">
        <v>76329.8</v>
      </c>
      <c r="BZ18" s="241">
        <v>9838187</v>
      </c>
      <c r="CA18" s="241">
        <v>76329.8</v>
      </c>
      <c r="CB18" s="242" t="s">
        <v>634</v>
      </c>
      <c r="CC18" s="247">
        <v>137719.03</v>
      </c>
      <c r="CD18" s="247">
        <v>61389.23</v>
      </c>
      <c r="CE18" s="247">
        <v>203907.84</v>
      </c>
      <c r="CF18" s="247">
        <v>0</v>
      </c>
    </row>
    <row r="19" spans="1:84" x14ac:dyDescent="0.25">
      <c r="A19" s="253" t="s">
        <v>664</v>
      </c>
      <c r="B19" s="254" t="s">
        <v>665</v>
      </c>
      <c r="C19" s="254" t="s">
        <v>652</v>
      </c>
      <c r="D19" s="233"/>
      <c r="E19" s="234">
        <v>0</v>
      </c>
      <c r="F19" s="235">
        <v>0</v>
      </c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>
        <v>0</v>
      </c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/>
      <c r="U19" s="10"/>
      <c r="V19" s="23">
        <f t="shared" si="15"/>
        <v>0</v>
      </c>
      <c r="W19" s="11">
        <f t="shared" si="16"/>
        <v>0</v>
      </c>
      <c r="X19" s="8">
        <v>0</v>
      </c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>
        <v>0</v>
      </c>
      <c r="AD19" s="11">
        <v>0</v>
      </c>
      <c r="AE19" s="8">
        <v>-12916.79</v>
      </c>
      <c r="AF19" s="9">
        <f t="shared" si="20"/>
        <v>12916.79</v>
      </c>
      <c r="AG19" s="10"/>
      <c r="AH19" s="11">
        <f t="shared" si="21"/>
        <v>0</v>
      </c>
      <c r="AI19" s="8">
        <v>12916.79</v>
      </c>
      <c r="AJ19" s="9">
        <f t="shared" si="23"/>
        <v>-12916.79</v>
      </c>
      <c r="AK19" s="10"/>
      <c r="AL19" s="25">
        <f t="shared" si="24"/>
        <v>0</v>
      </c>
      <c r="AM19" s="25">
        <f t="shared" si="25"/>
        <v>0</v>
      </c>
      <c r="AN19" s="25">
        <f t="shared" si="26"/>
        <v>0</v>
      </c>
      <c r="AO19" s="10"/>
      <c r="AP19" s="12">
        <v>0</v>
      </c>
      <c r="AQ19" s="12">
        <f t="shared" si="27"/>
        <v>0</v>
      </c>
      <c r="AR19" s="12">
        <f t="shared" si="28"/>
        <v>0</v>
      </c>
      <c r="AS19" s="241"/>
      <c r="AT19" s="242"/>
      <c r="AU19" s="241"/>
      <c r="AV19" s="241"/>
      <c r="AW19" s="243"/>
      <c r="AX19" s="242"/>
      <c r="AY19" s="242"/>
      <c r="AZ19" s="241">
        <v>0</v>
      </c>
      <c r="BA19" s="241">
        <v>0</v>
      </c>
      <c r="BB19" s="241">
        <v>0</v>
      </c>
      <c r="BC19" s="241">
        <v>0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/>
      <c r="BW19" s="241">
        <v>0</v>
      </c>
      <c r="BX19" s="241">
        <v>-12916.79</v>
      </c>
      <c r="BY19" s="241">
        <v>0</v>
      </c>
      <c r="BZ19" s="241">
        <v>-12916.79</v>
      </c>
      <c r="CA19" s="241">
        <v>0</v>
      </c>
      <c r="CB19" s="242" t="s">
        <v>634</v>
      </c>
      <c r="CC19" s="247">
        <v>0</v>
      </c>
      <c r="CD19" s="247">
        <v>12916.79</v>
      </c>
      <c r="CE19" s="247">
        <v>0</v>
      </c>
      <c r="CF19" s="247">
        <v>0</v>
      </c>
    </row>
    <row r="20" spans="1:84" x14ac:dyDescent="0.25">
      <c r="A20" s="253" t="s">
        <v>666</v>
      </c>
      <c r="B20" s="254" t="s">
        <v>667</v>
      </c>
      <c r="C20" s="254" t="s">
        <v>652</v>
      </c>
      <c r="D20" s="233"/>
      <c r="E20" s="234">
        <v>0</v>
      </c>
      <c r="F20" s="235">
        <v>0</v>
      </c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>
        <v>0</v>
      </c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/>
      <c r="U20" s="10"/>
      <c r="V20" s="23">
        <f t="shared" si="15"/>
        <v>0</v>
      </c>
      <c r="W20" s="11">
        <f t="shared" si="16"/>
        <v>0</v>
      </c>
      <c r="X20" s="8">
        <v>0</v>
      </c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>
        <v>0</v>
      </c>
      <c r="AD20" s="11">
        <v>0</v>
      </c>
      <c r="AE20" s="8">
        <v>180.53</v>
      </c>
      <c r="AF20" s="9">
        <f t="shared" si="20"/>
        <v>-180.53</v>
      </c>
      <c r="AG20" s="10"/>
      <c r="AH20" s="11">
        <f t="shared" si="21"/>
        <v>0</v>
      </c>
      <c r="AI20" s="8">
        <v>-180.53</v>
      </c>
      <c r="AJ20" s="9">
        <f t="shared" si="23"/>
        <v>180.53</v>
      </c>
      <c r="AK20" s="10"/>
      <c r="AL20" s="25">
        <f t="shared" si="24"/>
        <v>0</v>
      </c>
      <c r="AM20" s="25">
        <f t="shared" si="25"/>
        <v>0</v>
      </c>
      <c r="AN20" s="25">
        <f t="shared" si="26"/>
        <v>0</v>
      </c>
      <c r="AO20" s="10"/>
      <c r="AP20" s="12">
        <v>0</v>
      </c>
      <c r="AQ20" s="12">
        <f t="shared" si="27"/>
        <v>0</v>
      </c>
      <c r="AR20" s="12">
        <f t="shared" si="28"/>
        <v>0</v>
      </c>
      <c r="AS20" s="241"/>
      <c r="AT20" s="242"/>
      <c r="AU20" s="241"/>
      <c r="AV20" s="241"/>
      <c r="AW20" s="243"/>
      <c r="AX20" s="242"/>
      <c r="AY20" s="242"/>
      <c r="AZ20" s="241">
        <v>0</v>
      </c>
      <c r="BA20" s="241">
        <v>0</v>
      </c>
      <c r="BB20" s="241">
        <v>0</v>
      </c>
      <c r="BC20" s="241">
        <v>0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/>
      <c r="BW20" s="241">
        <v>0</v>
      </c>
      <c r="BX20" s="241">
        <v>180.53</v>
      </c>
      <c r="BY20" s="241">
        <v>0</v>
      </c>
      <c r="BZ20" s="241">
        <v>180.53</v>
      </c>
      <c r="CA20" s="241">
        <v>0</v>
      </c>
      <c r="CB20" s="242" t="s">
        <v>634</v>
      </c>
      <c r="CC20" s="247">
        <v>0</v>
      </c>
      <c r="CD20" s="247">
        <v>-180.53</v>
      </c>
      <c r="CE20" s="247">
        <v>0</v>
      </c>
      <c r="CF20" s="247">
        <v>0</v>
      </c>
    </row>
    <row r="21" spans="1:84" x14ac:dyDescent="0.25">
      <c r="A21" s="253" t="s">
        <v>668</v>
      </c>
      <c r="B21" s="254" t="s">
        <v>669</v>
      </c>
      <c r="C21" s="254" t="s">
        <v>670</v>
      </c>
      <c r="D21" s="233"/>
      <c r="E21" s="234">
        <v>5826536.3899999997</v>
      </c>
      <c r="F21" s="235">
        <v>5826536.3899999997</v>
      </c>
      <c r="G21" s="255">
        <f>'Jobs-Ops'!G21</f>
        <v>0</v>
      </c>
      <c r="H21" s="113">
        <f>'Jobs-Ops'!H21</f>
        <v>0</v>
      </c>
      <c r="I21" s="104"/>
      <c r="J21" s="237">
        <v>5759301.8099999996</v>
      </c>
      <c r="K21" s="238"/>
      <c r="L21" s="239"/>
      <c r="M21" s="8">
        <v>4904776.83</v>
      </c>
      <c r="N21" s="240">
        <v>4934301.8099999996</v>
      </c>
      <c r="O21" s="71"/>
      <c r="P21" s="100"/>
      <c r="Q21" s="9">
        <f t="shared" si="12"/>
        <v>825000</v>
      </c>
      <c r="R21" s="9">
        <f t="shared" si="13"/>
        <v>700000</v>
      </c>
      <c r="S21" s="9">
        <f t="shared" si="14"/>
        <v>125000</v>
      </c>
      <c r="T21" s="256">
        <v>46082</v>
      </c>
      <c r="U21" s="10"/>
      <c r="V21" s="23">
        <f t="shared" si="15"/>
        <v>0.7304340591197036</v>
      </c>
      <c r="W21" s="11">
        <f t="shared" si="16"/>
        <v>4206790.1987737557</v>
      </c>
      <c r="X21" s="8">
        <v>3604182.1</v>
      </c>
      <c r="Y21" s="9">
        <f t="shared" si="17"/>
        <v>602608.0987737556</v>
      </c>
      <c r="Z21" s="9">
        <f t="shared" si="18"/>
        <v>700000</v>
      </c>
      <c r="AA21" s="9">
        <f t="shared" si="19"/>
        <v>-97391.901226244401</v>
      </c>
      <c r="AB21" s="10"/>
      <c r="AC21" s="24">
        <v>5.999815465327802E-2</v>
      </c>
      <c r="AD21" s="11">
        <v>18512.455217512335</v>
      </c>
      <c r="AE21" s="8">
        <v>308550.40999999997</v>
      </c>
      <c r="AF21" s="9">
        <f t="shared" si="20"/>
        <v>-290037.95478248765</v>
      </c>
      <c r="AG21" s="10"/>
      <c r="AH21" s="11">
        <f t="shared" si="21"/>
        <v>4188277.7435562434</v>
      </c>
      <c r="AI21" s="8">
        <v>3295631.69</v>
      </c>
      <c r="AJ21" s="9">
        <f t="shared" si="23"/>
        <v>892646.05355624319</v>
      </c>
      <c r="AK21" s="10"/>
      <c r="AL21" s="25">
        <f t="shared" si="24"/>
        <v>1552511.6112262439</v>
      </c>
      <c r="AM21" s="25">
        <f t="shared" si="25"/>
        <v>1330119.7099999995</v>
      </c>
      <c r="AN21" s="25">
        <f t="shared" si="26"/>
        <v>222391.9012262444</v>
      </c>
      <c r="AO21" s="10"/>
      <c r="AP21" s="12">
        <v>5418847.21</v>
      </c>
      <c r="AQ21" s="12" t="str">
        <f t="shared" si="27"/>
        <v xml:space="preserve"> </v>
      </c>
      <c r="AR21" s="12">
        <f t="shared" si="28"/>
        <v>1212057.0112262443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5759301.8099999996</v>
      </c>
      <c r="BA21" s="15">
        <v>4934301.8099999996</v>
      </c>
      <c r="BB21" s="15">
        <v>5759301.8099999996</v>
      </c>
      <c r="BC21" s="15">
        <v>4934301.8099999996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700000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 t="s">
        <v>640</v>
      </c>
      <c r="BW21" s="241">
        <v>0</v>
      </c>
      <c r="BX21" s="241">
        <v>308550.40999999997</v>
      </c>
      <c r="BY21" s="241">
        <v>5142665</v>
      </c>
      <c r="BZ21" s="241">
        <v>308550.40999999997</v>
      </c>
      <c r="CA21" s="241">
        <v>5142665</v>
      </c>
      <c r="CB21" s="242" t="s">
        <v>634</v>
      </c>
      <c r="CC21" s="247">
        <v>3604182.1</v>
      </c>
      <c r="CD21" s="247">
        <v>3295631.69</v>
      </c>
      <c r="CE21" s="247">
        <v>5418847.21</v>
      </c>
      <c r="CF21" s="247">
        <v>0</v>
      </c>
    </row>
    <row r="22" spans="1:84" x14ac:dyDescent="0.25">
      <c r="A22" s="253" t="s">
        <v>671</v>
      </c>
      <c r="B22" s="254" t="s">
        <v>672</v>
      </c>
      <c r="C22" s="254" t="s">
        <v>673</v>
      </c>
      <c r="D22" s="233"/>
      <c r="E22" s="234">
        <v>147525113</v>
      </c>
      <c r="F22" s="235">
        <v>147525113</v>
      </c>
      <c r="G22" s="255">
        <f>'Jobs-Ops'!G22</f>
        <v>0</v>
      </c>
      <c r="H22" s="113">
        <f>'Jobs-Ops'!H22</f>
        <v>0</v>
      </c>
      <c r="I22" s="104"/>
      <c r="J22" s="237">
        <v>147525113</v>
      </c>
      <c r="K22" s="238"/>
      <c r="L22" s="239"/>
      <c r="M22" s="8">
        <v>140278077.08000001</v>
      </c>
      <c r="N22" s="240">
        <v>139703905</v>
      </c>
      <c r="O22" s="71"/>
      <c r="P22" s="100"/>
      <c r="Q22" s="9">
        <f t="shared" si="12"/>
        <v>7821208</v>
      </c>
      <c r="R22" s="9">
        <f t="shared" si="13"/>
        <v>7821208</v>
      </c>
      <c r="S22" s="9">
        <f t="shared" si="14"/>
        <v>0</v>
      </c>
      <c r="T22" s="256">
        <v>47150</v>
      </c>
      <c r="U22" s="10"/>
      <c r="V22" s="23">
        <f t="shared" si="15"/>
        <v>0.10745710465287281</v>
      </c>
      <c r="W22" s="11">
        <f t="shared" si="16"/>
        <v>15852621.506567886</v>
      </c>
      <c r="X22" s="8">
        <v>15012177.140000001</v>
      </c>
      <c r="Y22" s="9">
        <f t="shared" si="17"/>
        <v>840444.3665678855</v>
      </c>
      <c r="Z22" s="9">
        <f t="shared" si="18"/>
        <v>7821208</v>
      </c>
      <c r="AA22" s="9">
        <f t="shared" si="19"/>
        <v>-6980763.6334321145</v>
      </c>
      <c r="AB22" s="10"/>
      <c r="AC22" s="24">
        <v>6.6719396340707109E-3</v>
      </c>
      <c r="AD22" s="11">
        <v>6227.4925119496629</v>
      </c>
      <c r="AE22" s="8">
        <v>933385.62</v>
      </c>
      <c r="AF22" s="9">
        <f t="shared" si="20"/>
        <v>-927158.12748805038</v>
      </c>
      <c r="AG22" s="10"/>
      <c r="AH22" s="11">
        <f t="shared" si="21"/>
        <v>15846394.014055936</v>
      </c>
      <c r="AI22" s="8">
        <v>14078791.52</v>
      </c>
      <c r="AJ22" s="9">
        <f t="shared" si="23"/>
        <v>1767602.4940559359</v>
      </c>
      <c r="AK22" s="10"/>
      <c r="AL22" s="25">
        <f t="shared" si="24"/>
        <v>131672491.49343212</v>
      </c>
      <c r="AM22" s="25">
        <f t="shared" si="25"/>
        <v>124691727.86</v>
      </c>
      <c r="AN22" s="25">
        <f t="shared" si="26"/>
        <v>6980763.6334321145</v>
      </c>
      <c r="AO22" s="10"/>
      <c r="AP22" s="12">
        <v>17786461.120000001</v>
      </c>
      <c r="AQ22" s="12" t="str">
        <f t="shared" si="27"/>
        <v xml:space="preserve"> </v>
      </c>
      <c r="AR22" s="12">
        <f t="shared" si="28"/>
        <v>1933839.6134321149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147525113</v>
      </c>
      <c r="BA22" s="15">
        <v>139703905</v>
      </c>
      <c r="BB22" s="15">
        <v>147525113</v>
      </c>
      <c r="BC22" s="15">
        <v>139703905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7821208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 t="s">
        <v>640</v>
      </c>
      <c r="BW22" s="241">
        <v>0</v>
      </c>
      <c r="BX22" s="241">
        <v>933385.62</v>
      </c>
      <c r="BY22" s="241">
        <v>139897192</v>
      </c>
      <c r="BZ22" s="241">
        <v>933385.62</v>
      </c>
      <c r="CA22" s="241">
        <v>139897192</v>
      </c>
      <c r="CB22" s="242" t="s">
        <v>634</v>
      </c>
      <c r="CC22" s="247">
        <v>15012177.140000001</v>
      </c>
      <c r="CD22" s="247">
        <v>14078791.52</v>
      </c>
      <c r="CE22" s="247">
        <v>17786461.120000001</v>
      </c>
      <c r="CF22" s="247">
        <v>0</v>
      </c>
    </row>
    <row r="23" spans="1:84" x14ac:dyDescent="0.25">
      <c r="A23" s="253" t="s">
        <v>674</v>
      </c>
      <c r="B23" s="254" t="s">
        <v>675</v>
      </c>
      <c r="C23" s="254" t="s">
        <v>635</v>
      </c>
      <c r="D23" s="233"/>
      <c r="E23" s="234">
        <v>170799.52</v>
      </c>
      <c r="F23" s="235">
        <v>170799.52</v>
      </c>
      <c r="G23" s="255">
        <f>'Jobs-Ops'!G23</f>
        <v>0</v>
      </c>
      <c r="H23" s="113">
        <f>'Jobs-Ops'!H23</f>
        <v>0</v>
      </c>
      <c r="I23" s="104"/>
      <c r="J23" s="237">
        <v>158952.89000000001</v>
      </c>
      <c r="K23" s="238"/>
      <c r="L23" s="239"/>
      <c r="M23" s="8">
        <v>535567.54</v>
      </c>
      <c r="N23" s="240">
        <v>156561.66</v>
      </c>
      <c r="O23" s="71"/>
      <c r="P23" s="100"/>
      <c r="Q23" s="9">
        <f t="shared" si="12"/>
        <v>2391.2300000000105</v>
      </c>
      <c r="R23" s="9">
        <f t="shared" si="13"/>
        <v>0</v>
      </c>
      <c r="S23" s="9">
        <f t="shared" si="14"/>
        <v>2391.2300000000105</v>
      </c>
      <c r="T23" s="256">
        <v>46167</v>
      </c>
      <c r="U23" s="10"/>
      <c r="V23" s="23">
        <f t="shared" si="15"/>
        <v>1.010384087649556</v>
      </c>
      <c r="W23" s="11">
        <f t="shared" si="16"/>
        <v>160603.47074191025</v>
      </c>
      <c r="X23" s="8">
        <v>158187.41</v>
      </c>
      <c r="Y23" s="9">
        <f t="shared" si="17"/>
        <v>2416.0607419102453</v>
      </c>
      <c r="Z23" s="9">
        <f t="shared" si="18"/>
        <v>0</v>
      </c>
      <c r="AA23" s="9">
        <f t="shared" si="19"/>
        <v>2416.0607419102453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160603.47074191025</v>
      </c>
      <c r="AI23" s="8">
        <v>158187.41</v>
      </c>
      <c r="AJ23" s="9">
        <f t="shared" si="23"/>
        <v>2416.0607419102453</v>
      </c>
      <c r="AK23" s="10"/>
      <c r="AL23" s="25">
        <f t="shared" si="24"/>
        <v>-1650.5807419102348</v>
      </c>
      <c r="AM23" s="25">
        <f t="shared" si="25"/>
        <v>-1625.75</v>
      </c>
      <c r="AN23" s="25">
        <f t="shared" si="26"/>
        <v>-24.830741910234792</v>
      </c>
      <c r="AO23" s="10"/>
      <c r="AP23" s="12">
        <v>170799.52</v>
      </c>
      <c r="AQ23" s="12" t="str">
        <f t="shared" si="27"/>
        <v xml:space="preserve"> </v>
      </c>
      <c r="AR23" s="12">
        <f t="shared" si="28"/>
        <v>10196.049258089741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471896.25</v>
      </c>
      <c r="BA23" s="15">
        <v>471896.25</v>
      </c>
      <c r="BB23" s="15">
        <v>158952.89000000001</v>
      </c>
      <c r="BC23" s="15">
        <v>156561.66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0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640</v>
      </c>
      <c r="BW23" s="241">
        <v>0</v>
      </c>
      <c r="BX23" s="241">
        <v>0</v>
      </c>
      <c r="BY23" s="241">
        <v>0</v>
      </c>
      <c r="BZ23" s="241">
        <v>0</v>
      </c>
      <c r="CA23" s="241">
        <v>0</v>
      </c>
      <c r="CB23" s="242" t="s">
        <v>634</v>
      </c>
      <c r="CC23" s="247">
        <v>158187.41</v>
      </c>
      <c r="CD23" s="247">
        <v>158187.41</v>
      </c>
      <c r="CE23" s="247">
        <v>170799.52</v>
      </c>
      <c r="CF23" s="247">
        <v>0</v>
      </c>
    </row>
    <row r="24" spans="1:84" x14ac:dyDescent="0.25">
      <c r="A24" s="253" t="s">
        <v>676</v>
      </c>
      <c r="B24" s="254" t="s">
        <v>677</v>
      </c>
      <c r="C24" s="254" t="s">
        <v>670</v>
      </c>
      <c r="D24" s="233"/>
      <c r="E24" s="234">
        <v>2264.94</v>
      </c>
      <c r="F24" s="235">
        <v>2264.94</v>
      </c>
      <c r="G24" s="255">
        <f>'Jobs-Ops'!G24</f>
        <v>0</v>
      </c>
      <c r="H24" s="113">
        <f>'Jobs-Ops'!H24</f>
        <v>0</v>
      </c>
      <c r="I24" s="104"/>
      <c r="J24" s="237">
        <v>14160.81</v>
      </c>
      <c r="K24" s="238"/>
      <c r="L24" s="239"/>
      <c r="M24" s="8">
        <v>14160.81</v>
      </c>
      <c r="N24" s="240">
        <v>14160.81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>
        <v>46053</v>
      </c>
      <c r="U24" s="10"/>
      <c r="V24" s="23">
        <f t="shared" si="15"/>
        <v>1</v>
      </c>
      <c r="W24" s="11">
        <f t="shared" si="16"/>
        <v>14160.81</v>
      </c>
      <c r="X24" s="8">
        <v>14160.81</v>
      </c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14160.81</v>
      </c>
      <c r="AI24" s="8">
        <v>14160.81</v>
      </c>
      <c r="AJ24" s="9">
        <f t="shared" si="23"/>
        <v>0</v>
      </c>
      <c r="AK24" s="10"/>
      <c r="AL24" s="25">
        <f t="shared" si="24"/>
        <v>0</v>
      </c>
      <c r="AM24" s="25">
        <f t="shared" si="25"/>
        <v>0</v>
      </c>
      <c r="AN24" s="25">
        <f t="shared" si="26"/>
        <v>0</v>
      </c>
      <c r="AO24" s="10"/>
      <c r="AP24" s="12">
        <v>2264.94</v>
      </c>
      <c r="AQ24" s="12">
        <f t="shared" si="27"/>
        <v>11895.869999999999</v>
      </c>
      <c r="AR24" s="12" t="str">
        <f t="shared" si="28"/>
        <v xml:space="preserve"> 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14160.81</v>
      </c>
      <c r="BA24" s="15">
        <v>14160.81</v>
      </c>
      <c r="BB24" s="15">
        <v>14160.81</v>
      </c>
      <c r="BC24" s="15">
        <v>14160.81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 t="s">
        <v>640</v>
      </c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634</v>
      </c>
      <c r="CC24" s="247">
        <v>14160.81</v>
      </c>
      <c r="CD24" s="247">
        <v>14160.81</v>
      </c>
      <c r="CE24" s="247">
        <v>2264.94</v>
      </c>
      <c r="CF24" s="247">
        <v>0</v>
      </c>
    </row>
    <row r="25" spans="1:84" x14ac:dyDescent="0.25">
      <c r="A25" s="253" t="s">
        <v>678</v>
      </c>
      <c r="B25" s="254" t="s">
        <v>679</v>
      </c>
      <c r="C25" s="254" t="s">
        <v>670</v>
      </c>
      <c r="D25" s="233"/>
      <c r="E25" s="234">
        <v>2888100</v>
      </c>
      <c r="F25" s="235">
        <v>2888100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2888100</v>
      </c>
      <c r="K25" s="248"/>
      <c r="L25" s="239"/>
      <c r="M25" s="8">
        <v>2678729.86</v>
      </c>
      <c r="N25" s="240">
        <f t="shared" si="11"/>
        <v>2678729.86</v>
      </c>
      <c r="O25" s="71"/>
      <c r="P25" s="100"/>
      <c r="Q25" s="9">
        <f t="shared" si="12"/>
        <v>209370.14000000013</v>
      </c>
      <c r="R25" s="9">
        <f t="shared" si="13"/>
        <v>0</v>
      </c>
      <c r="S25" s="9">
        <f t="shared" si="14"/>
        <v>209370.14000000013</v>
      </c>
      <c r="T25" s="256"/>
      <c r="U25" s="10"/>
      <c r="V25" s="23">
        <f t="shared" si="15"/>
        <v>3.4616099736163766E-2</v>
      </c>
      <c r="W25" s="11">
        <f t="shared" si="16"/>
        <v>92727.18</v>
      </c>
      <c r="X25" s="8">
        <v>92727.18</v>
      </c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92727.18</v>
      </c>
      <c r="AI25" s="8">
        <v>92727.18</v>
      </c>
      <c r="AJ25" s="9">
        <f t="shared" si="23"/>
        <v>0</v>
      </c>
      <c r="AK25" s="10"/>
      <c r="AL25" s="25">
        <f t="shared" si="24"/>
        <v>2795372.82</v>
      </c>
      <c r="AM25" s="25">
        <f t="shared" si="25"/>
        <v>2586002.6799999997</v>
      </c>
      <c r="AN25" s="25">
        <f t="shared" si="26"/>
        <v>209370.14000000013</v>
      </c>
      <c r="AO25" s="10"/>
      <c r="AP25" s="12">
        <v>101150</v>
      </c>
      <c r="AQ25" s="12" t="str">
        <f t="shared" si="27"/>
        <v xml:space="preserve"> </v>
      </c>
      <c r="AR25" s="12">
        <f t="shared" si="28"/>
        <v>8422.820000000007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634</v>
      </c>
      <c r="CC25" s="247">
        <v>92727.18</v>
      </c>
      <c r="CD25" s="247">
        <v>92727.18</v>
      </c>
      <c r="CE25" s="247">
        <v>101150</v>
      </c>
      <c r="CF25" s="247">
        <v>0</v>
      </c>
    </row>
    <row r="26" spans="1:84" x14ac:dyDescent="0.25">
      <c r="A26" s="253"/>
      <c r="B26" s="93" t="s">
        <v>680</v>
      </c>
      <c r="C26" s="254"/>
      <c r="D26" s="233"/>
      <c r="E26" s="276">
        <f>SUM(E8:E25)</f>
        <v>819319659.6500001</v>
      </c>
      <c r="F26" s="266">
        <f>SUM(F8:F25)</f>
        <v>819319659.6500001</v>
      </c>
      <c r="G26" s="255">
        <f>'Jobs-Ops'!G26</f>
        <v>0</v>
      </c>
      <c r="H26" s="113">
        <f>'Jobs-Ops'!H26</f>
        <v>0</v>
      </c>
      <c r="I26" s="104"/>
      <c r="J26" s="277">
        <f>SUM(J8:J25)</f>
        <v>822020277.23999977</v>
      </c>
      <c r="K26" s="248"/>
      <c r="L26" s="239"/>
      <c r="M26" s="270">
        <f>SUM(M8:M25)</f>
        <v>838979324.75</v>
      </c>
      <c r="N26" s="278">
        <f>SUM(N8:N25)</f>
        <v>793141555.25999987</v>
      </c>
      <c r="O26" s="71"/>
      <c r="P26" s="100"/>
      <c r="Q26" s="268">
        <f>SUM(Q8:Q25)</f>
        <v>28878721.979999993</v>
      </c>
      <c r="R26" s="268">
        <f>SUM(R8:R25)</f>
        <v>30591638.250000004</v>
      </c>
      <c r="S26" s="268">
        <f>SUM(S8:S25)</f>
        <v>-1712916.2700000145</v>
      </c>
      <c r="T26" s="256" t="str">
        <f>IF('Jobs-Ops'!S26&lt;&gt; "",'Jobs-Ops'!S26,"")</f>
        <v/>
      </c>
      <c r="U26" s="10"/>
      <c r="V26" s="23" t="str">
        <f t="shared" si="15"/>
        <v/>
      </c>
      <c r="W26" s="269">
        <f>SUM(W8:W25)</f>
        <v>640311222.38966441</v>
      </c>
      <c r="X26" s="270">
        <f>SUM(X8:X25)</f>
        <v>619758544.31999969</v>
      </c>
      <c r="Y26" s="268">
        <f>SUM(Y8:Y25)</f>
        <v>20551241.95608145</v>
      </c>
      <c r="Z26" s="268">
        <f>SUM(Z8:Z25)</f>
        <v>30591638.250000004</v>
      </c>
      <c r="AA26" s="268">
        <f>SUM(AA8:AA25)</f>
        <v>-10040396.293918552</v>
      </c>
      <c r="AB26" s="10"/>
      <c r="AC26" s="24"/>
      <c r="AD26" s="269">
        <f>SUM(AD8:AD25)</f>
        <v>531497298.14444488</v>
      </c>
      <c r="AE26" s="270">
        <f>SUM(AE8:AE25)</f>
        <v>505133880.44000006</v>
      </c>
      <c r="AF26" s="268">
        <f>SUM(AF8:AF25)</f>
        <v>26363417.704444852</v>
      </c>
      <c r="AG26" s="10"/>
      <c r="AH26" s="269">
        <f>SUM(AH8:AH25)</f>
        <v>108813924.24521977</v>
      </c>
      <c r="AI26" s="270">
        <f>SUM(AI8:AI25)</f>
        <v>114624663.88000003</v>
      </c>
      <c r="AJ26" s="268">
        <f>SUM(AJ8:AJ25)</f>
        <v>-5812175.7483633999</v>
      </c>
      <c r="AK26" s="10"/>
      <c r="AL26" s="280">
        <f>SUM(AL8:AL25)</f>
        <v>181709054.85033536</v>
      </c>
      <c r="AM26" s="280">
        <f>SUM(AM8:AM25)</f>
        <v>173383010.94</v>
      </c>
      <c r="AN26" s="280">
        <f>SUM(AN8:AN25)</f>
        <v>8327480.0239185393</v>
      </c>
      <c r="AO26" s="10"/>
      <c r="AP26" s="281">
        <f>SUM(AP8:AP25)</f>
        <v>649171605.30000007</v>
      </c>
      <c r="AQ26" s="281">
        <f>SUM(AQ8:AQ25)</f>
        <v>4923275.9333572341</v>
      </c>
      <c r="AR26" s="281">
        <f>SUM(AR8:AR25)</f>
        <v>13783658.843692604</v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93" t="s">
        <v>636</v>
      </c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 t="s">
        <v>681</v>
      </c>
      <c r="B29" s="254" t="s">
        <v>682</v>
      </c>
      <c r="C29" s="254" t="s">
        <v>663</v>
      </c>
      <c r="D29" s="233"/>
      <c r="E29" s="234">
        <v>2273682.69</v>
      </c>
      <c r="F29" s="235">
        <v>2273682.69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2273682.69</v>
      </c>
      <c r="K29" s="238"/>
      <c r="L29" s="239"/>
      <c r="M29" s="8">
        <v>1665145.3</v>
      </c>
      <c r="N29" s="240">
        <f t="shared" si="11"/>
        <v>1665145.3</v>
      </c>
      <c r="O29" s="71"/>
      <c r="P29" s="100"/>
      <c r="Q29" s="9">
        <f t="shared" si="12"/>
        <v>608537.3899999999</v>
      </c>
      <c r="R29" s="9">
        <f t="shared" si="13"/>
        <v>608537.3899999999</v>
      </c>
      <c r="S29" s="9">
        <f t="shared" si="14"/>
        <v>0</v>
      </c>
      <c r="T29" s="256">
        <v>45808</v>
      </c>
      <c r="U29" s="10"/>
      <c r="V29" s="23">
        <f t="shared" si="15"/>
        <v>1</v>
      </c>
      <c r="W29" s="11">
        <f t="shared" si="16"/>
        <v>2273682.69</v>
      </c>
      <c r="X29" s="8">
        <v>1665145.3</v>
      </c>
      <c r="Y29" s="9">
        <f t="shared" si="17"/>
        <v>608537.3899999999</v>
      </c>
      <c r="Z29" s="9">
        <f t="shared" si="18"/>
        <v>608537.3899999999</v>
      </c>
      <c r="AA29" s="9">
        <f t="shared" si="19"/>
        <v>0</v>
      </c>
      <c r="AB29" s="10"/>
      <c r="AC29" s="24">
        <v>0.94357816196235211</v>
      </c>
      <c r="AD29" s="11">
        <v>2024349.729632199</v>
      </c>
      <c r="AE29" s="8">
        <v>1665145.3</v>
      </c>
      <c r="AF29" s="9">
        <f t="shared" si="20"/>
        <v>359204.429632199</v>
      </c>
      <c r="AG29" s="10"/>
      <c r="AH29" s="11">
        <f t="shared" si="21"/>
        <v>249332.9603678009</v>
      </c>
      <c r="AI29" s="8">
        <v>0</v>
      </c>
      <c r="AJ29" s="9">
        <f t="shared" si="23"/>
        <v>249332.9603678009</v>
      </c>
      <c r="AK29" s="10"/>
      <c r="AL29" s="25">
        <f t="shared" si="24"/>
        <v>0</v>
      </c>
      <c r="AM29" s="25">
        <f t="shared" si="25"/>
        <v>0</v>
      </c>
      <c r="AN29" s="25">
        <f t="shared" si="26"/>
        <v>0</v>
      </c>
      <c r="AO29" s="10"/>
      <c r="AP29" s="12">
        <v>2273682.69</v>
      </c>
      <c r="AQ29" s="12">
        <f t="shared" si="27"/>
        <v>0</v>
      </c>
      <c r="AR29" s="12">
        <f t="shared" si="28"/>
        <v>0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2</v>
      </c>
      <c r="BH29" s="241">
        <v>0</v>
      </c>
      <c r="BI29" s="241">
        <v>608537.3899999999</v>
      </c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>
        <v>0</v>
      </c>
      <c r="BX29" s="241">
        <v>2145396.9700000002</v>
      </c>
      <c r="BY29" s="241">
        <v>1764713.69</v>
      </c>
      <c r="BZ29" s="241">
        <v>2145396.9700000002</v>
      </c>
      <c r="CA29" s="241">
        <v>1764713.69</v>
      </c>
      <c r="CB29" s="242" t="s">
        <v>634</v>
      </c>
      <c r="CC29" s="247">
        <v>1665145.3</v>
      </c>
      <c r="CD29" s="247">
        <v>0</v>
      </c>
      <c r="CE29" s="247">
        <v>2273682.69</v>
      </c>
      <c r="CF29" s="247">
        <v>0</v>
      </c>
    </row>
    <row r="30" spans="1:84" x14ac:dyDescent="0.25">
      <c r="A30" s="253" t="s">
        <v>683</v>
      </c>
      <c r="B30" s="254" t="s">
        <v>684</v>
      </c>
      <c r="C30" s="254" t="s">
        <v>673</v>
      </c>
      <c r="D30" s="233"/>
      <c r="E30" s="234">
        <v>4072535</v>
      </c>
      <c r="F30" s="235">
        <v>4072535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4072535</v>
      </c>
      <c r="K30" s="238"/>
      <c r="L30" s="239"/>
      <c r="M30" s="8">
        <v>3349995.73</v>
      </c>
      <c r="N30" s="240">
        <f t="shared" si="11"/>
        <v>3349995.73</v>
      </c>
      <c r="O30" s="71"/>
      <c r="P30" s="100"/>
      <c r="Q30" s="9">
        <f t="shared" si="12"/>
        <v>722539.27</v>
      </c>
      <c r="R30" s="9">
        <f t="shared" si="13"/>
        <v>724343.64000000013</v>
      </c>
      <c r="S30" s="9">
        <f t="shared" si="14"/>
        <v>-1804.3700000001118</v>
      </c>
      <c r="T30" s="256">
        <v>45747</v>
      </c>
      <c r="U30" s="10"/>
      <c r="V30" s="23">
        <f t="shared" si="15"/>
        <v>0.99160017735306183</v>
      </c>
      <c r="W30" s="11">
        <f t="shared" si="16"/>
        <v>4038326.4282765519</v>
      </c>
      <c r="X30" s="8">
        <v>3321856.36</v>
      </c>
      <c r="Y30" s="9">
        <f t="shared" si="17"/>
        <v>716470.06827655202</v>
      </c>
      <c r="Z30" s="9">
        <f t="shared" si="18"/>
        <v>724343.64000000013</v>
      </c>
      <c r="AA30" s="9">
        <f t="shared" si="19"/>
        <v>-7873.5717234481126</v>
      </c>
      <c r="AB30" s="10"/>
      <c r="AC30" s="24">
        <v>0.96601137753156663</v>
      </c>
      <c r="AD30" s="11">
        <v>3800398.507761782</v>
      </c>
      <c r="AE30" s="8">
        <v>3306207.75</v>
      </c>
      <c r="AF30" s="9">
        <f t="shared" si="20"/>
        <v>494190.75776178204</v>
      </c>
      <c r="AG30" s="10"/>
      <c r="AH30" s="11">
        <f t="shared" si="21"/>
        <v>237927.92051476985</v>
      </c>
      <c r="AI30" s="8">
        <v>15648.61</v>
      </c>
      <c r="AJ30" s="9">
        <f t="shared" si="23"/>
        <v>222279.31051476998</v>
      </c>
      <c r="AK30" s="10"/>
      <c r="AL30" s="25">
        <f t="shared" si="24"/>
        <v>34208.571723448113</v>
      </c>
      <c r="AM30" s="25">
        <f t="shared" si="25"/>
        <v>28139.370000000112</v>
      </c>
      <c r="AN30" s="25">
        <f t="shared" si="26"/>
        <v>6069.2017234480008</v>
      </c>
      <c r="AO30" s="10"/>
      <c r="AP30" s="12">
        <v>4046200</v>
      </c>
      <c r="AQ30" s="12" t="str">
        <f t="shared" si="27"/>
        <v xml:space="preserve"> </v>
      </c>
      <c r="AR30" s="12">
        <f t="shared" si="28"/>
        <v>7873.5717234481126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2</v>
      </c>
      <c r="BH30" s="241">
        <v>0</v>
      </c>
      <c r="BI30" s="241">
        <v>724343.64000000013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3934113.61</v>
      </c>
      <c r="BY30" s="241">
        <v>3422535</v>
      </c>
      <c r="BZ30" s="241">
        <v>3934113.61</v>
      </c>
      <c r="CA30" s="241">
        <v>3422535</v>
      </c>
      <c r="CB30" s="242" t="s">
        <v>634</v>
      </c>
      <c r="CC30" s="247">
        <v>3321856.36</v>
      </c>
      <c r="CD30" s="247">
        <v>15648.61</v>
      </c>
      <c r="CE30" s="247">
        <v>4046200</v>
      </c>
      <c r="CF30" s="247">
        <v>0</v>
      </c>
    </row>
    <row r="31" spans="1:84" x14ac:dyDescent="0.25">
      <c r="A31" s="253" t="s">
        <v>685</v>
      </c>
      <c r="B31" s="254" t="s">
        <v>686</v>
      </c>
      <c r="C31" s="254" t="s">
        <v>670</v>
      </c>
      <c r="D31" s="233"/>
      <c r="E31" s="234">
        <v>322982.96000000002</v>
      </c>
      <c r="F31" s="235">
        <v>322982.96000000002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322982.96000000002</v>
      </c>
      <c r="K31" s="238"/>
      <c r="L31" s="239"/>
      <c r="M31" s="8">
        <v>283682.84999999998</v>
      </c>
      <c r="N31" s="240">
        <f t="shared" si="11"/>
        <v>283682.84999999998</v>
      </c>
      <c r="O31" s="71"/>
      <c r="P31" s="100"/>
      <c r="Q31" s="9">
        <f t="shared" si="12"/>
        <v>39300.110000000044</v>
      </c>
      <c r="R31" s="9">
        <f t="shared" si="13"/>
        <v>38761.100000000035</v>
      </c>
      <c r="S31" s="9">
        <f t="shared" si="14"/>
        <v>539.01000000000931</v>
      </c>
      <c r="T31" s="256">
        <v>45808</v>
      </c>
      <c r="U31" s="10"/>
      <c r="V31" s="23">
        <f t="shared" si="15"/>
        <v>1.0019000443629216</v>
      </c>
      <c r="W31" s="11">
        <f t="shared" si="16"/>
        <v>323596.64195246773</v>
      </c>
      <c r="X31" s="8">
        <v>284221.86</v>
      </c>
      <c r="Y31" s="9">
        <f t="shared" si="17"/>
        <v>39374.781952467747</v>
      </c>
      <c r="Z31" s="9">
        <f t="shared" si="18"/>
        <v>38761.100000000035</v>
      </c>
      <c r="AA31" s="9">
        <f t="shared" si="19"/>
        <v>613.68195246771211</v>
      </c>
      <c r="AB31" s="10"/>
      <c r="AC31" s="24">
        <v>0</v>
      </c>
      <c r="AD31" s="11">
        <v>0</v>
      </c>
      <c r="AE31" s="8">
        <v>0</v>
      </c>
      <c r="AF31" s="9">
        <f t="shared" si="20"/>
        <v>0</v>
      </c>
      <c r="AG31" s="10"/>
      <c r="AH31" s="11">
        <f t="shared" si="21"/>
        <v>323596.64195246773</v>
      </c>
      <c r="AI31" s="8">
        <v>284221.86</v>
      </c>
      <c r="AJ31" s="9">
        <f t="shared" si="23"/>
        <v>39374.781952467747</v>
      </c>
      <c r="AK31" s="10"/>
      <c r="AL31" s="25">
        <f t="shared" si="24"/>
        <v>-613.68195246771211</v>
      </c>
      <c r="AM31" s="25">
        <f t="shared" si="25"/>
        <v>-539.01000000000931</v>
      </c>
      <c r="AN31" s="25">
        <f t="shared" si="26"/>
        <v>-74.671952467702795</v>
      </c>
      <c r="AO31" s="10"/>
      <c r="AP31" s="12">
        <v>322982.96000000002</v>
      </c>
      <c r="AQ31" s="12">
        <f t="shared" si="27"/>
        <v>613.68195246771211</v>
      </c>
      <c r="AR31" s="12" t="str">
        <f t="shared" si="28"/>
        <v xml:space="preserve"> 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2</v>
      </c>
      <c r="BH31" s="241">
        <v>0</v>
      </c>
      <c r="BI31" s="241">
        <v>38761.100000000035</v>
      </c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>
        <v>0</v>
      </c>
      <c r="BX31" s="241">
        <v>0</v>
      </c>
      <c r="BY31" s="241">
        <v>0</v>
      </c>
      <c r="BZ31" s="241">
        <v>0</v>
      </c>
      <c r="CA31" s="241">
        <v>0</v>
      </c>
      <c r="CB31" s="242" t="s">
        <v>634</v>
      </c>
      <c r="CC31" s="247">
        <v>284221.86</v>
      </c>
      <c r="CD31" s="247">
        <v>284221.86</v>
      </c>
      <c r="CE31" s="247">
        <v>322982.96000000002</v>
      </c>
      <c r="CF31" s="247">
        <v>0</v>
      </c>
    </row>
    <row r="32" spans="1:84" x14ac:dyDescent="0.25">
      <c r="A32" s="253" t="s">
        <v>687</v>
      </c>
      <c r="B32" s="254" t="s">
        <v>688</v>
      </c>
      <c r="C32" s="254" t="s">
        <v>689</v>
      </c>
      <c r="D32" s="233"/>
      <c r="E32" s="234">
        <v>0</v>
      </c>
      <c r="F32" s="235">
        <v>0</v>
      </c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>
        <v>145534.28</v>
      </c>
      <c r="N32" s="240">
        <f t="shared" si="11"/>
        <v>145534.28</v>
      </c>
      <c r="O32" s="71"/>
      <c r="P32" s="100"/>
      <c r="Q32" s="9">
        <f t="shared" si="12"/>
        <v>-145534.28</v>
      </c>
      <c r="R32" s="9">
        <f t="shared" si="13"/>
        <v>4433.6399999999994</v>
      </c>
      <c r="S32" s="9">
        <f t="shared" si="14"/>
        <v>-149967.91999999998</v>
      </c>
      <c r="T32" s="256">
        <v>46022</v>
      </c>
      <c r="U32" s="10"/>
      <c r="V32" s="23">
        <f t="shared" si="15"/>
        <v>0.22332099351438026</v>
      </c>
      <c r="W32" s="11">
        <f t="shared" si="16"/>
        <v>0</v>
      </c>
      <c r="X32" s="8">
        <v>32500.86</v>
      </c>
      <c r="Y32" s="9">
        <f t="shared" si="17"/>
        <v>-145534.28</v>
      </c>
      <c r="Z32" s="9">
        <f t="shared" si="18"/>
        <v>4433.6399999999994</v>
      </c>
      <c r="AA32" s="9">
        <f t="shared" si="19"/>
        <v>-149967.91999999998</v>
      </c>
      <c r="AB32" s="10"/>
      <c r="AC32" s="24">
        <v>1</v>
      </c>
      <c r="AD32" s="11">
        <v>0</v>
      </c>
      <c r="AE32" s="8">
        <v>26100.05</v>
      </c>
      <c r="AF32" s="9">
        <f t="shared" si="20"/>
        <v>-26100.05</v>
      </c>
      <c r="AG32" s="10"/>
      <c r="AH32" s="11">
        <f t="shared" si="21"/>
        <v>0</v>
      </c>
      <c r="AI32" s="8">
        <v>6400.81</v>
      </c>
      <c r="AJ32" s="9">
        <f t="shared" si="23"/>
        <v>-119434.23</v>
      </c>
      <c r="AK32" s="10"/>
      <c r="AL32" s="25">
        <f t="shared" si="24"/>
        <v>0</v>
      </c>
      <c r="AM32" s="25">
        <f t="shared" si="25"/>
        <v>113033.42</v>
      </c>
      <c r="AN32" s="25">
        <f t="shared" si="26"/>
        <v>0</v>
      </c>
      <c r="AO32" s="10"/>
      <c r="AP32" s="12">
        <v>34207.53</v>
      </c>
      <c r="AQ32" s="12" t="str">
        <f t="shared" si="27"/>
        <v xml:space="preserve"> </v>
      </c>
      <c r="AR32" s="12">
        <f t="shared" si="28"/>
        <v>34207.53</v>
      </c>
      <c r="AS32" s="241"/>
      <c r="AT32" s="242"/>
      <c r="AU32" s="241"/>
      <c r="AV32" s="241"/>
      <c r="AW32" s="243"/>
      <c r="AX32" s="242"/>
      <c r="AY32" s="242"/>
      <c r="AZ32" s="241">
        <v>0</v>
      </c>
      <c r="BA32" s="241">
        <v>0</v>
      </c>
      <c r="BB32" s="241">
        <v>0</v>
      </c>
      <c r="BC32" s="241">
        <v>0</v>
      </c>
      <c r="BD32" s="241">
        <v>0</v>
      </c>
      <c r="BE32" s="241">
        <v>0</v>
      </c>
      <c r="BF32" s="241"/>
      <c r="BG32" s="241">
        <v>3</v>
      </c>
      <c r="BH32" s="241">
        <v>0</v>
      </c>
      <c r="BI32" s="241">
        <v>4433.6399999999994</v>
      </c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>
        <v>0</v>
      </c>
      <c r="BX32" s="241">
        <v>0</v>
      </c>
      <c r="BY32" s="241">
        <v>26100.05</v>
      </c>
      <c r="BZ32" s="241">
        <v>0</v>
      </c>
      <c r="CA32" s="241">
        <v>26100.05</v>
      </c>
      <c r="CB32" s="242" t="s">
        <v>634</v>
      </c>
      <c r="CC32" s="247">
        <v>32500.86</v>
      </c>
      <c r="CD32" s="247">
        <v>6400.81</v>
      </c>
      <c r="CE32" s="247">
        <v>34207.53</v>
      </c>
      <c r="CF32" s="247">
        <v>0</v>
      </c>
    </row>
    <row r="33" spans="1:84" x14ac:dyDescent="0.25">
      <c r="A33" s="253" t="s">
        <v>690</v>
      </c>
      <c r="B33" s="254" t="s">
        <v>691</v>
      </c>
      <c r="C33" s="254" t="s">
        <v>670</v>
      </c>
      <c r="D33" s="233"/>
      <c r="E33" s="234">
        <v>184577.17</v>
      </c>
      <c r="F33" s="235">
        <v>184577.17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184577.17</v>
      </c>
      <c r="K33" s="238"/>
      <c r="L33" s="239"/>
      <c r="M33" s="8">
        <v>48293.94</v>
      </c>
      <c r="N33" s="240">
        <f t="shared" si="11"/>
        <v>48293.94</v>
      </c>
      <c r="O33" s="71"/>
      <c r="P33" s="100"/>
      <c r="Q33" s="9">
        <f t="shared" si="12"/>
        <v>136283.23000000001</v>
      </c>
      <c r="R33" s="9">
        <f t="shared" si="13"/>
        <v>136263.23000000001</v>
      </c>
      <c r="S33" s="9">
        <f t="shared" si="14"/>
        <v>20</v>
      </c>
      <c r="T33" s="256">
        <v>46022</v>
      </c>
      <c r="U33" s="10"/>
      <c r="V33" s="23">
        <f t="shared" si="15"/>
        <v>1</v>
      </c>
      <c r="W33" s="11">
        <f t="shared" si="16"/>
        <v>184577.17</v>
      </c>
      <c r="X33" s="8">
        <v>48293.94</v>
      </c>
      <c r="Y33" s="9">
        <f t="shared" si="17"/>
        <v>136283.23000000001</v>
      </c>
      <c r="Z33" s="9">
        <f t="shared" si="18"/>
        <v>136263.23000000001</v>
      </c>
      <c r="AA33" s="9">
        <f t="shared" si="19"/>
        <v>20</v>
      </c>
      <c r="AB33" s="10"/>
      <c r="AC33" s="24">
        <v>0.7306524742527003</v>
      </c>
      <c r="AD33" s="11">
        <v>98537.020173875877</v>
      </c>
      <c r="AE33" s="8">
        <v>46539.64</v>
      </c>
      <c r="AF33" s="9">
        <f t="shared" si="20"/>
        <v>51997.380173875878</v>
      </c>
      <c r="AG33" s="10"/>
      <c r="AH33" s="11">
        <f t="shared" si="21"/>
        <v>86040.149826124136</v>
      </c>
      <c r="AI33" s="8">
        <v>1754.3</v>
      </c>
      <c r="AJ33" s="9">
        <f t="shared" si="23"/>
        <v>84285.849826124133</v>
      </c>
      <c r="AK33" s="10"/>
      <c r="AL33" s="25">
        <f t="shared" si="24"/>
        <v>0</v>
      </c>
      <c r="AM33" s="25">
        <f t="shared" si="25"/>
        <v>0</v>
      </c>
      <c r="AN33" s="25">
        <f t="shared" si="26"/>
        <v>0</v>
      </c>
      <c r="AO33" s="10"/>
      <c r="AP33" s="12">
        <v>184557.17</v>
      </c>
      <c r="AQ33" s="12">
        <f t="shared" si="27"/>
        <v>20</v>
      </c>
      <c r="AR33" s="12" t="str">
        <f t="shared" si="28"/>
        <v xml:space="preserve"> 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3</v>
      </c>
      <c r="BH33" s="241">
        <v>0</v>
      </c>
      <c r="BI33" s="241">
        <v>136263.23000000001</v>
      </c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>
        <v>0</v>
      </c>
      <c r="BX33" s="241">
        <v>134861.68</v>
      </c>
      <c r="BY33" s="241">
        <v>63696</v>
      </c>
      <c r="BZ33" s="241">
        <v>134861.68</v>
      </c>
      <c r="CA33" s="241">
        <v>63696</v>
      </c>
      <c r="CB33" s="242" t="s">
        <v>634</v>
      </c>
      <c r="CC33" s="247">
        <v>48293.94</v>
      </c>
      <c r="CD33" s="247">
        <v>1754.3</v>
      </c>
      <c r="CE33" s="247">
        <v>184557.17</v>
      </c>
      <c r="CF33" s="247">
        <v>0</v>
      </c>
    </row>
    <row r="34" spans="1:84" x14ac:dyDescent="0.25">
      <c r="A34" s="253" t="s">
        <v>692</v>
      </c>
      <c r="B34" s="254" t="s">
        <v>693</v>
      </c>
      <c r="C34" s="254" t="s">
        <v>689</v>
      </c>
      <c r="D34" s="233"/>
      <c r="E34" s="234">
        <v>0</v>
      </c>
      <c r="F34" s="235">
        <v>0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>
        <v>1946656.45</v>
      </c>
      <c r="N34" s="240">
        <f t="shared" si="11"/>
        <v>1946656.45</v>
      </c>
      <c r="O34" s="71"/>
      <c r="P34" s="100"/>
      <c r="Q34" s="9">
        <f t="shared" si="12"/>
        <v>-1946656.45</v>
      </c>
      <c r="R34" s="9">
        <f t="shared" si="13"/>
        <v>-1467373.49</v>
      </c>
      <c r="S34" s="9">
        <f t="shared" si="14"/>
        <v>-479282.95999999996</v>
      </c>
      <c r="T34" s="256">
        <v>46022</v>
      </c>
      <c r="U34" s="10"/>
      <c r="V34" s="23">
        <f t="shared" si="15"/>
        <v>1</v>
      </c>
      <c r="W34" s="11">
        <f t="shared" si="16"/>
        <v>0</v>
      </c>
      <c r="X34" s="8">
        <v>1946656.45</v>
      </c>
      <c r="Y34" s="9">
        <f t="shared" si="17"/>
        <v>-1946656.45</v>
      </c>
      <c r="Z34" s="9">
        <f t="shared" si="18"/>
        <v>-1467373.49</v>
      </c>
      <c r="AA34" s="9">
        <f t="shared" si="19"/>
        <v>-479282.95999999996</v>
      </c>
      <c r="AB34" s="10"/>
      <c r="AC34" s="24">
        <v>0</v>
      </c>
      <c r="AD34" s="11">
        <v>0</v>
      </c>
      <c r="AE34" s="8">
        <v>0</v>
      </c>
      <c r="AF34" s="9">
        <f t="shared" si="20"/>
        <v>0</v>
      </c>
      <c r="AG34" s="10"/>
      <c r="AH34" s="11">
        <f t="shared" si="21"/>
        <v>0</v>
      </c>
      <c r="AI34" s="8">
        <v>1946656.45</v>
      </c>
      <c r="AJ34" s="9">
        <f t="shared" si="23"/>
        <v>-1946656.45</v>
      </c>
      <c r="AK34" s="10"/>
      <c r="AL34" s="25">
        <f t="shared" si="24"/>
        <v>0</v>
      </c>
      <c r="AM34" s="25">
        <f t="shared" si="25"/>
        <v>0</v>
      </c>
      <c r="AN34" s="25">
        <f t="shared" si="26"/>
        <v>0</v>
      </c>
      <c r="AO34" s="10"/>
      <c r="AP34" s="12">
        <v>0</v>
      </c>
      <c r="AQ34" s="12">
        <f t="shared" si="27"/>
        <v>0</v>
      </c>
      <c r="AR34" s="12">
        <f t="shared" si="28"/>
        <v>0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3</v>
      </c>
      <c r="BH34" s="241">
        <v>0</v>
      </c>
      <c r="BI34" s="241">
        <v>-1467373.49</v>
      </c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>
        <v>0</v>
      </c>
      <c r="BX34" s="241">
        <v>0</v>
      </c>
      <c r="BY34" s="241">
        <v>0</v>
      </c>
      <c r="BZ34" s="241">
        <v>0</v>
      </c>
      <c r="CA34" s="241">
        <v>0</v>
      </c>
      <c r="CB34" s="242" t="s">
        <v>634</v>
      </c>
      <c r="CC34" s="247">
        <v>1946656.45</v>
      </c>
      <c r="CD34" s="247">
        <v>1946656.45</v>
      </c>
      <c r="CE34" s="247">
        <v>0</v>
      </c>
      <c r="CF34" s="247">
        <v>0</v>
      </c>
    </row>
    <row r="35" spans="1:84" x14ac:dyDescent="0.25">
      <c r="A35" s="253" t="s">
        <v>694</v>
      </c>
      <c r="B35" s="254" t="s">
        <v>695</v>
      </c>
      <c r="C35" s="254" t="s">
        <v>689</v>
      </c>
      <c r="D35" s="233"/>
      <c r="E35" s="234">
        <v>0</v>
      </c>
      <c r="F35" s="235">
        <v>0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>
        <v>474734.03</v>
      </c>
      <c r="N35" s="240">
        <f t="shared" si="11"/>
        <v>474734.03</v>
      </c>
      <c r="O35" s="71"/>
      <c r="P35" s="100"/>
      <c r="Q35" s="9">
        <f t="shared" si="12"/>
        <v>-474734.03</v>
      </c>
      <c r="R35" s="9">
        <f t="shared" si="13"/>
        <v>-397825.87</v>
      </c>
      <c r="S35" s="9">
        <f t="shared" si="14"/>
        <v>-76908.160000000033</v>
      </c>
      <c r="T35" s="256">
        <v>46022</v>
      </c>
      <c r="U35" s="10"/>
      <c r="V35" s="23">
        <f t="shared" si="15"/>
        <v>1</v>
      </c>
      <c r="W35" s="11">
        <f t="shared" si="16"/>
        <v>0</v>
      </c>
      <c r="X35" s="8">
        <v>474734.03</v>
      </c>
      <c r="Y35" s="9">
        <f t="shared" si="17"/>
        <v>-474734.03</v>
      </c>
      <c r="Z35" s="9">
        <f t="shared" si="18"/>
        <v>-397825.87</v>
      </c>
      <c r="AA35" s="9">
        <f t="shared" si="19"/>
        <v>-76908.160000000033</v>
      </c>
      <c r="AB35" s="10"/>
      <c r="AC35" s="24">
        <v>0</v>
      </c>
      <c r="AD35" s="11">
        <v>0</v>
      </c>
      <c r="AE35" s="8">
        <v>0</v>
      </c>
      <c r="AF35" s="9">
        <f t="shared" si="20"/>
        <v>0</v>
      </c>
      <c r="AG35" s="10"/>
      <c r="AH35" s="11">
        <f t="shared" si="21"/>
        <v>0</v>
      </c>
      <c r="AI35" s="8">
        <v>474734.03</v>
      </c>
      <c r="AJ35" s="9">
        <f t="shared" si="23"/>
        <v>-474734.03</v>
      </c>
      <c r="AK35" s="10"/>
      <c r="AL35" s="25">
        <f t="shared" si="24"/>
        <v>0</v>
      </c>
      <c r="AM35" s="25">
        <f t="shared" si="25"/>
        <v>0</v>
      </c>
      <c r="AN35" s="25">
        <f t="shared" si="26"/>
        <v>0</v>
      </c>
      <c r="AO35" s="10"/>
      <c r="AP35" s="12">
        <v>0</v>
      </c>
      <c r="AQ35" s="12">
        <f t="shared" si="27"/>
        <v>0</v>
      </c>
      <c r="AR35" s="12">
        <f t="shared" si="28"/>
        <v>0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3</v>
      </c>
      <c r="BH35" s="241">
        <v>0</v>
      </c>
      <c r="BI35" s="241">
        <v>-397825.87</v>
      </c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>
        <v>0</v>
      </c>
      <c r="BX35" s="241">
        <v>0</v>
      </c>
      <c r="BY35" s="241">
        <v>0</v>
      </c>
      <c r="BZ35" s="241">
        <v>0</v>
      </c>
      <c r="CA35" s="241">
        <v>0</v>
      </c>
      <c r="CB35" s="242" t="s">
        <v>634</v>
      </c>
      <c r="CC35" s="247">
        <v>474734.03</v>
      </c>
      <c r="CD35" s="247">
        <v>474734.03</v>
      </c>
      <c r="CE35" s="247">
        <v>0</v>
      </c>
      <c r="CF35" s="247">
        <v>0</v>
      </c>
    </row>
    <row r="36" spans="1:84" x14ac:dyDescent="0.25">
      <c r="A36" s="253"/>
      <c r="B36" s="93" t="s">
        <v>696</v>
      </c>
      <c r="C36" s="254"/>
      <c r="D36" s="233"/>
      <c r="E36" s="276">
        <f>SUM(E7:E35)/2</f>
        <v>822746548.56000018</v>
      </c>
      <c r="F36" s="266">
        <f>SUM(F7:F35)/2</f>
        <v>822746548.56000018</v>
      </c>
      <c r="G36" s="255">
        <f>'Jobs-Ops'!G36</f>
        <v>0</v>
      </c>
      <c r="H36" s="113">
        <f>'Jobs-Ops'!H36</f>
        <v>0</v>
      </c>
      <c r="I36" s="104"/>
      <c r="J36" s="277">
        <f>SUM(J7:J35)/2</f>
        <v>825447166.14999986</v>
      </c>
      <c r="K36" s="238"/>
      <c r="L36" s="239"/>
      <c r="M36" s="270">
        <f>SUM(M7:M35)/2</f>
        <v>842936346.03999996</v>
      </c>
      <c r="N36" s="278">
        <f>SUM(N7:N35)/2</f>
        <v>797098576.54999983</v>
      </c>
      <c r="O36" s="71"/>
      <c r="P36" s="100"/>
      <c r="Q36" s="268">
        <f>SUM(Q7:Q35)/2</f>
        <v>28348589.59999999</v>
      </c>
      <c r="R36" s="268">
        <f>SUM(R7:R35)/2</f>
        <v>30415208.070000004</v>
      </c>
      <c r="S36" s="268">
        <f>SUM(S7:S35)/2</f>
        <v>-2066618.4700000146</v>
      </c>
      <c r="T36" s="256" t="str">
        <f>IF('Jobs-Ops'!S36&lt;&gt; "",'Jobs-Ops'!S36,"")</f>
        <v/>
      </c>
      <c r="U36" s="10"/>
      <c r="V36" s="23" t="str">
        <f t="shared" si="15"/>
        <v/>
      </c>
      <c r="W36" s="269">
        <f>SUM(W7:W35)/2</f>
        <v>643721313.85477901</v>
      </c>
      <c r="X36" s="270">
        <f>SUM(X7:X35)/2</f>
        <v>623645248.71999955</v>
      </c>
      <c r="Y36" s="268">
        <f>SUM(Y7:Y35)/2</f>
        <v>20018112.311195958</v>
      </c>
      <c r="Z36" s="268">
        <f>SUM(Z7:Z35)/2</f>
        <v>30415208.070000004</v>
      </c>
      <c r="AA36" s="268">
        <f>SUM(AA7:AA35)/2</f>
        <v>-10397095.758804044</v>
      </c>
      <c r="AB36" s="10"/>
      <c r="AC36" s="24"/>
      <c r="AD36" s="269">
        <f>SUM(AD7:AD35)/2</f>
        <v>534458940.77322888</v>
      </c>
      <c r="AE36" s="270">
        <f>SUM(AE7:AE35)/2</f>
        <v>507655876.81</v>
      </c>
      <c r="AF36" s="268">
        <f>SUM(AF7:AF35)/2</f>
        <v>26803063.963228785</v>
      </c>
      <c r="AG36" s="10"/>
      <c r="AH36" s="269">
        <f>SUM(AH7:AH35)/2</f>
        <v>109262373.08155033</v>
      </c>
      <c r="AI36" s="270">
        <f>SUM(AI7:AI35)/2</f>
        <v>115989371.91000004</v>
      </c>
      <c r="AJ36" s="268">
        <f>SUM(AJ7:AJ35)/2</f>
        <v>-6784951.6520328177</v>
      </c>
      <c r="AK36" s="10"/>
      <c r="AL36" s="280">
        <f>SUM(AL7:AL35)/2</f>
        <v>181725852.29522085</v>
      </c>
      <c r="AM36" s="280">
        <f>SUM(AM7:AM35)/2</f>
        <v>173453327.83000001</v>
      </c>
      <c r="AN36" s="280">
        <f>SUM(AN7:AN35)/2</f>
        <v>8330477.28880403</v>
      </c>
      <c r="AO36" s="10"/>
      <c r="AP36" s="281">
        <f>SUM(AP7:AP35)/2</f>
        <v>652602420.47500014</v>
      </c>
      <c r="AQ36" s="281">
        <f>SUM(AQ7:AQ35)/2</f>
        <v>4923592.7743334677</v>
      </c>
      <c r="AR36" s="281">
        <f>SUM(AR7:AR35)/2</f>
        <v>13804699.394554328</v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98"/>
      <c r="B38" s="297" t="s">
        <v>638</v>
      </c>
      <c r="C38" s="93"/>
      <c r="D38" s="265"/>
      <c r="E38" s="276">
        <f>SUMIF(BG8:BG38,1, E8:E38)</f>
        <v>819319659.6500001</v>
      </c>
      <c r="F38" s="266">
        <f>SUMIF(BG8:BG38,1, F8:F38)</f>
        <v>819319659.6500001</v>
      </c>
      <c r="G38" s="299">
        <f>'Jobs-Ops'!G38</f>
        <v>0</v>
      </c>
      <c r="H38" s="113">
        <f>'Jobs-Ops'!H38</f>
        <v>0</v>
      </c>
      <c r="I38" s="104"/>
      <c r="J38" s="277">
        <f>SUMIF(BG8:BG38,1, J8:J38)</f>
        <v>822020277.23999977</v>
      </c>
      <c r="K38" s="286"/>
      <c r="L38" s="98"/>
      <c r="M38" s="270">
        <f>SUMIF(BG8:BG38,1, M8:M38)</f>
        <v>838979324.75</v>
      </c>
      <c r="N38" s="278">
        <f>SUMIF(BG8:BG38,1, N8:N38)</f>
        <v>793141555.25999987</v>
      </c>
      <c r="O38" s="287"/>
      <c r="P38" s="99"/>
      <c r="Q38" s="268">
        <f>SUMIF(BG8:BG38,1, Q8:Q38)</f>
        <v>28878721.979999993</v>
      </c>
      <c r="R38" s="268">
        <f>SUMIF(BG8:BG38,1, R8:R38)</f>
        <v>30591638.250000004</v>
      </c>
      <c r="S38" s="268">
        <f>SUMIF(BG8:BG38,1, S8:S38)</f>
        <v>-1712916.2700000145</v>
      </c>
      <c r="T38" s="300" t="str">
        <f>IF('Jobs-Ops'!S38&lt;&gt; "",'Jobs-Ops'!S38,"")</f>
        <v/>
      </c>
      <c r="U38" s="289"/>
      <c r="V38" s="290" t="str">
        <f t="shared" si="15"/>
        <v/>
      </c>
      <c r="W38" s="269">
        <f>SUMIF(BG8:BG38,1, W8:W38)</f>
        <v>640311222.38966441</v>
      </c>
      <c r="X38" s="270">
        <f>SUMIF(BG8:BG38,1, X8:X38)</f>
        <v>619758544.31999969</v>
      </c>
      <c r="Y38" s="268">
        <f>SUMIF(BG8:BG38,1, Y8:Y38)</f>
        <v>20551241.95608145</v>
      </c>
      <c r="Z38" s="268">
        <f>SUMIF(BG8:BG38,1, Z8:Z38)</f>
        <v>30591638.250000004</v>
      </c>
      <c r="AA38" s="268">
        <f>SUMIF(BG8:BG38,1, AA8:AA38)</f>
        <v>-10040396.293918552</v>
      </c>
      <c r="AB38" s="289"/>
      <c r="AC38" s="291"/>
      <c r="AD38" s="269">
        <f>SUMIF(BG8:BG38,1, AD8:AD38)</f>
        <v>531497298.14444488</v>
      </c>
      <c r="AE38" s="270">
        <f>SUMIF(BG8:BG38,1, AE8:AE38)</f>
        <v>505133880.44000006</v>
      </c>
      <c r="AF38" s="268">
        <f>SUMIF(BG8:BG38,1, AF8:AF38)</f>
        <v>26363417.704444852</v>
      </c>
      <c r="AG38" s="289"/>
      <c r="AH38" s="269">
        <f>SUMIF(BG8:BG38,1, AH8:AH38)</f>
        <v>108813924.24521977</v>
      </c>
      <c r="AI38" s="270">
        <f>SUMIF(BG8:BG38,1, AI8:AI38)</f>
        <v>114624663.88000003</v>
      </c>
      <c r="AJ38" s="268">
        <f>SUMIF(BG8:BG38,1, AJ8:AJ38)</f>
        <v>-5812175.7483633999</v>
      </c>
      <c r="AK38" s="289"/>
      <c r="AL38" s="280">
        <f>SUMIF(BG8:BG38,1, AL8:AL38)</f>
        <v>181709054.85033536</v>
      </c>
      <c r="AM38" s="280">
        <f>SUMIF(BG8:BG38,1, AM8:AM38)</f>
        <v>173383010.94</v>
      </c>
      <c r="AN38" s="280">
        <f>SUMIF(BG8:BG38,1, AN8:AN38)</f>
        <v>8327480.0239185393</v>
      </c>
      <c r="AO38" s="289"/>
      <c r="AP38" s="281">
        <f>SUMIF(BG8:BG38,1, AP8:AP38)</f>
        <v>649171605.30000007</v>
      </c>
      <c r="AQ38" s="281">
        <f>SUMIF(BG8:BG38,1, AQ8:AQ38)</f>
        <v>4923275.9333572341</v>
      </c>
      <c r="AR38" s="281">
        <f>SUMIF(BG8:BG38,1, AR8:AR38)</f>
        <v>13783658.843692604</v>
      </c>
      <c r="AS38" s="15"/>
      <c r="AT38" s="272"/>
      <c r="AU38" s="15"/>
      <c r="AV38" s="15"/>
      <c r="AW38" s="273"/>
      <c r="AX38" s="272"/>
      <c r="AY38" s="272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296"/>
      <c r="BO38" s="296"/>
      <c r="BP38" s="296"/>
      <c r="BQ38" s="296"/>
      <c r="BR38" s="292"/>
      <c r="BS38" s="292"/>
      <c r="BT38" s="15"/>
      <c r="BU38" s="15"/>
      <c r="BV38" s="274"/>
      <c r="BW38" s="15"/>
      <c r="BX38" s="15"/>
      <c r="BY38" s="15"/>
      <c r="BZ38" s="15"/>
      <c r="CA38" s="15"/>
      <c r="CB38" s="272"/>
      <c r="CC38" s="275"/>
      <c r="CD38" s="275"/>
      <c r="CE38" s="275"/>
      <c r="CF38" s="275"/>
    </row>
    <row r="39" spans="1:84" x14ac:dyDescent="0.25">
      <c r="A39" s="298"/>
      <c r="B39" s="297" t="s">
        <v>639</v>
      </c>
      <c r="C39" s="93"/>
      <c r="D39" s="265"/>
      <c r="E39" s="276">
        <f>SUMIF(BG8:BG38,2, E8:E38)</f>
        <v>6669200.6499999994</v>
      </c>
      <c r="F39" s="266">
        <f>SUMIF(BG8:BG38,2, F8:F38)</f>
        <v>6669200.6499999994</v>
      </c>
      <c r="G39" s="299">
        <f>'Jobs-Ops'!G39</f>
        <v>0</v>
      </c>
      <c r="H39" s="113">
        <f>'Jobs-Ops'!H39</f>
        <v>0</v>
      </c>
      <c r="I39" s="104"/>
      <c r="J39" s="277">
        <f>SUMIF(BG8:BG38,2, J8:J38)</f>
        <v>6669200.6499999994</v>
      </c>
      <c r="K39" s="286"/>
      <c r="L39" s="98"/>
      <c r="M39" s="270">
        <f>SUMIF(BG8:BG38,2, M8:M38)</f>
        <v>5298823.88</v>
      </c>
      <c r="N39" s="278">
        <f>SUMIF(BG8:BG38,2, N8:N38)</f>
        <v>5298823.88</v>
      </c>
      <c r="O39" s="287"/>
      <c r="P39" s="99"/>
      <c r="Q39" s="268">
        <f>SUMIF(BG8:BG38,2, Q8:Q38)</f>
        <v>1370376.77</v>
      </c>
      <c r="R39" s="268">
        <f>SUMIF(BG8:BG38,2, R8:R38)</f>
        <v>1371642.1300000001</v>
      </c>
      <c r="S39" s="268">
        <f>SUMIF(BG8:BG38,2, S8:S38)</f>
        <v>-1265.3600000001024</v>
      </c>
      <c r="T39" s="300" t="str">
        <f>IF('Jobs-Ops'!S39&lt;&gt; "",'Jobs-Ops'!S39,"")</f>
        <v/>
      </c>
      <c r="U39" s="289"/>
      <c r="V39" s="290" t="str">
        <f t="shared" si="15"/>
        <v/>
      </c>
      <c r="W39" s="269">
        <f>SUMIF(BG8:BG38,2, W8:W38)</f>
        <v>6635605.7602290194</v>
      </c>
      <c r="X39" s="270">
        <f>SUMIF(BG8:BG38,2, X8:X38)</f>
        <v>5271223.5200000005</v>
      </c>
      <c r="Y39" s="268">
        <f>SUMIF(BG8:BG38,2, Y8:Y38)</f>
        <v>1364382.2402290197</v>
      </c>
      <c r="Z39" s="268">
        <f>SUMIF(BG8:BG38,2, Z8:Z38)</f>
        <v>1371642.1300000001</v>
      </c>
      <c r="AA39" s="268">
        <f>SUMIF(BG8:BG38,2, AA8:AA38)</f>
        <v>-7259.8897709804005</v>
      </c>
      <c r="AB39" s="289"/>
      <c r="AC39" s="291"/>
      <c r="AD39" s="269">
        <f>SUMIF(BG8:BG38,2, AD8:AD38)</f>
        <v>5824748.2373939808</v>
      </c>
      <c r="AE39" s="270">
        <f>SUMIF(BG8:BG38,2, AE8:AE38)</f>
        <v>4971353.05</v>
      </c>
      <c r="AF39" s="268">
        <f>SUMIF(BG8:BG38,2, AF8:AF38)</f>
        <v>853395.18739398103</v>
      </c>
      <c r="AG39" s="289"/>
      <c r="AH39" s="269">
        <f>SUMIF(BG8:BG38,2, AH8:AH38)</f>
        <v>810857.52283503849</v>
      </c>
      <c r="AI39" s="270">
        <f>SUMIF(BG8:BG38,2, AI8:AI38)</f>
        <v>299870.46999999997</v>
      </c>
      <c r="AJ39" s="268">
        <f>SUMIF(BG8:BG38,2, AJ8:AJ38)</f>
        <v>510987.05283503863</v>
      </c>
      <c r="AK39" s="289"/>
      <c r="AL39" s="280">
        <f>SUMIF(BG8:BG38,2, AL8:AL38)</f>
        <v>33594.8897709804</v>
      </c>
      <c r="AM39" s="280">
        <f>SUMIF(BG8:BG38,2, AM8:AM38)</f>
        <v>27600.360000000102</v>
      </c>
      <c r="AN39" s="280">
        <f>SUMIF(BG8:BG38,2, AN8:AN38)</f>
        <v>5994.5297709802981</v>
      </c>
      <c r="AO39" s="289"/>
      <c r="AP39" s="281">
        <f>SUMIF(BG8:BG38,2, AP8:AP38)</f>
        <v>6642865.6499999994</v>
      </c>
      <c r="AQ39" s="281">
        <f>SUMIF(BG8:BG38,2, AQ8:AQ38)</f>
        <v>613.68195246771211</v>
      </c>
      <c r="AR39" s="281">
        <f>SUMIF(BG8:BG38,2, AR8:AR38)</f>
        <v>7873.5717234481126</v>
      </c>
      <c r="AS39" s="15"/>
      <c r="AT39" s="272"/>
      <c r="AU39" s="15"/>
      <c r="AV39" s="15"/>
      <c r="AW39" s="273"/>
      <c r="AX39" s="272"/>
      <c r="AY39" s="272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296"/>
      <c r="BO39" s="296"/>
      <c r="BP39" s="296"/>
      <c r="BQ39" s="296"/>
      <c r="BR39" s="292"/>
      <c r="BS39" s="292"/>
      <c r="BT39" s="15"/>
      <c r="BU39" s="15"/>
      <c r="BV39" s="274"/>
      <c r="BW39" s="15"/>
      <c r="BX39" s="15"/>
      <c r="BY39" s="15"/>
      <c r="BZ39" s="15"/>
      <c r="CA39" s="15"/>
      <c r="CB39" s="272"/>
      <c r="CC39" s="275"/>
      <c r="CD39" s="275"/>
      <c r="CE39" s="275"/>
      <c r="CF39" s="275"/>
    </row>
    <row r="40" spans="1:84" x14ac:dyDescent="0.25">
      <c r="A40" s="298"/>
      <c r="B40" s="297" t="s">
        <v>637</v>
      </c>
      <c r="C40" s="93"/>
      <c r="D40" s="265"/>
      <c r="E40" s="276">
        <f>SUM(E8:E39)/4</f>
        <v>823557126.49500012</v>
      </c>
      <c r="F40" s="266">
        <f>SUM(F8:F39)/4</f>
        <v>823557126.49500012</v>
      </c>
      <c r="G40" s="299">
        <f>'Jobs-Ops'!G40</f>
        <v>0</v>
      </c>
      <c r="H40" s="113">
        <f>'Jobs-Ops'!H40</f>
        <v>0</v>
      </c>
      <c r="I40" s="104"/>
      <c r="J40" s="277">
        <f>SUM(J8:J39)/4</f>
        <v>826257744.08499992</v>
      </c>
      <c r="K40" s="286"/>
      <c r="L40" s="98"/>
      <c r="M40" s="270">
        <f>SUM(M8:M39)/4</f>
        <v>843271796.6875</v>
      </c>
      <c r="N40" s="278">
        <f>SUM(N8:N39)/4</f>
        <v>797434027.19749987</v>
      </c>
      <c r="O40" s="287"/>
      <c r="P40" s="99"/>
      <c r="Q40" s="268">
        <f>SUM(Q8:Q39)/4</f>
        <v>28823716.887499988</v>
      </c>
      <c r="R40" s="268">
        <f>SUM(R8:R39)/4</f>
        <v>30802226.147500001</v>
      </c>
      <c r="S40" s="268">
        <f>SUM(S8:S39)/4</f>
        <v>-1978509.2600000147</v>
      </c>
      <c r="T40" s="300" t="str">
        <f>IF('Jobs-Ops'!S40&lt;&gt; "",'Jobs-Ops'!S40,"")</f>
        <v/>
      </c>
      <c r="U40" s="289"/>
      <c r="V40" s="290" t="str">
        <f t="shared" si="15"/>
        <v/>
      </c>
      <c r="W40" s="269">
        <f>SUM(W8:W39)/4</f>
        <v>644527692.42855763</v>
      </c>
      <c r="X40" s="270">
        <f>SUM(X8:X39)/4</f>
        <v>623991378.49999964</v>
      </c>
      <c r="Y40" s="268">
        <f>SUM(Y8:Y39)/4</f>
        <v>20492490.282474589</v>
      </c>
      <c r="Z40" s="268">
        <f>SUM(Z8:Z39)/4</f>
        <v>30802226.147500001</v>
      </c>
      <c r="AA40" s="268">
        <f>SUM(AA8:AA39)/4</f>
        <v>-10309735.865025414</v>
      </c>
      <c r="AB40" s="289"/>
      <c r="AC40" s="291"/>
      <c r="AD40" s="269">
        <f>SUM(AD8:AD39)/4</f>
        <v>535174717.17538142</v>
      </c>
      <c r="AE40" s="270">
        <f>SUM(AE8:AE39)/4</f>
        <v>508268215.98000002</v>
      </c>
      <c r="AF40" s="268">
        <f>SUM(AF8:AF39)/4</f>
        <v>26906501.195381295</v>
      </c>
      <c r="AG40" s="289"/>
      <c r="AH40" s="269">
        <f>SUM(AH8:AH39)/4</f>
        <v>109352975.25317644</v>
      </c>
      <c r="AI40" s="270">
        <f>SUM(AI8:AI39)/4</f>
        <v>115723162.52000004</v>
      </c>
      <c r="AJ40" s="268">
        <f>SUM(AJ8:AJ39)/4</f>
        <v>-6414010.9129067026</v>
      </c>
      <c r="AK40" s="289"/>
      <c r="AL40" s="280">
        <f>SUM(AL8:AL39)/4</f>
        <v>181730051.65644222</v>
      </c>
      <c r="AM40" s="280">
        <f>SUM(AM8:AM39)/4</f>
        <v>173442648.69750002</v>
      </c>
      <c r="AN40" s="280">
        <f>SUM(AN8:AN39)/4</f>
        <v>8331226.6050254023</v>
      </c>
      <c r="AO40" s="289"/>
      <c r="AP40" s="281">
        <f>SUM(AP8:AP39)/4</f>
        <v>653405433.09375012</v>
      </c>
      <c r="AQ40" s="281">
        <f>SUM(AQ8:AQ39)/4</f>
        <v>4923666.9845775263</v>
      </c>
      <c r="AR40" s="281">
        <f>SUM(AR8:AR39)/4</f>
        <v>13801407.649769757</v>
      </c>
      <c r="AS40" s="15"/>
      <c r="AT40" s="272"/>
      <c r="AU40" s="15"/>
      <c r="AV40" s="15"/>
      <c r="AW40" s="273"/>
      <c r="AX40" s="272"/>
      <c r="AY40" s="272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296"/>
      <c r="BO40" s="296"/>
      <c r="BP40" s="296"/>
      <c r="BQ40" s="296"/>
      <c r="BR40" s="292"/>
      <c r="BS40" s="292"/>
      <c r="BT40" s="15"/>
      <c r="BU40" s="15"/>
      <c r="BV40" s="274"/>
      <c r="BW40" s="15"/>
      <c r="BX40" s="15"/>
      <c r="BY40" s="15"/>
      <c r="BZ40" s="15"/>
      <c r="CA40" s="15"/>
      <c r="CB40" s="272"/>
      <c r="CC40" s="275"/>
      <c r="CD40" s="275"/>
      <c r="CE40" s="275"/>
      <c r="CF40" s="275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o6VIDxaxBrWC5Rc1gzc9CcV1rpZNajyaFN7AcT/d77Nhsyf5B8B9SmeSI32zcWhkMGbHg8hApbF5qu62bxXcZw==" saltValue="sJ2UsXs2RExwInesEUbkp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0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0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0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63"/>
      <c r="B26" s="264"/>
      <c r="C26" s="264"/>
      <c r="D26" s="265"/>
      <c r="E26" s="266"/>
      <c r="F26" s="267"/>
      <c r="G26" s="266"/>
      <c r="H26" s="267"/>
      <c r="I26" s="266"/>
      <c r="J26" s="268"/>
      <c r="K26" s="268"/>
      <c r="L26" s="268"/>
      <c r="M26" s="15"/>
      <c r="N26" s="268"/>
      <c r="O26" s="268"/>
      <c r="P26" s="268"/>
      <c r="Q26" s="15"/>
      <c r="R26" s="269"/>
      <c r="S26" s="269"/>
      <c r="T26" s="269"/>
      <c r="U26" s="270"/>
      <c r="V26" s="270"/>
      <c r="W26" s="270"/>
      <c r="X26" s="268"/>
      <c r="Y26" s="268"/>
      <c r="Z26" s="268"/>
      <c r="AA26" s="271"/>
      <c r="AB26" s="272"/>
      <c r="AC26" s="15"/>
      <c r="AD26" s="15"/>
      <c r="AE26" s="273"/>
      <c r="AF26" s="272"/>
      <c r="AG26" s="272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274"/>
      <c r="BE26" s="15"/>
      <c r="BF26" s="15"/>
      <c r="BG26" s="15"/>
      <c r="BH26" s="15"/>
      <c r="BI26" s="15"/>
      <c r="BJ26" s="272"/>
      <c r="BK26" s="275"/>
      <c r="BL26" s="275"/>
      <c r="BM26" s="275"/>
      <c r="BN26" s="275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63"/>
      <c r="B28" s="264"/>
      <c r="C28" s="264"/>
      <c r="D28" s="265"/>
      <c r="E28" s="266"/>
      <c r="F28" s="267"/>
      <c r="G28" s="266"/>
      <c r="H28" s="267"/>
      <c r="I28" s="266"/>
      <c r="J28" s="268"/>
      <c r="K28" s="268"/>
      <c r="L28" s="268"/>
      <c r="M28" s="15"/>
      <c r="N28" s="268"/>
      <c r="O28" s="268"/>
      <c r="P28" s="268"/>
      <c r="Q28" s="15"/>
      <c r="R28" s="269"/>
      <c r="S28" s="269"/>
      <c r="T28" s="269"/>
      <c r="U28" s="270"/>
      <c r="V28" s="270"/>
      <c r="W28" s="270"/>
      <c r="X28" s="268"/>
      <c r="Y28" s="268"/>
      <c r="Z28" s="268"/>
      <c r="AA28" s="271"/>
      <c r="AB28" s="272"/>
      <c r="AC28" s="15"/>
      <c r="AD28" s="15"/>
      <c r="AE28" s="273"/>
      <c r="AF28" s="272"/>
      <c r="AG28" s="272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274"/>
      <c r="BE28" s="15"/>
      <c r="BF28" s="15"/>
      <c r="BG28" s="15"/>
      <c r="BH28" s="15"/>
      <c r="BI28" s="15"/>
      <c r="BJ28" s="272"/>
      <c r="BK28" s="275"/>
      <c r="BL28" s="275"/>
      <c r="BM28" s="275"/>
      <c r="BN28" s="275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63"/>
      <c r="B36" s="283"/>
      <c r="C36" s="264"/>
      <c r="D36" s="265"/>
      <c r="E36" s="266"/>
      <c r="F36" s="267"/>
      <c r="G36" s="266"/>
      <c r="H36" s="267"/>
      <c r="I36" s="266"/>
      <c r="J36" s="268"/>
      <c r="K36" s="268"/>
      <c r="L36" s="268"/>
      <c r="M36" s="15"/>
      <c r="N36" s="268"/>
      <c r="O36" s="268"/>
      <c r="P36" s="268"/>
      <c r="Q36" s="15"/>
      <c r="R36" s="269"/>
      <c r="S36" s="269"/>
      <c r="T36" s="269"/>
      <c r="U36" s="270"/>
      <c r="V36" s="270"/>
      <c r="W36" s="270"/>
      <c r="X36" s="268"/>
      <c r="Y36" s="268"/>
      <c r="Z36" s="268"/>
      <c r="AA36" s="271"/>
      <c r="AB36" s="272"/>
      <c r="AC36" s="15"/>
      <c r="AD36" s="15"/>
      <c r="AE36" s="273"/>
      <c r="AF36" s="272"/>
      <c r="AG36" s="272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274"/>
      <c r="BE36" s="15"/>
      <c r="BF36" s="15"/>
      <c r="BG36" s="15"/>
      <c r="BH36" s="15"/>
      <c r="BI36" s="15"/>
      <c r="BJ36" s="272"/>
      <c r="BK36" s="275"/>
      <c r="BL36" s="275"/>
      <c r="BM36" s="275"/>
      <c r="BN36" s="275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83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83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83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0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0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0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7I+etcpDO8SSchtA9l+VFTOzmQWCWaGbNEOU7hSCx0KJwOEGX9UQtRvoIq6vTctY1N4S0y/QxbMAR6dJGeZCIw==" saltValue="EYh+stTNHXzHgwgJCH5TF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MsgMnm5kbnlbEA+EICU9DWNr3wldnQ3BOrZzamzx8GpHtqaXgcUmF7hjK+QZjbdAKZaDzza2hBk4XGOI2Wu/8w==" saltValue="G03pRwQV2IciXMy9vymnHg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0dZwbmuO0KDF3VKjeL0GqaXwkxWj9yvNy00VK1bpoaQV1KwjZjWsQQtAkA0O3OEKfQ9+jAtc7sZH84OvFm1fJQ==" saltValue="4+jfDju/2biiYuDYq1TM1g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Yi3Glb/A+10dW4eMeMmXDlCi9kifyVJTZBDCUPu4pLMMOZyFPbPW92w9dknl9k6M7yh+eAu2d3y5OGWf64qN6w==" saltValue="X6SSenINW11fFQak5lxrXA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