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C56F0C40-B982-403B-9DCB-168505D1E846}" xr6:coauthVersionLast="47" xr6:coauthVersionMax="47" xr10:uidLastSave="{00000000-0000-0000-0000-000000000000}"/>
  <bookViews>
    <workbookView xWindow="-120" yWindow="-120" windowWidth="35220" windowHeight="16125" tabRatio="800" firstSheet="2" activeTab="3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16" i="82" l="1"/>
  <c r="AQ116" i="82"/>
  <c r="AP116" i="82"/>
  <c r="AP115" i="82"/>
  <c r="AN116" i="82"/>
  <c r="AM116" i="82"/>
  <c r="AL116" i="82"/>
  <c r="AJ116" i="82"/>
  <c r="AI116" i="82"/>
  <c r="AI115" i="82"/>
  <c r="AH116" i="82"/>
  <c r="AF116" i="82"/>
  <c r="AE116" i="82"/>
  <c r="AE115" i="82"/>
  <c r="AD116" i="82"/>
  <c r="AD115" i="82"/>
  <c r="AA116" i="82"/>
  <c r="Z116" i="82"/>
  <c r="Y116" i="82"/>
  <c r="X116" i="82"/>
  <c r="X115" i="82"/>
  <c r="W116" i="82"/>
  <c r="S116" i="82"/>
  <c r="R116" i="82"/>
  <c r="Q116" i="82"/>
  <c r="N116" i="82"/>
  <c r="M116" i="82"/>
  <c r="M115" i="82"/>
  <c r="J116" i="82"/>
  <c r="F116" i="82"/>
  <c r="F115" i="82"/>
  <c r="E116" i="82"/>
  <c r="E115" i="82"/>
  <c r="AP113" i="82"/>
  <c r="AE113" i="82"/>
  <c r="E113" i="82"/>
  <c r="AP47" i="82"/>
  <c r="AP117" i="82" s="1"/>
  <c r="AE47" i="82"/>
  <c r="AE117" i="82" s="1"/>
  <c r="AD47" i="82"/>
  <c r="X47" i="82"/>
  <c r="M47" i="82"/>
  <c r="M113" i="82" s="1"/>
  <c r="F47" i="82"/>
  <c r="E47" i="82"/>
  <c r="E117" i="82" s="1"/>
  <c r="AW116" i="75"/>
  <c r="AV116" i="75"/>
  <c r="AU116" i="75"/>
  <c r="AU115" i="75"/>
  <c r="AS116" i="75"/>
  <c r="AR116" i="75"/>
  <c r="AQ116" i="75"/>
  <c r="AN116" i="75"/>
  <c r="AM116" i="75"/>
  <c r="AM115" i="75"/>
  <c r="AL116" i="75"/>
  <c r="AI116" i="75"/>
  <c r="AI115" i="75"/>
  <c r="AH116" i="75"/>
  <c r="AH115" i="75"/>
  <c r="AG116" i="75"/>
  <c r="AG115" i="75"/>
  <c r="AD116" i="75"/>
  <c r="AC116" i="75"/>
  <c r="AO116" i="75"/>
  <c r="AJ116" i="75"/>
  <c r="AJ115" i="75"/>
  <c r="Z116" i="75"/>
  <c r="V116" i="75"/>
  <c r="Y116" i="75"/>
  <c r="X116" i="75"/>
  <c r="X115" i="75"/>
  <c r="W116" i="75"/>
  <c r="R116" i="75"/>
  <c r="Q116" i="75"/>
  <c r="P116" i="75"/>
  <c r="M116" i="75"/>
  <c r="L116" i="75"/>
  <c r="L115" i="75"/>
  <c r="I116" i="75"/>
  <c r="F116" i="75"/>
  <c r="F115" i="75"/>
  <c r="E116" i="75"/>
  <c r="E115" i="75"/>
  <c r="AU113" i="75"/>
  <c r="AH113" i="75"/>
  <c r="E113" i="75"/>
  <c r="AU47" i="75"/>
  <c r="AU117" i="75" s="1"/>
  <c r="AH47" i="75"/>
  <c r="AH117" i="75" s="1"/>
  <c r="AG47" i="75"/>
  <c r="AJ47" i="75"/>
  <c r="X47" i="75"/>
  <c r="L47" i="75"/>
  <c r="L113" i="75" s="1"/>
  <c r="F47" i="75"/>
  <c r="E47" i="75"/>
  <c r="E117" i="75" s="1"/>
  <c r="AG26" i="79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N25" i="79"/>
  <c r="K25" i="79"/>
  <c r="O25" i="79" s="1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O23" i="79"/>
  <c r="N23" i="79"/>
  <c r="K23" i="79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N21" i="79"/>
  <c r="K21" i="79"/>
  <c r="O21" i="79" s="1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O19" i="79"/>
  <c r="N19" i="79"/>
  <c r="K19" i="79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N17" i="79"/>
  <c r="K17" i="79"/>
  <c r="O17" i="79" s="1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O15" i="79"/>
  <c r="N15" i="79"/>
  <c r="K15" i="79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N13" i="79"/>
  <c r="K13" i="79"/>
  <c r="O13" i="79" s="1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O11" i="79"/>
  <c r="N11" i="79"/>
  <c r="K11" i="79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N9" i="79"/>
  <c r="K9" i="79"/>
  <c r="O9" i="79" s="1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O7" i="79"/>
  <c r="N7" i="79"/>
  <c r="K7" i="79"/>
  <c r="AF26" i="78"/>
  <c r="AC26" i="78"/>
  <c r="AB26" i="78"/>
  <c r="AA26" i="78"/>
  <c r="Y26" i="78"/>
  <c r="X26" i="78"/>
  <c r="W26" i="78"/>
  <c r="U26" i="78"/>
  <c r="Q26" i="78"/>
  <c r="O26" i="78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F22" i="78"/>
  <c r="AC22" i="78"/>
  <c r="AB22" i="78"/>
  <c r="AA22" i="78"/>
  <c r="Y22" i="78"/>
  <c r="X22" i="78"/>
  <c r="W22" i="78"/>
  <c r="U22" i="78"/>
  <c r="Q22" i="78"/>
  <c r="O22" i="78"/>
  <c r="N22" i="78"/>
  <c r="L22" i="78"/>
  <c r="AG22" i="78" s="1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F18" i="78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F14" i="78"/>
  <c r="AC14" i="78"/>
  <c r="AB14" i="78"/>
  <c r="AA14" i="78"/>
  <c r="Y14" i="78"/>
  <c r="X14" i="78"/>
  <c r="W14" i="78"/>
  <c r="U14" i="78"/>
  <c r="Q14" i="78"/>
  <c r="O14" i="78"/>
  <c r="N14" i="78"/>
  <c r="L14" i="78"/>
  <c r="AG14" i="78" s="1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F10" i="78"/>
  <c r="AC10" i="78"/>
  <c r="AB10" i="78"/>
  <c r="AA10" i="78"/>
  <c r="Y10" i="78"/>
  <c r="X10" i="78"/>
  <c r="W10" i="78"/>
  <c r="U10" i="78"/>
  <c r="Q10" i="78"/>
  <c r="O10" i="78"/>
  <c r="N10" i="78"/>
  <c r="L10" i="78"/>
  <c r="AG10" i="78" s="1"/>
  <c r="AC9" i="78"/>
  <c r="AB9" i="78"/>
  <c r="AA9" i="78"/>
  <c r="Y9" i="78"/>
  <c r="X9" i="78"/>
  <c r="W9" i="78"/>
  <c r="U9" i="78"/>
  <c r="Q9" i="78"/>
  <c r="O9" i="78"/>
  <c r="N9" i="78"/>
  <c r="L9" i="78"/>
  <c r="AG9" i="78" s="1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L436" i="82"/>
  <c r="AJ436" i="82"/>
  <c r="AI436" i="82"/>
  <c r="AH436" i="82"/>
  <c r="AF436" i="82"/>
  <c r="AA436" i="82"/>
  <c r="Z436" i="82"/>
  <c r="Y436" i="82"/>
  <c r="W436" i="82"/>
  <c r="V436" i="82"/>
  <c r="T436" i="82"/>
  <c r="R436" i="82"/>
  <c r="N436" i="82"/>
  <c r="Q436" i="82" s="1"/>
  <c r="S436" i="82" s="1"/>
  <c r="J436" i="82"/>
  <c r="H436" i="82"/>
  <c r="G436" i="82"/>
  <c r="AR435" i="82"/>
  <c r="AQ435" i="82"/>
  <c r="AN435" i="82"/>
  <c r="AM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AA434" i="82"/>
  <c r="Z434" i="82"/>
  <c r="Y434" i="82"/>
  <c r="W434" i="82"/>
  <c r="V434" i="82"/>
  <c r="T434" i="82"/>
  <c r="R434" i="82"/>
  <c r="Q434" i="82"/>
  <c r="S434" i="82" s="1"/>
  <c r="N434" i="82"/>
  <c r="AM434" i="82" s="1"/>
  <c r="J434" i="82"/>
  <c r="H434" i="82"/>
  <c r="G434" i="82"/>
  <c r="AR433" i="82"/>
  <c r="AQ433" i="82"/>
  <c r="AN433" i="82"/>
  <c r="AM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AA432" i="82"/>
  <c r="Z432" i="82"/>
  <c r="Y432" i="82"/>
  <c r="W432" i="82"/>
  <c r="V432" i="82"/>
  <c r="T432" i="82"/>
  <c r="R432" i="82"/>
  <c r="Q432" i="82"/>
  <c r="S432" i="82" s="1"/>
  <c r="N432" i="82"/>
  <c r="AM432" i="82" s="1"/>
  <c r="J432" i="82"/>
  <c r="H432" i="82"/>
  <c r="G432" i="82"/>
  <c r="AR431" i="82"/>
  <c r="AQ431" i="82"/>
  <c r="AN431" i="82"/>
  <c r="AM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AA430" i="82"/>
  <c r="Z430" i="82"/>
  <c r="Y430" i="82"/>
  <c r="W430" i="82"/>
  <c r="V430" i="82"/>
  <c r="T430" i="82"/>
  <c r="R430" i="82"/>
  <c r="Q430" i="82"/>
  <c r="S430" i="82" s="1"/>
  <c r="N430" i="82"/>
  <c r="AM430" i="82" s="1"/>
  <c r="J430" i="82"/>
  <c r="H430" i="82"/>
  <c r="G430" i="82"/>
  <c r="AR429" i="82"/>
  <c r="AQ429" i="82"/>
  <c r="AN429" i="82"/>
  <c r="AM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AA428" i="82"/>
  <c r="Z428" i="82"/>
  <c r="Y428" i="82"/>
  <c r="W428" i="82"/>
  <c r="V428" i="82"/>
  <c r="T428" i="82"/>
  <c r="R428" i="82"/>
  <c r="Q428" i="82"/>
  <c r="S428" i="82" s="1"/>
  <c r="N428" i="82"/>
  <c r="AM428" i="82" s="1"/>
  <c r="J428" i="82"/>
  <c r="H428" i="82"/>
  <c r="G428" i="82"/>
  <c r="AR427" i="82"/>
  <c r="AQ427" i="82"/>
  <c r="AN427" i="82"/>
  <c r="AM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AA426" i="82"/>
  <c r="Z426" i="82"/>
  <c r="Y426" i="82"/>
  <c r="W426" i="82"/>
  <c r="V426" i="82"/>
  <c r="T426" i="82"/>
  <c r="R426" i="82"/>
  <c r="Q426" i="82"/>
  <c r="S426" i="82" s="1"/>
  <c r="N426" i="82"/>
  <c r="AM426" i="82" s="1"/>
  <c r="J426" i="82"/>
  <c r="H426" i="82"/>
  <c r="G426" i="82"/>
  <c r="AR425" i="82"/>
  <c r="AQ425" i="82"/>
  <c r="AN425" i="82"/>
  <c r="AM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J425" i="82"/>
  <c r="Q425" i="82" s="1"/>
  <c r="S425" i="82" s="1"/>
  <c r="H425" i="82"/>
  <c r="G425" i="82"/>
  <c r="AR424" i="82"/>
  <c r="AQ424" i="82"/>
  <c r="AN424" i="82"/>
  <c r="AL424" i="82"/>
  <c r="AJ424" i="82"/>
  <c r="AI424" i="82"/>
  <c r="AH424" i="82"/>
  <c r="AF424" i="82"/>
  <c r="AA424" i="82"/>
  <c r="Z424" i="82"/>
  <c r="Y424" i="82"/>
  <c r="W424" i="82"/>
  <c r="V424" i="82"/>
  <c r="T424" i="82"/>
  <c r="R424" i="82"/>
  <c r="Q424" i="82"/>
  <c r="S424" i="82" s="1"/>
  <c r="N424" i="82"/>
  <c r="AM424" i="82" s="1"/>
  <c r="J424" i="82"/>
  <c r="H424" i="82"/>
  <c r="G424" i="82"/>
  <c r="AR423" i="82"/>
  <c r="AQ423" i="82"/>
  <c r="AN423" i="82"/>
  <c r="AM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J423" i="82"/>
  <c r="Q423" i="82" s="1"/>
  <c r="S423" i="82" s="1"/>
  <c r="H423" i="82"/>
  <c r="G423" i="82"/>
  <c r="AR422" i="82"/>
  <c r="AQ422" i="82"/>
  <c r="AN422" i="82"/>
  <c r="AL422" i="82"/>
  <c r="AJ422" i="82"/>
  <c r="AI422" i="82"/>
  <c r="AH422" i="82"/>
  <c r="AF422" i="82"/>
  <c r="AA422" i="82"/>
  <c r="Z422" i="82"/>
  <c r="Y422" i="82"/>
  <c r="W422" i="82"/>
  <c r="V422" i="82"/>
  <c r="T422" i="82"/>
  <c r="R422" i="82"/>
  <c r="Q422" i="82"/>
  <c r="S422" i="82" s="1"/>
  <c r="N422" i="82"/>
  <c r="AM422" i="82" s="1"/>
  <c r="J422" i="82"/>
  <c r="H422" i="82"/>
  <c r="G422" i="82"/>
  <c r="AR421" i="82"/>
  <c r="AQ421" i="82"/>
  <c r="AN421" i="82"/>
  <c r="AM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AA420" i="82"/>
  <c r="Z420" i="82"/>
  <c r="Y420" i="82"/>
  <c r="W420" i="82"/>
  <c r="V420" i="82"/>
  <c r="T420" i="82"/>
  <c r="R420" i="82"/>
  <c r="Q420" i="82"/>
  <c r="S420" i="82" s="1"/>
  <c r="N420" i="82"/>
  <c r="AM420" i="82" s="1"/>
  <c r="J420" i="82"/>
  <c r="H420" i="82"/>
  <c r="G420" i="82"/>
  <c r="AR419" i="82"/>
  <c r="AQ419" i="82"/>
  <c r="AN419" i="82"/>
  <c r="AM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J419" i="82"/>
  <c r="Q419" i="82" s="1"/>
  <c r="S419" i="82" s="1"/>
  <c r="H419" i="82"/>
  <c r="G419" i="82"/>
  <c r="AR418" i="82"/>
  <c r="AQ418" i="82"/>
  <c r="AN418" i="82"/>
  <c r="AL418" i="82"/>
  <c r="AJ418" i="82"/>
  <c r="AI418" i="82"/>
  <c r="AH418" i="82"/>
  <c r="AF418" i="82"/>
  <c r="AA418" i="82"/>
  <c r="Z418" i="82"/>
  <c r="Y418" i="82"/>
  <c r="W418" i="82"/>
  <c r="V418" i="82"/>
  <c r="T418" i="82"/>
  <c r="R418" i="82"/>
  <c r="Q418" i="82"/>
  <c r="S418" i="82" s="1"/>
  <c r="N418" i="82"/>
  <c r="AM418" i="82" s="1"/>
  <c r="J418" i="82"/>
  <c r="H418" i="82"/>
  <c r="G418" i="82"/>
  <c r="AR417" i="82"/>
  <c r="AQ417" i="82"/>
  <c r="AN417" i="82"/>
  <c r="AM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R417" i="82"/>
  <c r="N417" i="82"/>
  <c r="J417" i="82"/>
  <c r="Q417" i="82" s="1"/>
  <c r="S417" i="82" s="1"/>
  <c r="H417" i="82"/>
  <c r="G417" i="82"/>
  <c r="AR416" i="82"/>
  <c r="AQ416" i="82"/>
  <c r="AN416" i="82"/>
  <c r="AL416" i="82"/>
  <c r="AJ416" i="82"/>
  <c r="AI416" i="82"/>
  <c r="AH416" i="82"/>
  <c r="AF416" i="82"/>
  <c r="AA416" i="82"/>
  <c r="Z416" i="82"/>
  <c r="Y416" i="82"/>
  <c r="W416" i="82"/>
  <c r="V416" i="82"/>
  <c r="T416" i="82"/>
  <c r="R416" i="82"/>
  <c r="Q416" i="82"/>
  <c r="S416" i="82" s="1"/>
  <c r="N416" i="82"/>
  <c r="AM416" i="82" s="1"/>
  <c r="J416" i="82"/>
  <c r="H416" i="82"/>
  <c r="G416" i="82"/>
  <c r="AR415" i="82"/>
  <c r="AQ415" i="82"/>
  <c r="AN415" i="82"/>
  <c r="AM415" i="82"/>
  <c r="AL415" i="82"/>
  <c r="AJ415" i="82"/>
  <c r="AI415" i="82"/>
  <c r="AH415" i="82"/>
  <c r="AF415" i="82"/>
  <c r="Z415" i="82"/>
  <c r="Y415" i="82"/>
  <c r="AA415" i="82" s="1"/>
  <c r="W415" i="82"/>
  <c r="V415" i="82"/>
  <c r="T415" i="82"/>
  <c r="R415" i="82"/>
  <c r="N415" i="82"/>
  <c r="J415" i="82"/>
  <c r="Q415" i="82" s="1"/>
  <c r="S415" i="82" s="1"/>
  <c r="H415" i="82"/>
  <c r="G415" i="82"/>
  <c r="AR414" i="82"/>
  <c r="AQ414" i="82"/>
  <c r="AN414" i="82"/>
  <c r="AL414" i="82"/>
  <c r="AJ414" i="82"/>
  <c r="AI414" i="82"/>
  <c r="AH414" i="82"/>
  <c r="AF414" i="82"/>
  <c r="AA414" i="82"/>
  <c r="Z414" i="82"/>
  <c r="Y414" i="82"/>
  <c r="W414" i="82"/>
  <c r="V414" i="82"/>
  <c r="T414" i="82"/>
  <c r="R414" i="82"/>
  <c r="Q414" i="82"/>
  <c r="S414" i="82" s="1"/>
  <c r="N414" i="82"/>
  <c r="AM414" i="82" s="1"/>
  <c r="J414" i="82"/>
  <c r="H414" i="82"/>
  <c r="G414" i="82"/>
  <c r="AR413" i="82"/>
  <c r="AQ413" i="82"/>
  <c r="AN413" i="82"/>
  <c r="AM413" i="82"/>
  <c r="AL413" i="82"/>
  <c r="AJ413" i="82"/>
  <c r="AI413" i="82"/>
  <c r="AH413" i="82"/>
  <c r="AF413" i="82"/>
  <c r="Z413" i="82"/>
  <c r="Y413" i="82"/>
  <c r="AA413" i="82" s="1"/>
  <c r="W413" i="82"/>
  <c r="V413" i="82"/>
  <c r="T413" i="82"/>
  <c r="R413" i="82"/>
  <c r="N413" i="82"/>
  <c r="J413" i="82"/>
  <c r="Q413" i="82" s="1"/>
  <c r="S413" i="82" s="1"/>
  <c r="H413" i="82"/>
  <c r="G413" i="82"/>
  <c r="AR412" i="82"/>
  <c r="AQ412" i="82"/>
  <c r="AN412" i="82"/>
  <c r="AL412" i="82"/>
  <c r="AJ412" i="82"/>
  <c r="AI412" i="82"/>
  <c r="AH412" i="82"/>
  <c r="AF412" i="82"/>
  <c r="Z412" i="82"/>
  <c r="AA412" i="82" s="1"/>
  <c r="Y412" i="82"/>
  <c r="W412" i="82"/>
  <c r="V412" i="82"/>
  <c r="T412" i="82"/>
  <c r="R412" i="82"/>
  <c r="N412" i="82"/>
  <c r="Q412" i="82" s="1"/>
  <c r="S412" i="82" s="1"/>
  <c r="J412" i="82"/>
  <c r="H412" i="82"/>
  <c r="G412" i="82"/>
  <c r="AR411" i="82"/>
  <c r="AQ411" i="82"/>
  <c r="AN411" i="82"/>
  <c r="AM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S411" i="82"/>
  <c r="R411" i="82"/>
  <c r="N411" i="82"/>
  <c r="J411" i="82"/>
  <c r="Q411" i="82" s="1"/>
  <c r="H411" i="82"/>
  <c r="G411" i="82"/>
  <c r="AR410" i="82"/>
  <c r="AQ410" i="82"/>
  <c r="AN410" i="82"/>
  <c r="AL410" i="82"/>
  <c r="AJ410" i="82"/>
  <c r="AI410" i="82"/>
  <c r="AH410" i="82"/>
  <c r="AF410" i="82"/>
  <c r="Z410" i="82"/>
  <c r="AA410" i="82" s="1"/>
  <c r="Y410" i="82"/>
  <c r="W410" i="82"/>
  <c r="V410" i="82"/>
  <c r="T410" i="82"/>
  <c r="R410" i="82"/>
  <c r="Q410" i="82"/>
  <c r="S410" i="82" s="1"/>
  <c r="N410" i="82"/>
  <c r="AM410" i="82" s="1"/>
  <c r="J410" i="82"/>
  <c r="H410" i="82"/>
  <c r="G410" i="82"/>
  <c r="AR409" i="82"/>
  <c r="AQ409" i="82"/>
  <c r="AN409" i="82"/>
  <c r="AM409" i="82"/>
  <c r="AL409" i="82"/>
  <c r="AJ409" i="82"/>
  <c r="AI409" i="82"/>
  <c r="AH409" i="82"/>
  <c r="AF409" i="82"/>
  <c r="Z409" i="82"/>
  <c r="Y409" i="82"/>
  <c r="AA409" i="82" s="1"/>
  <c r="W409" i="82"/>
  <c r="V409" i="82"/>
  <c r="T409" i="82"/>
  <c r="S409" i="82"/>
  <c r="R409" i="82"/>
  <c r="N409" i="82"/>
  <c r="J409" i="82"/>
  <c r="Q409" i="82" s="1"/>
  <c r="H409" i="82"/>
  <c r="G409" i="82"/>
  <c r="AR408" i="82"/>
  <c r="AQ408" i="82"/>
  <c r="AN408" i="82"/>
  <c r="AL408" i="82"/>
  <c r="AJ408" i="82"/>
  <c r="AI408" i="82"/>
  <c r="AH408" i="82"/>
  <c r="AF408" i="82"/>
  <c r="Z408" i="82"/>
  <c r="AA408" i="82" s="1"/>
  <c r="Y408" i="82"/>
  <c r="W408" i="82"/>
  <c r="V408" i="82"/>
  <c r="T408" i="82"/>
  <c r="R408" i="82"/>
  <c r="Q408" i="82"/>
  <c r="N408" i="82"/>
  <c r="AM408" i="82" s="1"/>
  <c r="J408" i="82"/>
  <c r="H408" i="82"/>
  <c r="G408" i="82"/>
  <c r="AR407" i="82"/>
  <c r="AQ407" i="82"/>
  <c r="AN407" i="82"/>
  <c r="AM407" i="82"/>
  <c r="AL407" i="82"/>
  <c r="AJ407" i="82"/>
  <c r="AI407" i="82"/>
  <c r="AH407" i="82"/>
  <c r="AF407" i="82"/>
  <c r="Z407" i="82"/>
  <c r="Y407" i="82"/>
  <c r="AA407" i="82" s="1"/>
  <c r="W407" i="82"/>
  <c r="V407" i="82"/>
  <c r="T407" i="82"/>
  <c r="S407" i="82"/>
  <c r="R407" i="82"/>
  <c r="N407" i="82"/>
  <c r="J407" i="82"/>
  <c r="Q407" i="82" s="1"/>
  <c r="H407" i="82"/>
  <c r="G407" i="82"/>
  <c r="AR406" i="82"/>
  <c r="AQ406" i="82"/>
  <c r="AN406" i="82"/>
  <c r="AL406" i="82"/>
  <c r="AJ406" i="82"/>
  <c r="AI406" i="82"/>
  <c r="AH406" i="82"/>
  <c r="AF406" i="82"/>
  <c r="Z406" i="82"/>
  <c r="AA406" i="82" s="1"/>
  <c r="Y406" i="82"/>
  <c r="W406" i="82"/>
  <c r="V406" i="82"/>
  <c r="T406" i="82"/>
  <c r="R406" i="82"/>
  <c r="Q406" i="82"/>
  <c r="S406" i="82" s="1"/>
  <c r="N406" i="82"/>
  <c r="AM406" i="82" s="1"/>
  <c r="J406" i="82"/>
  <c r="H406" i="82"/>
  <c r="G406" i="82"/>
  <c r="AR405" i="82"/>
  <c r="AQ405" i="82"/>
  <c r="AN405" i="82"/>
  <c r="AM405" i="82"/>
  <c r="AL405" i="82"/>
  <c r="AJ405" i="82"/>
  <c r="AI405" i="82"/>
  <c r="AH405" i="82"/>
  <c r="AF405" i="82"/>
  <c r="Z405" i="82"/>
  <c r="Y405" i="82"/>
  <c r="AA405" i="82" s="1"/>
  <c r="W405" i="82"/>
  <c r="V405" i="82"/>
  <c r="T405" i="82"/>
  <c r="R405" i="82"/>
  <c r="S405" i="82" s="1"/>
  <c r="N405" i="82"/>
  <c r="J405" i="82"/>
  <c r="Q405" i="82" s="1"/>
  <c r="H405" i="82"/>
  <c r="G405" i="82"/>
  <c r="AR404" i="82"/>
  <c r="AQ404" i="82"/>
  <c r="AN404" i="82"/>
  <c r="AL404" i="82"/>
  <c r="AJ404" i="82"/>
  <c r="AI404" i="82"/>
  <c r="AH404" i="82"/>
  <c r="AF404" i="82"/>
  <c r="Z404" i="82"/>
  <c r="AA404" i="82" s="1"/>
  <c r="Y404" i="82"/>
  <c r="W404" i="82"/>
  <c r="V404" i="82"/>
  <c r="T404" i="82"/>
  <c r="R404" i="82"/>
  <c r="Q404" i="82"/>
  <c r="S404" i="82" s="1"/>
  <c r="N404" i="82"/>
  <c r="AM404" i="82" s="1"/>
  <c r="J404" i="82"/>
  <c r="H404" i="82"/>
  <c r="G404" i="82"/>
  <c r="AR403" i="82"/>
  <c r="AQ403" i="82"/>
  <c r="AN403" i="82"/>
  <c r="AM403" i="82"/>
  <c r="AL403" i="82"/>
  <c r="AJ403" i="82"/>
  <c r="AI403" i="82"/>
  <c r="AH403" i="82"/>
  <c r="AF403" i="82"/>
  <c r="Z403" i="82"/>
  <c r="Y403" i="82"/>
  <c r="AA403" i="82" s="1"/>
  <c r="W403" i="82"/>
  <c r="V403" i="82"/>
  <c r="T403" i="82"/>
  <c r="R403" i="82"/>
  <c r="S403" i="82" s="1"/>
  <c r="N403" i="82"/>
  <c r="J403" i="82"/>
  <c r="Q403" i="82" s="1"/>
  <c r="H403" i="82"/>
  <c r="G403" i="82"/>
  <c r="AR402" i="82"/>
  <c r="AQ402" i="82"/>
  <c r="AN402" i="82"/>
  <c r="AL402" i="82"/>
  <c r="AJ402" i="82"/>
  <c r="AI402" i="82"/>
  <c r="AH402" i="82"/>
  <c r="AF402" i="82"/>
  <c r="Z402" i="82"/>
  <c r="AA402" i="82" s="1"/>
  <c r="Y402" i="82"/>
  <c r="W402" i="82"/>
  <c r="V402" i="82"/>
  <c r="T402" i="82"/>
  <c r="R402" i="82"/>
  <c r="Q402" i="82"/>
  <c r="S402" i="82" s="1"/>
  <c r="N402" i="82"/>
  <c r="AM402" i="82" s="1"/>
  <c r="J402" i="82"/>
  <c r="H402" i="82"/>
  <c r="G402" i="82"/>
  <c r="AR401" i="82"/>
  <c r="AQ401" i="82"/>
  <c r="AN401" i="82"/>
  <c r="AL401" i="82"/>
  <c r="AJ401" i="82"/>
  <c r="AI401" i="82"/>
  <c r="AH401" i="82"/>
  <c r="AF401" i="82"/>
  <c r="Z401" i="82"/>
  <c r="Y401" i="82"/>
  <c r="AA401" i="82" s="1"/>
  <c r="W401" i="82"/>
  <c r="V401" i="82"/>
  <c r="T401" i="82"/>
  <c r="R401" i="82"/>
  <c r="N401" i="82"/>
  <c r="AM401" i="82" s="1"/>
  <c r="J401" i="82"/>
  <c r="Q401" i="82" s="1"/>
  <c r="S401" i="82" s="1"/>
  <c r="H401" i="82"/>
  <c r="G401" i="82"/>
  <c r="AR400" i="82"/>
  <c r="AQ400" i="82"/>
  <c r="AN400" i="82"/>
  <c r="AM400" i="82"/>
  <c r="AL400" i="82"/>
  <c r="AJ400" i="82"/>
  <c r="AI400" i="82"/>
  <c r="AH400" i="82"/>
  <c r="AF400" i="82"/>
  <c r="AA400" i="82"/>
  <c r="Z400" i="82"/>
  <c r="Y400" i="82"/>
  <c r="W400" i="82"/>
  <c r="V400" i="82"/>
  <c r="T400" i="82"/>
  <c r="R400" i="82"/>
  <c r="Q400" i="82"/>
  <c r="S400" i="82" s="1"/>
  <c r="N400" i="82"/>
  <c r="J400" i="82"/>
  <c r="H400" i="82"/>
  <c r="G400" i="82"/>
  <c r="AR399" i="82"/>
  <c r="AQ399" i="82"/>
  <c r="AN399" i="82"/>
  <c r="AL399" i="82"/>
  <c r="AJ399" i="82"/>
  <c r="AI399" i="82"/>
  <c r="AH399" i="82"/>
  <c r="AF399" i="82"/>
  <c r="Z399" i="82"/>
  <c r="Y399" i="82"/>
  <c r="AA399" i="82" s="1"/>
  <c r="W399" i="82"/>
  <c r="V399" i="82"/>
  <c r="T399" i="82"/>
  <c r="R399" i="82"/>
  <c r="N399" i="82"/>
  <c r="AM399" i="82" s="1"/>
  <c r="J399" i="82"/>
  <c r="Q399" i="82" s="1"/>
  <c r="S399" i="82" s="1"/>
  <c r="H399" i="82"/>
  <c r="G399" i="82"/>
  <c r="AR398" i="82"/>
  <c r="AQ398" i="82"/>
  <c r="AN398" i="82"/>
  <c r="AM398" i="82"/>
  <c r="AL398" i="82"/>
  <c r="AJ398" i="82"/>
  <c r="AI398" i="82"/>
  <c r="AH398" i="82"/>
  <c r="AF398" i="82"/>
  <c r="AA398" i="82"/>
  <c r="Z398" i="82"/>
  <c r="Y398" i="82"/>
  <c r="W398" i="82"/>
  <c r="V398" i="82"/>
  <c r="T398" i="82"/>
  <c r="R398" i="82"/>
  <c r="Q398" i="82"/>
  <c r="S398" i="82" s="1"/>
  <c r="N398" i="82"/>
  <c r="J398" i="82"/>
  <c r="H398" i="82"/>
  <c r="G398" i="82"/>
  <c r="AR397" i="82"/>
  <c r="AQ397" i="82"/>
  <c r="AN397" i="82"/>
  <c r="AL397" i="82"/>
  <c r="AJ397" i="82"/>
  <c r="AI397" i="82"/>
  <c r="AH397" i="82"/>
  <c r="AF397" i="82"/>
  <c r="Z397" i="82"/>
  <c r="Y397" i="82"/>
  <c r="AA397" i="82" s="1"/>
  <c r="W397" i="82"/>
  <c r="V397" i="82"/>
  <c r="T397" i="82"/>
  <c r="R397" i="82"/>
  <c r="N397" i="82"/>
  <c r="AM397" i="82" s="1"/>
  <c r="J397" i="82"/>
  <c r="Q397" i="82" s="1"/>
  <c r="S397" i="82" s="1"/>
  <c r="H397" i="82"/>
  <c r="G397" i="82"/>
  <c r="AR396" i="82"/>
  <c r="AQ396" i="82"/>
  <c r="AN396" i="82"/>
  <c r="AM396" i="82"/>
  <c r="AL396" i="82"/>
  <c r="AJ396" i="82"/>
  <c r="AI396" i="82"/>
  <c r="AH396" i="82"/>
  <c r="AF396" i="82"/>
  <c r="AA396" i="82"/>
  <c r="Z396" i="82"/>
  <c r="Y396" i="82"/>
  <c r="W396" i="82"/>
  <c r="V396" i="82"/>
  <c r="T396" i="82"/>
  <c r="R396" i="82"/>
  <c r="Q396" i="82"/>
  <c r="S396" i="82" s="1"/>
  <c r="N396" i="82"/>
  <c r="J396" i="82"/>
  <c r="H396" i="82"/>
  <c r="G396" i="82"/>
  <c r="AR395" i="82"/>
  <c r="AQ395" i="82"/>
  <c r="AN395" i="82"/>
  <c r="AL395" i="82"/>
  <c r="AJ395" i="82"/>
  <c r="AI395" i="82"/>
  <c r="AH395" i="82"/>
  <c r="AF395" i="82"/>
  <c r="Z395" i="82"/>
  <c r="Y395" i="82"/>
  <c r="AA395" i="82" s="1"/>
  <c r="W395" i="82"/>
  <c r="V395" i="82"/>
  <c r="T395" i="82"/>
  <c r="R395" i="82"/>
  <c r="N395" i="82"/>
  <c r="AM395" i="82" s="1"/>
  <c r="J395" i="82"/>
  <c r="Q395" i="82" s="1"/>
  <c r="S395" i="82" s="1"/>
  <c r="H395" i="82"/>
  <c r="G395" i="82"/>
  <c r="AR394" i="82"/>
  <c r="AQ394" i="82"/>
  <c r="AN394" i="82"/>
  <c r="AM394" i="82"/>
  <c r="AL394" i="82"/>
  <c r="AJ394" i="82"/>
  <c r="AI394" i="82"/>
  <c r="AH394" i="82"/>
  <c r="AF394" i="82"/>
  <c r="AA394" i="82"/>
  <c r="Z394" i="82"/>
  <c r="Y394" i="82"/>
  <c r="W394" i="82"/>
  <c r="V394" i="82"/>
  <c r="T394" i="82"/>
  <c r="R394" i="82"/>
  <c r="Q394" i="82"/>
  <c r="S394" i="82" s="1"/>
  <c r="N394" i="82"/>
  <c r="J394" i="82"/>
  <c r="H394" i="82"/>
  <c r="G394" i="82"/>
  <c r="AR393" i="82"/>
  <c r="AQ393" i="82"/>
  <c r="AN393" i="82"/>
  <c r="AL393" i="82"/>
  <c r="AJ393" i="82"/>
  <c r="AI393" i="82"/>
  <c r="AH393" i="82"/>
  <c r="AF393" i="82"/>
  <c r="Z393" i="82"/>
  <c r="Y393" i="82"/>
  <c r="AA393" i="82" s="1"/>
  <c r="W393" i="82"/>
  <c r="V393" i="82"/>
  <c r="T393" i="82"/>
  <c r="R393" i="82"/>
  <c r="N393" i="82"/>
  <c r="AM393" i="82" s="1"/>
  <c r="J393" i="82"/>
  <c r="Q393" i="82" s="1"/>
  <c r="S393" i="82" s="1"/>
  <c r="H393" i="82"/>
  <c r="G393" i="82"/>
  <c r="AR392" i="82"/>
  <c r="AQ392" i="82"/>
  <c r="AN392" i="82"/>
  <c r="AM392" i="82"/>
  <c r="AL392" i="82"/>
  <c r="AJ392" i="82"/>
  <c r="AI392" i="82"/>
  <c r="AH392" i="82"/>
  <c r="AF392" i="82"/>
  <c r="AA392" i="82"/>
  <c r="Z392" i="82"/>
  <c r="Y392" i="82"/>
  <c r="W392" i="82"/>
  <c r="V392" i="82"/>
  <c r="T392" i="82"/>
  <c r="R392" i="82"/>
  <c r="Q392" i="82"/>
  <c r="S392" i="82" s="1"/>
  <c r="N392" i="82"/>
  <c r="J392" i="82"/>
  <c r="H392" i="82"/>
  <c r="G392" i="82"/>
  <c r="AR391" i="82"/>
  <c r="AQ391" i="82"/>
  <c r="AN391" i="82"/>
  <c r="AL391" i="82"/>
  <c r="AJ391" i="82"/>
  <c r="AI391" i="82"/>
  <c r="AH391" i="82"/>
  <c r="AF391" i="82"/>
  <c r="Z391" i="82"/>
  <c r="Y391" i="82"/>
  <c r="AA391" i="82" s="1"/>
  <c r="W391" i="82"/>
  <c r="V391" i="82"/>
  <c r="T391" i="82"/>
  <c r="R391" i="82"/>
  <c r="N391" i="82"/>
  <c r="AM391" i="82" s="1"/>
  <c r="J391" i="82"/>
  <c r="Q391" i="82" s="1"/>
  <c r="S391" i="82" s="1"/>
  <c r="H391" i="82"/>
  <c r="G391" i="82"/>
  <c r="AR390" i="82"/>
  <c r="AQ390" i="82"/>
  <c r="AN390" i="82"/>
  <c r="AL390" i="82"/>
  <c r="AJ390" i="82"/>
  <c r="AI390" i="82"/>
  <c r="AH390" i="82"/>
  <c r="AF390" i="82"/>
  <c r="AA390" i="82"/>
  <c r="Z390" i="82"/>
  <c r="Y390" i="82"/>
  <c r="W390" i="82"/>
  <c r="V390" i="82"/>
  <c r="T390" i="82"/>
  <c r="R390" i="82"/>
  <c r="Q390" i="82"/>
  <c r="S390" i="82" s="1"/>
  <c r="N390" i="82"/>
  <c r="AM390" i="82" s="1"/>
  <c r="J390" i="82"/>
  <c r="H390" i="82"/>
  <c r="G390" i="82"/>
  <c r="AR389" i="82"/>
  <c r="AQ389" i="82"/>
  <c r="AN389" i="82"/>
  <c r="AL389" i="82"/>
  <c r="AJ389" i="82"/>
  <c r="AI389" i="82"/>
  <c r="AH389" i="82"/>
  <c r="AF389" i="82"/>
  <c r="Z389" i="82"/>
  <c r="Y389" i="82"/>
  <c r="AA389" i="82" s="1"/>
  <c r="W389" i="82"/>
  <c r="V389" i="82"/>
  <c r="T389" i="82"/>
  <c r="R389" i="82"/>
  <c r="N389" i="82"/>
  <c r="AM389" i="82" s="1"/>
  <c r="J389" i="82"/>
  <c r="Q389" i="82" s="1"/>
  <c r="S389" i="82" s="1"/>
  <c r="H389" i="82"/>
  <c r="G389" i="82"/>
  <c r="AR388" i="82"/>
  <c r="AQ388" i="82"/>
  <c r="AN388" i="82"/>
  <c r="AL388" i="82"/>
  <c r="AJ388" i="82"/>
  <c r="AI388" i="82"/>
  <c r="AH388" i="82"/>
  <c r="AF388" i="82"/>
  <c r="AA388" i="82"/>
  <c r="Z388" i="82"/>
  <c r="Y388" i="82"/>
  <c r="W388" i="82"/>
  <c r="V388" i="82"/>
  <c r="T388" i="82"/>
  <c r="R388" i="82"/>
  <c r="Q388" i="82"/>
  <c r="S388" i="82" s="1"/>
  <c r="N388" i="82"/>
  <c r="AM388" i="82" s="1"/>
  <c r="J388" i="82"/>
  <c r="H388" i="82"/>
  <c r="G388" i="82"/>
  <c r="AR387" i="82"/>
  <c r="AQ387" i="82"/>
  <c r="AN387" i="82"/>
  <c r="AL387" i="82"/>
  <c r="AJ387" i="82"/>
  <c r="AI387" i="82"/>
  <c r="AH387" i="82"/>
  <c r="AF387" i="82"/>
  <c r="Z387" i="82"/>
  <c r="Y387" i="82"/>
  <c r="AA387" i="82" s="1"/>
  <c r="W387" i="82"/>
  <c r="V387" i="82"/>
  <c r="T387" i="82"/>
  <c r="R387" i="82"/>
  <c r="N387" i="82"/>
  <c r="AM387" i="82" s="1"/>
  <c r="J387" i="82"/>
  <c r="Q387" i="82" s="1"/>
  <c r="S387" i="82" s="1"/>
  <c r="H387" i="82"/>
  <c r="G387" i="82"/>
  <c r="AR386" i="82"/>
  <c r="AQ386" i="82"/>
  <c r="AN386" i="82"/>
  <c r="AL386" i="82"/>
  <c r="AJ386" i="82"/>
  <c r="AI386" i="82"/>
  <c r="AH386" i="82"/>
  <c r="AF386" i="82"/>
  <c r="AA386" i="82"/>
  <c r="Z386" i="82"/>
  <c r="Y386" i="82"/>
  <c r="W386" i="82"/>
  <c r="V386" i="82"/>
  <c r="T386" i="82"/>
  <c r="R386" i="82"/>
  <c r="Q386" i="82"/>
  <c r="S386" i="82" s="1"/>
  <c r="N386" i="82"/>
  <c r="AM386" i="82" s="1"/>
  <c r="J386" i="82"/>
  <c r="H386" i="82"/>
  <c r="G386" i="82"/>
  <c r="AR385" i="82"/>
  <c r="AQ385" i="82"/>
  <c r="AN385" i="82"/>
  <c r="AL385" i="82"/>
  <c r="AJ385" i="82"/>
  <c r="AI385" i="82"/>
  <c r="AH385" i="82"/>
  <c r="AF385" i="82"/>
  <c r="Z385" i="82"/>
  <c r="Y385" i="82"/>
  <c r="AA385" i="82" s="1"/>
  <c r="W385" i="82"/>
  <c r="V385" i="82"/>
  <c r="T385" i="82"/>
  <c r="R385" i="82"/>
  <c r="N385" i="82"/>
  <c r="AM385" i="82" s="1"/>
  <c r="J385" i="82"/>
  <c r="Q385" i="82" s="1"/>
  <c r="S385" i="82" s="1"/>
  <c r="H385" i="82"/>
  <c r="G385" i="82"/>
  <c r="AR384" i="82"/>
  <c r="AQ384" i="82"/>
  <c r="AN384" i="82"/>
  <c r="AL384" i="82"/>
  <c r="AJ384" i="82"/>
  <c r="AI384" i="82"/>
  <c r="AH384" i="82"/>
  <c r="AF384" i="82"/>
  <c r="AA384" i="82"/>
  <c r="Z384" i="82"/>
  <c r="Y384" i="82"/>
  <c r="W384" i="82"/>
  <c r="V384" i="82"/>
  <c r="T384" i="82"/>
  <c r="R384" i="82"/>
  <c r="Q384" i="82"/>
  <c r="S384" i="82" s="1"/>
  <c r="N384" i="82"/>
  <c r="AM384" i="82" s="1"/>
  <c r="J384" i="82"/>
  <c r="H384" i="82"/>
  <c r="G384" i="82"/>
  <c r="AR383" i="82"/>
  <c r="AQ383" i="82"/>
  <c r="AN383" i="82"/>
  <c r="AL383" i="82"/>
  <c r="AJ383" i="82"/>
  <c r="AI383" i="82"/>
  <c r="AH383" i="82"/>
  <c r="AF383" i="82"/>
  <c r="Z383" i="82"/>
  <c r="Y383" i="82"/>
  <c r="AA383" i="82" s="1"/>
  <c r="W383" i="82"/>
  <c r="V383" i="82"/>
  <c r="T383" i="82"/>
  <c r="R383" i="82"/>
  <c r="N383" i="82"/>
  <c r="AM383" i="82" s="1"/>
  <c r="J383" i="82"/>
  <c r="Q383" i="82" s="1"/>
  <c r="S383" i="82" s="1"/>
  <c r="H383" i="82"/>
  <c r="G383" i="82"/>
  <c r="AR382" i="82"/>
  <c r="AQ382" i="82"/>
  <c r="AN382" i="82"/>
  <c r="AL382" i="82"/>
  <c r="AJ382" i="82"/>
  <c r="AI382" i="82"/>
  <c r="AH382" i="82"/>
  <c r="AF382" i="82"/>
  <c r="AA382" i="82"/>
  <c r="Z382" i="82"/>
  <c r="Y382" i="82"/>
  <c r="W382" i="82"/>
  <c r="V382" i="82"/>
  <c r="T382" i="82"/>
  <c r="R382" i="82"/>
  <c r="Q382" i="82"/>
  <c r="S382" i="82" s="1"/>
  <c r="N382" i="82"/>
  <c r="AM382" i="82" s="1"/>
  <c r="J382" i="82"/>
  <c r="H382" i="82"/>
  <c r="G382" i="82"/>
  <c r="AR381" i="82"/>
  <c r="AQ381" i="82"/>
  <c r="AN381" i="82"/>
  <c r="AL381" i="82"/>
  <c r="AJ381" i="82"/>
  <c r="AI381" i="82"/>
  <c r="AH381" i="82"/>
  <c r="AF381" i="82"/>
  <c r="Z381" i="82"/>
  <c r="Y381" i="82"/>
  <c r="AA381" i="82" s="1"/>
  <c r="W381" i="82"/>
  <c r="V381" i="82"/>
  <c r="T381" i="82"/>
  <c r="R381" i="82"/>
  <c r="N381" i="82"/>
  <c r="AM381" i="82" s="1"/>
  <c r="J381" i="82"/>
  <c r="Q381" i="82" s="1"/>
  <c r="S381" i="82" s="1"/>
  <c r="H381" i="82"/>
  <c r="G381" i="82"/>
  <c r="AR380" i="82"/>
  <c r="AQ380" i="82"/>
  <c r="AN380" i="82"/>
  <c r="AL380" i="82"/>
  <c r="AJ380" i="82"/>
  <c r="AI380" i="82"/>
  <c r="AH380" i="82"/>
  <c r="AF380" i="82"/>
  <c r="AA380" i="82"/>
  <c r="Z380" i="82"/>
  <c r="Y380" i="82"/>
  <c r="W380" i="82"/>
  <c r="V380" i="82"/>
  <c r="T380" i="82"/>
  <c r="R380" i="82"/>
  <c r="Q380" i="82"/>
  <c r="S380" i="82" s="1"/>
  <c r="N380" i="82"/>
  <c r="AM380" i="82" s="1"/>
  <c r="J380" i="82"/>
  <c r="H380" i="82"/>
  <c r="G380" i="82"/>
  <c r="AR379" i="82"/>
  <c r="AQ379" i="82"/>
  <c r="AN379" i="82"/>
  <c r="AL379" i="82"/>
  <c r="AJ379" i="82"/>
  <c r="AI379" i="82"/>
  <c r="AH379" i="82"/>
  <c r="AF379" i="82"/>
  <c r="Z379" i="82"/>
  <c r="Y379" i="82"/>
  <c r="AA379" i="82" s="1"/>
  <c r="W379" i="82"/>
  <c r="V379" i="82"/>
  <c r="T379" i="82"/>
  <c r="R379" i="82"/>
  <c r="N379" i="82"/>
  <c r="AM379" i="82" s="1"/>
  <c r="J379" i="82"/>
  <c r="Q379" i="82" s="1"/>
  <c r="S379" i="82" s="1"/>
  <c r="H379" i="82"/>
  <c r="G379" i="82"/>
  <c r="AR378" i="82"/>
  <c r="AQ378" i="82"/>
  <c r="AN378" i="82"/>
  <c r="AL378" i="82"/>
  <c r="AJ378" i="82"/>
  <c r="AI378" i="82"/>
  <c r="AH378" i="82"/>
  <c r="AF378" i="82"/>
  <c r="AA378" i="82"/>
  <c r="Z378" i="82"/>
  <c r="Y378" i="82"/>
  <c r="W378" i="82"/>
  <c r="V378" i="82"/>
  <c r="T378" i="82"/>
  <c r="R378" i="82"/>
  <c r="Q378" i="82"/>
  <c r="S378" i="82" s="1"/>
  <c r="N378" i="82"/>
  <c r="AM378" i="82" s="1"/>
  <c r="J378" i="82"/>
  <c r="H378" i="82"/>
  <c r="G378" i="82"/>
  <c r="AR377" i="82"/>
  <c r="AQ377" i="82"/>
  <c r="AN377" i="82"/>
  <c r="AL377" i="82"/>
  <c r="AJ377" i="82"/>
  <c r="AI377" i="82"/>
  <c r="AH377" i="82"/>
  <c r="AF377" i="82"/>
  <c r="Z377" i="82"/>
  <c r="Y377" i="82"/>
  <c r="AA377" i="82" s="1"/>
  <c r="W377" i="82"/>
  <c r="V377" i="82"/>
  <c r="T377" i="82"/>
  <c r="R377" i="82"/>
  <c r="N377" i="82"/>
  <c r="AM377" i="82" s="1"/>
  <c r="J377" i="82"/>
  <c r="Q377" i="82" s="1"/>
  <c r="S377" i="82" s="1"/>
  <c r="H377" i="82"/>
  <c r="G377" i="82"/>
  <c r="AR376" i="82"/>
  <c r="AQ376" i="82"/>
  <c r="AN376" i="82"/>
  <c r="AL376" i="82"/>
  <c r="AJ376" i="82"/>
  <c r="AI376" i="82"/>
  <c r="AH376" i="82"/>
  <c r="AF376" i="82"/>
  <c r="Z376" i="82"/>
  <c r="AA376" i="82" s="1"/>
  <c r="Y376" i="82"/>
  <c r="W376" i="82"/>
  <c r="V376" i="82"/>
  <c r="T376" i="82"/>
  <c r="R376" i="82"/>
  <c r="N376" i="82"/>
  <c r="AM376" i="82" s="1"/>
  <c r="J376" i="82"/>
  <c r="H376" i="82"/>
  <c r="G376" i="82"/>
  <c r="AR375" i="82"/>
  <c r="AQ375" i="82"/>
  <c r="AN375" i="82"/>
  <c r="AL375" i="82"/>
  <c r="AJ375" i="82"/>
  <c r="AI375" i="82"/>
  <c r="AH375" i="82"/>
  <c r="AF375" i="82"/>
  <c r="Z375" i="82"/>
  <c r="Y375" i="82"/>
  <c r="AA375" i="82" s="1"/>
  <c r="W375" i="82"/>
  <c r="V375" i="82"/>
  <c r="T375" i="82"/>
  <c r="R375" i="82"/>
  <c r="N375" i="82"/>
  <c r="AM375" i="82" s="1"/>
  <c r="J375" i="82"/>
  <c r="Q375" i="82" s="1"/>
  <c r="S375" i="82" s="1"/>
  <c r="H375" i="82"/>
  <c r="G375" i="82"/>
  <c r="AR374" i="82"/>
  <c r="AQ374" i="82"/>
  <c r="AN374" i="82"/>
  <c r="AL374" i="82"/>
  <c r="AJ374" i="82"/>
  <c r="AI374" i="82"/>
  <c r="AH374" i="82"/>
  <c r="AF374" i="82"/>
  <c r="Z374" i="82"/>
  <c r="AA374" i="82" s="1"/>
  <c r="Y374" i="82"/>
  <c r="W374" i="82"/>
  <c r="V374" i="82"/>
  <c r="T374" i="82"/>
  <c r="R374" i="82"/>
  <c r="N374" i="82"/>
  <c r="AM374" i="82" s="1"/>
  <c r="J374" i="82"/>
  <c r="H374" i="82"/>
  <c r="G374" i="82"/>
  <c r="AR373" i="82"/>
  <c r="AQ373" i="82"/>
  <c r="AN373" i="82"/>
  <c r="AL373" i="82"/>
  <c r="AJ373" i="82"/>
  <c r="AI373" i="82"/>
  <c r="AH373" i="82"/>
  <c r="AF373" i="82"/>
  <c r="Z373" i="82"/>
  <c r="Y373" i="82"/>
  <c r="AA373" i="82" s="1"/>
  <c r="W373" i="82"/>
  <c r="V373" i="82"/>
  <c r="T373" i="82"/>
  <c r="R373" i="82"/>
  <c r="N373" i="82"/>
  <c r="AM373" i="82" s="1"/>
  <c r="J373" i="82"/>
  <c r="Q373" i="82" s="1"/>
  <c r="S373" i="82" s="1"/>
  <c r="H373" i="82"/>
  <c r="G373" i="82"/>
  <c r="AR372" i="82"/>
  <c r="AQ372" i="82"/>
  <c r="AN372" i="82"/>
  <c r="AL372" i="82"/>
  <c r="AJ372" i="82"/>
  <c r="AI372" i="82"/>
  <c r="AH372" i="82"/>
  <c r="AF372" i="82"/>
  <c r="Z372" i="82"/>
  <c r="AA372" i="82" s="1"/>
  <c r="Y372" i="82"/>
  <c r="W372" i="82"/>
  <c r="V372" i="82"/>
  <c r="T372" i="82"/>
  <c r="R372" i="82"/>
  <c r="N372" i="82"/>
  <c r="AM372" i="82" s="1"/>
  <c r="J372" i="82"/>
  <c r="H372" i="82"/>
  <c r="G372" i="82"/>
  <c r="AR371" i="82"/>
  <c r="AQ371" i="82"/>
  <c r="AN371" i="82"/>
  <c r="AL371" i="82"/>
  <c r="AJ371" i="82"/>
  <c r="AI371" i="82"/>
  <c r="AH371" i="82"/>
  <c r="AF371" i="82"/>
  <c r="Z371" i="82"/>
  <c r="Y371" i="82"/>
  <c r="AA371" i="82" s="1"/>
  <c r="W371" i="82"/>
  <c r="V371" i="82"/>
  <c r="T371" i="82"/>
  <c r="R371" i="82"/>
  <c r="N371" i="82"/>
  <c r="AM371" i="82" s="1"/>
  <c r="J371" i="82"/>
  <c r="Q371" i="82" s="1"/>
  <c r="S371" i="82" s="1"/>
  <c r="H371" i="82"/>
  <c r="G371" i="82"/>
  <c r="AR370" i="82"/>
  <c r="AQ370" i="82"/>
  <c r="AN370" i="82"/>
  <c r="AL370" i="82"/>
  <c r="AJ370" i="82"/>
  <c r="AI370" i="82"/>
  <c r="AH370" i="82"/>
  <c r="AF370" i="82"/>
  <c r="Z370" i="82"/>
  <c r="AA370" i="82" s="1"/>
  <c r="Y370" i="82"/>
  <c r="W370" i="82"/>
  <c r="V370" i="82"/>
  <c r="T370" i="82"/>
  <c r="R370" i="82"/>
  <c r="N370" i="82"/>
  <c r="AM370" i="82" s="1"/>
  <c r="J370" i="82"/>
  <c r="H370" i="82"/>
  <c r="G370" i="82"/>
  <c r="AR369" i="82"/>
  <c r="AQ369" i="82"/>
  <c r="AN369" i="82"/>
  <c r="AL369" i="82"/>
  <c r="AJ369" i="82"/>
  <c r="AI369" i="82"/>
  <c r="AH369" i="82"/>
  <c r="AF369" i="82"/>
  <c r="Z369" i="82"/>
  <c r="Y369" i="82"/>
  <c r="AA369" i="82" s="1"/>
  <c r="W369" i="82"/>
  <c r="V369" i="82"/>
  <c r="T369" i="82"/>
  <c r="R369" i="82"/>
  <c r="N369" i="82"/>
  <c r="AM369" i="82" s="1"/>
  <c r="J369" i="82"/>
  <c r="Q369" i="82" s="1"/>
  <c r="S369" i="82" s="1"/>
  <c r="H369" i="82"/>
  <c r="G369" i="82"/>
  <c r="AR368" i="82"/>
  <c r="AQ368" i="82"/>
  <c r="AN368" i="82"/>
  <c r="AL368" i="82"/>
  <c r="AJ368" i="82"/>
  <c r="AI368" i="82"/>
  <c r="AH368" i="82"/>
  <c r="AF368" i="82"/>
  <c r="Z368" i="82"/>
  <c r="AA368" i="82" s="1"/>
  <c r="Y368" i="82"/>
  <c r="W368" i="82"/>
  <c r="V368" i="82"/>
  <c r="T368" i="82"/>
  <c r="R368" i="82"/>
  <c r="N368" i="82"/>
  <c r="AM368" i="82" s="1"/>
  <c r="J368" i="82"/>
  <c r="H368" i="82"/>
  <c r="G368" i="82"/>
  <c r="AR367" i="82"/>
  <c r="AQ367" i="82"/>
  <c r="AN367" i="82"/>
  <c r="AL367" i="82"/>
  <c r="AJ367" i="82"/>
  <c r="AI367" i="82"/>
  <c r="AH367" i="82"/>
  <c r="AF367" i="82"/>
  <c r="Z367" i="82"/>
  <c r="Y367" i="82"/>
  <c r="W367" i="82"/>
  <c r="V367" i="82"/>
  <c r="T367" i="82"/>
  <c r="R367" i="82"/>
  <c r="N367" i="82"/>
  <c r="AM367" i="82" s="1"/>
  <c r="J367" i="82"/>
  <c r="Q367" i="82" s="1"/>
  <c r="S367" i="82" s="1"/>
  <c r="H367" i="82"/>
  <c r="G367" i="82"/>
  <c r="AR366" i="82"/>
  <c r="AQ366" i="82"/>
  <c r="AN366" i="82"/>
  <c r="AL366" i="82"/>
  <c r="AJ366" i="82"/>
  <c r="AI366" i="82"/>
  <c r="AH366" i="82"/>
  <c r="AF366" i="82"/>
  <c r="Z366" i="82"/>
  <c r="AA366" i="82" s="1"/>
  <c r="Y366" i="82"/>
  <c r="W366" i="82"/>
  <c r="V366" i="82"/>
  <c r="T366" i="82"/>
  <c r="R366" i="82"/>
  <c r="N366" i="82"/>
  <c r="AM366" i="82" s="1"/>
  <c r="J366" i="82"/>
  <c r="H366" i="82"/>
  <c r="G366" i="82"/>
  <c r="AR365" i="82"/>
  <c r="AQ365" i="82"/>
  <c r="AN365" i="82"/>
  <c r="AL365" i="82"/>
  <c r="AJ365" i="82"/>
  <c r="AI365" i="82"/>
  <c r="AH365" i="82"/>
  <c r="AF365" i="82"/>
  <c r="Z365" i="82"/>
  <c r="Y365" i="82"/>
  <c r="W365" i="82"/>
  <c r="V365" i="82"/>
  <c r="T365" i="82"/>
  <c r="R365" i="82"/>
  <c r="N365" i="82"/>
  <c r="AM365" i="82" s="1"/>
  <c r="J365" i="82"/>
  <c r="Q365" i="82" s="1"/>
  <c r="S365" i="82" s="1"/>
  <c r="H365" i="82"/>
  <c r="G365" i="82"/>
  <c r="AR364" i="82"/>
  <c r="AQ364" i="82"/>
  <c r="AN364" i="82"/>
  <c r="AL364" i="82"/>
  <c r="AJ364" i="82"/>
  <c r="AI364" i="82"/>
  <c r="AH364" i="82"/>
  <c r="AF364" i="82"/>
  <c r="Z364" i="82"/>
  <c r="AA364" i="82" s="1"/>
  <c r="Y364" i="82"/>
  <c r="W364" i="82"/>
  <c r="V364" i="82"/>
  <c r="T364" i="82"/>
  <c r="R364" i="82"/>
  <c r="N364" i="82"/>
  <c r="AM364" i="82" s="1"/>
  <c r="J364" i="82"/>
  <c r="H364" i="82"/>
  <c r="G364" i="82"/>
  <c r="AR363" i="82"/>
  <c r="AQ363" i="82"/>
  <c r="AN363" i="82"/>
  <c r="AL363" i="82"/>
  <c r="AJ363" i="82"/>
  <c r="AI363" i="82"/>
  <c r="AH363" i="82"/>
  <c r="AF363" i="82"/>
  <c r="Z363" i="82"/>
  <c r="Y363" i="82"/>
  <c r="W363" i="82"/>
  <c r="V363" i="82"/>
  <c r="T363" i="82"/>
  <c r="R363" i="82"/>
  <c r="N363" i="82"/>
  <c r="AM363" i="82" s="1"/>
  <c r="J363" i="82"/>
  <c r="Q363" i="82" s="1"/>
  <c r="S363" i="82" s="1"/>
  <c r="H363" i="82"/>
  <c r="G363" i="82"/>
  <c r="AR362" i="82"/>
  <c r="AQ362" i="82"/>
  <c r="AN362" i="82"/>
  <c r="AL362" i="82"/>
  <c r="AJ362" i="82"/>
  <c r="AI362" i="82"/>
  <c r="AH362" i="82"/>
  <c r="AF362" i="82"/>
  <c r="Z362" i="82"/>
  <c r="AA362" i="82" s="1"/>
  <c r="Y362" i="82"/>
  <c r="W362" i="82"/>
  <c r="V362" i="82"/>
  <c r="T362" i="82"/>
  <c r="R362" i="82"/>
  <c r="N362" i="82"/>
  <c r="J362" i="82"/>
  <c r="H362" i="82"/>
  <c r="G362" i="82"/>
  <c r="AR361" i="82"/>
  <c r="AQ361" i="82"/>
  <c r="AN361" i="82"/>
  <c r="AL361" i="82"/>
  <c r="AJ361" i="82"/>
  <c r="AI361" i="82"/>
  <c r="AH361" i="82"/>
  <c r="AF361" i="82"/>
  <c r="Z361" i="82"/>
  <c r="Y361" i="82"/>
  <c r="W361" i="82"/>
  <c r="V361" i="82"/>
  <c r="T361" i="82"/>
  <c r="R361" i="82"/>
  <c r="N361" i="82"/>
  <c r="AM361" i="82" s="1"/>
  <c r="J361" i="82"/>
  <c r="Q361" i="82" s="1"/>
  <c r="S361" i="82" s="1"/>
  <c r="H361" i="82"/>
  <c r="G361" i="82"/>
  <c r="AR360" i="82"/>
  <c r="AQ360" i="82"/>
  <c r="AN360" i="82"/>
  <c r="AL360" i="82"/>
  <c r="AJ360" i="82"/>
  <c r="AI360" i="82"/>
  <c r="AH360" i="82"/>
  <c r="AF360" i="82"/>
  <c r="Z360" i="82"/>
  <c r="AA360" i="82" s="1"/>
  <c r="Y360" i="82"/>
  <c r="W360" i="82"/>
  <c r="V360" i="82"/>
  <c r="T360" i="82"/>
  <c r="R360" i="82"/>
  <c r="Q360" i="82"/>
  <c r="N360" i="82"/>
  <c r="AM360" i="82" s="1"/>
  <c r="J360" i="82"/>
  <c r="H360" i="82"/>
  <c r="G360" i="82"/>
  <c r="AR359" i="82"/>
  <c r="AQ359" i="82"/>
  <c r="AN359" i="82"/>
  <c r="AM359" i="82"/>
  <c r="AL359" i="82"/>
  <c r="AJ359" i="82"/>
  <c r="AI359" i="82"/>
  <c r="AH359" i="82"/>
  <c r="AF359" i="82"/>
  <c r="Z359" i="82"/>
  <c r="Y359" i="82"/>
  <c r="W359" i="82"/>
  <c r="V359" i="82"/>
  <c r="T359" i="82"/>
  <c r="R359" i="82"/>
  <c r="N359" i="82"/>
  <c r="J359" i="82"/>
  <c r="Q359" i="82" s="1"/>
  <c r="S359" i="82" s="1"/>
  <c r="H359" i="82"/>
  <c r="G359" i="82"/>
  <c r="AR358" i="82"/>
  <c r="AQ358" i="82"/>
  <c r="AN358" i="82"/>
  <c r="AL358" i="82"/>
  <c r="AJ358" i="82"/>
  <c r="AI358" i="82"/>
  <c r="AH358" i="82"/>
  <c r="AF358" i="82"/>
  <c r="Z358" i="82"/>
  <c r="AA358" i="82" s="1"/>
  <c r="Y358" i="82"/>
  <c r="W358" i="82"/>
  <c r="V358" i="82"/>
  <c r="T358" i="82"/>
  <c r="R358" i="82"/>
  <c r="Q358" i="82"/>
  <c r="S358" i="82" s="1"/>
  <c r="N358" i="82"/>
  <c r="AM358" i="82" s="1"/>
  <c r="J358" i="82"/>
  <c r="H358" i="82"/>
  <c r="G358" i="82"/>
  <c r="AR357" i="82"/>
  <c r="AQ357" i="82"/>
  <c r="AN357" i="82"/>
  <c r="AM357" i="82"/>
  <c r="AL357" i="82"/>
  <c r="AJ357" i="82"/>
  <c r="AI357" i="82"/>
  <c r="AH357" i="82"/>
  <c r="AF357" i="82"/>
  <c r="Z357" i="82"/>
  <c r="Y357" i="82"/>
  <c r="W357" i="82"/>
  <c r="V357" i="82"/>
  <c r="T357" i="82"/>
  <c r="R357" i="82"/>
  <c r="N357" i="82"/>
  <c r="J357" i="82"/>
  <c r="Q357" i="82" s="1"/>
  <c r="S357" i="82" s="1"/>
  <c r="H357" i="82"/>
  <c r="G357" i="82"/>
  <c r="AR356" i="82"/>
  <c r="AQ356" i="82"/>
  <c r="AN356" i="82"/>
  <c r="AL356" i="82"/>
  <c r="AJ356" i="82"/>
  <c r="AI356" i="82"/>
  <c r="AH356" i="82"/>
  <c r="AF356" i="82"/>
  <c r="AA356" i="82"/>
  <c r="Z356" i="82"/>
  <c r="Y356" i="82"/>
  <c r="W356" i="82"/>
  <c r="V356" i="82"/>
  <c r="T356" i="82"/>
  <c r="R356" i="82"/>
  <c r="Q356" i="82"/>
  <c r="S356" i="82" s="1"/>
  <c r="N356" i="82"/>
  <c r="AM356" i="82" s="1"/>
  <c r="J356" i="82"/>
  <c r="H356" i="82"/>
  <c r="G356" i="82"/>
  <c r="AR355" i="82"/>
  <c r="AQ355" i="82"/>
  <c r="AN355" i="82"/>
  <c r="AM355" i="82"/>
  <c r="AL355" i="82"/>
  <c r="AJ355" i="82"/>
  <c r="AI355" i="82"/>
  <c r="AH355" i="82"/>
  <c r="AF355" i="82"/>
  <c r="Z355" i="82"/>
  <c r="Y355" i="82"/>
  <c r="AA355" i="82" s="1"/>
  <c r="W355" i="82"/>
  <c r="V355" i="82"/>
  <c r="T355" i="82"/>
  <c r="R355" i="82"/>
  <c r="N355" i="82"/>
  <c r="J355" i="82"/>
  <c r="Q355" i="82" s="1"/>
  <c r="S355" i="82" s="1"/>
  <c r="H355" i="82"/>
  <c r="G355" i="82"/>
  <c r="AR354" i="82"/>
  <c r="AQ354" i="82"/>
  <c r="AN354" i="82"/>
  <c r="AL354" i="82"/>
  <c r="AJ354" i="82"/>
  <c r="AI354" i="82"/>
  <c r="AH354" i="82"/>
  <c r="AF354" i="82"/>
  <c r="AA354" i="82"/>
  <c r="Z354" i="82"/>
  <c r="Y354" i="82"/>
  <c r="W354" i="82"/>
  <c r="V354" i="82"/>
  <c r="T354" i="82"/>
  <c r="R354" i="82"/>
  <c r="Q354" i="82"/>
  <c r="S354" i="82" s="1"/>
  <c r="N354" i="82"/>
  <c r="AM354" i="82" s="1"/>
  <c r="J354" i="82"/>
  <c r="H354" i="82"/>
  <c r="G354" i="82"/>
  <c r="AR353" i="82"/>
  <c r="AQ353" i="82"/>
  <c r="AN353" i="82"/>
  <c r="AM353" i="82"/>
  <c r="AL353" i="82"/>
  <c r="AJ353" i="82"/>
  <c r="AI353" i="82"/>
  <c r="AH353" i="82"/>
  <c r="AF353" i="82"/>
  <c r="Z353" i="82"/>
  <c r="Y353" i="82"/>
  <c r="AA353" i="82" s="1"/>
  <c r="W353" i="82"/>
  <c r="V353" i="82"/>
  <c r="T353" i="82"/>
  <c r="R353" i="82"/>
  <c r="N353" i="82"/>
  <c r="J353" i="82"/>
  <c r="Q353" i="82" s="1"/>
  <c r="S353" i="82" s="1"/>
  <c r="H353" i="82"/>
  <c r="G353" i="82"/>
  <c r="AR352" i="82"/>
  <c r="AQ352" i="82"/>
  <c r="AN352" i="82"/>
  <c r="AL352" i="82"/>
  <c r="AJ352" i="82"/>
  <c r="AI352" i="82"/>
  <c r="AH352" i="82"/>
  <c r="AF352" i="82"/>
  <c r="Z352" i="82"/>
  <c r="AA352" i="82" s="1"/>
  <c r="Y352" i="82"/>
  <c r="W352" i="82"/>
  <c r="V352" i="82"/>
  <c r="T352" i="82"/>
  <c r="R352" i="82"/>
  <c r="N352" i="82"/>
  <c r="Q352" i="82" s="1"/>
  <c r="S352" i="82" s="1"/>
  <c r="J352" i="82"/>
  <c r="H352" i="82"/>
  <c r="G352" i="82"/>
  <c r="AR351" i="82"/>
  <c r="AQ351" i="82"/>
  <c r="AN351" i="82"/>
  <c r="AM351" i="82"/>
  <c r="AL351" i="82"/>
  <c r="AJ351" i="82"/>
  <c r="AI351" i="82"/>
  <c r="AH351" i="82"/>
  <c r="AF351" i="82"/>
  <c r="Z351" i="82"/>
  <c r="Y351" i="82"/>
  <c r="AA351" i="82" s="1"/>
  <c r="W351" i="82"/>
  <c r="V351" i="82"/>
  <c r="T351" i="82"/>
  <c r="R351" i="82"/>
  <c r="N351" i="82"/>
  <c r="J351" i="82"/>
  <c r="Q351" i="82" s="1"/>
  <c r="S351" i="82" s="1"/>
  <c r="H351" i="82"/>
  <c r="G351" i="82"/>
  <c r="AR350" i="82"/>
  <c r="AQ350" i="82"/>
  <c r="AN350" i="82"/>
  <c r="AL350" i="82"/>
  <c r="AJ350" i="82"/>
  <c r="AI350" i="82"/>
  <c r="AH350" i="82"/>
  <c r="AF350" i="82"/>
  <c r="Z350" i="82"/>
  <c r="AA350" i="82" s="1"/>
  <c r="Y350" i="82"/>
  <c r="W350" i="82"/>
  <c r="V350" i="82"/>
  <c r="T350" i="82"/>
  <c r="R350" i="82"/>
  <c r="N350" i="82"/>
  <c r="Q350" i="82" s="1"/>
  <c r="S350" i="82" s="1"/>
  <c r="J350" i="82"/>
  <c r="H350" i="82"/>
  <c r="G350" i="82"/>
  <c r="AR349" i="82"/>
  <c r="AQ349" i="82"/>
  <c r="AN349" i="82"/>
  <c r="AM349" i="82"/>
  <c r="AL349" i="82"/>
  <c r="AJ349" i="82"/>
  <c r="AI349" i="82"/>
  <c r="AH349" i="82"/>
  <c r="AF349" i="82"/>
  <c r="Z349" i="82"/>
  <c r="Y349" i="82"/>
  <c r="AA349" i="82" s="1"/>
  <c r="W349" i="82"/>
  <c r="V349" i="82"/>
  <c r="T349" i="82"/>
  <c r="R349" i="82"/>
  <c r="N349" i="82"/>
  <c r="J349" i="82"/>
  <c r="Q349" i="82" s="1"/>
  <c r="S349" i="82" s="1"/>
  <c r="H349" i="82"/>
  <c r="G349" i="82"/>
  <c r="AR348" i="82"/>
  <c r="AQ348" i="82"/>
  <c r="AN348" i="82"/>
  <c r="AL348" i="82"/>
  <c r="AJ348" i="82"/>
  <c r="AI348" i="82"/>
  <c r="AH348" i="82"/>
  <c r="AF348" i="82"/>
  <c r="Z348" i="82"/>
  <c r="AA348" i="82" s="1"/>
  <c r="Y348" i="82"/>
  <c r="W348" i="82"/>
  <c r="V348" i="82"/>
  <c r="T348" i="82"/>
  <c r="R348" i="82"/>
  <c r="N348" i="82"/>
  <c r="Q348" i="82" s="1"/>
  <c r="S348" i="82" s="1"/>
  <c r="J348" i="82"/>
  <c r="H348" i="82"/>
  <c r="G348" i="82"/>
  <c r="AR347" i="82"/>
  <c r="AQ347" i="82"/>
  <c r="AN347" i="82"/>
  <c r="AM347" i="82"/>
  <c r="AL347" i="82"/>
  <c r="AJ347" i="82"/>
  <c r="AI347" i="82"/>
  <c r="AH347" i="82"/>
  <c r="AF347" i="82"/>
  <c r="Z347" i="82"/>
  <c r="Y347" i="82"/>
  <c r="AA347" i="82" s="1"/>
  <c r="W347" i="82"/>
  <c r="V347" i="82"/>
  <c r="T347" i="82"/>
  <c r="R347" i="82"/>
  <c r="N347" i="82"/>
  <c r="J347" i="82"/>
  <c r="Q347" i="82" s="1"/>
  <c r="S347" i="82" s="1"/>
  <c r="H347" i="82"/>
  <c r="G347" i="82"/>
  <c r="AR346" i="82"/>
  <c r="AQ346" i="82"/>
  <c r="AN346" i="82"/>
  <c r="AL346" i="82"/>
  <c r="AJ346" i="82"/>
  <c r="AI346" i="82"/>
  <c r="AH346" i="82"/>
  <c r="AF346" i="82"/>
  <c r="Z346" i="82"/>
  <c r="AA346" i="82" s="1"/>
  <c r="Y346" i="82"/>
  <c r="W346" i="82"/>
  <c r="V346" i="82"/>
  <c r="T346" i="82"/>
  <c r="R346" i="82"/>
  <c r="N346" i="82"/>
  <c r="Q346" i="82" s="1"/>
  <c r="S346" i="82" s="1"/>
  <c r="J346" i="82"/>
  <c r="H346" i="82"/>
  <c r="G346" i="82"/>
  <c r="AR345" i="82"/>
  <c r="AQ345" i="82"/>
  <c r="AN345" i="82"/>
  <c r="AM345" i="82"/>
  <c r="AL345" i="82"/>
  <c r="AJ345" i="82"/>
  <c r="AI345" i="82"/>
  <c r="AH345" i="82"/>
  <c r="AF345" i="82"/>
  <c r="Z345" i="82"/>
  <c r="Y345" i="82"/>
  <c r="AA345" i="82" s="1"/>
  <c r="W345" i="82"/>
  <c r="V345" i="82"/>
  <c r="T345" i="82"/>
  <c r="R345" i="82"/>
  <c r="N345" i="82"/>
  <c r="J345" i="82"/>
  <c r="Q345" i="82" s="1"/>
  <c r="S345" i="82" s="1"/>
  <c r="H345" i="82"/>
  <c r="G345" i="82"/>
  <c r="AR344" i="82"/>
  <c r="AQ344" i="82"/>
  <c r="AN344" i="82"/>
  <c r="AL344" i="82"/>
  <c r="AJ344" i="82"/>
  <c r="AI344" i="82"/>
  <c r="AH344" i="82"/>
  <c r="AF344" i="82"/>
  <c r="Z344" i="82"/>
  <c r="AA344" i="82" s="1"/>
  <c r="Y344" i="82"/>
  <c r="W344" i="82"/>
  <c r="V344" i="82"/>
  <c r="T344" i="82"/>
  <c r="R344" i="82"/>
  <c r="N344" i="82"/>
  <c r="Q344" i="82" s="1"/>
  <c r="S344" i="82" s="1"/>
  <c r="J344" i="82"/>
  <c r="H344" i="82"/>
  <c r="G344" i="82"/>
  <c r="AR343" i="82"/>
  <c r="AQ343" i="82"/>
  <c r="AN343" i="82"/>
  <c r="AM343" i="82"/>
  <c r="AL343" i="82"/>
  <c r="AJ343" i="82"/>
  <c r="AI343" i="82"/>
  <c r="AH343" i="82"/>
  <c r="AF343" i="82"/>
  <c r="Z343" i="82"/>
  <c r="Y343" i="82"/>
  <c r="AA343" i="82" s="1"/>
  <c r="W343" i="82"/>
  <c r="V343" i="82"/>
  <c r="T343" i="82"/>
  <c r="R343" i="82"/>
  <c r="N343" i="82"/>
  <c r="J343" i="82"/>
  <c r="Q343" i="82" s="1"/>
  <c r="S343" i="82" s="1"/>
  <c r="H343" i="82"/>
  <c r="G343" i="82"/>
  <c r="AR342" i="82"/>
  <c r="AQ342" i="82"/>
  <c r="AN342" i="82"/>
  <c r="AL342" i="82"/>
  <c r="AJ342" i="82"/>
  <c r="AI342" i="82"/>
  <c r="AH342" i="82"/>
  <c r="AF342" i="82"/>
  <c r="Z342" i="82"/>
  <c r="AA342" i="82" s="1"/>
  <c r="Y342" i="82"/>
  <c r="W342" i="82"/>
  <c r="V342" i="82"/>
  <c r="T342" i="82"/>
  <c r="R342" i="82"/>
  <c r="N342" i="82"/>
  <c r="Q342" i="82" s="1"/>
  <c r="S342" i="82" s="1"/>
  <c r="J342" i="82"/>
  <c r="H342" i="82"/>
  <c r="G342" i="82"/>
  <c r="AR341" i="82"/>
  <c r="AQ341" i="82"/>
  <c r="AN341" i="82"/>
  <c r="AM341" i="82"/>
  <c r="AL341" i="82"/>
  <c r="AJ341" i="82"/>
  <c r="AI341" i="82"/>
  <c r="AH341" i="82"/>
  <c r="AF341" i="82"/>
  <c r="Z341" i="82"/>
  <c r="Y341" i="82"/>
  <c r="AA341" i="82" s="1"/>
  <c r="W341" i="82"/>
  <c r="V341" i="82"/>
  <c r="T341" i="82"/>
  <c r="R341" i="82"/>
  <c r="N341" i="82"/>
  <c r="J341" i="82"/>
  <c r="Q341" i="82" s="1"/>
  <c r="S341" i="82" s="1"/>
  <c r="H341" i="82"/>
  <c r="G341" i="82"/>
  <c r="AR340" i="82"/>
  <c r="AQ340" i="82"/>
  <c r="AN340" i="82"/>
  <c r="AL340" i="82"/>
  <c r="AJ340" i="82"/>
  <c r="AI340" i="82"/>
  <c r="AH340" i="82"/>
  <c r="AF340" i="82"/>
  <c r="Z340" i="82"/>
  <c r="AA340" i="82" s="1"/>
  <c r="Y340" i="82"/>
  <c r="W340" i="82"/>
  <c r="V340" i="82"/>
  <c r="T340" i="82"/>
  <c r="R340" i="82"/>
  <c r="N340" i="82"/>
  <c r="Q340" i="82" s="1"/>
  <c r="S340" i="82" s="1"/>
  <c r="J340" i="82"/>
  <c r="H340" i="82"/>
  <c r="G340" i="82"/>
  <c r="AR339" i="82"/>
  <c r="AQ339" i="82"/>
  <c r="AN339" i="82"/>
  <c r="AM339" i="82"/>
  <c r="AL339" i="82"/>
  <c r="AJ339" i="82"/>
  <c r="AI339" i="82"/>
  <c r="AH339" i="82"/>
  <c r="AF339" i="82"/>
  <c r="Z339" i="82"/>
  <c r="Y339" i="82"/>
  <c r="AA339" i="82" s="1"/>
  <c r="W339" i="82"/>
  <c r="V339" i="82"/>
  <c r="T339" i="82"/>
  <c r="R339" i="82"/>
  <c r="N339" i="82"/>
  <c r="J339" i="82"/>
  <c r="Q339" i="82" s="1"/>
  <c r="S339" i="82" s="1"/>
  <c r="H339" i="82"/>
  <c r="G339" i="82"/>
  <c r="AR338" i="82"/>
  <c r="AQ338" i="82"/>
  <c r="AN338" i="82"/>
  <c r="AL338" i="82"/>
  <c r="AJ338" i="82"/>
  <c r="AI338" i="82"/>
  <c r="AH338" i="82"/>
  <c r="AF338" i="82"/>
  <c r="Z338" i="82"/>
  <c r="AA338" i="82" s="1"/>
  <c r="Y338" i="82"/>
  <c r="W338" i="82"/>
  <c r="V338" i="82"/>
  <c r="T338" i="82"/>
  <c r="R338" i="82"/>
  <c r="N338" i="82"/>
  <c r="Q338" i="82" s="1"/>
  <c r="S338" i="82" s="1"/>
  <c r="J338" i="82"/>
  <c r="H338" i="82"/>
  <c r="G338" i="82"/>
  <c r="AR337" i="82"/>
  <c r="AQ337" i="82"/>
  <c r="AN337" i="82"/>
  <c r="AM337" i="82"/>
  <c r="AL337" i="82"/>
  <c r="AJ337" i="82"/>
  <c r="AI337" i="82"/>
  <c r="AH337" i="82"/>
  <c r="AF337" i="82"/>
  <c r="Z337" i="82"/>
  <c r="Y337" i="82"/>
  <c r="AA337" i="82" s="1"/>
  <c r="W337" i="82"/>
  <c r="V337" i="82"/>
  <c r="T337" i="82"/>
  <c r="R337" i="82"/>
  <c r="N337" i="82"/>
  <c r="J337" i="82"/>
  <c r="Q337" i="82" s="1"/>
  <c r="S337" i="82" s="1"/>
  <c r="H337" i="82"/>
  <c r="G337" i="82"/>
  <c r="AR336" i="82"/>
  <c r="AQ336" i="82"/>
  <c r="AN336" i="82"/>
  <c r="AL336" i="82"/>
  <c r="AJ336" i="82"/>
  <c r="AI336" i="82"/>
  <c r="AH336" i="82"/>
  <c r="AF336" i="82"/>
  <c r="Z336" i="82"/>
  <c r="AA336" i="82" s="1"/>
  <c r="Y336" i="82"/>
  <c r="W336" i="82"/>
  <c r="V336" i="82"/>
  <c r="T336" i="82"/>
  <c r="R336" i="82"/>
  <c r="N336" i="82"/>
  <c r="Q336" i="82" s="1"/>
  <c r="S336" i="82" s="1"/>
  <c r="J336" i="82"/>
  <c r="H336" i="82"/>
  <c r="G336" i="82"/>
  <c r="AR335" i="82"/>
  <c r="AQ335" i="82"/>
  <c r="AN335" i="82"/>
  <c r="AM335" i="82"/>
  <c r="AL335" i="82"/>
  <c r="AJ335" i="82"/>
  <c r="AI335" i="82"/>
  <c r="AH335" i="82"/>
  <c r="AF335" i="82"/>
  <c r="Z335" i="82"/>
  <c r="Y335" i="82"/>
  <c r="AA335" i="82" s="1"/>
  <c r="W335" i="82"/>
  <c r="V335" i="82"/>
  <c r="T335" i="82"/>
  <c r="R335" i="82"/>
  <c r="N335" i="82"/>
  <c r="J335" i="82"/>
  <c r="Q335" i="82" s="1"/>
  <c r="S335" i="82" s="1"/>
  <c r="H335" i="82"/>
  <c r="G335" i="82"/>
  <c r="AR334" i="82"/>
  <c r="AQ334" i="82"/>
  <c r="AN334" i="82"/>
  <c r="AL334" i="82"/>
  <c r="AJ334" i="82"/>
  <c r="AI334" i="82"/>
  <c r="AH334" i="82"/>
  <c r="AF334" i="82"/>
  <c r="Z334" i="82"/>
  <c r="AA334" i="82" s="1"/>
  <c r="Y334" i="82"/>
  <c r="W334" i="82"/>
  <c r="V334" i="82"/>
  <c r="T334" i="82"/>
  <c r="R334" i="82"/>
  <c r="N334" i="82"/>
  <c r="Q334" i="82" s="1"/>
  <c r="S334" i="82" s="1"/>
  <c r="J334" i="82"/>
  <c r="H334" i="82"/>
  <c r="G334" i="82"/>
  <c r="AR333" i="82"/>
  <c r="AQ333" i="82"/>
  <c r="AN333" i="82"/>
  <c r="AM333" i="82"/>
  <c r="AL333" i="82"/>
  <c r="AJ333" i="82"/>
  <c r="AI333" i="82"/>
  <c r="AH333" i="82"/>
  <c r="AF333" i="82"/>
  <c r="Z333" i="82"/>
  <c r="Y333" i="82"/>
  <c r="AA333" i="82" s="1"/>
  <c r="W333" i="82"/>
  <c r="V333" i="82"/>
  <c r="T333" i="82"/>
  <c r="R333" i="82"/>
  <c r="N333" i="82"/>
  <c r="J333" i="82"/>
  <c r="Q333" i="82" s="1"/>
  <c r="S333" i="82" s="1"/>
  <c r="H333" i="82"/>
  <c r="G333" i="82"/>
  <c r="AR332" i="82"/>
  <c r="AQ332" i="82"/>
  <c r="AN332" i="82"/>
  <c r="AL332" i="82"/>
  <c r="AJ332" i="82"/>
  <c r="AI332" i="82"/>
  <c r="AH332" i="82"/>
  <c r="AF332" i="82"/>
  <c r="Z332" i="82"/>
  <c r="AA332" i="82" s="1"/>
  <c r="Y332" i="82"/>
  <c r="W332" i="82"/>
  <c r="V332" i="82"/>
  <c r="T332" i="82"/>
  <c r="R332" i="82"/>
  <c r="N332" i="82"/>
  <c r="Q332" i="82" s="1"/>
  <c r="S332" i="82" s="1"/>
  <c r="J332" i="82"/>
  <c r="H332" i="82"/>
  <c r="G332" i="82"/>
  <c r="AR331" i="82"/>
  <c r="AQ331" i="82"/>
  <c r="AN331" i="82"/>
  <c r="AM331" i="82"/>
  <c r="AL331" i="82"/>
  <c r="AJ331" i="82"/>
  <c r="AI331" i="82"/>
  <c r="AH331" i="82"/>
  <c r="AF331" i="82"/>
  <c r="Z331" i="82"/>
  <c r="Y331" i="82"/>
  <c r="AA331" i="82" s="1"/>
  <c r="W331" i="82"/>
  <c r="V331" i="82"/>
  <c r="T331" i="82"/>
  <c r="R331" i="82"/>
  <c r="N331" i="82"/>
  <c r="J331" i="82"/>
  <c r="Q331" i="82" s="1"/>
  <c r="S331" i="82" s="1"/>
  <c r="H331" i="82"/>
  <c r="G331" i="82"/>
  <c r="AR330" i="82"/>
  <c r="AQ330" i="82"/>
  <c r="AN330" i="82"/>
  <c r="AL330" i="82"/>
  <c r="AJ330" i="82"/>
  <c r="AI330" i="82"/>
  <c r="AH330" i="82"/>
  <c r="AF330" i="82"/>
  <c r="Z330" i="82"/>
  <c r="AA330" i="82" s="1"/>
  <c r="Y330" i="82"/>
  <c r="W330" i="82"/>
  <c r="V330" i="82"/>
  <c r="T330" i="82"/>
  <c r="R330" i="82"/>
  <c r="N330" i="82"/>
  <c r="Q330" i="82" s="1"/>
  <c r="S330" i="82" s="1"/>
  <c r="J330" i="82"/>
  <c r="H330" i="82"/>
  <c r="G330" i="82"/>
  <c r="AR329" i="82"/>
  <c r="AQ329" i="82"/>
  <c r="AN329" i="82"/>
  <c r="AM329" i="82"/>
  <c r="AL329" i="82"/>
  <c r="AJ329" i="82"/>
  <c r="AI329" i="82"/>
  <c r="AH329" i="82"/>
  <c r="AF329" i="82"/>
  <c r="Z329" i="82"/>
  <c r="Y329" i="82"/>
  <c r="AA329" i="82" s="1"/>
  <c r="W329" i="82"/>
  <c r="V329" i="82"/>
  <c r="T329" i="82"/>
  <c r="R329" i="82"/>
  <c r="N329" i="82"/>
  <c r="J329" i="82"/>
  <c r="Q329" i="82" s="1"/>
  <c r="S329" i="82" s="1"/>
  <c r="H329" i="82"/>
  <c r="G329" i="82"/>
  <c r="AR328" i="82"/>
  <c r="AQ328" i="82"/>
  <c r="AN328" i="82"/>
  <c r="AL328" i="82"/>
  <c r="AJ328" i="82"/>
  <c r="AI328" i="82"/>
  <c r="AH328" i="82"/>
  <c r="AF328" i="82"/>
  <c r="Z328" i="82"/>
  <c r="AA328" i="82" s="1"/>
  <c r="Y328" i="82"/>
  <c r="W328" i="82"/>
  <c r="V328" i="82"/>
  <c r="T328" i="82"/>
  <c r="R328" i="82"/>
  <c r="N328" i="82"/>
  <c r="Q328" i="82" s="1"/>
  <c r="S328" i="82" s="1"/>
  <c r="J328" i="82"/>
  <c r="H328" i="82"/>
  <c r="G328" i="82"/>
  <c r="AR327" i="82"/>
  <c r="AQ327" i="82"/>
  <c r="AN327" i="82"/>
  <c r="AL327" i="82"/>
  <c r="AJ327" i="82"/>
  <c r="AI327" i="82"/>
  <c r="AH327" i="82"/>
  <c r="AF327" i="82"/>
  <c r="Z327" i="82"/>
  <c r="Y327" i="82"/>
  <c r="AA327" i="82" s="1"/>
  <c r="W327" i="82"/>
  <c r="V327" i="82"/>
  <c r="T327" i="82"/>
  <c r="R327" i="82"/>
  <c r="N327" i="82"/>
  <c r="AM327" i="82" s="1"/>
  <c r="J327" i="82"/>
  <c r="Q327" i="82" s="1"/>
  <c r="S327" i="82" s="1"/>
  <c r="H327" i="82"/>
  <c r="G327" i="82"/>
  <c r="AR326" i="82"/>
  <c r="AQ326" i="82"/>
  <c r="AN326" i="82"/>
  <c r="AL326" i="82"/>
  <c r="AJ326" i="82"/>
  <c r="AI326" i="82"/>
  <c r="AH326" i="82"/>
  <c r="AF326" i="82"/>
  <c r="Z326" i="82"/>
  <c r="AA326" i="82" s="1"/>
  <c r="Y326" i="82"/>
  <c r="W326" i="82"/>
  <c r="V326" i="82"/>
  <c r="T326" i="82"/>
  <c r="R326" i="82"/>
  <c r="N326" i="82"/>
  <c r="Q326" i="82" s="1"/>
  <c r="S326" i="82" s="1"/>
  <c r="J326" i="82"/>
  <c r="H326" i="82"/>
  <c r="G326" i="82"/>
  <c r="AR325" i="82"/>
  <c r="AQ325" i="82"/>
  <c r="AN325" i="82"/>
  <c r="AL325" i="82"/>
  <c r="AJ325" i="82"/>
  <c r="AI325" i="82"/>
  <c r="AH325" i="82"/>
  <c r="AF325" i="82"/>
  <c r="Z325" i="82"/>
  <c r="Y325" i="82"/>
  <c r="AA325" i="82" s="1"/>
  <c r="W325" i="82"/>
  <c r="V325" i="82"/>
  <c r="T325" i="82"/>
  <c r="R325" i="82"/>
  <c r="N325" i="82"/>
  <c r="AM325" i="82" s="1"/>
  <c r="J325" i="82"/>
  <c r="Q325" i="82" s="1"/>
  <c r="S325" i="82" s="1"/>
  <c r="H325" i="82"/>
  <c r="G325" i="82"/>
  <c r="AR324" i="82"/>
  <c r="AQ324" i="82"/>
  <c r="AN324" i="82"/>
  <c r="AL324" i="82"/>
  <c r="AJ324" i="82"/>
  <c r="AI324" i="82"/>
  <c r="AH324" i="82"/>
  <c r="AF324" i="82"/>
  <c r="Z324" i="82"/>
  <c r="AA324" i="82" s="1"/>
  <c r="Y324" i="82"/>
  <c r="W324" i="82"/>
  <c r="V324" i="82"/>
  <c r="T324" i="82"/>
  <c r="R324" i="82"/>
  <c r="N324" i="82"/>
  <c r="Q324" i="82" s="1"/>
  <c r="S324" i="82" s="1"/>
  <c r="J324" i="82"/>
  <c r="H324" i="82"/>
  <c r="G324" i="82"/>
  <c r="AR323" i="82"/>
  <c r="AQ323" i="82"/>
  <c r="AN323" i="82"/>
  <c r="AL323" i="82"/>
  <c r="AJ323" i="82"/>
  <c r="AI323" i="82"/>
  <c r="AH323" i="82"/>
  <c r="AF323" i="82"/>
  <c r="Z323" i="82"/>
  <c r="Y323" i="82"/>
  <c r="AA323" i="82" s="1"/>
  <c r="W323" i="82"/>
  <c r="V323" i="82"/>
  <c r="T323" i="82"/>
  <c r="R323" i="82"/>
  <c r="N323" i="82"/>
  <c r="AM323" i="82" s="1"/>
  <c r="J323" i="82"/>
  <c r="Q323" i="82" s="1"/>
  <c r="S323" i="82" s="1"/>
  <c r="H323" i="82"/>
  <c r="G323" i="82"/>
  <c r="AR322" i="82"/>
  <c r="AQ322" i="82"/>
  <c r="AN322" i="82"/>
  <c r="AL322" i="82"/>
  <c r="AJ322" i="82"/>
  <c r="AI322" i="82"/>
  <c r="AH322" i="82"/>
  <c r="AF322" i="82"/>
  <c r="Z322" i="82"/>
  <c r="AA322" i="82" s="1"/>
  <c r="Y322" i="82"/>
  <c r="W322" i="82"/>
  <c r="V322" i="82"/>
  <c r="T322" i="82"/>
  <c r="R322" i="82"/>
  <c r="N322" i="82"/>
  <c r="Q322" i="82" s="1"/>
  <c r="S322" i="82" s="1"/>
  <c r="J322" i="82"/>
  <c r="H322" i="82"/>
  <c r="G322" i="82"/>
  <c r="AR321" i="82"/>
  <c r="AQ321" i="82"/>
  <c r="AN321" i="82"/>
  <c r="AL321" i="82"/>
  <c r="AJ321" i="82"/>
  <c r="AI321" i="82"/>
  <c r="AH321" i="82"/>
  <c r="AF321" i="82"/>
  <c r="Z321" i="82"/>
  <c r="Y321" i="82"/>
  <c r="AA321" i="82" s="1"/>
  <c r="W321" i="82"/>
  <c r="V321" i="82"/>
  <c r="T321" i="82"/>
  <c r="R321" i="82"/>
  <c r="N321" i="82"/>
  <c r="AM321" i="82" s="1"/>
  <c r="J321" i="82"/>
  <c r="Q321" i="82" s="1"/>
  <c r="S321" i="82" s="1"/>
  <c r="H321" i="82"/>
  <c r="G321" i="82"/>
  <c r="AR320" i="82"/>
  <c r="AQ320" i="82"/>
  <c r="AN320" i="82"/>
  <c r="AL320" i="82"/>
  <c r="AJ320" i="82"/>
  <c r="AI320" i="82"/>
  <c r="AH320" i="82"/>
  <c r="AF320" i="82"/>
  <c r="Z320" i="82"/>
  <c r="AA320" i="82" s="1"/>
  <c r="Y320" i="82"/>
  <c r="W320" i="82"/>
  <c r="V320" i="82"/>
  <c r="T320" i="82"/>
  <c r="R320" i="82"/>
  <c r="N320" i="82"/>
  <c r="Q320" i="82" s="1"/>
  <c r="S320" i="82" s="1"/>
  <c r="J320" i="82"/>
  <c r="H320" i="82"/>
  <c r="G320" i="82"/>
  <c r="AR319" i="82"/>
  <c r="AQ319" i="82"/>
  <c r="AN319" i="82"/>
  <c r="AL319" i="82"/>
  <c r="AJ319" i="82"/>
  <c r="AI319" i="82"/>
  <c r="AH319" i="82"/>
  <c r="AF319" i="82"/>
  <c r="Z319" i="82"/>
  <c r="Y319" i="82"/>
  <c r="AA319" i="82" s="1"/>
  <c r="W319" i="82"/>
  <c r="V319" i="82"/>
  <c r="T319" i="82"/>
  <c r="R319" i="82"/>
  <c r="N319" i="82"/>
  <c r="AM319" i="82" s="1"/>
  <c r="J319" i="82"/>
  <c r="Q319" i="82" s="1"/>
  <c r="S319" i="82" s="1"/>
  <c r="H319" i="82"/>
  <c r="G319" i="82"/>
  <c r="AR318" i="82"/>
  <c r="AQ318" i="82"/>
  <c r="AN318" i="82"/>
  <c r="AL318" i="82"/>
  <c r="AJ318" i="82"/>
  <c r="AI318" i="82"/>
  <c r="AH318" i="82"/>
  <c r="AF318" i="82"/>
  <c r="Z318" i="82"/>
  <c r="AA318" i="82" s="1"/>
  <c r="Y318" i="82"/>
  <c r="W318" i="82"/>
  <c r="V318" i="82"/>
  <c r="T318" i="82"/>
  <c r="R318" i="82"/>
  <c r="N318" i="82"/>
  <c r="Q318" i="82" s="1"/>
  <c r="S318" i="82" s="1"/>
  <c r="J318" i="82"/>
  <c r="H318" i="82"/>
  <c r="G318" i="82"/>
  <c r="AR317" i="82"/>
  <c r="AQ317" i="82"/>
  <c r="AN317" i="82"/>
  <c r="AL317" i="82"/>
  <c r="AJ317" i="82"/>
  <c r="AI317" i="82"/>
  <c r="AH317" i="82"/>
  <c r="AF317" i="82"/>
  <c r="Z317" i="82"/>
  <c r="Y317" i="82"/>
  <c r="AA317" i="82" s="1"/>
  <c r="W317" i="82"/>
  <c r="V317" i="82"/>
  <c r="T317" i="82"/>
  <c r="R317" i="82"/>
  <c r="N317" i="82"/>
  <c r="AM317" i="82" s="1"/>
  <c r="J317" i="82"/>
  <c r="Q317" i="82" s="1"/>
  <c r="S317" i="82" s="1"/>
  <c r="H317" i="82"/>
  <c r="G317" i="82"/>
  <c r="AR316" i="82"/>
  <c r="AQ316" i="82"/>
  <c r="AN316" i="82"/>
  <c r="AL316" i="82"/>
  <c r="AJ316" i="82"/>
  <c r="AI316" i="82"/>
  <c r="AH316" i="82"/>
  <c r="AF316" i="82"/>
  <c r="Z316" i="82"/>
  <c r="AA316" i="82" s="1"/>
  <c r="Y316" i="82"/>
  <c r="W316" i="82"/>
  <c r="V316" i="82"/>
  <c r="T316" i="82"/>
  <c r="R316" i="82"/>
  <c r="N316" i="82"/>
  <c r="Q316" i="82" s="1"/>
  <c r="S316" i="82" s="1"/>
  <c r="J316" i="82"/>
  <c r="H316" i="82"/>
  <c r="G316" i="82"/>
  <c r="AR315" i="82"/>
  <c r="AQ315" i="82"/>
  <c r="AN315" i="82"/>
  <c r="AL315" i="82"/>
  <c r="AJ315" i="82"/>
  <c r="AI315" i="82"/>
  <c r="AH315" i="82"/>
  <c r="AF315" i="82"/>
  <c r="Z315" i="82"/>
  <c r="Y315" i="82"/>
  <c r="AA315" i="82" s="1"/>
  <c r="W315" i="82"/>
  <c r="V315" i="82"/>
  <c r="T315" i="82"/>
  <c r="R315" i="82"/>
  <c r="N315" i="82"/>
  <c r="AM315" i="82" s="1"/>
  <c r="J315" i="82"/>
  <c r="Q315" i="82" s="1"/>
  <c r="S315" i="82" s="1"/>
  <c r="H315" i="82"/>
  <c r="G315" i="82"/>
  <c r="AR314" i="82"/>
  <c r="AQ314" i="82"/>
  <c r="AN314" i="82"/>
  <c r="AL314" i="82"/>
  <c r="AJ314" i="82"/>
  <c r="AI314" i="82"/>
  <c r="AH314" i="82"/>
  <c r="AF314" i="82"/>
  <c r="Z314" i="82"/>
  <c r="AA314" i="82" s="1"/>
  <c r="Y314" i="82"/>
  <c r="W314" i="82"/>
  <c r="V314" i="82"/>
  <c r="T314" i="82"/>
  <c r="R314" i="82"/>
  <c r="N314" i="82"/>
  <c r="Q314" i="82" s="1"/>
  <c r="S314" i="82" s="1"/>
  <c r="J314" i="82"/>
  <c r="H314" i="82"/>
  <c r="G314" i="82"/>
  <c r="AR313" i="82"/>
  <c r="AQ313" i="82"/>
  <c r="AN313" i="82"/>
  <c r="AL313" i="82"/>
  <c r="AJ313" i="82"/>
  <c r="AI313" i="82"/>
  <c r="AH313" i="82"/>
  <c r="AF313" i="82"/>
  <c r="Z313" i="82"/>
  <c r="Y313" i="82"/>
  <c r="AA313" i="82" s="1"/>
  <c r="W313" i="82"/>
  <c r="V313" i="82"/>
  <c r="T313" i="82"/>
  <c r="R313" i="82"/>
  <c r="N313" i="82"/>
  <c r="AM313" i="82" s="1"/>
  <c r="J313" i="82"/>
  <c r="Q313" i="82" s="1"/>
  <c r="S313" i="82" s="1"/>
  <c r="H313" i="82"/>
  <c r="G313" i="82"/>
  <c r="AR312" i="82"/>
  <c r="AQ312" i="82"/>
  <c r="AN312" i="82"/>
  <c r="AL312" i="82"/>
  <c r="AJ312" i="82"/>
  <c r="AI312" i="82"/>
  <c r="AH312" i="82"/>
  <c r="AF312" i="82"/>
  <c r="Z312" i="82"/>
  <c r="AA312" i="82" s="1"/>
  <c r="Y312" i="82"/>
  <c r="W312" i="82"/>
  <c r="V312" i="82"/>
  <c r="T312" i="82"/>
  <c r="R312" i="82"/>
  <c r="N312" i="82"/>
  <c r="Q312" i="82" s="1"/>
  <c r="S312" i="82" s="1"/>
  <c r="J312" i="82"/>
  <c r="H312" i="82"/>
  <c r="G312" i="82"/>
  <c r="AR311" i="82"/>
  <c r="AQ311" i="82"/>
  <c r="AN311" i="82"/>
  <c r="AL311" i="82"/>
  <c r="AJ311" i="82"/>
  <c r="AI311" i="82"/>
  <c r="AH311" i="82"/>
  <c r="AF311" i="82"/>
  <c r="Z311" i="82"/>
  <c r="Y311" i="82"/>
  <c r="AA311" i="82" s="1"/>
  <c r="W311" i="82"/>
  <c r="V311" i="82"/>
  <c r="T311" i="82"/>
  <c r="R311" i="82"/>
  <c r="N311" i="82"/>
  <c r="AM311" i="82" s="1"/>
  <c r="J311" i="82"/>
  <c r="Q311" i="82" s="1"/>
  <c r="S311" i="82" s="1"/>
  <c r="H311" i="82"/>
  <c r="G311" i="82"/>
  <c r="AR310" i="82"/>
  <c r="AQ310" i="82"/>
  <c r="AN310" i="82"/>
  <c r="AL310" i="82"/>
  <c r="AJ310" i="82"/>
  <c r="AI310" i="82"/>
  <c r="AH310" i="82"/>
  <c r="AF310" i="82"/>
  <c r="Z310" i="82"/>
  <c r="AA310" i="82" s="1"/>
  <c r="Y310" i="82"/>
  <c r="W310" i="82"/>
  <c r="V310" i="82"/>
  <c r="T310" i="82"/>
  <c r="R310" i="82"/>
  <c r="N310" i="82"/>
  <c r="Q310" i="82" s="1"/>
  <c r="S310" i="82" s="1"/>
  <c r="J310" i="82"/>
  <c r="H310" i="82"/>
  <c r="G310" i="82"/>
  <c r="AR309" i="82"/>
  <c r="AQ309" i="82"/>
  <c r="AN309" i="82"/>
  <c r="AL309" i="82"/>
  <c r="AJ309" i="82"/>
  <c r="AI309" i="82"/>
  <c r="AH309" i="82"/>
  <c r="AF309" i="82"/>
  <c r="Z309" i="82"/>
  <c r="Y309" i="82"/>
  <c r="AA309" i="82" s="1"/>
  <c r="W309" i="82"/>
  <c r="V309" i="82"/>
  <c r="T309" i="82"/>
  <c r="R309" i="82"/>
  <c r="N309" i="82"/>
  <c r="AM309" i="82" s="1"/>
  <c r="J309" i="82"/>
  <c r="Q309" i="82" s="1"/>
  <c r="S309" i="82" s="1"/>
  <c r="H309" i="82"/>
  <c r="G309" i="82"/>
  <c r="AR308" i="82"/>
  <c r="AQ308" i="82"/>
  <c r="AN308" i="82"/>
  <c r="AL308" i="82"/>
  <c r="AJ308" i="82"/>
  <c r="AI308" i="82"/>
  <c r="AH308" i="82"/>
  <c r="AF308" i="82"/>
  <c r="Z308" i="82"/>
  <c r="AA308" i="82" s="1"/>
  <c r="Y308" i="82"/>
  <c r="W308" i="82"/>
  <c r="V308" i="82"/>
  <c r="T308" i="82"/>
  <c r="R308" i="82"/>
  <c r="N308" i="82"/>
  <c r="Q308" i="82" s="1"/>
  <c r="S308" i="82" s="1"/>
  <c r="J308" i="82"/>
  <c r="H308" i="82"/>
  <c r="G308" i="82"/>
  <c r="AR307" i="82"/>
  <c r="AQ307" i="82"/>
  <c r="AN307" i="82"/>
  <c r="AL307" i="82"/>
  <c r="AJ307" i="82"/>
  <c r="AI307" i="82"/>
  <c r="AH307" i="82"/>
  <c r="AF307" i="82"/>
  <c r="Z307" i="82"/>
  <c r="Y307" i="82"/>
  <c r="AA307" i="82" s="1"/>
  <c r="W307" i="82"/>
  <c r="V307" i="82"/>
  <c r="T307" i="82"/>
  <c r="R307" i="82"/>
  <c r="N307" i="82"/>
  <c r="AM307" i="82" s="1"/>
  <c r="J307" i="82"/>
  <c r="Q307" i="82" s="1"/>
  <c r="S307" i="82" s="1"/>
  <c r="H307" i="82"/>
  <c r="G307" i="82"/>
  <c r="AR306" i="82"/>
  <c r="AQ306" i="82"/>
  <c r="AN306" i="82"/>
  <c r="AL306" i="82"/>
  <c r="AJ306" i="82"/>
  <c r="AI306" i="82"/>
  <c r="AH306" i="82"/>
  <c r="AF306" i="82"/>
  <c r="Z306" i="82"/>
  <c r="AA306" i="82" s="1"/>
  <c r="Y306" i="82"/>
  <c r="W306" i="82"/>
  <c r="V306" i="82"/>
  <c r="T306" i="82"/>
  <c r="R306" i="82"/>
  <c r="N306" i="82"/>
  <c r="Q306" i="82" s="1"/>
  <c r="S306" i="82" s="1"/>
  <c r="J306" i="82"/>
  <c r="H306" i="82"/>
  <c r="G306" i="82"/>
  <c r="AR305" i="82"/>
  <c r="AQ305" i="82"/>
  <c r="AN305" i="82"/>
  <c r="AL305" i="82"/>
  <c r="AJ305" i="82"/>
  <c r="AI305" i="82"/>
  <c r="AH305" i="82"/>
  <c r="AF305" i="82"/>
  <c r="Z305" i="82"/>
  <c r="Y305" i="82"/>
  <c r="AA305" i="82" s="1"/>
  <c r="W305" i="82"/>
  <c r="V305" i="82"/>
  <c r="T305" i="82"/>
  <c r="R305" i="82"/>
  <c r="N305" i="82"/>
  <c r="AM305" i="82" s="1"/>
  <c r="J305" i="82"/>
  <c r="Q305" i="82" s="1"/>
  <c r="S305" i="82" s="1"/>
  <c r="H305" i="82"/>
  <c r="G305" i="82"/>
  <c r="AR304" i="82"/>
  <c r="AQ304" i="82"/>
  <c r="AN304" i="82"/>
  <c r="AL304" i="82"/>
  <c r="AJ304" i="82"/>
  <c r="AI304" i="82"/>
  <c r="AH304" i="82"/>
  <c r="AF304" i="82"/>
  <c r="Z304" i="82"/>
  <c r="AA304" i="82" s="1"/>
  <c r="Y304" i="82"/>
  <c r="W304" i="82"/>
  <c r="V304" i="82"/>
  <c r="T304" i="82"/>
  <c r="R304" i="82"/>
  <c r="N304" i="82"/>
  <c r="Q304" i="82" s="1"/>
  <c r="S304" i="82" s="1"/>
  <c r="J304" i="82"/>
  <c r="H304" i="82"/>
  <c r="G304" i="82"/>
  <c r="AR303" i="82"/>
  <c r="AQ303" i="82"/>
  <c r="AN303" i="82"/>
  <c r="AL303" i="82"/>
  <c r="AJ303" i="82"/>
  <c r="AI303" i="82"/>
  <c r="AH303" i="82"/>
  <c r="AF303" i="82"/>
  <c r="Z303" i="82"/>
  <c r="Y303" i="82"/>
  <c r="AA303" i="82" s="1"/>
  <c r="W303" i="82"/>
  <c r="V303" i="82"/>
  <c r="T303" i="82"/>
  <c r="R303" i="82"/>
  <c r="N303" i="82"/>
  <c r="AM303" i="82" s="1"/>
  <c r="J303" i="82"/>
  <c r="Q303" i="82" s="1"/>
  <c r="S303" i="82" s="1"/>
  <c r="H303" i="82"/>
  <c r="G303" i="82"/>
  <c r="AR302" i="82"/>
  <c r="AQ302" i="82"/>
  <c r="AN302" i="82"/>
  <c r="AL302" i="82"/>
  <c r="AJ302" i="82"/>
  <c r="AI302" i="82"/>
  <c r="AH302" i="82"/>
  <c r="AF302" i="82"/>
  <c r="Z302" i="82"/>
  <c r="AA302" i="82" s="1"/>
  <c r="Y302" i="82"/>
  <c r="W302" i="82"/>
  <c r="V302" i="82"/>
  <c r="T302" i="82"/>
  <c r="R302" i="82"/>
  <c r="N302" i="82"/>
  <c r="Q302" i="82" s="1"/>
  <c r="S302" i="82" s="1"/>
  <c r="J302" i="82"/>
  <c r="H302" i="82"/>
  <c r="G302" i="82"/>
  <c r="AR301" i="82"/>
  <c r="AQ301" i="82"/>
  <c r="AN301" i="82"/>
  <c r="AL301" i="82"/>
  <c r="AJ301" i="82"/>
  <c r="AI301" i="82"/>
  <c r="AH301" i="82"/>
  <c r="AF301" i="82"/>
  <c r="Z301" i="82"/>
  <c r="Y301" i="82"/>
  <c r="AA301" i="82" s="1"/>
  <c r="W301" i="82"/>
  <c r="V301" i="82"/>
  <c r="T301" i="82"/>
  <c r="R301" i="82"/>
  <c r="N301" i="82"/>
  <c r="AM301" i="82" s="1"/>
  <c r="J301" i="82"/>
  <c r="Q301" i="82" s="1"/>
  <c r="S301" i="82" s="1"/>
  <c r="H301" i="82"/>
  <c r="G301" i="82"/>
  <c r="AR300" i="82"/>
  <c r="AQ300" i="82"/>
  <c r="AN300" i="82"/>
  <c r="AL300" i="82"/>
  <c r="AJ300" i="82"/>
  <c r="AI300" i="82"/>
  <c r="AH300" i="82"/>
  <c r="AF300" i="82"/>
  <c r="Z300" i="82"/>
  <c r="AA300" i="82" s="1"/>
  <c r="Y300" i="82"/>
  <c r="W300" i="82"/>
  <c r="V300" i="82"/>
  <c r="T300" i="82"/>
  <c r="R300" i="82"/>
  <c r="N300" i="82"/>
  <c r="Q300" i="82" s="1"/>
  <c r="S300" i="82" s="1"/>
  <c r="J300" i="82"/>
  <c r="H300" i="82"/>
  <c r="G300" i="82"/>
  <c r="AR299" i="82"/>
  <c r="AQ299" i="82"/>
  <c r="AN299" i="82"/>
  <c r="AL299" i="82"/>
  <c r="AJ299" i="82"/>
  <c r="AI299" i="82"/>
  <c r="AH299" i="82"/>
  <c r="AF299" i="82"/>
  <c r="Z299" i="82"/>
  <c r="Y299" i="82"/>
  <c r="AA299" i="82" s="1"/>
  <c r="W299" i="82"/>
  <c r="V299" i="82"/>
  <c r="T299" i="82"/>
  <c r="R299" i="82"/>
  <c r="N299" i="82"/>
  <c r="AM299" i="82" s="1"/>
  <c r="J299" i="82"/>
  <c r="Q299" i="82" s="1"/>
  <c r="S299" i="82" s="1"/>
  <c r="H299" i="82"/>
  <c r="G299" i="82"/>
  <c r="AR298" i="82"/>
  <c r="AQ298" i="82"/>
  <c r="AN298" i="82"/>
  <c r="AL298" i="82"/>
  <c r="AJ298" i="82"/>
  <c r="AI298" i="82"/>
  <c r="AH298" i="82"/>
  <c r="AF298" i="82"/>
  <c r="Z298" i="82"/>
  <c r="AA298" i="82" s="1"/>
  <c r="Y298" i="82"/>
  <c r="W298" i="82"/>
  <c r="V298" i="82"/>
  <c r="T298" i="82"/>
  <c r="R298" i="82"/>
  <c r="N298" i="82"/>
  <c r="Q298" i="82" s="1"/>
  <c r="S298" i="82" s="1"/>
  <c r="J298" i="82"/>
  <c r="H298" i="82"/>
  <c r="G298" i="82"/>
  <c r="AR297" i="82"/>
  <c r="AQ297" i="82"/>
  <c r="AN297" i="82"/>
  <c r="AL297" i="82"/>
  <c r="AJ297" i="82"/>
  <c r="AI297" i="82"/>
  <c r="AH297" i="82"/>
  <c r="AF297" i="82"/>
  <c r="Z297" i="82"/>
  <c r="Y297" i="82"/>
  <c r="AA297" i="82" s="1"/>
  <c r="W297" i="82"/>
  <c r="V297" i="82"/>
  <c r="T297" i="82"/>
  <c r="R297" i="82"/>
  <c r="N297" i="82"/>
  <c r="AM297" i="82" s="1"/>
  <c r="J297" i="82"/>
  <c r="Q297" i="82" s="1"/>
  <c r="S297" i="82" s="1"/>
  <c r="H297" i="82"/>
  <c r="G297" i="82"/>
  <c r="AR296" i="82"/>
  <c r="AQ296" i="82"/>
  <c r="AN296" i="82"/>
  <c r="AL296" i="82"/>
  <c r="AJ296" i="82"/>
  <c r="AI296" i="82"/>
  <c r="AH296" i="82"/>
  <c r="AF296" i="82"/>
  <c r="Z296" i="82"/>
  <c r="AA296" i="82" s="1"/>
  <c r="Y296" i="82"/>
  <c r="W296" i="82"/>
  <c r="V296" i="82"/>
  <c r="T296" i="82"/>
  <c r="R296" i="82"/>
  <c r="N296" i="82"/>
  <c r="Q296" i="82" s="1"/>
  <c r="S296" i="82" s="1"/>
  <c r="J296" i="82"/>
  <c r="H296" i="82"/>
  <c r="G296" i="82"/>
  <c r="AR295" i="82"/>
  <c r="AQ295" i="82"/>
  <c r="AN295" i="82"/>
  <c r="AL295" i="82"/>
  <c r="AJ295" i="82"/>
  <c r="AI295" i="82"/>
  <c r="AH295" i="82"/>
  <c r="AF295" i="82"/>
  <c r="Z295" i="82"/>
  <c r="Y295" i="82"/>
  <c r="AA295" i="82" s="1"/>
  <c r="W295" i="82"/>
  <c r="V295" i="82"/>
  <c r="T295" i="82"/>
  <c r="R295" i="82"/>
  <c r="N295" i="82"/>
  <c r="AM295" i="82" s="1"/>
  <c r="J295" i="82"/>
  <c r="Q295" i="82" s="1"/>
  <c r="S295" i="82" s="1"/>
  <c r="H295" i="82"/>
  <c r="G295" i="82"/>
  <c r="AR294" i="82"/>
  <c r="AQ294" i="82"/>
  <c r="AN294" i="82"/>
  <c r="AL294" i="82"/>
  <c r="AJ294" i="82"/>
  <c r="AI294" i="82"/>
  <c r="AH294" i="82"/>
  <c r="AF294" i="82"/>
  <c r="Z294" i="82"/>
  <c r="AA294" i="82" s="1"/>
  <c r="Y294" i="82"/>
  <c r="W294" i="82"/>
  <c r="V294" i="82"/>
  <c r="T294" i="82"/>
  <c r="R294" i="82"/>
  <c r="N294" i="82"/>
  <c r="J294" i="82"/>
  <c r="H294" i="82"/>
  <c r="G294" i="82"/>
  <c r="AR293" i="82"/>
  <c r="AQ293" i="82"/>
  <c r="AN293" i="82"/>
  <c r="AL293" i="82"/>
  <c r="AJ293" i="82"/>
  <c r="AI293" i="82"/>
  <c r="AH293" i="82"/>
  <c r="AF293" i="82"/>
  <c r="Z293" i="82"/>
  <c r="Y293" i="82"/>
  <c r="AA293" i="82" s="1"/>
  <c r="W293" i="82"/>
  <c r="V293" i="82"/>
  <c r="T293" i="82"/>
  <c r="R293" i="82"/>
  <c r="N293" i="82"/>
  <c r="AM293" i="82" s="1"/>
  <c r="J293" i="82"/>
  <c r="Q293" i="82" s="1"/>
  <c r="S293" i="82" s="1"/>
  <c r="H293" i="82"/>
  <c r="G293" i="82"/>
  <c r="AR292" i="82"/>
  <c r="AQ292" i="82"/>
  <c r="AN292" i="82"/>
  <c r="AL292" i="82"/>
  <c r="AJ292" i="82"/>
  <c r="AI292" i="82"/>
  <c r="AH292" i="82"/>
  <c r="AF292" i="82"/>
  <c r="Z292" i="82"/>
  <c r="AA292" i="82" s="1"/>
  <c r="Y292" i="82"/>
  <c r="W292" i="82"/>
  <c r="V292" i="82"/>
  <c r="T292" i="82"/>
  <c r="R292" i="82"/>
  <c r="N292" i="82"/>
  <c r="J292" i="82"/>
  <c r="H292" i="82"/>
  <c r="G292" i="82"/>
  <c r="AR291" i="82"/>
  <c r="AQ291" i="82"/>
  <c r="AN291" i="82"/>
  <c r="AL291" i="82"/>
  <c r="AJ291" i="82"/>
  <c r="AI291" i="82"/>
  <c r="AH291" i="82"/>
  <c r="AF291" i="82"/>
  <c r="Z291" i="82"/>
  <c r="Y291" i="82"/>
  <c r="AA291" i="82" s="1"/>
  <c r="W291" i="82"/>
  <c r="V291" i="82"/>
  <c r="T291" i="82"/>
  <c r="R291" i="82"/>
  <c r="N291" i="82"/>
  <c r="AM291" i="82" s="1"/>
  <c r="J291" i="82"/>
  <c r="Q291" i="82" s="1"/>
  <c r="S291" i="82" s="1"/>
  <c r="H291" i="82"/>
  <c r="G291" i="82"/>
  <c r="AR290" i="82"/>
  <c r="AQ290" i="82"/>
  <c r="AN290" i="82"/>
  <c r="AL290" i="82"/>
  <c r="AJ290" i="82"/>
  <c r="AI290" i="82"/>
  <c r="AH290" i="82"/>
  <c r="AF290" i="82"/>
  <c r="Z290" i="82"/>
  <c r="AA290" i="82" s="1"/>
  <c r="Y290" i="82"/>
  <c r="W290" i="82"/>
  <c r="V290" i="82"/>
  <c r="T290" i="82"/>
  <c r="R290" i="82"/>
  <c r="N290" i="82"/>
  <c r="J290" i="82"/>
  <c r="H290" i="82"/>
  <c r="G290" i="82"/>
  <c r="AR289" i="82"/>
  <c r="AQ289" i="82"/>
  <c r="AN289" i="82"/>
  <c r="AL289" i="82"/>
  <c r="AJ289" i="82"/>
  <c r="AI289" i="82"/>
  <c r="AH289" i="82"/>
  <c r="AF289" i="82"/>
  <c r="Z289" i="82"/>
  <c r="Y289" i="82"/>
  <c r="AA289" i="82" s="1"/>
  <c r="W289" i="82"/>
  <c r="V289" i="82"/>
  <c r="T289" i="82"/>
  <c r="R289" i="82"/>
  <c r="N289" i="82"/>
  <c r="AM289" i="82" s="1"/>
  <c r="J289" i="82"/>
  <c r="Q289" i="82" s="1"/>
  <c r="S289" i="82" s="1"/>
  <c r="H289" i="82"/>
  <c r="G289" i="82"/>
  <c r="AR288" i="82"/>
  <c r="AQ288" i="82"/>
  <c r="AN288" i="82"/>
  <c r="AL288" i="82"/>
  <c r="AJ288" i="82"/>
  <c r="AI288" i="82"/>
  <c r="AH288" i="82"/>
  <c r="AF288" i="82"/>
  <c r="Z288" i="82"/>
  <c r="AA288" i="82" s="1"/>
  <c r="Y288" i="82"/>
  <c r="W288" i="82"/>
  <c r="V288" i="82"/>
  <c r="T288" i="82"/>
  <c r="R288" i="82"/>
  <c r="N288" i="82"/>
  <c r="J288" i="82"/>
  <c r="H288" i="82"/>
  <c r="G288" i="82"/>
  <c r="AR287" i="82"/>
  <c r="AQ287" i="82"/>
  <c r="AN287" i="82"/>
  <c r="AL287" i="82"/>
  <c r="AJ287" i="82"/>
  <c r="AI287" i="82"/>
  <c r="AH287" i="82"/>
  <c r="AF287" i="82"/>
  <c r="Z287" i="82"/>
  <c r="Y287" i="82"/>
  <c r="AA287" i="82" s="1"/>
  <c r="W287" i="82"/>
  <c r="V287" i="82"/>
  <c r="T287" i="82"/>
  <c r="R287" i="82"/>
  <c r="N287" i="82"/>
  <c r="AM287" i="82" s="1"/>
  <c r="J287" i="82"/>
  <c r="Q287" i="82" s="1"/>
  <c r="S287" i="82" s="1"/>
  <c r="H287" i="82"/>
  <c r="G287" i="82"/>
  <c r="AR286" i="82"/>
  <c r="AQ286" i="82"/>
  <c r="AN286" i="82"/>
  <c r="AL286" i="82"/>
  <c r="AJ286" i="82"/>
  <c r="AI286" i="82"/>
  <c r="AH286" i="82"/>
  <c r="AF286" i="82"/>
  <c r="Z286" i="82"/>
  <c r="AA286" i="82" s="1"/>
  <c r="Y286" i="82"/>
  <c r="W286" i="82"/>
  <c r="V286" i="82"/>
  <c r="T286" i="82"/>
  <c r="R286" i="82"/>
  <c r="N286" i="82"/>
  <c r="J286" i="82"/>
  <c r="H286" i="82"/>
  <c r="G286" i="82"/>
  <c r="AR285" i="82"/>
  <c r="AQ285" i="82"/>
  <c r="AN285" i="82"/>
  <c r="AL285" i="82"/>
  <c r="AJ285" i="82"/>
  <c r="AI285" i="82"/>
  <c r="AH285" i="82"/>
  <c r="AF285" i="82"/>
  <c r="Z285" i="82"/>
  <c r="Y285" i="82"/>
  <c r="AA285" i="82" s="1"/>
  <c r="W285" i="82"/>
  <c r="V285" i="82"/>
  <c r="T285" i="82"/>
  <c r="R285" i="82"/>
  <c r="N285" i="82"/>
  <c r="AM285" i="82" s="1"/>
  <c r="J285" i="82"/>
  <c r="Q285" i="82" s="1"/>
  <c r="S285" i="82" s="1"/>
  <c r="H285" i="82"/>
  <c r="G285" i="82"/>
  <c r="AR284" i="82"/>
  <c r="AQ284" i="82"/>
  <c r="AN284" i="82"/>
  <c r="AL284" i="82"/>
  <c r="AJ284" i="82"/>
  <c r="AI284" i="82"/>
  <c r="AH284" i="82"/>
  <c r="AF284" i="82"/>
  <c r="Z284" i="82"/>
  <c r="AA284" i="82" s="1"/>
  <c r="Y284" i="82"/>
  <c r="W284" i="82"/>
  <c r="V284" i="82"/>
  <c r="T284" i="82"/>
  <c r="R284" i="82"/>
  <c r="N284" i="82"/>
  <c r="J284" i="82"/>
  <c r="H284" i="82"/>
  <c r="G284" i="82"/>
  <c r="AR283" i="82"/>
  <c r="AQ283" i="82"/>
  <c r="AN283" i="82"/>
  <c r="AL283" i="82"/>
  <c r="AJ283" i="82"/>
  <c r="AI283" i="82"/>
  <c r="AH283" i="82"/>
  <c r="AF283" i="82"/>
  <c r="Z283" i="82"/>
  <c r="Y283" i="82"/>
  <c r="AA283" i="82" s="1"/>
  <c r="W283" i="82"/>
  <c r="V283" i="82"/>
  <c r="T283" i="82"/>
  <c r="R283" i="82"/>
  <c r="N283" i="82"/>
  <c r="AM283" i="82" s="1"/>
  <c r="J283" i="82"/>
  <c r="H283" i="82"/>
  <c r="G283" i="82"/>
  <c r="AR282" i="82"/>
  <c r="AQ282" i="82"/>
  <c r="AN282" i="82"/>
  <c r="AL282" i="82"/>
  <c r="AJ282" i="82"/>
  <c r="AI282" i="82"/>
  <c r="AH282" i="82"/>
  <c r="AF282" i="82"/>
  <c r="Z282" i="82"/>
  <c r="AA282" i="82" s="1"/>
  <c r="Y282" i="82"/>
  <c r="W282" i="82"/>
  <c r="V282" i="82"/>
  <c r="T282" i="82"/>
  <c r="R282" i="82"/>
  <c r="N282" i="82"/>
  <c r="J282" i="82"/>
  <c r="H282" i="82"/>
  <c r="G282" i="82"/>
  <c r="AR281" i="82"/>
  <c r="AQ281" i="82"/>
  <c r="AN281" i="82"/>
  <c r="AL281" i="82"/>
  <c r="AJ281" i="82"/>
  <c r="AI281" i="82"/>
  <c r="AH281" i="82"/>
  <c r="AF281" i="82"/>
  <c r="Z281" i="82"/>
  <c r="Y281" i="82"/>
  <c r="AA281" i="82" s="1"/>
  <c r="W281" i="82"/>
  <c r="V281" i="82"/>
  <c r="T281" i="82"/>
  <c r="R281" i="82"/>
  <c r="N281" i="82"/>
  <c r="AM281" i="82" s="1"/>
  <c r="J281" i="82"/>
  <c r="H281" i="82"/>
  <c r="G281" i="82"/>
  <c r="AR280" i="82"/>
  <c r="AQ280" i="82"/>
  <c r="AN280" i="82"/>
  <c r="AL280" i="82"/>
  <c r="AJ280" i="82"/>
  <c r="AI280" i="82"/>
  <c r="AH280" i="82"/>
  <c r="AF280" i="82"/>
  <c r="Z280" i="82"/>
  <c r="AA280" i="82" s="1"/>
  <c r="Y280" i="82"/>
  <c r="W280" i="82"/>
  <c r="V280" i="82"/>
  <c r="T280" i="82"/>
  <c r="R280" i="82"/>
  <c r="N280" i="82"/>
  <c r="J280" i="82"/>
  <c r="H280" i="82"/>
  <c r="G280" i="82"/>
  <c r="AR279" i="82"/>
  <c r="AQ279" i="82"/>
  <c r="AN279" i="82"/>
  <c r="AL279" i="82"/>
  <c r="AJ279" i="82"/>
  <c r="AI279" i="82"/>
  <c r="AH279" i="82"/>
  <c r="AF279" i="82"/>
  <c r="Z279" i="82"/>
  <c r="Y279" i="82"/>
  <c r="AA279" i="82" s="1"/>
  <c r="W279" i="82"/>
  <c r="V279" i="82"/>
  <c r="T279" i="82"/>
  <c r="R279" i="82"/>
  <c r="N279" i="82"/>
  <c r="AM279" i="82" s="1"/>
  <c r="J279" i="82"/>
  <c r="H279" i="82"/>
  <c r="G279" i="82"/>
  <c r="AR278" i="82"/>
  <c r="AQ278" i="82"/>
  <c r="AN278" i="82"/>
  <c r="AL278" i="82"/>
  <c r="AJ278" i="82"/>
  <c r="AI278" i="82"/>
  <c r="AH278" i="82"/>
  <c r="AF278" i="82"/>
  <c r="Z278" i="82"/>
  <c r="AA278" i="82" s="1"/>
  <c r="Y278" i="82"/>
  <c r="W278" i="82"/>
  <c r="V278" i="82"/>
  <c r="T278" i="82"/>
  <c r="R278" i="82"/>
  <c r="N278" i="82"/>
  <c r="J278" i="82"/>
  <c r="H278" i="82"/>
  <c r="G278" i="82"/>
  <c r="AR277" i="82"/>
  <c r="AQ277" i="82"/>
  <c r="AN277" i="82"/>
  <c r="AL277" i="82"/>
  <c r="AJ277" i="82"/>
  <c r="AI277" i="82"/>
  <c r="AH277" i="82"/>
  <c r="AF277" i="82"/>
  <c r="Z277" i="82"/>
  <c r="Y277" i="82"/>
  <c r="AA277" i="82" s="1"/>
  <c r="W277" i="82"/>
  <c r="V277" i="82"/>
  <c r="T277" i="82"/>
  <c r="R277" i="82"/>
  <c r="N277" i="82"/>
  <c r="AM277" i="82" s="1"/>
  <c r="J277" i="82"/>
  <c r="H277" i="82"/>
  <c r="G277" i="82"/>
  <c r="AR276" i="82"/>
  <c r="AQ276" i="82"/>
  <c r="AN276" i="82"/>
  <c r="AL276" i="82"/>
  <c r="AJ276" i="82"/>
  <c r="AI276" i="82"/>
  <c r="AH276" i="82"/>
  <c r="AF276" i="82"/>
  <c r="AA276" i="82"/>
  <c r="Z276" i="82"/>
  <c r="Y276" i="82"/>
  <c r="W276" i="82"/>
  <c r="V276" i="82"/>
  <c r="T276" i="82"/>
  <c r="R276" i="82"/>
  <c r="Q276" i="82"/>
  <c r="S276" i="82" s="1"/>
  <c r="N276" i="82"/>
  <c r="AM276" i="82" s="1"/>
  <c r="J276" i="82"/>
  <c r="H276" i="82"/>
  <c r="G276" i="82"/>
  <c r="AR275" i="82"/>
  <c r="AQ275" i="82"/>
  <c r="AN275" i="82"/>
  <c r="AM275" i="82"/>
  <c r="AL275" i="82"/>
  <c r="AJ275" i="82"/>
  <c r="AI275" i="82"/>
  <c r="AH275" i="82"/>
  <c r="AF275" i="82"/>
  <c r="Z275" i="82"/>
  <c r="Y275" i="82"/>
  <c r="AA275" i="82" s="1"/>
  <c r="W275" i="82"/>
  <c r="V275" i="82"/>
  <c r="T275" i="82"/>
  <c r="R275" i="82"/>
  <c r="N275" i="82"/>
  <c r="J275" i="82"/>
  <c r="H275" i="82"/>
  <c r="G275" i="82"/>
  <c r="AR274" i="82"/>
  <c r="AQ274" i="82"/>
  <c r="AN274" i="82"/>
  <c r="AL274" i="82"/>
  <c r="AJ274" i="82"/>
  <c r="AI274" i="82"/>
  <c r="AH274" i="82"/>
  <c r="AF274" i="82"/>
  <c r="AA274" i="82"/>
  <c r="Z274" i="82"/>
  <c r="Y274" i="82"/>
  <c r="W274" i="82"/>
  <c r="V274" i="82"/>
  <c r="T274" i="82"/>
  <c r="R274" i="82"/>
  <c r="Q274" i="82"/>
  <c r="S274" i="82" s="1"/>
  <c r="N274" i="82"/>
  <c r="AM274" i="82" s="1"/>
  <c r="J274" i="82"/>
  <c r="H274" i="82"/>
  <c r="G274" i="82"/>
  <c r="AR273" i="82"/>
  <c r="AQ273" i="82"/>
  <c r="AN273" i="82"/>
  <c r="AL273" i="82"/>
  <c r="AJ273" i="82"/>
  <c r="AI273" i="82"/>
  <c r="AH273" i="82"/>
  <c r="AF273" i="82"/>
  <c r="Z273" i="82"/>
  <c r="Y273" i="82"/>
  <c r="AA273" i="82" s="1"/>
  <c r="W273" i="82"/>
  <c r="V273" i="82"/>
  <c r="T273" i="82"/>
  <c r="R273" i="82"/>
  <c r="N273" i="82"/>
  <c r="AM273" i="82" s="1"/>
  <c r="J273" i="82"/>
  <c r="Q273" i="82" s="1"/>
  <c r="S273" i="82" s="1"/>
  <c r="H273" i="82"/>
  <c r="G273" i="82"/>
  <c r="AR272" i="82"/>
  <c r="AQ272" i="82"/>
  <c r="AN272" i="82"/>
  <c r="AM272" i="82"/>
  <c r="AL272" i="82"/>
  <c r="AJ272" i="82"/>
  <c r="AI272" i="82"/>
  <c r="AH272" i="82"/>
  <c r="AF272" i="82"/>
  <c r="AA272" i="82"/>
  <c r="Z272" i="82"/>
  <c r="Y272" i="82"/>
  <c r="W272" i="82"/>
  <c r="V272" i="82"/>
  <c r="T272" i="82"/>
  <c r="R272" i="82"/>
  <c r="Q272" i="82"/>
  <c r="S272" i="82" s="1"/>
  <c r="N272" i="82"/>
  <c r="J272" i="82"/>
  <c r="H272" i="82"/>
  <c r="G272" i="82"/>
  <c r="AR271" i="82"/>
  <c r="AQ271" i="82"/>
  <c r="AN271" i="82"/>
  <c r="AL271" i="82"/>
  <c r="AJ271" i="82"/>
  <c r="AI271" i="82"/>
  <c r="AH271" i="82"/>
  <c r="AF271" i="82"/>
  <c r="Z271" i="82"/>
  <c r="Y271" i="82"/>
  <c r="AA271" i="82" s="1"/>
  <c r="W271" i="82"/>
  <c r="V271" i="82"/>
  <c r="T271" i="82"/>
  <c r="R271" i="82"/>
  <c r="N271" i="82"/>
  <c r="AM271" i="82" s="1"/>
  <c r="J271" i="82"/>
  <c r="Q271" i="82" s="1"/>
  <c r="S271" i="82" s="1"/>
  <c r="H271" i="82"/>
  <c r="G271" i="82"/>
  <c r="AR270" i="82"/>
  <c r="AQ270" i="82"/>
  <c r="AN270" i="82"/>
  <c r="AM270" i="82"/>
  <c r="AL270" i="82"/>
  <c r="AJ270" i="82"/>
  <c r="AI270" i="82"/>
  <c r="AH270" i="82"/>
  <c r="AF270" i="82"/>
  <c r="AA270" i="82"/>
  <c r="Z270" i="82"/>
  <c r="Y270" i="82"/>
  <c r="W270" i="82"/>
  <c r="V270" i="82"/>
  <c r="T270" i="82"/>
  <c r="R270" i="82"/>
  <c r="Q270" i="82"/>
  <c r="S270" i="82" s="1"/>
  <c r="N270" i="82"/>
  <c r="J270" i="82"/>
  <c r="H270" i="82"/>
  <c r="G270" i="82"/>
  <c r="AR269" i="82"/>
  <c r="AQ269" i="82"/>
  <c r="AN269" i="82"/>
  <c r="AL269" i="82"/>
  <c r="AJ269" i="82"/>
  <c r="AI269" i="82"/>
  <c r="AH269" i="82"/>
  <c r="AF269" i="82"/>
  <c r="Z269" i="82"/>
  <c r="Y269" i="82"/>
  <c r="AA269" i="82" s="1"/>
  <c r="W269" i="82"/>
  <c r="V269" i="82"/>
  <c r="T269" i="82"/>
  <c r="R269" i="82"/>
  <c r="N269" i="82"/>
  <c r="AM269" i="82" s="1"/>
  <c r="J269" i="82"/>
  <c r="Q269" i="82" s="1"/>
  <c r="S269" i="82" s="1"/>
  <c r="H269" i="82"/>
  <c r="G269" i="82"/>
  <c r="AR268" i="82"/>
  <c r="AQ268" i="82"/>
  <c r="AN268" i="82"/>
  <c r="AL268" i="82"/>
  <c r="AJ268" i="82"/>
  <c r="AI268" i="82"/>
  <c r="AH268" i="82"/>
  <c r="AF268" i="82"/>
  <c r="AA268" i="82"/>
  <c r="Z268" i="82"/>
  <c r="Y268" i="82"/>
  <c r="W268" i="82"/>
  <c r="V268" i="82"/>
  <c r="T268" i="82"/>
  <c r="R268" i="82"/>
  <c r="Q268" i="82"/>
  <c r="S268" i="82" s="1"/>
  <c r="N268" i="82"/>
  <c r="AM268" i="82" s="1"/>
  <c r="J268" i="82"/>
  <c r="H268" i="82"/>
  <c r="G268" i="82"/>
  <c r="AR267" i="82"/>
  <c r="AQ267" i="82"/>
  <c r="AN267" i="82"/>
  <c r="AL267" i="82"/>
  <c r="AJ267" i="82"/>
  <c r="AI267" i="82"/>
  <c r="AH267" i="82"/>
  <c r="AF267" i="82"/>
  <c r="Z267" i="82"/>
  <c r="Y267" i="82"/>
  <c r="AA267" i="82" s="1"/>
  <c r="W267" i="82"/>
  <c r="V267" i="82"/>
  <c r="T267" i="82"/>
  <c r="R267" i="82"/>
  <c r="N267" i="82"/>
  <c r="AM267" i="82" s="1"/>
  <c r="J267" i="82"/>
  <c r="Q267" i="82" s="1"/>
  <c r="S267" i="82" s="1"/>
  <c r="H267" i="82"/>
  <c r="G267" i="82"/>
  <c r="AR266" i="82"/>
  <c r="AQ266" i="82"/>
  <c r="AN266" i="82"/>
  <c r="AL266" i="82"/>
  <c r="AJ266" i="82"/>
  <c r="AI266" i="82"/>
  <c r="AH266" i="82"/>
  <c r="AF266" i="82"/>
  <c r="AA266" i="82"/>
  <c r="Z266" i="82"/>
  <c r="Y266" i="82"/>
  <c r="W266" i="82"/>
  <c r="V266" i="82"/>
  <c r="T266" i="82"/>
  <c r="R266" i="82"/>
  <c r="Q266" i="82"/>
  <c r="S266" i="82" s="1"/>
  <c r="N266" i="82"/>
  <c r="AM266" i="82" s="1"/>
  <c r="J266" i="82"/>
  <c r="H266" i="82"/>
  <c r="G266" i="82"/>
  <c r="AR265" i="82"/>
  <c r="AQ265" i="82"/>
  <c r="AN265" i="82"/>
  <c r="AL265" i="82"/>
  <c r="AJ265" i="82"/>
  <c r="AI265" i="82"/>
  <c r="AH265" i="82"/>
  <c r="AF265" i="82"/>
  <c r="Z265" i="82"/>
  <c r="Y265" i="82"/>
  <c r="AA265" i="82" s="1"/>
  <c r="W265" i="82"/>
  <c r="V265" i="82"/>
  <c r="T265" i="82"/>
  <c r="R265" i="82"/>
  <c r="N265" i="82"/>
  <c r="AM265" i="82" s="1"/>
  <c r="J265" i="82"/>
  <c r="Q265" i="82" s="1"/>
  <c r="S265" i="82" s="1"/>
  <c r="H265" i="82"/>
  <c r="G265" i="82"/>
  <c r="AR264" i="82"/>
  <c r="AQ264" i="82"/>
  <c r="AN264" i="82"/>
  <c r="AL264" i="82"/>
  <c r="AJ264" i="82"/>
  <c r="AI264" i="82"/>
  <c r="AH264" i="82"/>
  <c r="AF264" i="82"/>
  <c r="AA264" i="82"/>
  <c r="Z264" i="82"/>
  <c r="Y264" i="82"/>
  <c r="W264" i="82"/>
  <c r="V264" i="82"/>
  <c r="T264" i="82"/>
  <c r="R264" i="82"/>
  <c r="Q264" i="82"/>
  <c r="S264" i="82" s="1"/>
  <c r="N264" i="82"/>
  <c r="AM264" i="82" s="1"/>
  <c r="J264" i="82"/>
  <c r="H264" i="82"/>
  <c r="G264" i="82"/>
  <c r="AR263" i="82"/>
  <c r="AQ263" i="82"/>
  <c r="AN263" i="82"/>
  <c r="AL263" i="82"/>
  <c r="AJ263" i="82"/>
  <c r="AI263" i="82"/>
  <c r="AH263" i="82"/>
  <c r="AF263" i="82"/>
  <c r="Z263" i="82"/>
  <c r="Y263" i="82"/>
  <c r="AA263" i="82" s="1"/>
  <c r="W263" i="82"/>
  <c r="V263" i="82"/>
  <c r="T263" i="82"/>
  <c r="R263" i="82"/>
  <c r="N263" i="82"/>
  <c r="AM263" i="82" s="1"/>
  <c r="J263" i="82"/>
  <c r="Q263" i="82" s="1"/>
  <c r="S263" i="82" s="1"/>
  <c r="H263" i="82"/>
  <c r="G263" i="82"/>
  <c r="AR262" i="82"/>
  <c r="AQ262" i="82"/>
  <c r="AN262" i="82"/>
  <c r="AL262" i="82"/>
  <c r="AJ262" i="82"/>
  <c r="AI262" i="82"/>
  <c r="AH262" i="82"/>
  <c r="AF262" i="82"/>
  <c r="AA262" i="82"/>
  <c r="Z262" i="82"/>
  <c r="Y262" i="82"/>
  <c r="W262" i="82"/>
  <c r="V262" i="82"/>
  <c r="T262" i="82"/>
  <c r="R262" i="82"/>
  <c r="Q262" i="82"/>
  <c r="S262" i="82" s="1"/>
  <c r="N262" i="82"/>
  <c r="AM262" i="82" s="1"/>
  <c r="J262" i="82"/>
  <c r="H262" i="82"/>
  <c r="G262" i="82"/>
  <c r="AR261" i="82"/>
  <c r="AQ261" i="82"/>
  <c r="AN261" i="82"/>
  <c r="AL261" i="82"/>
  <c r="AJ261" i="82"/>
  <c r="AI261" i="82"/>
  <c r="AH261" i="82"/>
  <c r="AF261" i="82"/>
  <c r="Z261" i="82"/>
  <c r="Y261" i="82"/>
  <c r="AA261" i="82" s="1"/>
  <c r="W261" i="82"/>
  <c r="V261" i="82"/>
  <c r="T261" i="82"/>
  <c r="R261" i="82"/>
  <c r="N261" i="82"/>
  <c r="AM261" i="82" s="1"/>
  <c r="J261" i="82"/>
  <c r="Q261" i="82" s="1"/>
  <c r="S261" i="82" s="1"/>
  <c r="H261" i="82"/>
  <c r="G261" i="82"/>
  <c r="AR260" i="82"/>
  <c r="AQ260" i="82"/>
  <c r="AN260" i="82"/>
  <c r="AL260" i="82"/>
  <c r="AJ260" i="82"/>
  <c r="AI260" i="82"/>
  <c r="AH260" i="82"/>
  <c r="AF260" i="82"/>
  <c r="AA260" i="82"/>
  <c r="Z260" i="82"/>
  <c r="Y260" i="82"/>
  <c r="W260" i="82"/>
  <c r="V260" i="82"/>
  <c r="T260" i="82"/>
  <c r="R260" i="82"/>
  <c r="Q260" i="82"/>
  <c r="S260" i="82" s="1"/>
  <c r="N260" i="82"/>
  <c r="AM260" i="82" s="1"/>
  <c r="J260" i="82"/>
  <c r="H260" i="82"/>
  <c r="G260" i="82"/>
  <c r="AR259" i="82"/>
  <c r="AQ259" i="82"/>
  <c r="AN259" i="82"/>
  <c r="AL259" i="82"/>
  <c r="AJ259" i="82"/>
  <c r="AI259" i="82"/>
  <c r="AH259" i="82"/>
  <c r="AF259" i="82"/>
  <c r="Z259" i="82"/>
  <c r="Y259" i="82"/>
  <c r="AA259" i="82" s="1"/>
  <c r="W259" i="82"/>
  <c r="V259" i="82"/>
  <c r="T259" i="82"/>
  <c r="R259" i="82"/>
  <c r="N259" i="82"/>
  <c r="AM259" i="82" s="1"/>
  <c r="J259" i="82"/>
  <c r="Q259" i="82" s="1"/>
  <c r="S259" i="82" s="1"/>
  <c r="H259" i="82"/>
  <c r="G259" i="82"/>
  <c r="AR258" i="82"/>
  <c r="AQ258" i="82"/>
  <c r="AN258" i="82"/>
  <c r="AL258" i="82"/>
  <c r="AJ258" i="82"/>
  <c r="AI258" i="82"/>
  <c r="AH258" i="82"/>
  <c r="AF258" i="82"/>
  <c r="AA258" i="82"/>
  <c r="Z258" i="82"/>
  <c r="Y258" i="82"/>
  <c r="W258" i="82"/>
  <c r="V258" i="82"/>
  <c r="T258" i="82"/>
  <c r="R258" i="82"/>
  <c r="Q258" i="82"/>
  <c r="S258" i="82" s="1"/>
  <c r="N258" i="82"/>
  <c r="AM258" i="82" s="1"/>
  <c r="J258" i="82"/>
  <c r="H258" i="82"/>
  <c r="G258" i="82"/>
  <c r="AR257" i="82"/>
  <c r="AQ257" i="82"/>
  <c r="AN257" i="82"/>
  <c r="AL257" i="82"/>
  <c r="AJ257" i="82"/>
  <c r="AI257" i="82"/>
  <c r="AH257" i="82"/>
  <c r="AF257" i="82"/>
  <c r="Z257" i="82"/>
  <c r="Y257" i="82"/>
  <c r="AA257" i="82" s="1"/>
  <c r="W257" i="82"/>
  <c r="V257" i="82"/>
  <c r="T257" i="82"/>
  <c r="R257" i="82"/>
  <c r="N257" i="82"/>
  <c r="AM257" i="82" s="1"/>
  <c r="J257" i="82"/>
  <c r="Q257" i="82" s="1"/>
  <c r="S257" i="82" s="1"/>
  <c r="H257" i="82"/>
  <c r="G257" i="82"/>
  <c r="AR256" i="82"/>
  <c r="AQ256" i="82"/>
  <c r="AN256" i="82"/>
  <c r="AL256" i="82"/>
  <c r="AJ256" i="82"/>
  <c r="AI256" i="82"/>
  <c r="AH256" i="82"/>
  <c r="AF256" i="82"/>
  <c r="AA256" i="82"/>
  <c r="Z256" i="82"/>
  <c r="Y256" i="82"/>
  <c r="W256" i="82"/>
  <c r="V256" i="82"/>
  <c r="T256" i="82"/>
  <c r="R256" i="82"/>
  <c r="Q256" i="82"/>
  <c r="S256" i="82" s="1"/>
  <c r="N256" i="82"/>
  <c r="AM256" i="82" s="1"/>
  <c r="J256" i="82"/>
  <c r="H256" i="82"/>
  <c r="G256" i="82"/>
  <c r="AR255" i="82"/>
  <c r="AQ255" i="82"/>
  <c r="AN255" i="82"/>
  <c r="AL255" i="82"/>
  <c r="AJ255" i="82"/>
  <c r="AI255" i="82"/>
  <c r="AH255" i="82"/>
  <c r="AF255" i="82"/>
  <c r="Z255" i="82"/>
  <c r="Y255" i="82"/>
  <c r="AA255" i="82" s="1"/>
  <c r="W255" i="82"/>
  <c r="V255" i="82"/>
  <c r="T255" i="82"/>
  <c r="R255" i="82"/>
  <c r="N255" i="82"/>
  <c r="AM255" i="82" s="1"/>
  <c r="J255" i="82"/>
  <c r="Q255" i="82" s="1"/>
  <c r="S255" i="82" s="1"/>
  <c r="H255" i="82"/>
  <c r="G255" i="82"/>
  <c r="AR254" i="82"/>
  <c r="AQ254" i="82"/>
  <c r="AN254" i="82"/>
  <c r="AL254" i="82"/>
  <c r="AJ254" i="82"/>
  <c r="AI254" i="82"/>
  <c r="AH254" i="82"/>
  <c r="AF254" i="82"/>
  <c r="AA254" i="82"/>
  <c r="Z254" i="82"/>
  <c r="Y254" i="82"/>
  <c r="W254" i="82"/>
  <c r="V254" i="82"/>
  <c r="T254" i="82"/>
  <c r="R254" i="82"/>
  <c r="Q254" i="82"/>
  <c r="S254" i="82" s="1"/>
  <c r="N254" i="82"/>
  <c r="AM254" i="82" s="1"/>
  <c r="J254" i="82"/>
  <c r="H254" i="82"/>
  <c r="G254" i="82"/>
  <c r="AR253" i="82"/>
  <c r="AQ253" i="82"/>
  <c r="AN253" i="82"/>
  <c r="AL253" i="82"/>
  <c r="AJ253" i="82"/>
  <c r="AI253" i="82"/>
  <c r="AH253" i="82"/>
  <c r="AF253" i="82"/>
  <c r="Z253" i="82"/>
  <c r="Y253" i="82"/>
  <c r="AA253" i="82" s="1"/>
  <c r="W253" i="82"/>
  <c r="V253" i="82"/>
  <c r="T253" i="82"/>
  <c r="R253" i="82"/>
  <c r="N253" i="82"/>
  <c r="AM253" i="82" s="1"/>
  <c r="J253" i="82"/>
  <c r="Q253" i="82" s="1"/>
  <c r="S253" i="82" s="1"/>
  <c r="H253" i="82"/>
  <c r="G253" i="82"/>
  <c r="AR252" i="82"/>
  <c r="AQ252" i="82"/>
  <c r="AN252" i="82"/>
  <c r="AL252" i="82"/>
  <c r="AJ252" i="82"/>
  <c r="AI252" i="82"/>
  <c r="AH252" i="82"/>
  <c r="AF252" i="82"/>
  <c r="AA252" i="82"/>
  <c r="Z252" i="82"/>
  <c r="Y252" i="82"/>
  <c r="W252" i="82"/>
  <c r="V252" i="82"/>
  <c r="T252" i="82"/>
  <c r="R252" i="82"/>
  <c r="Q252" i="82"/>
  <c r="S252" i="82" s="1"/>
  <c r="N252" i="82"/>
  <c r="AM252" i="82" s="1"/>
  <c r="J252" i="82"/>
  <c r="H252" i="82"/>
  <c r="G252" i="82"/>
  <c r="AR251" i="82"/>
  <c r="AQ251" i="82"/>
  <c r="AN251" i="82"/>
  <c r="AL251" i="82"/>
  <c r="AJ251" i="82"/>
  <c r="AI251" i="82"/>
  <c r="AH251" i="82"/>
  <c r="AF251" i="82"/>
  <c r="Z251" i="82"/>
  <c r="Y251" i="82"/>
  <c r="AA251" i="82" s="1"/>
  <c r="W251" i="82"/>
  <c r="V251" i="82"/>
  <c r="T251" i="82"/>
  <c r="R251" i="82"/>
  <c r="N251" i="82"/>
  <c r="AM251" i="82" s="1"/>
  <c r="J251" i="82"/>
  <c r="Q251" i="82" s="1"/>
  <c r="S251" i="82" s="1"/>
  <c r="H251" i="82"/>
  <c r="G251" i="82"/>
  <c r="AR250" i="82"/>
  <c r="AQ250" i="82"/>
  <c r="AN250" i="82"/>
  <c r="AL250" i="82"/>
  <c r="AJ250" i="82"/>
  <c r="AI250" i="82"/>
  <c r="AH250" i="82"/>
  <c r="AF250" i="82"/>
  <c r="AA250" i="82"/>
  <c r="Z250" i="82"/>
  <c r="Y250" i="82"/>
  <c r="W250" i="82"/>
  <c r="V250" i="82"/>
  <c r="T250" i="82"/>
  <c r="R250" i="82"/>
  <c r="Q250" i="82"/>
  <c r="S250" i="82" s="1"/>
  <c r="N250" i="82"/>
  <c r="AM250" i="82" s="1"/>
  <c r="J250" i="82"/>
  <c r="H250" i="82"/>
  <c r="G250" i="82"/>
  <c r="AR249" i="82"/>
  <c r="AQ249" i="82"/>
  <c r="AN249" i="82"/>
  <c r="AL249" i="82"/>
  <c r="AJ249" i="82"/>
  <c r="AI249" i="82"/>
  <c r="AH249" i="82"/>
  <c r="AF249" i="82"/>
  <c r="Z249" i="82"/>
  <c r="Y249" i="82"/>
  <c r="AA249" i="82" s="1"/>
  <c r="W249" i="82"/>
  <c r="V249" i="82"/>
  <c r="T249" i="82"/>
  <c r="R249" i="82"/>
  <c r="N249" i="82"/>
  <c r="AM249" i="82" s="1"/>
  <c r="J249" i="82"/>
  <c r="Q249" i="82" s="1"/>
  <c r="S249" i="82" s="1"/>
  <c r="H249" i="82"/>
  <c r="G249" i="82"/>
  <c r="AR248" i="82"/>
  <c r="AQ248" i="82"/>
  <c r="AN248" i="82"/>
  <c r="AL248" i="82"/>
  <c r="AJ248" i="82"/>
  <c r="AI248" i="82"/>
  <c r="AH248" i="82"/>
  <c r="AF248" i="82"/>
  <c r="Z248" i="82"/>
  <c r="AA248" i="82" s="1"/>
  <c r="Y248" i="82"/>
  <c r="W248" i="82"/>
  <c r="V248" i="82"/>
  <c r="T248" i="82"/>
  <c r="R248" i="82"/>
  <c r="N248" i="82"/>
  <c r="AM248" i="82" s="1"/>
  <c r="J248" i="82"/>
  <c r="H248" i="82"/>
  <c r="G248" i="82"/>
  <c r="AR247" i="82"/>
  <c r="AQ247" i="82"/>
  <c r="AN247" i="82"/>
  <c r="AL247" i="82"/>
  <c r="AJ247" i="82"/>
  <c r="AI247" i="82"/>
  <c r="AH247" i="82"/>
  <c r="AF247" i="82"/>
  <c r="Z247" i="82"/>
  <c r="Y247" i="82"/>
  <c r="AA247" i="82" s="1"/>
  <c r="W247" i="82"/>
  <c r="V247" i="82"/>
  <c r="T247" i="82"/>
  <c r="R247" i="82"/>
  <c r="N247" i="82"/>
  <c r="AM247" i="82" s="1"/>
  <c r="J247" i="82"/>
  <c r="Q247" i="82" s="1"/>
  <c r="S247" i="82" s="1"/>
  <c r="H247" i="82"/>
  <c r="G247" i="82"/>
  <c r="AR246" i="82"/>
  <c r="AQ246" i="82"/>
  <c r="AN246" i="82"/>
  <c r="AL246" i="82"/>
  <c r="AJ246" i="82"/>
  <c r="AI246" i="82"/>
  <c r="AH246" i="82"/>
  <c r="AF246" i="82"/>
  <c r="Z246" i="82"/>
  <c r="AA246" i="82" s="1"/>
  <c r="Y246" i="82"/>
  <c r="W246" i="82"/>
  <c r="V246" i="82"/>
  <c r="T246" i="82"/>
  <c r="R246" i="82"/>
  <c r="N246" i="82"/>
  <c r="AM246" i="82" s="1"/>
  <c r="J246" i="82"/>
  <c r="H246" i="82"/>
  <c r="G246" i="82"/>
  <c r="AR245" i="82"/>
  <c r="AQ245" i="82"/>
  <c r="AN245" i="82"/>
  <c r="AL245" i="82"/>
  <c r="AJ245" i="82"/>
  <c r="AI245" i="82"/>
  <c r="AH245" i="82"/>
  <c r="AF245" i="82"/>
  <c r="Z245" i="82"/>
  <c r="Y245" i="82"/>
  <c r="AA245" i="82" s="1"/>
  <c r="W245" i="82"/>
  <c r="V245" i="82"/>
  <c r="T245" i="82"/>
  <c r="R245" i="82"/>
  <c r="N245" i="82"/>
  <c r="AM245" i="82" s="1"/>
  <c r="J245" i="82"/>
  <c r="Q245" i="82" s="1"/>
  <c r="S245" i="82" s="1"/>
  <c r="H245" i="82"/>
  <c r="G245" i="82"/>
  <c r="AR244" i="82"/>
  <c r="AQ244" i="82"/>
  <c r="AN244" i="82"/>
  <c r="AL244" i="82"/>
  <c r="AJ244" i="82"/>
  <c r="AI244" i="82"/>
  <c r="AH244" i="82"/>
  <c r="AF244" i="82"/>
  <c r="Z244" i="82"/>
  <c r="AA244" i="82" s="1"/>
  <c r="Y244" i="82"/>
  <c r="W244" i="82"/>
  <c r="V244" i="82"/>
  <c r="T244" i="82"/>
  <c r="R244" i="82"/>
  <c r="N244" i="82"/>
  <c r="AM244" i="82" s="1"/>
  <c r="J244" i="82"/>
  <c r="H244" i="82"/>
  <c r="G244" i="82"/>
  <c r="AR243" i="82"/>
  <c r="AQ243" i="82"/>
  <c r="AN243" i="82"/>
  <c r="AL243" i="82"/>
  <c r="AJ243" i="82"/>
  <c r="AI243" i="82"/>
  <c r="AH243" i="82"/>
  <c r="AF243" i="82"/>
  <c r="Z243" i="82"/>
  <c r="Y243" i="82"/>
  <c r="AA243" i="82" s="1"/>
  <c r="W243" i="82"/>
  <c r="V243" i="82"/>
  <c r="T243" i="82"/>
  <c r="R243" i="82"/>
  <c r="N243" i="82"/>
  <c r="AM243" i="82" s="1"/>
  <c r="J243" i="82"/>
  <c r="Q243" i="82" s="1"/>
  <c r="S243" i="82" s="1"/>
  <c r="H243" i="82"/>
  <c r="G243" i="82"/>
  <c r="AR242" i="82"/>
  <c r="AQ242" i="82"/>
  <c r="AN242" i="82"/>
  <c r="AL242" i="82"/>
  <c r="AJ242" i="82"/>
  <c r="AI242" i="82"/>
  <c r="AH242" i="82"/>
  <c r="AF242" i="82"/>
  <c r="Z242" i="82"/>
  <c r="AA242" i="82" s="1"/>
  <c r="Y242" i="82"/>
  <c r="W242" i="82"/>
  <c r="V242" i="82"/>
  <c r="T242" i="82"/>
  <c r="R242" i="82"/>
  <c r="N242" i="82"/>
  <c r="AM242" i="82" s="1"/>
  <c r="J242" i="82"/>
  <c r="H242" i="82"/>
  <c r="G242" i="82"/>
  <c r="AR241" i="82"/>
  <c r="AQ241" i="82"/>
  <c r="AN241" i="82"/>
  <c r="AL241" i="82"/>
  <c r="AJ241" i="82"/>
  <c r="AI241" i="82"/>
  <c r="AH241" i="82"/>
  <c r="AF241" i="82"/>
  <c r="Z241" i="82"/>
  <c r="Y241" i="82"/>
  <c r="AA241" i="82" s="1"/>
  <c r="W241" i="82"/>
  <c r="V241" i="82"/>
  <c r="T241" i="82"/>
  <c r="R241" i="82"/>
  <c r="N241" i="82"/>
  <c r="AM241" i="82" s="1"/>
  <c r="J241" i="82"/>
  <c r="Q241" i="82" s="1"/>
  <c r="S241" i="82" s="1"/>
  <c r="H241" i="82"/>
  <c r="G241" i="82"/>
  <c r="AR240" i="82"/>
  <c r="AQ240" i="82"/>
  <c r="AN240" i="82"/>
  <c r="AL240" i="82"/>
  <c r="AJ240" i="82"/>
  <c r="AI240" i="82"/>
  <c r="AH240" i="82"/>
  <c r="AF240" i="82"/>
  <c r="Z240" i="82"/>
  <c r="AA240" i="82" s="1"/>
  <c r="Y240" i="82"/>
  <c r="W240" i="82"/>
  <c r="V240" i="82"/>
  <c r="T240" i="82"/>
  <c r="R240" i="82"/>
  <c r="N240" i="82"/>
  <c r="AM240" i="82" s="1"/>
  <c r="J240" i="82"/>
  <c r="H240" i="82"/>
  <c r="G240" i="82"/>
  <c r="AR239" i="82"/>
  <c r="AQ239" i="82"/>
  <c r="AN239" i="82"/>
  <c r="AL239" i="82"/>
  <c r="AJ239" i="82"/>
  <c r="AI239" i="82"/>
  <c r="AH239" i="82"/>
  <c r="AF239" i="82"/>
  <c r="Z239" i="82"/>
  <c r="Y239" i="82"/>
  <c r="AA239" i="82" s="1"/>
  <c r="W239" i="82"/>
  <c r="V239" i="82"/>
  <c r="T239" i="82"/>
  <c r="R239" i="82"/>
  <c r="N239" i="82"/>
  <c r="AM239" i="82" s="1"/>
  <c r="J239" i="82"/>
  <c r="Q239" i="82" s="1"/>
  <c r="S239" i="82" s="1"/>
  <c r="H239" i="82"/>
  <c r="G239" i="82"/>
  <c r="AR238" i="82"/>
  <c r="AQ238" i="82"/>
  <c r="AN238" i="82"/>
  <c r="AL238" i="82"/>
  <c r="AJ238" i="82"/>
  <c r="AI238" i="82"/>
  <c r="AH238" i="82"/>
  <c r="AF238" i="82"/>
  <c r="Z238" i="82"/>
  <c r="AA238" i="82" s="1"/>
  <c r="Y238" i="82"/>
  <c r="W238" i="82"/>
  <c r="V238" i="82"/>
  <c r="T238" i="82"/>
  <c r="R238" i="82"/>
  <c r="N238" i="82"/>
  <c r="AM238" i="82" s="1"/>
  <c r="J238" i="82"/>
  <c r="H238" i="82"/>
  <c r="G238" i="82"/>
  <c r="AR237" i="82"/>
  <c r="AQ237" i="82"/>
  <c r="AN237" i="82"/>
  <c r="AL237" i="82"/>
  <c r="AJ237" i="82"/>
  <c r="AI237" i="82"/>
  <c r="AH237" i="82"/>
  <c r="AF237" i="82"/>
  <c r="Z237" i="82"/>
  <c r="Y237" i="82"/>
  <c r="AA237" i="82" s="1"/>
  <c r="W237" i="82"/>
  <c r="V237" i="82"/>
  <c r="T237" i="82"/>
  <c r="R237" i="82"/>
  <c r="N237" i="82"/>
  <c r="AM237" i="82" s="1"/>
  <c r="J237" i="82"/>
  <c r="Q237" i="82" s="1"/>
  <c r="S237" i="82" s="1"/>
  <c r="H237" i="82"/>
  <c r="G237" i="82"/>
  <c r="AR236" i="82"/>
  <c r="AQ236" i="82"/>
  <c r="AN236" i="82"/>
  <c r="AL236" i="82"/>
  <c r="AJ236" i="82"/>
  <c r="AI236" i="82"/>
  <c r="AH236" i="82"/>
  <c r="AF236" i="82"/>
  <c r="Z236" i="82"/>
  <c r="AA236" i="82" s="1"/>
  <c r="Y236" i="82"/>
  <c r="W236" i="82"/>
  <c r="V236" i="82"/>
  <c r="T236" i="82"/>
  <c r="R236" i="82"/>
  <c r="N236" i="82"/>
  <c r="AM236" i="82" s="1"/>
  <c r="J236" i="82"/>
  <c r="H236" i="82"/>
  <c r="G236" i="82"/>
  <c r="AR235" i="82"/>
  <c r="AQ235" i="82"/>
  <c r="AN235" i="82"/>
  <c r="AL235" i="82"/>
  <c r="AJ235" i="82"/>
  <c r="AI235" i="82"/>
  <c r="AH235" i="82"/>
  <c r="AF235" i="82"/>
  <c r="Z235" i="82"/>
  <c r="Y235" i="82"/>
  <c r="AA235" i="82" s="1"/>
  <c r="W235" i="82"/>
  <c r="V235" i="82"/>
  <c r="T235" i="82"/>
  <c r="R235" i="82"/>
  <c r="N235" i="82"/>
  <c r="AM235" i="82" s="1"/>
  <c r="J235" i="82"/>
  <c r="Q235" i="82" s="1"/>
  <c r="S235" i="82" s="1"/>
  <c r="H235" i="82"/>
  <c r="G235" i="82"/>
  <c r="AR234" i="82"/>
  <c r="AQ234" i="82"/>
  <c r="AN234" i="82"/>
  <c r="AL234" i="82"/>
  <c r="AJ234" i="82"/>
  <c r="AI234" i="82"/>
  <c r="AH234" i="82"/>
  <c r="AF234" i="82"/>
  <c r="Z234" i="82"/>
  <c r="AA234" i="82" s="1"/>
  <c r="Y234" i="82"/>
  <c r="W234" i="82"/>
  <c r="V234" i="82"/>
  <c r="T234" i="82"/>
  <c r="R234" i="82"/>
  <c r="N234" i="82"/>
  <c r="AM234" i="82" s="1"/>
  <c r="J234" i="82"/>
  <c r="H234" i="82"/>
  <c r="G234" i="82"/>
  <c r="AR233" i="82"/>
  <c r="AQ233" i="82"/>
  <c r="AN233" i="82"/>
  <c r="AL233" i="82"/>
  <c r="AJ233" i="82"/>
  <c r="AI233" i="82"/>
  <c r="AH233" i="82"/>
  <c r="AF233" i="82"/>
  <c r="Z233" i="82"/>
  <c r="Y233" i="82"/>
  <c r="AA233" i="82" s="1"/>
  <c r="W233" i="82"/>
  <c r="V233" i="82"/>
  <c r="T233" i="82"/>
  <c r="R233" i="82"/>
  <c r="N233" i="82"/>
  <c r="AM233" i="82" s="1"/>
  <c r="J233" i="82"/>
  <c r="Q233" i="82" s="1"/>
  <c r="S233" i="82" s="1"/>
  <c r="H233" i="82"/>
  <c r="G233" i="82"/>
  <c r="AR232" i="82"/>
  <c r="AQ232" i="82"/>
  <c r="AN232" i="82"/>
  <c r="AL232" i="82"/>
  <c r="AJ232" i="82"/>
  <c r="AI232" i="82"/>
  <c r="AH232" i="82"/>
  <c r="AF232" i="82"/>
  <c r="Z232" i="82"/>
  <c r="AA232" i="82" s="1"/>
  <c r="Y232" i="82"/>
  <c r="W232" i="82"/>
  <c r="V232" i="82"/>
  <c r="T232" i="82"/>
  <c r="R232" i="82"/>
  <c r="N232" i="82"/>
  <c r="AM232" i="82" s="1"/>
  <c r="J232" i="82"/>
  <c r="H232" i="82"/>
  <c r="G232" i="82"/>
  <c r="AR231" i="82"/>
  <c r="AQ231" i="82"/>
  <c r="AN231" i="82"/>
  <c r="AL231" i="82"/>
  <c r="AJ231" i="82"/>
  <c r="AI231" i="82"/>
  <c r="AH231" i="82"/>
  <c r="AF231" i="82"/>
  <c r="Z231" i="82"/>
  <c r="Y231" i="82"/>
  <c r="AA231" i="82" s="1"/>
  <c r="W231" i="82"/>
  <c r="V231" i="82"/>
  <c r="T231" i="82"/>
  <c r="R231" i="82"/>
  <c r="N231" i="82"/>
  <c r="AM231" i="82" s="1"/>
  <c r="J231" i="82"/>
  <c r="Q231" i="82" s="1"/>
  <c r="S231" i="82" s="1"/>
  <c r="H231" i="82"/>
  <c r="G231" i="82"/>
  <c r="AR230" i="82"/>
  <c r="AQ230" i="82"/>
  <c r="AN230" i="82"/>
  <c r="AL230" i="82"/>
  <c r="AJ230" i="82"/>
  <c r="AI230" i="82"/>
  <c r="AH230" i="82"/>
  <c r="AF230" i="82"/>
  <c r="Z230" i="82"/>
  <c r="AA230" i="82" s="1"/>
  <c r="Y230" i="82"/>
  <c r="W230" i="82"/>
  <c r="V230" i="82"/>
  <c r="T230" i="82"/>
  <c r="R230" i="82"/>
  <c r="N230" i="82"/>
  <c r="AM230" i="82" s="1"/>
  <c r="J230" i="82"/>
  <c r="H230" i="82"/>
  <c r="G230" i="82"/>
  <c r="AR229" i="82"/>
  <c r="AQ229" i="82"/>
  <c r="AN229" i="82"/>
  <c r="AL229" i="82"/>
  <c r="AJ229" i="82"/>
  <c r="AI229" i="82"/>
  <c r="AH229" i="82"/>
  <c r="AF229" i="82"/>
  <c r="Z229" i="82"/>
  <c r="Y229" i="82"/>
  <c r="AA229" i="82" s="1"/>
  <c r="W229" i="82"/>
  <c r="V229" i="82"/>
  <c r="T229" i="82"/>
  <c r="R229" i="82"/>
  <c r="N229" i="82"/>
  <c r="AM229" i="82" s="1"/>
  <c r="J229" i="82"/>
  <c r="Q229" i="82" s="1"/>
  <c r="S229" i="82" s="1"/>
  <c r="H229" i="82"/>
  <c r="G229" i="82"/>
  <c r="AR228" i="82"/>
  <c r="AQ228" i="82"/>
  <c r="AN228" i="82"/>
  <c r="AL228" i="82"/>
  <c r="AJ228" i="82"/>
  <c r="AI228" i="82"/>
  <c r="AH228" i="82"/>
  <c r="AF228" i="82"/>
  <c r="Z228" i="82"/>
  <c r="AA228" i="82" s="1"/>
  <c r="Y228" i="82"/>
  <c r="W228" i="82"/>
  <c r="V228" i="82"/>
  <c r="T228" i="82"/>
  <c r="R228" i="82"/>
  <c r="N228" i="82"/>
  <c r="AM228" i="82" s="1"/>
  <c r="J228" i="82"/>
  <c r="H228" i="82"/>
  <c r="G228" i="82"/>
  <c r="AR227" i="82"/>
  <c r="AQ227" i="82"/>
  <c r="AN227" i="82"/>
  <c r="AL227" i="82"/>
  <c r="AJ227" i="82"/>
  <c r="AI227" i="82"/>
  <c r="AH227" i="82"/>
  <c r="AF227" i="82"/>
  <c r="Z227" i="82"/>
  <c r="Y227" i="82"/>
  <c r="AA227" i="82" s="1"/>
  <c r="W227" i="82"/>
  <c r="V227" i="82"/>
  <c r="T227" i="82"/>
  <c r="R227" i="82"/>
  <c r="N227" i="82"/>
  <c r="AM227" i="82" s="1"/>
  <c r="J227" i="82"/>
  <c r="Q227" i="82" s="1"/>
  <c r="S227" i="82" s="1"/>
  <c r="H227" i="82"/>
  <c r="G227" i="82"/>
  <c r="AR226" i="82"/>
  <c r="AQ226" i="82"/>
  <c r="AN226" i="82"/>
  <c r="AL226" i="82"/>
  <c r="AJ226" i="82"/>
  <c r="AI226" i="82"/>
  <c r="AH226" i="82"/>
  <c r="AF226" i="82"/>
  <c r="Z226" i="82"/>
  <c r="AA226" i="82" s="1"/>
  <c r="Y226" i="82"/>
  <c r="W226" i="82"/>
  <c r="V226" i="82"/>
  <c r="T226" i="82"/>
  <c r="R226" i="82"/>
  <c r="N226" i="82"/>
  <c r="AM226" i="82" s="1"/>
  <c r="J226" i="82"/>
  <c r="H226" i="82"/>
  <c r="G226" i="82"/>
  <c r="AR225" i="82"/>
  <c r="AQ225" i="82"/>
  <c r="AN225" i="82"/>
  <c r="AL225" i="82"/>
  <c r="AJ225" i="82"/>
  <c r="AI225" i="82"/>
  <c r="AH225" i="82"/>
  <c r="AF225" i="82"/>
  <c r="Z225" i="82"/>
  <c r="Y225" i="82"/>
  <c r="AA225" i="82" s="1"/>
  <c r="W225" i="82"/>
  <c r="V225" i="82"/>
  <c r="T225" i="82"/>
  <c r="R225" i="82"/>
  <c r="N225" i="82"/>
  <c r="AM225" i="82" s="1"/>
  <c r="J225" i="82"/>
  <c r="Q225" i="82" s="1"/>
  <c r="S225" i="82" s="1"/>
  <c r="H225" i="82"/>
  <c r="G225" i="82"/>
  <c r="AR224" i="82"/>
  <c r="AQ224" i="82"/>
  <c r="AN224" i="82"/>
  <c r="AL224" i="82"/>
  <c r="AJ224" i="82"/>
  <c r="AI224" i="82"/>
  <c r="AH224" i="82"/>
  <c r="AF224" i="82"/>
  <c r="Z224" i="82"/>
  <c r="AA224" i="82" s="1"/>
  <c r="Y224" i="82"/>
  <c r="W224" i="82"/>
  <c r="V224" i="82"/>
  <c r="T224" i="82"/>
  <c r="R224" i="82"/>
  <c r="N224" i="82"/>
  <c r="AM224" i="82" s="1"/>
  <c r="J224" i="82"/>
  <c r="H224" i="82"/>
  <c r="G224" i="82"/>
  <c r="AR223" i="82"/>
  <c r="AQ223" i="82"/>
  <c r="AN223" i="82"/>
  <c r="AL223" i="82"/>
  <c r="AJ223" i="82"/>
  <c r="AI223" i="82"/>
  <c r="AH223" i="82"/>
  <c r="AF223" i="82"/>
  <c r="Z223" i="82"/>
  <c r="Y223" i="82"/>
  <c r="AA223" i="82" s="1"/>
  <c r="W223" i="82"/>
  <c r="V223" i="82"/>
  <c r="T223" i="82"/>
  <c r="R223" i="82"/>
  <c r="N223" i="82"/>
  <c r="AM223" i="82" s="1"/>
  <c r="J223" i="82"/>
  <c r="Q223" i="82" s="1"/>
  <c r="S223" i="82" s="1"/>
  <c r="H223" i="82"/>
  <c r="G223" i="82"/>
  <c r="AR222" i="82"/>
  <c r="AQ222" i="82"/>
  <c r="AN222" i="82"/>
  <c r="AL222" i="82"/>
  <c r="AJ222" i="82"/>
  <c r="AI222" i="82"/>
  <c r="AH222" i="82"/>
  <c r="AF222" i="82"/>
  <c r="Z222" i="82"/>
  <c r="AA222" i="82" s="1"/>
  <c r="Y222" i="82"/>
  <c r="W222" i="82"/>
  <c r="V222" i="82"/>
  <c r="T222" i="82"/>
  <c r="R222" i="82"/>
  <c r="N222" i="82"/>
  <c r="AM222" i="82" s="1"/>
  <c r="J222" i="82"/>
  <c r="H222" i="82"/>
  <c r="G222" i="82"/>
  <c r="AR221" i="82"/>
  <c r="AQ221" i="82"/>
  <c r="AN221" i="82"/>
  <c r="AL221" i="82"/>
  <c r="AJ221" i="82"/>
  <c r="AI221" i="82"/>
  <c r="AH221" i="82"/>
  <c r="AF221" i="82"/>
  <c r="Z221" i="82"/>
  <c r="Y221" i="82"/>
  <c r="AA221" i="82" s="1"/>
  <c r="W221" i="82"/>
  <c r="V221" i="82"/>
  <c r="T221" i="82"/>
  <c r="R221" i="82"/>
  <c r="N221" i="82"/>
  <c r="AM221" i="82" s="1"/>
  <c r="J221" i="82"/>
  <c r="Q221" i="82" s="1"/>
  <c r="S221" i="82" s="1"/>
  <c r="H221" i="82"/>
  <c r="G221" i="82"/>
  <c r="AR220" i="82"/>
  <c r="AQ220" i="82"/>
  <c r="AN220" i="82"/>
  <c r="AL220" i="82"/>
  <c r="AJ220" i="82"/>
  <c r="AI220" i="82"/>
  <c r="AH220" i="82"/>
  <c r="AF220" i="82"/>
  <c r="Z220" i="82"/>
  <c r="AA220" i="82" s="1"/>
  <c r="Y220" i="82"/>
  <c r="W220" i="82"/>
  <c r="V220" i="82"/>
  <c r="T220" i="82"/>
  <c r="R220" i="82"/>
  <c r="N220" i="82"/>
  <c r="AM220" i="82" s="1"/>
  <c r="J220" i="82"/>
  <c r="H220" i="82"/>
  <c r="G220" i="82"/>
  <c r="AR219" i="82"/>
  <c r="AQ219" i="82"/>
  <c r="AN219" i="82"/>
  <c r="AL219" i="82"/>
  <c r="AJ219" i="82"/>
  <c r="AI219" i="82"/>
  <c r="AH219" i="82"/>
  <c r="AF219" i="82"/>
  <c r="Z219" i="82"/>
  <c r="Y219" i="82"/>
  <c r="AA219" i="82" s="1"/>
  <c r="W219" i="82"/>
  <c r="V219" i="82"/>
  <c r="T219" i="82"/>
  <c r="R219" i="82"/>
  <c r="N219" i="82"/>
  <c r="AM219" i="82" s="1"/>
  <c r="J219" i="82"/>
  <c r="Q219" i="82" s="1"/>
  <c r="S219" i="82" s="1"/>
  <c r="H219" i="82"/>
  <c r="G219" i="82"/>
  <c r="AR218" i="82"/>
  <c r="AQ218" i="82"/>
  <c r="AN218" i="82"/>
  <c r="AL218" i="82"/>
  <c r="AJ218" i="82"/>
  <c r="AI218" i="82"/>
  <c r="AH218" i="82"/>
  <c r="AF218" i="82"/>
  <c r="Z218" i="82"/>
  <c r="AA218" i="82" s="1"/>
  <c r="Y218" i="82"/>
  <c r="W218" i="82"/>
  <c r="V218" i="82"/>
  <c r="T218" i="82"/>
  <c r="R218" i="82"/>
  <c r="N218" i="82"/>
  <c r="AM218" i="82" s="1"/>
  <c r="J218" i="82"/>
  <c r="H218" i="82"/>
  <c r="G218" i="82"/>
  <c r="AR217" i="82"/>
  <c r="AQ217" i="82"/>
  <c r="AN217" i="82"/>
  <c r="AL217" i="82"/>
  <c r="AJ217" i="82"/>
  <c r="AI217" i="82"/>
  <c r="AH217" i="82"/>
  <c r="AF217" i="82"/>
  <c r="Z217" i="82"/>
  <c r="Y217" i="82"/>
  <c r="AA217" i="82" s="1"/>
  <c r="W217" i="82"/>
  <c r="V217" i="82"/>
  <c r="T217" i="82"/>
  <c r="R217" i="82"/>
  <c r="N217" i="82"/>
  <c r="AM217" i="82" s="1"/>
  <c r="J217" i="82"/>
  <c r="Q217" i="82" s="1"/>
  <c r="S217" i="82" s="1"/>
  <c r="H217" i="82"/>
  <c r="G217" i="82"/>
  <c r="AR216" i="82"/>
  <c r="AQ216" i="82"/>
  <c r="AN216" i="82"/>
  <c r="AL216" i="82"/>
  <c r="AJ216" i="82"/>
  <c r="AI216" i="82"/>
  <c r="AH216" i="82"/>
  <c r="AF216" i="82"/>
  <c r="Z216" i="82"/>
  <c r="AA216" i="82" s="1"/>
  <c r="Y216" i="82"/>
  <c r="W216" i="82"/>
  <c r="V216" i="82"/>
  <c r="T216" i="82"/>
  <c r="R216" i="82"/>
  <c r="N216" i="82"/>
  <c r="AM216" i="82" s="1"/>
  <c r="J216" i="82"/>
  <c r="H216" i="82"/>
  <c r="G216" i="82"/>
  <c r="AR215" i="82"/>
  <c r="AQ215" i="82"/>
  <c r="AN215" i="82"/>
  <c r="AL215" i="82"/>
  <c r="AJ215" i="82"/>
  <c r="AI215" i="82"/>
  <c r="AH215" i="82"/>
  <c r="AF215" i="82"/>
  <c r="Z215" i="82"/>
  <c r="Y215" i="82"/>
  <c r="AA215" i="82" s="1"/>
  <c r="W215" i="82"/>
  <c r="V215" i="82"/>
  <c r="T215" i="82"/>
  <c r="R215" i="82"/>
  <c r="N215" i="82"/>
  <c r="AM215" i="82" s="1"/>
  <c r="J215" i="82"/>
  <c r="Q215" i="82" s="1"/>
  <c r="S215" i="82" s="1"/>
  <c r="H215" i="82"/>
  <c r="G215" i="82"/>
  <c r="AR214" i="82"/>
  <c r="AQ214" i="82"/>
  <c r="AN214" i="82"/>
  <c r="AL214" i="82"/>
  <c r="AJ214" i="82"/>
  <c r="AI214" i="82"/>
  <c r="AH214" i="82"/>
  <c r="AF214" i="82"/>
  <c r="Z214" i="82"/>
  <c r="AA214" i="82" s="1"/>
  <c r="Y214" i="82"/>
  <c r="W214" i="82"/>
  <c r="V214" i="82"/>
  <c r="T214" i="82"/>
  <c r="R214" i="82"/>
  <c r="N214" i="82"/>
  <c r="AM214" i="82" s="1"/>
  <c r="J214" i="82"/>
  <c r="H214" i="82"/>
  <c r="G214" i="82"/>
  <c r="AR213" i="82"/>
  <c r="AQ213" i="82"/>
  <c r="AN213" i="82"/>
  <c r="AL213" i="82"/>
  <c r="AJ213" i="82"/>
  <c r="AI213" i="82"/>
  <c r="AH213" i="82"/>
  <c r="AF213" i="82"/>
  <c r="Z213" i="82"/>
  <c r="Y213" i="82"/>
  <c r="AA213" i="82" s="1"/>
  <c r="W213" i="82"/>
  <c r="V213" i="82"/>
  <c r="T213" i="82"/>
  <c r="R213" i="82"/>
  <c r="N213" i="82"/>
  <c r="AM213" i="82" s="1"/>
  <c r="J213" i="82"/>
  <c r="Q213" i="82" s="1"/>
  <c r="S213" i="82" s="1"/>
  <c r="H213" i="82"/>
  <c r="G213" i="82"/>
  <c r="AR212" i="82"/>
  <c r="AQ212" i="82"/>
  <c r="AN212" i="82"/>
  <c r="AL212" i="82"/>
  <c r="AJ212" i="82"/>
  <c r="AI212" i="82"/>
  <c r="AH212" i="82"/>
  <c r="AF212" i="82"/>
  <c r="Z212" i="82"/>
  <c r="AA212" i="82" s="1"/>
  <c r="Y212" i="82"/>
  <c r="W212" i="82"/>
  <c r="V212" i="82"/>
  <c r="T212" i="82"/>
  <c r="R212" i="82"/>
  <c r="N212" i="82"/>
  <c r="AM212" i="82" s="1"/>
  <c r="J212" i="82"/>
  <c r="H212" i="82"/>
  <c r="G212" i="82"/>
  <c r="AR211" i="82"/>
  <c r="AQ211" i="82"/>
  <c r="AN211" i="82"/>
  <c r="AL211" i="82"/>
  <c r="AJ211" i="82"/>
  <c r="AI211" i="82"/>
  <c r="AH211" i="82"/>
  <c r="AF211" i="82"/>
  <c r="Z211" i="82"/>
  <c r="Y211" i="82"/>
  <c r="AA211" i="82" s="1"/>
  <c r="W211" i="82"/>
  <c r="V211" i="82"/>
  <c r="T211" i="82"/>
  <c r="R211" i="82"/>
  <c r="N211" i="82"/>
  <c r="Q211" i="82" s="1"/>
  <c r="S211" i="82" s="1"/>
  <c r="J211" i="82"/>
  <c r="H211" i="82"/>
  <c r="G211" i="82"/>
  <c r="AR210" i="82"/>
  <c r="AQ210" i="82"/>
  <c r="AN210" i="82"/>
  <c r="AL210" i="82"/>
  <c r="AJ210" i="82"/>
  <c r="AI210" i="82"/>
  <c r="AH210" i="82"/>
  <c r="AF210" i="82"/>
  <c r="Z210" i="82"/>
  <c r="Y210" i="82"/>
  <c r="AA210" i="82" s="1"/>
  <c r="W210" i="82"/>
  <c r="V210" i="82"/>
  <c r="T210" i="82"/>
  <c r="R210" i="82"/>
  <c r="N210" i="82"/>
  <c r="AM210" i="82" s="1"/>
  <c r="J210" i="82"/>
  <c r="H210" i="82"/>
  <c r="G210" i="82"/>
  <c r="AR209" i="82"/>
  <c r="AQ209" i="82"/>
  <c r="AN209" i="82"/>
  <c r="AL209" i="82"/>
  <c r="AJ209" i="82"/>
  <c r="AI209" i="82"/>
  <c r="AH209" i="82"/>
  <c r="AF209" i="82"/>
  <c r="Z209" i="82"/>
  <c r="Y209" i="82"/>
  <c r="AA209" i="82" s="1"/>
  <c r="W209" i="82"/>
  <c r="V209" i="82"/>
  <c r="T209" i="82"/>
  <c r="R209" i="82"/>
  <c r="N209" i="82"/>
  <c r="AM209" i="82" s="1"/>
  <c r="J209" i="82"/>
  <c r="H209" i="82"/>
  <c r="G209" i="82"/>
  <c r="AR208" i="82"/>
  <c r="AQ208" i="82"/>
  <c r="AN208" i="82"/>
  <c r="AL208" i="82"/>
  <c r="AJ208" i="82"/>
  <c r="AI208" i="82"/>
  <c r="AH208" i="82"/>
  <c r="AF208" i="82"/>
  <c r="Z208" i="82"/>
  <c r="Y208" i="82"/>
  <c r="AA208" i="82" s="1"/>
  <c r="W208" i="82"/>
  <c r="V208" i="82"/>
  <c r="T208" i="82"/>
  <c r="R208" i="82"/>
  <c r="N208" i="82"/>
  <c r="AM208" i="82" s="1"/>
  <c r="J208" i="82"/>
  <c r="Q208" i="82" s="1"/>
  <c r="H208" i="82"/>
  <c r="G208" i="82"/>
  <c r="AR207" i="82"/>
  <c r="AQ207" i="82"/>
  <c r="AN207" i="82"/>
  <c r="AL207" i="82"/>
  <c r="AJ207" i="82"/>
  <c r="AI207" i="82"/>
  <c r="AH207" i="82"/>
  <c r="AF207" i="82"/>
  <c r="Z207" i="82"/>
  <c r="Y207" i="82"/>
  <c r="W207" i="82"/>
  <c r="V207" i="82"/>
  <c r="T207" i="82"/>
  <c r="R207" i="82"/>
  <c r="N207" i="82"/>
  <c r="J207" i="82"/>
  <c r="H207" i="82"/>
  <c r="G207" i="82"/>
  <c r="AR206" i="82"/>
  <c r="AQ206" i="82"/>
  <c r="AN206" i="82"/>
  <c r="AL206" i="82"/>
  <c r="AJ206" i="82"/>
  <c r="AI206" i="82"/>
  <c r="AH206" i="82"/>
  <c r="AF206" i="82"/>
  <c r="Z206" i="82"/>
  <c r="Y206" i="82"/>
  <c r="AA206" i="82" s="1"/>
  <c r="W206" i="82"/>
  <c r="V206" i="82"/>
  <c r="T206" i="82"/>
  <c r="R206" i="82"/>
  <c r="N206" i="82"/>
  <c r="AM206" i="82" s="1"/>
  <c r="J206" i="82"/>
  <c r="Q206" i="82" s="1"/>
  <c r="H206" i="82"/>
  <c r="G206" i="82"/>
  <c r="AR205" i="82"/>
  <c r="AQ205" i="82"/>
  <c r="AN205" i="82"/>
  <c r="AL205" i="82"/>
  <c r="AJ205" i="82"/>
  <c r="AI205" i="82"/>
  <c r="AH205" i="82"/>
  <c r="AF205" i="82"/>
  <c r="Z205" i="82"/>
  <c r="AA205" i="82" s="1"/>
  <c r="Y205" i="82"/>
  <c r="W205" i="82"/>
  <c r="V205" i="82"/>
  <c r="T205" i="82"/>
  <c r="R205" i="82"/>
  <c r="N205" i="82"/>
  <c r="J205" i="82"/>
  <c r="H205" i="82"/>
  <c r="G205" i="82"/>
  <c r="AR204" i="82"/>
  <c r="AQ204" i="82"/>
  <c r="AN204" i="82"/>
  <c r="AL204" i="82"/>
  <c r="AJ204" i="82"/>
  <c r="AI204" i="82"/>
  <c r="AH204" i="82"/>
  <c r="AF204" i="82"/>
  <c r="Z204" i="82"/>
  <c r="Y204" i="82"/>
  <c r="AA204" i="82" s="1"/>
  <c r="W204" i="82"/>
  <c r="V204" i="82"/>
  <c r="T204" i="82"/>
  <c r="R204" i="82"/>
  <c r="N204" i="82"/>
  <c r="AM204" i="82" s="1"/>
  <c r="J204" i="82"/>
  <c r="Q204" i="82" s="1"/>
  <c r="H204" i="82"/>
  <c r="G204" i="82"/>
  <c r="AR203" i="82"/>
  <c r="AQ203" i="82"/>
  <c r="AN203" i="82"/>
  <c r="AL203" i="82"/>
  <c r="AJ203" i="82"/>
  <c r="AI203" i="82"/>
  <c r="AH203" i="82"/>
  <c r="AF203" i="82"/>
  <c r="Z203" i="82"/>
  <c r="AA203" i="82" s="1"/>
  <c r="Y203" i="82"/>
  <c r="W203" i="82"/>
  <c r="V203" i="82"/>
  <c r="T203" i="82"/>
  <c r="R203" i="82"/>
  <c r="N203" i="82"/>
  <c r="J203" i="82"/>
  <c r="H203" i="82"/>
  <c r="G203" i="82"/>
  <c r="AR202" i="82"/>
  <c r="AQ202" i="82"/>
  <c r="AN202" i="82"/>
  <c r="AL202" i="82"/>
  <c r="AJ202" i="82"/>
  <c r="AI202" i="82"/>
  <c r="AH202" i="82"/>
  <c r="AF202" i="82"/>
  <c r="Z202" i="82"/>
  <c r="Y202" i="82"/>
  <c r="AA202" i="82" s="1"/>
  <c r="W202" i="82"/>
  <c r="V202" i="82"/>
  <c r="T202" i="82"/>
  <c r="R202" i="82"/>
  <c r="N202" i="82"/>
  <c r="AM202" i="82" s="1"/>
  <c r="J202" i="82"/>
  <c r="Q202" i="82" s="1"/>
  <c r="H202" i="82"/>
  <c r="G202" i="82"/>
  <c r="AR201" i="82"/>
  <c r="AQ201" i="82"/>
  <c r="AN201" i="82"/>
  <c r="AL201" i="82"/>
  <c r="AJ201" i="82"/>
  <c r="AI201" i="82"/>
  <c r="AH201" i="82"/>
  <c r="AF201" i="82"/>
  <c r="Z201" i="82"/>
  <c r="AA201" i="82" s="1"/>
  <c r="Y201" i="82"/>
  <c r="W201" i="82"/>
  <c r="V201" i="82"/>
  <c r="T201" i="82"/>
  <c r="R201" i="82"/>
  <c r="N201" i="82"/>
  <c r="J201" i="82"/>
  <c r="H201" i="82"/>
  <c r="G201" i="82"/>
  <c r="AR200" i="82"/>
  <c r="AQ200" i="82"/>
  <c r="AN200" i="82"/>
  <c r="AL200" i="82"/>
  <c r="AJ200" i="82"/>
  <c r="AI200" i="82"/>
  <c r="AH200" i="82"/>
  <c r="AF200" i="82"/>
  <c r="Z200" i="82"/>
  <c r="Y200" i="82"/>
  <c r="AA200" i="82" s="1"/>
  <c r="W200" i="82"/>
  <c r="V200" i="82"/>
  <c r="T200" i="82"/>
  <c r="R200" i="82"/>
  <c r="N200" i="82"/>
  <c r="AM200" i="82" s="1"/>
  <c r="J200" i="82"/>
  <c r="Q200" i="82" s="1"/>
  <c r="H200" i="82"/>
  <c r="G200" i="82"/>
  <c r="AR199" i="82"/>
  <c r="AQ199" i="82"/>
  <c r="AN199" i="82"/>
  <c r="AL199" i="82"/>
  <c r="AJ199" i="82"/>
  <c r="AI199" i="82"/>
  <c r="AH199" i="82"/>
  <c r="AF199" i="82"/>
  <c r="Z199" i="82"/>
  <c r="AA199" i="82" s="1"/>
  <c r="Y199" i="82"/>
  <c r="W199" i="82"/>
  <c r="V199" i="82"/>
  <c r="T199" i="82"/>
  <c r="R199" i="82"/>
  <c r="N199" i="82"/>
  <c r="J199" i="82"/>
  <c r="H199" i="82"/>
  <c r="G199" i="82"/>
  <c r="AR198" i="82"/>
  <c r="AQ198" i="82"/>
  <c r="AN198" i="82"/>
  <c r="AL198" i="82"/>
  <c r="AJ198" i="82"/>
  <c r="AI198" i="82"/>
  <c r="AH198" i="82"/>
  <c r="AF198" i="82"/>
  <c r="Z198" i="82"/>
  <c r="Y198" i="82"/>
  <c r="AA198" i="82" s="1"/>
  <c r="W198" i="82"/>
  <c r="V198" i="82"/>
  <c r="T198" i="82"/>
  <c r="R198" i="82"/>
  <c r="N198" i="82"/>
  <c r="AM198" i="82" s="1"/>
  <c r="J198" i="82"/>
  <c r="Q198" i="82" s="1"/>
  <c r="H198" i="82"/>
  <c r="G198" i="82"/>
  <c r="AR197" i="82"/>
  <c r="AQ197" i="82"/>
  <c r="AN197" i="82"/>
  <c r="AL197" i="82"/>
  <c r="AJ197" i="82"/>
  <c r="AI197" i="82"/>
  <c r="AH197" i="82"/>
  <c r="AF197" i="82"/>
  <c r="Z197" i="82"/>
  <c r="AA197" i="82" s="1"/>
  <c r="Y197" i="82"/>
  <c r="W197" i="82"/>
  <c r="V197" i="82"/>
  <c r="T197" i="82"/>
  <c r="R197" i="82"/>
  <c r="N197" i="82"/>
  <c r="J197" i="82"/>
  <c r="H197" i="82"/>
  <c r="G197" i="82"/>
  <c r="AR196" i="82"/>
  <c r="AQ196" i="82"/>
  <c r="AN196" i="82"/>
  <c r="AL196" i="82"/>
  <c r="AJ196" i="82"/>
  <c r="AI196" i="82"/>
  <c r="AH196" i="82"/>
  <c r="AF196" i="82"/>
  <c r="Z196" i="82"/>
  <c r="Y196" i="82"/>
  <c r="W196" i="82"/>
  <c r="V196" i="82"/>
  <c r="T196" i="82"/>
  <c r="R196" i="82"/>
  <c r="N196" i="82"/>
  <c r="AM196" i="82" s="1"/>
  <c r="J196" i="82"/>
  <c r="H196" i="82"/>
  <c r="G196" i="82"/>
  <c r="AR195" i="82"/>
  <c r="AQ195" i="82"/>
  <c r="AN195" i="82"/>
  <c r="AL195" i="82"/>
  <c r="AJ195" i="82"/>
  <c r="AI195" i="82"/>
  <c r="AH195" i="82"/>
  <c r="AF195" i="82"/>
  <c r="Z195" i="82"/>
  <c r="AA195" i="82" s="1"/>
  <c r="Y195" i="82"/>
  <c r="W195" i="82"/>
  <c r="V195" i="82"/>
  <c r="T195" i="82"/>
  <c r="R195" i="82"/>
  <c r="N195" i="82"/>
  <c r="J195" i="82"/>
  <c r="H195" i="82"/>
  <c r="G195" i="82"/>
  <c r="AR194" i="82"/>
  <c r="AQ194" i="82"/>
  <c r="AN194" i="82"/>
  <c r="AL194" i="82"/>
  <c r="AJ194" i="82"/>
  <c r="AI194" i="82"/>
  <c r="AH194" i="82"/>
  <c r="AF194" i="82"/>
  <c r="Z194" i="82"/>
  <c r="Y194" i="82"/>
  <c r="W194" i="82"/>
  <c r="V194" i="82"/>
  <c r="T194" i="82"/>
  <c r="R194" i="82"/>
  <c r="N194" i="82"/>
  <c r="AM194" i="82" s="1"/>
  <c r="J194" i="82"/>
  <c r="H194" i="82"/>
  <c r="G194" i="82"/>
  <c r="AR193" i="82"/>
  <c r="AQ193" i="82"/>
  <c r="AN193" i="82"/>
  <c r="AL193" i="82"/>
  <c r="AJ193" i="82"/>
  <c r="AI193" i="82"/>
  <c r="AH193" i="82"/>
  <c r="AF193" i="82"/>
  <c r="Z193" i="82"/>
  <c r="AA193" i="82" s="1"/>
  <c r="Y193" i="82"/>
  <c r="W193" i="82"/>
  <c r="V193" i="82"/>
  <c r="T193" i="82"/>
  <c r="R193" i="82"/>
  <c r="N193" i="82"/>
  <c r="J193" i="82"/>
  <c r="H193" i="82"/>
  <c r="G193" i="82"/>
  <c r="AR192" i="82"/>
  <c r="AQ192" i="82"/>
  <c r="AN192" i="82"/>
  <c r="AL192" i="82"/>
  <c r="AJ192" i="82"/>
  <c r="AI192" i="82"/>
  <c r="AH192" i="82"/>
  <c r="AF192" i="82"/>
  <c r="Z192" i="82"/>
  <c r="Y192" i="82"/>
  <c r="W192" i="82"/>
  <c r="V192" i="82"/>
  <c r="T192" i="82"/>
  <c r="R192" i="82"/>
  <c r="N192" i="82"/>
  <c r="AM192" i="82" s="1"/>
  <c r="J192" i="82"/>
  <c r="H192" i="82"/>
  <c r="G192" i="82"/>
  <c r="AR191" i="82"/>
  <c r="AQ191" i="82"/>
  <c r="AN191" i="82"/>
  <c r="AL191" i="82"/>
  <c r="AJ191" i="82"/>
  <c r="AI191" i="82"/>
  <c r="AH191" i="82"/>
  <c r="AF191" i="82"/>
  <c r="Z191" i="82"/>
  <c r="AA191" i="82" s="1"/>
  <c r="Y191" i="82"/>
  <c r="W191" i="82"/>
  <c r="V191" i="82"/>
  <c r="T191" i="82"/>
  <c r="R191" i="82"/>
  <c r="N191" i="82"/>
  <c r="J191" i="82"/>
  <c r="H191" i="82"/>
  <c r="G191" i="82"/>
  <c r="AR190" i="82"/>
  <c r="AQ190" i="82"/>
  <c r="AN190" i="82"/>
  <c r="AL190" i="82"/>
  <c r="AJ190" i="82"/>
  <c r="AI190" i="82"/>
  <c r="AH190" i="82"/>
  <c r="AF190" i="82"/>
  <c r="Z190" i="82"/>
  <c r="Y190" i="82"/>
  <c r="W190" i="82"/>
  <c r="V190" i="82"/>
  <c r="T190" i="82"/>
  <c r="R190" i="82"/>
  <c r="N190" i="82"/>
  <c r="AM190" i="82" s="1"/>
  <c r="J190" i="82"/>
  <c r="H190" i="82"/>
  <c r="G190" i="82"/>
  <c r="AR189" i="82"/>
  <c r="AQ189" i="82"/>
  <c r="AN189" i="82"/>
  <c r="AL189" i="82"/>
  <c r="AJ189" i="82"/>
  <c r="AI189" i="82"/>
  <c r="AH189" i="82"/>
  <c r="AF189" i="82"/>
  <c r="Z189" i="82"/>
  <c r="AA189" i="82" s="1"/>
  <c r="Y189" i="82"/>
  <c r="W189" i="82"/>
  <c r="V189" i="82"/>
  <c r="T189" i="82"/>
  <c r="R189" i="82"/>
  <c r="Q189" i="82"/>
  <c r="S189" i="82" s="1"/>
  <c r="N189" i="82"/>
  <c r="AM189" i="82" s="1"/>
  <c r="J189" i="82"/>
  <c r="H189" i="82"/>
  <c r="G189" i="82"/>
  <c r="AR188" i="82"/>
  <c r="AQ188" i="82"/>
  <c r="AN188" i="82"/>
  <c r="AM188" i="82"/>
  <c r="AL188" i="82"/>
  <c r="AJ188" i="82"/>
  <c r="AI188" i="82"/>
  <c r="AH188" i="82"/>
  <c r="AF188" i="82"/>
  <c r="Z188" i="82"/>
  <c r="Y188" i="82"/>
  <c r="AA188" i="82" s="1"/>
  <c r="W188" i="82"/>
  <c r="V188" i="82"/>
  <c r="T188" i="82"/>
  <c r="R188" i="82"/>
  <c r="N188" i="82"/>
  <c r="J188" i="82"/>
  <c r="Q188" i="82" s="1"/>
  <c r="S188" i="82" s="1"/>
  <c r="H188" i="82"/>
  <c r="G188" i="82"/>
  <c r="AR187" i="82"/>
  <c r="AQ187" i="82"/>
  <c r="AN187" i="82"/>
  <c r="AL187" i="82"/>
  <c r="AJ187" i="82"/>
  <c r="AI187" i="82"/>
  <c r="AH187" i="82"/>
  <c r="AF187" i="82"/>
  <c r="AA187" i="82"/>
  <c r="Z187" i="82"/>
  <c r="Y187" i="82"/>
  <c r="W187" i="82"/>
  <c r="V187" i="82"/>
  <c r="T187" i="82"/>
  <c r="R187" i="82"/>
  <c r="Q187" i="82"/>
  <c r="S187" i="82" s="1"/>
  <c r="N187" i="82"/>
  <c r="AM187" i="82" s="1"/>
  <c r="J187" i="82"/>
  <c r="H187" i="82"/>
  <c r="G187" i="82"/>
  <c r="AR186" i="82"/>
  <c r="AQ186" i="82"/>
  <c r="AN186" i="82"/>
  <c r="AM186" i="82"/>
  <c r="AL186" i="82"/>
  <c r="AJ186" i="82"/>
  <c r="AI186" i="82"/>
  <c r="AH186" i="82"/>
  <c r="AF186" i="82"/>
  <c r="Z186" i="82"/>
  <c r="Y186" i="82"/>
  <c r="AA186" i="82" s="1"/>
  <c r="W186" i="82"/>
  <c r="V186" i="82"/>
  <c r="T186" i="82"/>
  <c r="R186" i="82"/>
  <c r="N186" i="82"/>
  <c r="J186" i="82"/>
  <c r="Q186" i="82" s="1"/>
  <c r="S186" i="82" s="1"/>
  <c r="H186" i="82"/>
  <c r="G186" i="82"/>
  <c r="AR185" i="82"/>
  <c r="AQ185" i="82"/>
  <c r="AN185" i="82"/>
  <c r="AL185" i="82"/>
  <c r="AJ185" i="82"/>
  <c r="AI185" i="82"/>
  <c r="AH185" i="82"/>
  <c r="AF185" i="82"/>
  <c r="AA185" i="82"/>
  <c r="Z185" i="82"/>
  <c r="Y185" i="82"/>
  <c r="W185" i="82"/>
  <c r="V185" i="82"/>
  <c r="T185" i="82"/>
  <c r="R185" i="82"/>
  <c r="Q185" i="82"/>
  <c r="S185" i="82" s="1"/>
  <c r="N185" i="82"/>
  <c r="AM185" i="82" s="1"/>
  <c r="J185" i="82"/>
  <c r="H185" i="82"/>
  <c r="G185" i="82"/>
  <c r="AR184" i="82"/>
  <c r="AQ184" i="82"/>
  <c r="AN184" i="82"/>
  <c r="AM184" i="82"/>
  <c r="AL184" i="82"/>
  <c r="AJ184" i="82"/>
  <c r="AI184" i="82"/>
  <c r="AH184" i="82"/>
  <c r="AF184" i="82"/>
  <c r="Z184" i="82"/>
  <c r="Y184" i="82"/>
  <c r="AA184" i="82" s="1"/>
  <c r="W184" i="82"/>
  <c r="V184" i="82"/>
  <c r="T184" i="82"/>
  <c r="R184" i="82"/>
  <c r="N184" i="82"/>
  <c r="J184" i="82"/>
  <c r="Q184" i="82" s="1"/>
  <c r="S184" i="82" s="1"/>
  <c r="H184" i="82"/>
  <c r="G184" i="82"/>
  <c r="AR183" i="82"/>
  <c r="AQ183" i="82"/>
  <c r="AN183" i="82"/>
  <c r="AL183" i="82"/>
  <c r="AJ183" i="82"/>
  <c r="AI183" i="82"/>
  <c r="AH183" i="82"/>
  <c r="AF183" i="82"/>
  <c r="Z183" i="82"/>
  <c r="AA183" i="82" s="1"/>
  <c r="Y183" i="82"/>
  <c r="W183" i="82"/>
  <c r="V183" i="82"/>
  <c r="T183" i="82"/>
  <c r="R183" i="82"/>
  <c r="N183" i="82"/>
  <c r="Q183" i="82" s="1"/>
  <c r="S183" i="82" s="1"/>
  <c r="J183" i="82"/>
  <c r="H183" i="82"/>
  <c r="G183" i="82"/>
  <c r="AR182" i="82"/>
  <c r="AQ182" i="82"/>
  <c r="AN182" i="82"/>
  <c r="AM182" i="82"/>
  <c r="AL182" i="82"/>
  <c r="AJ182" i="82"/>
  <c r="AI182" i="82"/>
  <c r="AH182" i="82"/>
  <c r="AF182" i="82"/>
  <c r="Z182" i="82"/>
  <c r="Y182" i="82"/>
  <c r="AA182" i="82" s="1"/>
  <c r="W182" i="82"/>
  <c r="V182" i="82"/>
  <c r="T182" i="82"/>
  <c r="R182" i="82"/>
  <c r="N182" i="82"/>
  <c r="J182" i="82"/>
  <c r="Q182" i="82" s="1"/>
  <c r="S182" i="82" s="1"/>
  <c r="H182" i="82"/>
  <c r="G182" i="82"/>
  <c r="AR181" i="82"/>
  <c r="AQ181" i="82"/>
  <c r="AN181" i="82"/>
  <c r="AL181" i="82"/>
  <c r="AJ181" i="82"/>
  <c r="AI181" i="82"/>
  <c r="AH181" i="82"/>
  <c r="AF181" i="82"/>
  <c r="Z181" i="82"/>
  <c r="AA181" i="82" s="1"/>
  <c r="Y181" i="82"/>
  <c r="W181" i="82"/>
  <c r="V181" i="82"/>
  <c r="T181" i="82"/>
  <c r="R181" i="82"/>
  <c r="N181" i="82"/>
  <c r="Q181" i="82" s="1"/>
  <c r="S181" i="82" s="1"/>
  <c r="J181" i="82"/>
  <c r="H181" i="82"/>
  <c r="G181" i="82"/>
  <c r="AR180" i="82"/>
  <c r="AQ180" i="82"/>
  <c r="AN180" i="82"/>
  <c r="AM180" i="82"/>
  <c r="AL180" i="82"/>
  <c r="AJ180" i="82"/>
  <c r="AI180" i="82"/>
  <c r="AH180" i="82"/>
  <c r="AF180" i="82"/>
  <c r="Z180" i="82"/>
  <c r="Y180" i="82"/>
  <c r="AA180" i="82" s="1"/>
  <c r="W180" i="82"/>
  <c r="V180" i="82"/>
  <c r="T180" i="82"/>
  <c r="R180" i="82"/>
  <c r="N180" i="82"/>
  <c r="J180" i="82"/>
  <c r="Q180" i="82" s="1"/>
  <c r="S180" i="82" s="1"/>
  <c r="H180" i="82"/>
  <c r="G180" i="82"/>
  <c r="AR179" i="82"/>
  <c r="AQ179" i="82"/>
  <c r="AN179" i="82"/>
  <c r="AL179" i="82"/>
  <c r="AJ179" i="82"/>
  <c r="AI179" i="82"/>
  <c r="AH179" i="82"/>
  <c r="AF179" i="82"/>
  <c r="Z179" i="82"/>
  <c r="AA179" i="82" s="1"/>
  <c r="Y179" i="82"/>
  <c r="W179" i="82"/>
  <c r="V179" i="82"/>
  <c r="T179" i="82"/>
  <c r="R179" i="82"/>
  <c r="N179" i="82"/>
  <c r="Q179" i="82" s="1"/>
  <c r="S179" i="82" s="1"/>
  <c r="J179" i="82"/>
  <c r="H179" i="82"/>
  <c r="G179" i="82"/>
  <c r="AR178" i="82"/>
  <c r="AQ178" i="82"/>
  <c r="AN178" i="82"/>
  <c r="AM178" i="82"/>
  <c r="AL178" i="82"/>
  <c r="AJ178" i="82"/>
  <c r="AI178" i="82"/>
  <c r="AH178" i="82"/>
  <c r="AF178" i="82"/>
  <c r="Z178" i="82"/>
  <c r="Y178" i="82"/>
  <c r="AA178" i="82" s="1"/>
  <c r="W178" i="82"/>
  <c r="V178" i="82"/>
  <c r="T178" i="82"/>
  <c r="R178" i="82"/>
  <c r="N178" i="82"/>
  <c r="J178" i="82"/>
  <c r="Q178" i="82" s="1"/>
  <c r="S178" i="82" s="1"/>
  <c r="H178" i="82"/>
  <c r="G178" i="82"/>
  <c r="AR177" i="82"/>
  <c r="AQ177" i="82"/>
  <c r="AN177" i="82"/>
  <c r="AL177" i="82"/>
  <c r="AJ177" i="82"/>
  <c r="AI177" i="82"/>
  <c r="AH177" i="82"/>
  <c r="AF177" i="82"/>
  <c r="Z177" i="82"/>
  <c r="AA177" i="82" s="1"/>
  <c r="Y177" i="82"/>
  <c r="W177" i="82"/>
  <c r="V177" i="82"/>
  <c r="T177" i="82"/>
  <c r="R177" i="82"/>
  <c r="N177" i="82"/>
  <c r="Q177" i="82" s="1"/>
  <c r="S177" i="82" s="1"/>
  <c r="J177" i="82"/>
  <c r="H177" i="82"/>
  <c r="G177" i="82"/>
  <c r="AR176" i="82"/>
  <c r="AQ176" i="82"/>
  <c r="AN176" i="82"/>
  <c r="AM176" i="82"/>
  <c r="AL176" i="82"/>
  <c r="AJ176" i="82"/>
  <c r="AI176" i="82"/>
  <c r="AH176" i="82"/>
  <c r="AF176" i="82"/>
  <c r="Z176" i="82"/>
  <c r="Y176" i="82"/>
  <c r="AA176" i="82" s="1"/>
  <c r="W176" i="82"/>
  <c r="V176" i="82"/>
  <c r="T176" i="82"/>
  <c r="R176" i="82"/>
  <c r="N176" i="82"/>
  <c r="J176" i="82"/>
  <c r="Q176" i="82" s="1"/>
  <c r="S176" i="82" s="1"/>
  <c r="H176" i="82"/>
  <c r="G176" i="82"/>
  <c r="AR175" i="82"/>
  <c r="AQ175" i="82"/>
  <c r="AN175" i="82"/>
  <c r="AL175" i="82"/>
  <c r="AJ175" i="82"/>
  <c r="AI175" i="82"/>
  <c r="AH175" i="82"/>
  <c r="AF175" i="82"/>
  <c r="Z175" i="82"/>
  <c r="AA175" i="82" s="1"/>
  <c r="Y175" i="82"/>
  <c r="W175" i="82"/>
  <c r="V175" i="82"/>
  <c r="T175" i="82"/>
  <c r="R175" i="82"/>
  <c r="N175" i="82"/>
  <c r="Q175" i="82" s="1"/>
  <c r="S175" i="82" s="1"/>
  <c r="J175" i="82"/>
  <c r="H175" i="82"/>
  <c r="G175" i="82"/>
  <c r="AR174" i="82"/>
  <c r="AQ174" i="82"/>
  <c r="AN174" i="82"/>
  <c r="AM174" i="82"/>
  <c r="AL174" i="82"/>
  <c r="AJ174" i="82"/>
  <c r="AI174" i="82"/>
  <c r="AH174" i="82"/>
  <c r="AF174" i="82"/>
  <c r="Z174" i="82"/>
  <c r="Y174" i="82"/>
  <c r="AA174" i="82" s="1"/>
  <c r="W174" i="82"/>
  <c r="V174" i="82"/>
  <c r="T174" i="82"/>
  <c r="R174" i="82"/>
  <c r="N174" i="82"/>
  <c r="J174" i="82"/>
  <c r="Q174" i="82" s="1"/>
  <c r="S174" i="82" s="1"/>
  <c r="H174" i="82"/>
  <c r="G174" i="82"/>
  <c r="AR173" i="82"/>
  <c r="AQ173" i="82"/>
  <c r="AN173" i="82"/>
  <c r="AL173" i="82"/>
  <c r="AJ173" i="82"/>
  <c r="AI173" i="82"/>
  <c r="AH173" i="82"/>
  <c r="AF173" i="82"/>
  <c r="Z173" i="82"/>
  <c r="AA173" i="82" s="1"/>
  <c r="Y173" i="82"/>
  <c r="W173" i="82"/>
  <c r="V173" i="82"/>
  <c r="T173" i="82"/>
  <c r="R173" i="82"/>
  <c r="N173" i="82"/>
  <c r="Q173" i="82" s="1"/>
  <c r="S173" i="82" s="1"/>
  <c r="J173" i="82"/>
  <c r="H173" i="82"/>
  <c r="G173" i="82"/>
  <c r="AR172" i="82"/>
  <c r="AQ172" i="82"/>
  <c r="AN172" i="82"/>
  <c r="AM172" i="82"/>
  <c r="AL172" i="82"/>
  <c r="AJ172" i="82"/>
  <c r="AI172" i="82"/>
  <c r="AH172" i="82"/>
  <c r="AF172" i="82"/>
  <c r="Z172" i="82"/>
  <c r="Y172" i="82"/>
  <c r="AA172" i="82" s="1"/>
  <c r="W172" i="82"/>
  <c r="V172" i="82"/>
  <c r="T172" i="82"/>
  <c r="R172" i="82"/>
  <c r="N172" i="82"/>
  <c r="J172" i="82"/>
  <c r="Q172" i="82" s="1"/>
  <c r="S172" i="82" s="1"/>
  <c r="H172" i="82"/>
  <c r="G172" i="82"/>
  <c r="AR171" i="82"/>
  <c r="AQ171" i="82"/>
  <c r="AN171" i="82"/>
  <c r="AL171" i="82"/>
  <c r="AJ171" i="82"/>
  <c r="AI171" i="82"/>
  <c r="AH171" i="82"/>
  <c r="AF171" i="82"/>
  <c r="Z171" i="82"/>
  <c r="AA171" i="82" s="1"/>
  <c r="Y171" i="82"/>
  <c r="W171" i="82"/>
  <c r="V171" i="82"/>
  <c r="T171" i="82"/>
  <c r="R171" i="82"/>
  <c r="N171" i="82"/>
  <c r="Q171" i="82" s="1"/>
  <c r="S171" i="82" s="1"/>
  <c r="J171" i="82"/>
  <c r="H171" i="82"/>
  <c r="G171" i="82"/>
  <c r="AR170" i="82"/>
  <c r="AQ170" i="82"/>
  <c r="AN170" i="82"/>
  <c r="AL170" i="82"/>
  <c r="AJ170" i="82"/>
  <c r="AI170" i="82"/>
  <c r="AH170" i="82"/>
  <c r="AF170" i="82"/>
  <c r="Z170" i="82"/>
  <c r="Y170" i="82"/>
  <c r="AA170" i="82" s="1"/>
  <c r="W170" i="82"/>
  <c r="V170" i="82"/>
  <c r="T170" i="82"/>
  <c r="R170" i="82"/>
  <c r="N170" i="82"/>
  <c r="AM170" i="82" s="1"/>
  <c r="J170" i="82"/>
  <c r="Q170" i="82" s="1"/>
  <c r="S170" i="82" s="1"/>
  <c r="H170" i="82"/>
  <c r="G170" i="82"/>
  <c r="AR169" i="82"/>
  <c r="AQ169" i="82"/>
  <c r="AN169" i="82"/>
  <c r="AL169" i="82"/>
  <c r="AJ169" i="82"/>
  <c r="AI169" i="82"/>
  <c r="AH169" i="82"/>
  <c r="AF169" i="82"/>
  <c r="Z169" i="82"/>
  <c r="AA169" i="82" s="1"/>
  <c r="Y169" i="82"/>
  <c r="W169" i="82"/>
  <c r="V169" i="82"/>
  <c r="T169" i="82"/>
  <c r="R169" i="82"/>
  <c r="N169" i="82"/>
  <c r="Q169" i="82" s="1"/>
  <c r="S169" i="82" s="1"/>
  <c r="J169" i="82"/>
  <c r="H169" i="82"/>
  <c r="G169" i="82"/>
  <c r="AR168" i="82"/>
  <c r="AQ168" i="82"/>
  <c r="AN168" i="82"/>
  <c r="AL168" i="82"/>
  <c r="AJ168" i="82"/>
  <c r="AI168" i="82"/>
  <c r="AH168" i="82"/>
  <c r="AF168" i="82"/>
  <c r="Z168" i="82"/>
  <c r="Y168" i="82"/>
  <c r="AA168" i="82" s="1"/>
  <c r="W168" i="82"/>
  <c r="V168" i="82"/>
  <c r="T168" i="82"/>
  <c r="R168" i="82"/>
  <c r="N168" i="82"/>
  <c r="AM168" i="82" s="1"/>
  <c r="J168" i="82"/>
  <c r="Q168" i="82" s="1"/>
  <c r="S168" i="82" s="1"/>
  <c r="H168" i="82"/>
  <c r="G168" i="82"/>
  <c r="AR167" i="82"/>
  <c r="AQ167" i="82"/>
  <c r="AN167" i="82"/>
  <c r="AL167" i="82"/>
  <c r="AJ167" i="82"/>
  <c r="AI167" i="82"/>
  <c r="AH167" i="82"/>
  <c r="AF167" i="82"/>
  <c r="Z167" i="82"/>
  <c r="AA167" i="82" s="1"/>
  <c r="Y167" i="82"/>
  <c r="W167" i="82"/>
  <c r="V167" i="82"/>
  <c r="T167" i="82"/>
  <c r="R167" i="82"/>
  <c r="N167" i="82"/>
  <c r="Q167" i="82" s="1"/>
  <c r="S167" i="82" s="1"/>
  <c r="J167" i="82"/>
  <c r="H167" i="82"/>
  <c r="G167" i="82"/>
  <c r="AR166" i="82"/>
  <c r="AQ166" i="82"/>
  <c r="AN166" i="82"/>
  <c r="AL166" i="82"/>
  <c r="AJ166" i="82"/>
  <c r="AI166" i="82"/>
  <c r="AH166" i="82"/>
  <c r="AF166" i="82"/>
  <c r="Z166" i="82"/>
  <c r="Y166" i="82"/>
  <c r="AA166" i="82" s="1"/>
  <c r="W166" i="82"/>
  <c r="V166" i="82"/>
  <c r="T166" i="82"/>
  <c r="R166" i="82"/>
  <c r="N166" i="82"/>
  <c r="AM166" i="82" s="1"/>
  <c r="J166" i="82"/>
  <c r="Q166" i="82" s="1"/>
  <c r="S166" i="82" s="1"/>
  <c r="H166" i="82"/>
  <c r="G166" i="82"/>
  <c r="AR165" i="82"/>
  <c r="AQ165" i="82"/>
  <c r="AN165" i="82"/>
  <c r="AL165" i="82"/>
  <c r="AJ165" i="82"/>
  <c r="AI165" i="82"/>
  <c r="AH165" i="82"/>
  <c r="AF165" i="82"/>
  <c r="Z165" i="82"/>
  <c r="AA165" i="82" s="1"/>
  <c r="Y165" i="82"/>
  <c r="W165" i="82"/>
  <c r="V165" i="82"/>
  <c r="T165" i="82"/>
  <c r="R165" i="82"/>
  <c r="N165" i="82"/>
  <c r="Q165" i="82" s="1"/>
  <c r="S165" i="82" s="1"/>
  <c r="J165" i="82"/>
  <c r="H165" i="82"/>
  <c r="G165" i="82"/>
  <c r="AR164" i="82"/>
  <c r="AQ164" i="82"/>
  <c r="AN164" i="82"/>
  <c r="AL164" i="82"/>
  <c r="AJ164" i="82"/>
  <c r="AI164" i="82"/>
  <c r="AH164" i="82"/>
  <c r="AF164" i="82"/>
  <c r="Z164" i="82"/>
  <c r="Y164" i="82"/>
  <c r="AA164" i="82" s="1"/>
  <c r="W164" i="82"/>
  <c r="V164" i="82"/>
  <c r="T164" i="82"/>
  <c r="R164" i="82"/>
  <c r="N164" i="82"/>
  <c r="AM164" i="82" s="1"/>
  <c r="J164" i="82"/>
  <c r="Q164" i="82" s="1"/>
  <c r="S164" i="82" s="1"/>
  <c r="H164" i="82"/>
  <c r="G164" i="82"/>
  <c r="AR163" i="82"/>
  <c r="AQ163" i="82"/>
  <c r="AN163" i="82"/>
  <c r="AL163" i="82"/>
  <c r="AJ163" i="82"/>
  <c r="AI163" i="82"/>
  <c r="AH163" i="82"/>
  <c r="AF163" i="82"/>
  <c r="Z163" i="82"/>
  <c r="AA163" i="82" s="1"/>
  <c r="Y163" i="82"/>
  <c r="W163" i="82"/>
  <c r="V163" i="82"/>
  <c r="T163" i="82"/>
  <c r="R163" i="82"/>
  <c r="N163" i="82"/>
  <c r="Q163" i="82" s="1"/>
  <c r="S163" i="82" s="1"/>
  <c r="J163" i="82"/>
  <c r="H163" i="82"/>
  <c r="G163" i="82"/>
  <c r="AR162" i="82"/>
  <c r="AQ162" i="82"/>
  <c r="AN162" i="82"/>
  <c r="AL162" i="82"/>
  <c r="AJ162" i="82"/>
  <c r="AI162" i="82"/>
  <c r="AH162" i="82"/>
  <c r="AF162" i="82"/>
  <c r="Z162" i="82"/>
  <c r="Y162" i="82"/>
  <c r="AA162" i="82" s="1"/>
  <c r="W162" i="82"/>
  <c r="V162" i="82"/>
  <c r="T162" i="82"/>
  <c r="R162" i="82"/>
  <c r="N162" i="82"/>
  <c r="AM162" i="82" s="1"/>
  <c r="J162" i="82"/>
  <c r="Q162" i="82" s="1"/>
  <c r="S162" i="82" s="1"/>
  <c r="H162" i="82"/>
  <c r="G162" i="82"/>
  <c r="AR161" i="82"/>
  <c r="AQ161" i="82"/>
  <c r="AN161" i="82"/>
  <c r="AL161" i="82"/>
  <c r="AJ161" i="82"/>
  <c r="AI161" i="82"/>
  <c r="AH161" i="82"/>
  <c r="AF161" i="82"/>
  <c r="Z161" i="82"/>
  <c r="AA161" i="82" s="1"/>
  <c r="Y161" i="82"/>
  <c r="W161" i="82"/>
  <c r="V161" i="82"/>
  <c r="T161" i="82"/>
  <c r="R161" i="82"/>
  <c r="N161" i="82"/>
  <c r="Q161" i="82" s="1"/>
  <c r="S161" i="82" s="1"/>
  <c r="J161" i="82"/>
  <c r="H161" i="82"/>
  <c r="G161" i="82"/>
  <c r="AR160" i="82"/>
  <c r="AQ160" i="82"/>
  <c r="AN160" i="82"/>
  <c r="AL160" i="82"/>
  <c r="AJ160" i="82"/>
  <c r="AI160" i="82"/>
  <c r="AH160" i="82"/>
  <c r="AF160" i="82"/>
  <c r="Z160" i="82"/>
  <c r="Y160" i="82"/>
  <c r="AA160" i="82" s="1"/>
  <c r="W160" i="82"/>
  <c r="V160" i="82"/>
  <c r="T160" i="82"/>
  <c r="R160" i="82"/>
  <c r="N160" i="82"/>
  <c r="AM160" i="82" s="1"/>
  <c r="J160" i="82"/>
  <c r="Q160" i="82" s="1"/>
  <c r="S160" i="82" s="1"/>
  <c r="H160" i="82"/>
  <c r="G160" i="82"/>
  <c r="AR159" i="82"/>
  <c r="AQ159" i="82"/>
  <c r="AN159" i="82"/>
  <c r="AL159" i="82"/>
  <c r="AJ159" i="82"/>
  <c r="AI159" i="82"/>
  <c r="AH159" i="82"/>
  <c r="AF159" i="82"/>
  <c r="Z159" i="82"/>
  <c r="AA159" i="82" s="1"/>
  <c r="Y159" i="82"/>
  <c r="W159" i="82"/>
  <c r="V159" i="82"/>
  <c r="T159" i="82"/>
  <c r="R159" i="82"/>
  <c r="N159" i="82"/>
  <c r="Q159" i="82" s="1"/>
  <c r="S159" i="82" s="1"/>
  <c r="J159" i="82"/>
  <c r="H159" i="82"/>
  <c r="G159" i="82"/>
  <c r="AR158" i="82"/>
  <c r="AQ158" i="82"/>
  <c r="AN158" i="82"/>
  <c r="AL158" i="82"/>
  <c r="AJ158" i="82"/>
  <c r="AI158" i="82"/>
  <c r="AH158" i="82"/>
  <c r="AF158" i="82"/>
  <c r="Z158" i="82"/>
  <c r="Y158" i="82"/>
  <c r="AA158" i="82" s="1"/>
  <c r="W158" i="82"/>
  <c r="V158" i="82"/>
  <c r="T158" i="82"/>
  <c r="R158" i="82"/>
  <c r="N158" i="82"/>
  <c r="AM158" i="82" s="1"/>
  <c r="J158" i="82"/>
  <c r="Q158" i="82" s="1"/>
  <c r="S158" i="82" s="1"/>
  <c r="H158" i="82"/>
  <c r="G158" i="82"/>
  <c r="AR157" i="82"/>
  <c r="AQ157" i="82"/>
  <c r="AN157" i="82"/>
  <c r="AL157" i="82"/>
  <c r="AJ157" i="82"/>
  <c r="AI157" i="82"/>
  <c r="AH157" i="82"/>
  <c r="AF157" i="82"/>
  <c r="Z157" i="82"/>
  <c r="AA157" i="82" s="1"/>
  <c r="Y157" i="82"/>
  <c r="W157" i="82"/>
  <c r="V157" i="82"/>
  <c r="T157" i="82"/>
  <c r="R157" i="82"/>
  <c r="N157" i="82"/>
  <c r="Q157" i="82" s="1"/>
  <c r="S157" i="82" s="1"/>
  <c r="J157" i="82"/>
  <c r="H157" i="82"/>
  <c r="G157" i="82"/>
  <c r="AR156" i="82"/>
  <c r="AQ156" i="82"/>
  <c r="AN156" i="82"/>
  <c r="AL156" i="82"/>
  <c r="AJ156" i="82"/>
  <c r="AI156" i="82"/>
  <c r="AH156" i="82"/>
  <c r="AF156" i="82"/>
  <c r="Z156" i="82"/>
  <c r="Y156" i="82"/>
  <c r="AA156" i="82" s="1"/>
  <c r="W156" i="82"/>
  <c r="V156" i="82"/>
  <c r="T156" i="82"/>
  <c r="R156" i="82"/>
  <c r="N156" i="82"/>
  <c r="AM156" i="82" s="1"/>
  <c r="J156" i="82"/>
  <c r="Q156" i="82" s="1"/>
  <c r="S156" i="82" s="1"/>
  <c r="H156" i="82"/>
  <c r="G156" i="82"/>
  <c r="AR155" i="82"/>
  <c r="AQ155" i="82"/>
  <c r="AN155" i="82"/>
  <c r="AL155" i="82"/>
  <c r="AJ155" i="82"/>
  <c r="AI155" i="82"/>
  <c r="AH155" i="82"/>
  <c r="AF155" i="82"/>
  <c r="Z155" i="82"/>
  <c r="AA155" i="82" s="1"/>
  <c r="Y155" i="82"/>
  <c r="W155" i="82"/>
  <c r="V155" i="82"/>
  <c r="T155" i="82"/>
  <c r="R155" i="82"/>
  <c r="N155" i="82"/>
  <c r="Q155" i="82" s="1"/>
  <c r="S155" i="82" s="1"/>
  <c r="J155" i="82"/>
  <c r="H155" i="82"/>
  <c r="G155" i="82"/>
  <c r="AR154" i="82"/>
  <c r="AQ154" i="82"/>
  <c r="AN154" i="82"/>
  <c r="AL154" i="82"/>
  <c r="AJ154" i="82"/>
  <c r="AI154" i="82"/>
  <c r="AH154" i="82"/>
  <c r="AF154" i="82"/>
  <c r="Z154" i="82"/>
  <c r="Y154" i="82"/>
  <c r="AA154" i="82" s="1"/>
  <c r="W154" i="82"/>
  <c r="V154" i="82"/>
  <c r="T154" i="82"/>
  <c r="R154" i="82"/>
  <c r="N154" i="82"/>
  <c r="AM154" i="82" s="1"/>
  <c r="J154" i="82"/>
  <c r="Q154" i="82" s="1"/>
  <c r="S154" i="82" s="1"/>
  <c r="H154" i="82"/>
  <c r="G154" i="82"/>
  <c r="AR153" i="82"/>
  <c r="AQ153" i="82"/>
  <c r="AN153" i="82"/>
  <c r="AL153" i="82"/>
  <c r="AJ153" i="82"/>
  <c r="AI153" i="82"/>
  <c r="AH153" i="82"/>
  <c r="AF153" i="82"/>
  <c r="Z153" i="82"/>
  <c r="AA153" i="82" s="1"/>
  <c r="Y153" i="82"/>
  <c r="W153" i="82"/>
  <c r="V153" i="82"/>
  <c r="T153" i="82"/>
  <c r="R153" i="82"/>
  <c r="N153" i="82"/>
  <c r="Q153" i="82" s="1"/>
  <c r="S153" i="82" s="1"/>
  <c r="J153" i="82"/>
  <c r="H153" i="82"/>
  <c r="G153" i="82"/>
  <c r="AR152" i="82"/>
  <c r="AQ152" i="82"/>
  <c r="AN152" i="82"/>
  <c r="AL152" i="82"/>
  <c r="AJ152" i="82"/>
  <c r="AI152" i="82"/>
  <c r="AH152" i="82"/>
  <c r="AF152" i="82"/>
  <c r="Z152" i="82"/>
  <c r="Y152" i="82"/>
  <c r="AA152" i="82" s="1"/>
  <c r="W152" i="82"/>
  <c r="V152" i="82"/>
  <c r="T152" i="82"/>
  <c r="R152" i="82"/>
  <c r="N152" i="82"/>
  <c r="AM152" i="82" s="1"/>
  <c r="J152" i="82"/>
  <c r="Q152" i="82" s="1"/>
  <c r="S152" i="82" s="1"/>
  <c r="H152" i="82"/>
  <c r="G152" i="82"/>
  <c r="AR151" i="82"/>
  <c r="AQ151" i="82"/>
  <c r="AN151" i="82"/>
  <c r="AL151" i="82"/>
  <c r="AJ151" i="82"/>
  <c r="AI151" i="82"/>
  <c r="AH151" i="82"/>
  <c r="AF151" i="82"/>
  <c r="Z151" i="82"/>
  <c r="AA151" i="82" s="1"/>
  <c r="Y151" i="82"/>
  <c r="W151" i="82"/>
  <c r="V151" i="82"/>
  <c r="T151" i="82"/>
  <c r="R151" i="82"/>
  <c r="N151" i="82"/>
  <c r="Q151" i="82" s="1"/>
  <c r="S151" i="82" s="1"/>
  <c r="J151" i="82"/>
  <c r="H151" i="82"/>
  <c r="G151" i="82"/>
  <c r="AR150" i="82"/>
  <c r="AQ150" i="82"/>
  <c r="AN150" i="82"/>
  <c r="AL150" i="82"/>
  <c r="AJ150" i="82"/>
  <c r="AI150" i="82"/>
  <c r="AH150" i="82"/>
  <c r="AF150" i="82"/>
  <c r="Z150" i="82"/>
  <c r="Y150" i="82"/>
  <c r="AA150" i="82" s="1"/>
  <c r="W150" i="82"/>
  <c r="V150" i="82"/>
  <c r="T150" i="82"/>
  <c r="R150" i="82"/>
  <c r="N150" i="82"/>
  <c r="AM150" i="82" s="1"/>
  <c r="J150" i="82"/>
  <c r="Q150" i="82" s="1"/>
  <c r="S150" i="82" s="1"/>
  <c r="H150" i="82"/>
  <c r="G150" i="82"/>
  <c r="AR149" i="82"/>
  <c r="AQ149" i="82"/>
  <c r="AN149" i="82"/>
  <c r="AL149" i="82"/>
  <c r="AJ149" i="82"/>
  <c r="AI149" i="82"/>
  <c r="AH149" i="82"/>
  <c r="AF149" i="82"/>
  <c r="Z149" i="82"/>
  <c r="AA149" i="82" s="1"/>
  <c r="Y149" i="82"/>
  <c r="W149" i="82"/>
  <c r="V149" i="82"/>
  <c r="T149" i="82"/>
  <c r="R149" i="82"/>
  <c r="N149" i="82"/>
  <c r="Q149" i="82" s="1"/>
  <c r="S149" i="82" s="1"/>
  <c r="J149" i="82"/>
  <c r="H149" i="82"/>
  <c r="G149" i="82"/>
  <c r="AR148" i="82"/>
  <c r="AQ148" i="82"/>
  <c r="AN148" i="82"/>
  <c r="AL148" i="82"/>
  <c r="AJ148" i="82"/>
  <c r="AI148" i="82"/>
  <c r="AH148" i="82"/>
  <c r="AF148" i="82"/>
  <c r="Z148" i="82"/>
  <c r="Y148" i="82"/>
  <c r="AA148" i="82" s="1"/>
  <c r="W148" i="82"/>
  <c r="V148" i="82"/>
  <c r="T148" i="82"/>
  <c r="R148" i="82"/>
  <c r="N148" i="82"/>
  <c r="AM148" i="82" s="1"/>
  <c r="J148" i="82"/>
  <c r="Q148" i="82" s="1"/>
  <c r="S148" i="82" s="1"/>
  <c r="H148" i="82"/>
  <c r="G148" i="82"/>
  <c r="AR147" i="82"/>
  <c r="AQ147" i="82"/>
  <c r="AN147" i="82"/>
  <c r="AL147" i="82"/>
  <c r="AJ147" i="82"/>
  <c r="AI147" i="82"/>
  <c r="AH147" i="82"/>
  <c r="AF147" i="82"/>
  <c r="Z147" i="82"/>
  <c r="AA147" i="82" s="1"/>
  <c r="Y147" i="82"/>
  <c r="W147" i="82"/>
  <c r="V147" i="82"/>
  <c r="T147" i="82"/>
  <c r="R147" i="82"/>
  <c r="N147" i="82"/>
  <c r="Q147" i="82" s="1"/>
  <c r="S147" i="82" s="1"/>
  <c r="J147" i="82"/>
  <c r="H147" i="82"/>
  <c r="G147" i="82"/>
  <c r="AR146" i="82"/>
  <c r="AQ146" i="82"/>
  <c r="AN146" i="82"/>
  <c r="AL146" i="82"/>
  <c r="AJ146" i="82"/>
  <c r="AI146" i="82"/>
  <c r="AH146" i="82"/>
  <c r="AF146" i="82"/>
  <c r="Z146" i="82"/>
  <c r="Y146" i="82"/>
  <c r="AA146" i="82" s="1"/>
  <c r="W146" i="82"/>
  <c r="V146" i="82"/>
  <c r="T146" i="82"/>
  <c r="R146" i="82"/>
  <c r="N146" i="82"/>
  <c r="AM146" i="82" s="1"/>
  <c r="J146" i="82"/>
  <c r="Q146" i="82" s="1"/>
  <c r="S146" i="82" s="1"/>
  <c r="H146" i="82"/>
  <c r="G146" i="82"/>
  <c r="AR145" i="82"/>
  <c r="AQ145" i="82"/>
  <c r="AN145" i="82"/>
  <c r="AL145" i="82"/>
  <c r="AJ145" i="82"/>
  <c r="AI145" i="82"/>
  <c r="AH145" i="82"/>
  <c r="AF145" i="82"/>
  <c r="Z145" i="82"/>
  <c r="AA145" i="82" s="1"/>
  <c r="Y145" i="82"/>
  <c r="W145" i="82"/>
  <c r="V145" i="82"/>
  <c r="T145" i="82"/>
  <c r="R145" i="82"/>
  <c r="N145" i="82"/>
  <c r="Q145" i="82" s="1"/>
  <c r="S145" i="82" s="1"/>
  <c r="J145" i="82"/>
  <c r="H145" i="82"/>
  <c r="G145" i="82"/>
  <c r="AR144" i="82"/>
  <c r="AQ144" i="82"/>
  <c r="AN144" i="82"/>
  <c r="AL144" i="82"/>
  <c r="AJ144" i="82"/>
  <c r="AI144" i="82"/>
  <c r="AH144" i="82"/>
  <c r="AF144" i="82"/>
  <c r="Z144" i="82"/>
  <c r="Y144" i="82"/>
  <c r="AA144" i="82" s="1"/>
  <c r="W144" i="82"/>
  <c r="V144" i="82"/>
  <c r="T144" i="82"/>
  <c r="R144" i="82"/>
  <c r="N144" i="82"/>
  <c r="AM144" i="82" s="1"/>
  <c r="J144" i="82"/>
  <c r="Q144" i="82" s="1"/>
  <c r="S144" i="82" s="1"/>
  <c r="H144" i="82"/>
  <c r="G144" i="82"/>
  <c r="AR143" i="82"/>
  <c r="AQ143" i="82"/>
  <c r="AN143" i="82"/>
  <c r="AL143" i="82"/>
  <c r="AJ143" i="82"/>
  <c r="AI143" i="82"/>
  <c r="AH143" i="82"/>
  <c r="AF143" i="82"/>
  <c r="Z143" i="82"/>
  <c r="AA143" i="82" s="1"/>
  <c r="Y143" i="82"/>
  <c r="W143" i="82"/>
  <c r="V143" i="82"/>
  <c r="T143" i="82"/>
  <c r="R143" i="82"/>
  <c r="N143" i="82"/>
  <c r="Q143" i="82" s="1"/>
  <c r="S143" i="82" s="1"/>
  <c r="J143" i="82"/>
  <c r="H143" i="82"/>
  <c r="G143" i="82"/>
  <c r="AR142" i="82"/>
  <c r="AQ142" i="82"/>
  <c r="AN142" i="82"/>
  <c r="AL142" i="82"/>
  <c r="AJ142" i="82"/>
  <c r="AI142" i="82"/>
  <c r="AH142" i="82"/>
  <c r="AF142" i="82"/>
  <c r="Z142" i="82"/>
  <c r="Y142" i="82"/>
  <c r="AA142" i="82" s="1"/>
  <c r="W142" i="82"/>
  <c r="V142" i="82"/>
  <c r="T142" i="82"/>
  <c r="R142" i="82"/>
  <c r="N142" i="82"/>
  <c r="AM142" i="82" s="1"/>
  <c r="J142" i="82"/>
  <c r="Q142" i="82" s="1"/>
  <c r="S142" i="82" s="1"/>
  <c r="H142" i="82"/>
  <c r="G142" i="82"/>
  <c r="AR141" i="82"/>
  <c r="AQ141" i="82"/>
  <c r="AN141" i="82"/>
  <c r="AL141" i="82"/>
  <c r="AJ141" i="82"/>
  <c r="AI141" i="82"/>
  <c r="AH141" i="82"/>
  <c r="AF141" i="82"/>
  <c r="Z141" i="82"/>
  <c r="AA141" i="82" s="1"/>
  <c r="Y141" i="82"/>
  <c r="W141" i="82"/>
  <c r="V141" i="82"/>
  <c r="T141" i="82"/>
  <c r="R141" i="82"/>
  <c r="N141" i="82"/>
  <c r="Q141" i="82" s="1"/>
  <c r="S141" i="82" s="1"/>
  <c r="J141" i="82"/>
  <c r="H141" i="82"/>
  <c r="G141" i="82"/>
  <c r="AR140" i="82"/>
  <c r="AQ140" i="82"/>
  <c r="AN140" i="82"/>
  <c r="AL140" i="82"/>
  <c r="AJ140" i="82"/>
  <c r="AI140" i="82"/>
  <c r="AH140" i="82"/>
  <c r="AF140" i="82"/>
  <c r="Z140" i="82"/>
  <c r="Y140" i="82"/>
  <c r="AA140" i="82" s="1"/>
  <c r="W140" i="82"/>
  <c r="V140" i="82"/>
  <c r="T140" i="82"/>
  <c r="R140" i="82"/>
  <c r="N140" i="82"/>
  <c r="AM140" i="82" s="1"/>
  <c r="J140" i="82"/>
  <c r="Q140" i="82" s="1"/>
  <c r="S140" i="82" s="1"/>
  <c r="H140" i="82"/>
  <c r="G140" i="82"/>
  <c r="AR139" i="82"/>
  <c r="AQ139" i="82"/>
  <c r="AN139" i="82"/>
  <c r="AL139" i="82"/>
  <c r="AJ139" i="82"/>
  <c r="AI139" i="82"/>
  <c r="AH139" i="82"/>
  <c r="AF139" i="82"/>
  <c r="Z139" i="82"/>
  <c r="AA139" i="82" s="1"/>
  <c r="Y139" i="82"/>
  <c r="W139" i="82"/>
  <c r="V139" i="82"/>
  <c r="T139" i="82"/>
  <c r="R139" i="82"/>
  <c r="N139" i="82"/>
  <c r="Q139" i="82" s="1"/>
  <c r="S139" i="82" s="1"/>
  <c r="J139" i="82"/>
  <c r="H139" i="82"/>
  <c r="G139" i="82"/>
  <c r="AR138" i="82"/>
  <c r="AQ138" i="82"/>
  <c r="AN138" i="82"/>
  <c r="AL138" i="82"/>
  <c r="AJ138" i="82"/>
  <c r="AI138" i="82"/>
  <c r="AH138" i="82"/>
  <c r="AF138" i="82"/>
  <c r="Z138" i="82"/>
  <c r="Y138" i="82"/>
  <c r="AA138" i="82" s="1"/>
  <c r="W138" i="82"/>
  <c r="V138" i="82"/>
  <c r="T138" i="82"/>
  <c r="R138" i="82"/>
  <c r="N138" i="82"/>
  <c r="AM138" i="82" s="1"/>
  <c r="J138" i="82"/>
  <c r="Q138" i="82" s="1"/>
  <c r="S138" i="82" s="1"/>
  <c r="H138" i="82"/>
  <c r="G138" i="82"/>
  <c r="AR137" i="82"/>
  <c r="AQ137" i="82"/>
  <c r="AN137" i="82"/>
  <c r="AL137" i="82"/>
  <c r="AJ137" i="82"/>
  <c r="AI137" i="82"/>
  <c r="AH137" i="82"/>
  <c r="AF137" i="82"/>
  <c r="Z137" i="82"/>
  <c r="AA137" i="82" s="1"/>
  <c r="Y137" i="82"/>
  <c r="W137" i="82"/>
  <c r="V137" i="82"/>
  <c r="T137" i="82"/>
  <c r="R137" i="82"/>
  <c r="N137" i="82"/>
  <c r="Q137" i="82" s="1"/>
  <c r="S137" i="82" s="1"/>
  <c r="J137" i="82"/>
  <c r="H137" i="82"/>
  <c r="G137" i="82"/>
  <c r="AR136" i="82"/>
  <c r="AQ136" i="82"/>
  <c r="AN136" i="82"/>
  <c r="AL136" i="82"/>
  <c r="AJ136" i="82"/>
  <c r="AI136" i="82"/>
  <c r="AH136" i="82"/>
  <c r="AF136" i="82"/>
  <c r="Z136" i="82"/>
  <c r="Y136" i="82"/>
  <c r="AA136" i="82" s="1"/>
  <c r="W136" i="82"/>
  <c r="V136" i="82"/>
  <c r="T136" i="82"/>
  <c r="R136" i="82"/>
  <c r="N136" i="82"/>
  <c r="AM136" i="82" s="1"/>
  <c r="J136" i="82"/>
  <c r="Q136" i="82" s="1"/>
  <c r="S136" i="82" s="1"/>
  <c r="H136" i="82"/>
  <c r="G136" i="82"/>
  <c r="AR135" i="82"/>
  <c r="AQ135" i="82"/>
  <c r="AN135" i="82"/>
  <c r="AL135" i="82"/>
  <c r="AJ135" i="82"/>
  <c r="AI135" i="82"/>
  <c r="AH135" i="82"/>
  <c r="AF135" i="82"/>
  <c r="Z135" i="82"/>
  <c r="AA135" i="82" s="1"/>
  <c r="Y135" i="82"/>
  <c r="W135" i="82"/>
  <c r="V135" i="82"/>
  <c r="T135" i="82"/>
  <c r="R135" i="82"/>
  <c r="N135" i="82"/>
  <c r="Q135" i="82" s="1"/>
  <c r="S135" i="82" s="1"/>
  <c r="J135" i="82"/>
  <c r="H135" i="82"/>
  <c r="G135" i="82"/>
  <c r="AR134" i="82"/>
  <c r="AQ134" i="82"/>
  <c r="AN134" i="82"/>
  <c r="AL134" i="82"/>
  <c r="AJ134" i="82"/>
  <c r="AI134" i="82"/>
  <c r="AH134" i="82"/>
  <c r="AF134" i="82"/>
  <c r="Z134" i="82"/>
  <c r="Y134" i="82"/>
  <c r="AA134" i="82" s="1"/>
  <c r="W134" i="82"/>
  <c r="V134" i="82"/>
  <c r="T134" i="82"/>
  <c r="R134" i="82"/>
  <c r="N134" i="82"/>
  <c r="AM134" i="82" s="1"/>
  <c r="J134" i="82"/>
  <c r="Q134" i="82" s="1"/>
  <c r="S134" i="82" s="1"/>
  <c r="H134" i="82"/>
  <c r="G134" i="82"/>
  <c r="AR133" i="82"/>
  <c r="AQ133" i="82"/>
  <c r="AN133" i="82"/>
  <c r="AL133" i="82"/>
  <c r="AJ133" i="82"/>
  <c r="AI133" i="82"/>
  <c r="AH133" i="82"/>
  <c r="AF133" i="82"/>
  <c r="Z133" i="82"/>
  <c r="AA133" i="82" s="1"/>
  <c r="Y133" i="82"/>
  <c r="W133" i="82"/>
  <c r="V133" i="82"/>
  <c r="T133" i="82"/>
  <c r="R133" i="82"/>
  <c r="N133" i="82"/>
  <c r="Q133" i="82" s="1"/>
  <c r="S133" i="82" s="1"/>
  <c r="J133" i="82"/>
  <c r="H133" i="82"/>
  <c r="G133" i="82"/>
  <c r="AR132" i="82"/>
  <c r="AQ132" i="82"/>
  <c r="AN132" i="82"/>
  <c r="AL132" i="82"/>
  <c r="AJ132" i="82"/>
  <c r="AI132" i="82"/>
  <c r="AH132" i="82"/>
  <c r="AF132" i="82"/>
  <c r="Z132" i="82"/>
  <c r="Y132" i="82"/>
  <c r="AA132" i="82" s="1"/>
  <c r="W132" i="82"/>
  <c r="V132" i="82"/>
  <c r="T132" i="82"/>
  <c r="R132" i="82"/>
  <c r="N132" i="82"/>
  <c r="AM132" i="82" s="1"/>
  <c r="J132" i="82"/>
  <c r="Q132" i="82" s="1"/>
  <c r="S132" i="82" s="1"/>
  <c r="H132" i="82"/>
  <c r="G132" i="82"/>
  <c r="AR131" i="82"/>
  <c r="AQ131" i="82"/>
  <c r="AN131" i="82"/>
  <c r="AL131" i="82"/>
  <c r="AJ131" i="82"/>
  <c r="AI131" i="82"/>
  <c r="AH131" i="82"/>
  <c r="AF131" i="82"/>
  <c r="Z131" i="82"/>
  <c r="AA131" i="82" s="1"/>
  <c r="Y131" i="82"/>
  <c r="W131" i="82"/>
  <c r="V131" i="82"/>
  <c r="T131" i="82"/>
  <c r="R131" i="82"/>
  <c r="N131" i="82"/>
  <c r="Q131" i="82" s="1"/>
  <c r="S131" i="82" s="1"/>
  <c r="J131" i="82"/>
  <c r="H131" i="82"/>
  <c r="G131" i="82"/>
  <c r="AR130" i="82"/>
  <c r="AQ130" i="82"/>
  <c r="AN130" i="82"/>
  <c r="AL130" i="82"/>
  <c r="AJ130" i="82"/>
  <c r="AI130" i="82"/>
  <c r="AH130" i="82"/>
  <c r="AF130" i="82"/>
  <c r="Z130" i="82"/>
  <c r="Y130" i="82"/>
  <c r="AA130" i="82" s="1"/>
  <c r="W130" i="82"/>
  <c r="V130" i="82"/>
  <c r="T130" i="82"/>
  <c r="R130" i="82"/>
  <c r="N130" i="82"/>
  <c r="AM130" i="82" s="1"/>
  <c r="J130" i="82"/>
  <c r="Q130" i="82" s="1"/>
  <c r="S130" i="82" s="1"/>
  <c r="H130" i="82"/>
  <c r="G130" i="82"/>
  <c r="AR129" i="82"/>
  <c r="AQ129" i="82"/>
  <c r="AN129" i="82"/>
  <c r="AL129" i="82"/>
  <c r="AJ129" i="82"/>
  <c r="AI129" i="82"/>
  <c r="AH129" i="82"/>
  <c r="AF129" i="82"/>
  <c r="Z129" i="82"/>
  <c r="AA129" i="82" s="1"/>
  <c r="Y129" i="82"/>
  <c r="W129" i="82"/>
  <c r="V129" i="82"/>
  <c r="T129" i="82"/>
  <c r="R129" i="82"/>
  <c r="N129" i="82"/>
  <c r="Q129" i="82" s="1"/>
  <c r="S129" i="82" s="1"/>
  <c r="J129" i="82"/>
  <c r="H129" i="82"/>
  <c r="G129" i="82"/>
  <c r="AR128" i="82"/>
  <c r="AQ128" i="82"/>
  <c r="AN128" i="82"/>
  <c r="AL128" i="82"/>
  <c r="AJ128" i="82"/>
  <c r="AI128" i="82"/>
  <c r="AH128" i="82"/>
  <c r="AF128" i="82"/>
  <c r="Z128" i="82"/>
  <c r="Y128" i="82"/>
  <c r="AA128" i="82" s="1"/>
  <c r="W128" i="82"/>
  <c r="V128" i="82"/>
  <c r="T128" i="82"/>
  <c r="R128" i="82"/>
  <c r="N128" i="82"/>
  <c r="AM128" i="82" s="1"/>
  <c r="J128" i="82"/>
  <c r="Q128" i="82" s="1"/>
  <c r="S128" i="82" s="1"/>
  <c r="H128" i="82"/>
  <c r="G128" i="82"/>
  <c r="AR127" i="82"/>
  <c r="AQ127" i="82"/>
  <c r="AN127" i="82"/>
  <c r="AL127" i="82"/>
  <c r="AJ127" i="82"/>
  <c r="AI127" i="82"/>
  <c r="AH127" i="82"/>
  <c r="AF127" i="82"/>
  <c r="Z127" i="82"/>
  <c r="AA127" i="82" s="1"/>
  <c r="Y127" i="82"/>
  <c r="W127" i="82"/>
  <c r="V127" i="82"/>
  <c r="T127" i="82"/>
  <c r="R127" i="82"/>
  <c r="N127" i="82"/>
  <c r="Q127" i="82" s="1"/>
  <c r="S127" i="82" s="1"/>
  <c r="J127" i="82"/>
  <c r="H127" i="82"/>
  <c r="G127" i="82"/>
  <c r="AR126" i="82"/>
  <c r="AQ126" i="82"/>
  <c r="AN126" i="82"/>
  <c r="AL126" i="82"/>
  <c r="AJ126" i="82"/>
  <c r="AI126" i="82"/>
  <c r="AH126" i="82"/>
  <c r="AF126" i="82"/>
  <c r="Z126" i="82"/>
  <c r="Y126" i="82"/>
  <c r="AA126" i="82" s="1"/>
  <c r="W126" i="82"/>
  <c r="V126" i="82"/>
  <c r="T126" i="82"/>
  <c r="R126" i="82"/>
  <c r="N126" i="82"/>
  <c r="AM126" i="82" s="1"/>
  <c r="J126" i="82"/>
  <c r="Q126" i="82" s="1"/>
  <c r="S126" i="82" s="1"/>
  <c r="H126" i="82"/>
  <c r="G126" i="82"/>
  <c r="AR125" i="82"/>
  <c r="AQ125" i="82"/>
  <c r="AN125" i="82"/>
  <c r="AL125" i="82"/>
  <c r="AJ125" i="82"/>
  <c r="AI125" i="82"/>
  <c r="AH125" i="82"/>
  <c r="AF125" i="82"/>
  <c r="Z125" i="82"/>
  <c r="AA125" i="82" s="1"/>
  <c r="Y125" i="82"/>
  <c r="W125" i="82"/>
  <c r="V125" i="82"/>
  <c r="T125" i="82"/>
  <c r="R125" i="82"/>
  <c r="N125" i="82"/>
  <c r="Q125" i="82" s="1"/>
  <c r="S125" i="82" s="1"/>
  <c r="J125" i="82"/>
  <c r="H125" i="82"/>
  <c r="G125" i="82"/>
  <c r="AR124" i="82"/>
  <c r="AQ124" i="82"/>
  <c r="AN124" i="82"/>
  <c r="AL124" i="82"/>
  <c r="AJ124" i="82"/>
  <c r="AI124" i="82"/>
  <c r="AH124" i="82"/>
  <c r="AF124" i="82"/>
  <c r="Z124" i="82"/>
  <c r="Y124" i="82"/>
  <c r="AA124" i="82" s="1"/>
  <c r="W124" i="82"/>
  <c r="V124" i="82"/>
  <c r="T124" i="82"/>
  <c r="R124" i="82"/>
  <c r="N124" i="82"/>
  <c r="AM124" i="82" s="1"/>
  <c r="J124" i="82"/>
  <c r="Q124" i="82" s="1"/>
  <c r="S124" i="82" s="1"/>
  <c r="H124" i="82"/>
  <c r="G124" i="82"/>
  <c r="AR123" i="82"/>
  <c r="AQ123" i="82"/>
  <c r="AN123" i="82"/>
  <c r="AL123" i="82"/>
  <c r="AJ123" i="82"/>
  <c r="AI123" i="82"/>
  <c r="AH123" i="82"/>
  <c r="AF123" i="82"/>
  <c r="Z123" i="82"/>
  <c r="AA123" i="82" s="1"/>
  <c r="Y123" i="82"/>
  <c r="W123" i="82"/>
  <c r="V123" i="82"/>
  <c r="T123" i="82"/>
  <c r="R123" i="82"/>
  <c r="N123" i="82"/>
  <c r="Q123" i="82" s="1"/>
  <c r="S123" i="82" s="1"/>
  <c r="J123" i="82"/>
  <c r="H123" i="82"/>
  <c r="G123" i="82"/>
  <c r="AR122" i="82"/>
  <c r="AQ122" i="82"/>
  <c r="AN122" i="82"/>
  <c r="AL122" i="82"/>
  <c r="AJ122" i="82"/>
  <c r="AI122" i="82"/>
  <c r="AH122" i="82"/>
  <c r="AF122" i="82"/>
  <c r="Z122" i="82"/>
  <c r="Y122" i="82"/>
  <c r="AA122" i="82" s="1"/>
  <c r="W122" i="82"/>
  <c r="V122" i="82"/>
  <c r="T122" i="82"/>
  <c r="R122" i="82"/>
  <c r="N122" i="82"/>
  <c r="AM122" i="82" s="1"/>
  <c r="J122" i="82"/>
  <c r="Q122" i="82" s="1"/>
  <c r="S122" i="82" s="1"/>
  <c r="H122" i="82"/>
  <c r="G122" i="82"/>
  <c r="AR121" i="82"/>
  <c r="AQ121" i="82"/>
  <c r="AN121" i="82"/>
  <c r="AL121" i="82"/>
  <c r="AJ121" i="82"/>
  <c r="AI121" i="82"/>
  <c r="AH121" i="82"/>
  <c r="AF121" i="82"/>
  <c r="Z121" i="82"/>
  <c r="AA121" i="82" s="1"/>
  <c r="Y121" i="82"/>
  <c r="W121" i="82"/>
  <c r="V121" i="82"/>
  <c r="T121" i="82"/>
  <c r="R121" i="82"/>
  <c r="N121" i="82"/>
  <c r="Q121" i="82" s="1"/>
  <c r="S121" i="82" s="1"/>
  <c r="J121" i="82"/>
  <c r="H121" i="82"/>
  <c r="G121" i="82"/>
  <c r="AR120" i="82"/>
  <c r="AQ120" i="82"/>
  <c r="AN120" i="82"/>
  <c r="AL120" i="82"/>
  <c r="AJ120" i="82"/>
  <c r="AI120" i="82"/>
  <c r="AH120" i="82"/>
  <c r="AF120" i="82"/>
  <c r="Z120" i="82"/>
  <c r="Y120" i="82"/>
  <c r="AA120" i="82" s="1"/>
  <c r="W120" i="82"/>
  <c r="V120" i="82"/>
  <c r="T120" i="82"/>
  <c r="R120" i="82"/>
  <c r="N120" i="82"/>
  <c r="AM120" i="82" s="1"/>
  <c r="J120" i="82"/>
  <c r="Q120" i="82" s="1"/>
  <c r="S120" i="82" s="1"/>
  <c r="H120" i="82"/>
  <c r="G120" i="82"/>
  <c r="AR119" i="82"/>
  <c r="AQ119" i="82"/>
  <c r="AN119" i="82"/>
  <c r="AL119" i="82"/>
  <c r="AJ119" i="82"/>
  <c r="AI119" i="82"/>
  <c r="AH119" i="82"/>
  <c r="AF119" i="82"/>
  <c r="Z119" i="82"/>
  <c r="AA119" i="82" s="1"/>
  <c r="Y119" i="82"/>
  <c r="W119" i="82"/>
  <c r="V119" i="82"/>
  <c r="T119" i="82"/>
  <c r="R119" i="82"/>
  <c r="N119" i="82"/>
  <c r="Q119" i="82" s="1"/>
  <c r="S119" i="82" s="1"/>
  <c r="J119" i="82"/>
  <c r="H119" i="82"/>
  <c r="G119" i="82"/>
  <c r="AR118" i="82"/>
  <c r="AQ118" i="82"/>
  <c r="AN118" i="82"/>
  <c r="AL118" i="82"/>
  <c r="AJ118" i="82"/>
  <c r="AI118" i="82"/>
  <c r="AH118" i="82"/>
  <c r="AF118" i="82"/>
  <c r="Z118" i="82"/>
  <c r="Y118" i="82"/>
  <c r="AA118" i="82" s="1"/>
  <c r="W118" i="82"/>
  <c r="V118" i="82"/>
  <c r="T118" i="82"/>
  <c r="R118" i="82"/>
  <c r="N118" i="82"/>
  <c r="AM118" i="82" s="1"/>
  <c r="J118" i="82"/>
  <c r="Q118" i="82" s="1"/>
  <c r="S118" i="82" s="1"/>
  <c r="H118" i="82"/>
  <c r="G118" i="82"/>
  <c r="V117" i="82"/>
  <c r="T117" i="82"/>
  <c r="H117" i="82"/>
  <c r="G117" i="82"/>
  <c r="V116" i="82"/>
  <c r="T116" i="82"/>
  <c r="H116" i="82"/>
  <c r="G116" i="82"/>
  <c r="V115" i="82"/>
  <c r="T115" i="82"/>
  <c r="H115" i="82"/>
  <c r="G115" i="82"/>
  <c r="AR114" i="82"/>
  <c r="AQ114" i="82"/>
  <c r="AN114" i="82"/>
  <c r="AL114" i="82"/>
  <c r="AJ114" i="82"/>
  <c r="AI114" i="82"/>
  <c r="AH114" i="82"/>
  <c r="AF114" i="82"/>
  <c r="Z114" i="82"/>
  <c r="Y114" i="82"/>
  <c r="AA114" i="82" s="1"/>
  <c r="W114" i="82"/>
  <c r="V114" i="82"/>
  <c r="T114" i="82"/>
  <c r="R114" i="82"/>
  <c r="N114" i="82"/>
  <c r="AM114" i="82" s="1"/>
  <c r="J114" i="82"/>
  <c r="Q114" i="82" s="1"/>
  <c r="S114" i="82" s="1"/>
  <c r="H114" i="82"/>
  <c r="G114" i="82"/>
  <c r="V113" i="82"/>
  <c r="T113" i="82"/>
  <c r="H113" i="82"/>
  <c r="G113" i="82"/>
  <c r="AF112" i="82"/>
  <c r="Z112" i="82"/>
  <c r="V112" i="82"/>
  <c r="W112" i="82" s="1"/>
  <c r="R112" i="82"/>
  <c r="N112" i="82"/>
  <c r="AM112" i="82" s="1"/>
  <c r="J112" i="82"/>
  <c r="H112" i="82"/>
  <c r="G112" i="82"/>
  <c r="AF111" i="82"/>
  <c r="Z111" i="82"/>
  <c r="V111" i="82"/>
  <c r="W111" i="82" s="1"/>
  <c r="R111" i="82"/>
  <c r="N111" i="82"/>
  <c r="Q111" i="82" s="1"/>
  <c r="S111" i="82" s="1"/>
  <c r="J111" i="82"/>
  <c r="H111" i="82"/>
  <c r="G111" i="82"/>
  <c r="AF110" i="82"/>
  <c r="Z110" i="82"/>
  <c r="V110" i="82"/>
  <c r="W110" i="82" s="1"/>
  <c r="R110" i="82"/>
  <c r="N110" i="82"/>
  <c r="AM110" i="82" s="1"/>
  <c r="J110" i="82"/>
  <c r="H110" i="82"/>
  <c r="G110" i="82"/>
  <c r="AF109" i="82"/>
  <c r="Z109" i="82"/>
  <c r="V109" i="82"/>
  <c r="W109" i="82" s="1"/>
  <c r="R109" i="82"/>
  <c r="N109" i="82"/>
  <c r="Q109" i="82" s="1"/>
  <c r="S109" i="82" s="1"/>
  <c r="J109" i="82"/>
  <c r="H109" i="82"/>
  <c r="G109" i="82"/>
  <c r="AF108" i="82"/>
  <c r="Z108" i="82"/>
  <c r="V108" i="82"/>
  <c r="W108" i="82" s="1"/>
  <c r="R108" i="82"/>
  <c r="N108" i="82"/>
  <c r="AM108" i="82" s="1"/>
  <c r="J108" i="82"/>
  <c r="H108" i="82"/>
  <c r="G108" i="82"/>
  <c r="AF107" i="82"/>
  <c r="Z107" i="82"/>
  <c r="V107" i="82"/>
  <c r="W107" i="82" s="1"/>
  <c r="R107" i="82"/>
  <c r="N107" i="82"/>
  <c r="Q107" i="82" s="1"/>
  <c r="S107" i="82" s="1"/>
  <c r="J107" i="82"/>
  <c r="H107" i="82"/>
  <c r="G107" i="82"/>
  <c r="AF106" i="82"/>
  <c r="Z106" i="82"/>
  <c r="V106" i="82"/>
  <c r="W106" i="82" s="1"/>
  <c r="R106" i="82"/>
  <c r="N106" i="82"/>
  <c r="AM106" i="82" s="1"/>
  <c r="J106" i="82"/>
  <c r="H106" i="82"/>
  <c r="G106" i="82"/>
  <c r="AF105" i="82"/>
  <c r="Z105" i="82"/>
  <c r="R105" i="82"/>
  <c r="N105" i="82"/>
  <c r="Q105" i="82" s="1"/>
  <c r="S105" i="82" s="1"/>
  <c r="J105" i="82"/>
  <c r="H105" i="82"/>
  <c r="G105" i="82"/>
  <c r="AF104" i="82"/>
  <c r="Z104" i="82"/>
  <c r="R104" i="82"/>
  <c r="N104" i="82"/>
  <c r="AM104" i="82" s="1"/>
  <c r="J104" i="82"/>
  <c r="H104" i="82"/>
  <c r="G104" i="82"/>
  <c r="AF103" i="82"/>
  <c r="Z103" i="82"/>
  <c r="R103" i="82"/>
  <c r="N103" i="82"/>
  <c r="Q103" i="82" s="1"/>
  <c r="S103" i="82" s="1"/>
  <c r="J103" i="82"/>
  <c r="H103" i="82"/>
  <c r="G103" i="82"/>
  <c r="AF102" i="82"/>
  <c r="Z102" i="82"/>
  <c r="R102" i="82"/>
  <c r="N102" i="82"/>
  <c r="AM102" i="82" s="1"/>
  <c r="J102" i="82"/>
  <c r="H102" i="82"/>
  <c r="G102" i="82"/>
  <c r="AF101" i="82"/>
  <c r="Z101" i="82"/>
  <c r="R101" i="82"/>
  <c r="N101" i="82"/>
  <c r="Q101" i="82" s="1"/>
  <c r="S101" i="82" s="1"/>
  <c r="J101" i="82"/>
  <c r="H101" i="82"/>
  <c r="G101" i="82"/>
  <c r="AF100" i="82"/>
  <c r="Z100" i="82"/>
  <c r="R100" i="82"/>
  <c r="N100" i="82"/>
  <c r="AM100" i="82" s="1"/>
  <c r="J100" i="82"/>
  <c r="H100" i="82"/>
  <c r="G100" i="82"/>
  <c r="AF99" i="82"/>
  <c r="Z99" i="82"/>
  <c r="R99" i="82"/>
  <c r="N99" i="82"/>
  <c r="Q99" i="82" s="1"/>
  <c r="S99" i="82" s="1"/>
  <c r="J99" i="82"/>
  <c r="H99" i="82"/>
  <c r="G99" i="82"/>
  <c r="AF98" i="82"/>
  <c r="Z98" i="82"/>
  <c r="R98" i="82"/>
  <c r="N98" i="82"/>
  <c r="AM98" i="82" s="1"/>
  <c r="J98" i="82"/>
  <c r="H98" i="82"/>
  <c r="G98" i="82"/>
  <c r="AF97" i="82"/>
  <c r="Z97" i="82"/>
  <c r="R97" i="82"/>
  <c r="N97" i="82"/>
  <c r="J97" i="82"/>
  <c r="H97" i="82"/>
  <c r="G97" i="82"/>
  <c r="AF96" i="82"/>
  <c r="Z96" i="82"/>
  <c r="R96" i="82"/>
  <c r="N96" i="82"/>
  <c r="J96" i="82"/>
  <c r="H96" i="82"/>
  <c r="G96" i="82"/>
  <c r="AJ95" i="82"/>
  <c r="AF95" i="82"/>
  <c r="Z95" i="82"/>
  <c r="Y95" i="82"/>
  <c r="AN95" i="82" s="1"/>
  <c r="V95" i="82"/>
  <c r="W95" i="82" s="1"/>
  <c r="R95" i="82"/>
  <c r="N95" i="82"/>
  <c r="Q95" i="82" s="1"/>
  <c r="S95" i="82" s="1"/>
  <c r="J95" i="82"/>
  <c r="H95" i="82"/>
  <c r="G95" i="82"/>
  <c r="AF94" i="82"/>
  <c r="Z94" i="82"/>
  <c r="V94" i="82"/>
  <c r="W94" i="82" s="1"/>
  <c r="R94" i="82"/>
  <c r="N94" i="82"/>
  <c r="AM94" i="82" s="1"/>
  <c r="J94" i="82"/>
  <c r="H94" i="82"/>
  <c r="G94" i="82"/>
  <c r="AF93" i="82"/>
  <c r="Z93" i="82"/>
  <c r="R93" i="82"/>
  <c r="N93" i="82"/>
  <c r="Q93" i="82" s="1"/>
  <c r="S93" i="82" s="1"/>
  <c r="J93" i="82"/>
  <c r="H93" i="82"/>
  <c r="G93" i="82"/>
  <c r="AF92" i="82"/>
  <c r="Z92" i="82"/>
  <c r="R92" i="82"/>
  <c r="N92" i="82"/>
  <c r="AM92" i="82" s="1"/>
  <c r="J92" i="82"/>
  <c r="H92" i="82"/>
  <c r="G92" i="82"/>
  <c r="AF91" i="82"/>
  <c r="Z91" i="82"/>
  <c r="R91" i="82"/>
  <c r="N91" i="82"/>
  <c r="Q91" i="82" s="1"/>
  <c r="S91" i="82" s="1"/>
  <c r="J91" i="82"/>
  <c r="H91" i="82"/>
  <c r="G91" i="82"/>
  <c r="AF90" i="82"/>
  <c r="Z90" i="82"/>
  <c r="R90" i="82"/>
  <c r="N90" i="82"/>
  <c r="AM90" i="82" s="1"/>
  <c r="J90" i="82"/>
  <c r="H90" i="82"/>
  <c r="G90" i="82"/>
  <c r="AF89" i="82"/>
  <c r="Z89" i="82"/>
  <c r="R89" i="82"/>
  <c r="N89" i="82"/>
  <c r="Q89" i="82" s="1"/>
  <c r="S89" i="82" s="1"/>
  <c r="J89" i="82"/>
  <c r="H89" i="82"/>
  <c r="G89" i="82"/>
  <c r="AF88" i="82"/>
  <c r="Z88" i="82"/>
  <c r="R88" i="82"/>
  <c r="N88" i="82"/>
  <c r="AM88" i="82" s="1"/>
  <c r="J88" i="82"/>
  <c r="H88" i="82"/>
  <c r="G88" i="82"/>
  <c r="AF87" i="82"/>
  <c r="Z87" i="82"/>
  <c r="R87" i="82"/>
  <c r="N87" i="82"/>
  <c r="Q87" i="82" s="1"/>
  <c r="S87" i="82" s="1"/>
  <c r="J87" i="82"/>
  <c r="H87" i="82"/>
  <c r="G87" i="82"/>
  <c r="AF86" i="82"/>
  <c r="Z86" i="82"/>
  <c r="R86" i="82"/>
  <c r="N86" i="82"/>
  <c r="AM86" i="82" s="1"/>
  <c r="J86" i="82"/>
  <c r="H86" i="82"/>
  <c r="G86" i="82"/>
  <c r="AF85" i="82"/>
  <c r="Z85" i="82"/>
  <c r="R85" i="82"/>
  <c r="N85" i="82"/>
  <c r="Q85" i="82" s="1"/>
  <c r="S85" i="82" s="1"/>
  <c r="J85" i="82"/>
  <c r="H85" i="82"/>
  <c r="G85" i="82"/>
  <c r="AF84" i="82"/>
  <c r="Z84" i="82"/>
  <c r="R84" i="82"/>
  <c r="N84" i="82"/>
  <c r="AM84" i="82" s="1"/>
  <c r="J84" i="82"/>
  <c r="H84" i="82"/>
  <c r="G84" i="82"/>
  <c r="AF83" i="82"/>
  <c r="Z83" i="82"/>
  <c r="R83" i="82"/>
  <c r="N83" i="82"/>
  <c r="Q83" i="82" s="1"/>
  <c r="S83" i="82" s="1"/>
  <c r="J83" i="82"/>
  <c r="H83" i="82"/>
  <c r="G83" i="82"/>
  <c r="AF82" i="82"/>
  <c r="Z82" i="82"/>
  <c r="R82" i="82"/>
  <c r="N82" i="82"/>
  <c r="AM82" i="82" s="1"/>
  <c r="J82" i="82"/>
  <c r="H82" i="82"/>
  <c r="G82" i="82"/>
  <c r="AF81" i="82"/>
  <c r="Z81" i="82"/>
  <c r="R81" i="82"/>
  <c r="N81" i="82"/>
  <c r="Q81" i="82" s="1"/>
  <c r="S81" i="82" s="1"/>
  <c r="J81" i="82"/>
  <c r="H81" i="82"/>
  <c r="G81" i="82"/>
  <c r="AF80" i="82"/>
  <c r="Z80" i="82"/>
  <c r="R80" i="82"/>
  <c r="N80" i="82"/>
  <c r="AM80" i="82" s="1"/>
  <c r="J80" i="82"/>
  <c r="H80" i="82"/>
  <c r="G80" i="82"/>
  <c r="AF79" i="82"/>
  <c r="Z79" i="82"/>
  <c r="R79" i="82"/>
  <c r="N79" i="82"/>
  <c r="Q79" i="82" s="1"/>
  <c r="S79" i="82" s="1"/>
  <c r="J79" i="82"/>
  <c r="H79" i="82"/>
  <c r="G79" i="82"/>
  <c r="AF78" i="82"/>
  <c r="Z78" i="82"/>
  <c r="R78" i="82"/>
  <c r="N78" i="82"/>
  <c r="AM78" i="82" s="1"/>
  <c r="J78" i="82"/>
  <c r="H78" i="82"/>
  <c r="G78" i="82"/>
  <c r="AF77" i="82"/>
  <c r="Z77" i="82"/>
  <c r="R77" i="82"/>
  <c r="N77" i="82"/>
  <c r="Q77" i="82" s="1"/>
  <c r="S77" i="82" s="1"/>
  <c r="J77" i="82"/>
  <c r="H77" i="82"/>
  <c r="G77" i="82"/>
  <c r="AF76" i="82"/>
  <c r="Z76" i="82"/>
  <c r="R76" i="82"/>
  <c r="N76" i="82"/>
  <c r="AM76" i="82" s="1"/>
  <c r="J76" i="82"/>
  <c r="H76" i="82"/>
  <c r="G76" i="82"/>
  <c r="AF75" i="82"/>
  <c r="Z75" i="82"/>
  <c r="R75" i="82"/>
  <c r="N75" i="82"/>
  <c r="Q75" i="82" s="1"/>
  <c r="S75" i="82" s="1"/>
  <c r="J75" i="82"/>
  <c r="H75" i="82"/>
  <c r="G75" i="82"/>
  <c r="AF74" i="82"/>
  <c r="Z74" i="82"/>
  <c r="R74" i="82"/>
  <c r="N74" i="82"/>
  <c r="AM74" i="82" s="1"/>
  <c r="J74" i="82"/>
  <c r="H74" i="82"/>
  <c r="G74" i="82"/>
  <c r="AF73" i="82"/>
  <c r="Z73" i="82"/>
  <c r="R73" i="82"/>
  <c r="N73" i="82"/>
  <c r="Q73" i="82" s="1"/>
  <c r="S73" i="82" s="1"/>
  <c r="J73" i="82"/>
  <c r="H73" i="82"/>
  <c r="G73" i="82"/>
  <c r="AF72" i="82"/>
  <c r="Z72" i="82"/>
  <c r="R72" i="82"/>
  <c r="N72" i="82"/>
  <c r="AM72" i="82" s="1"/>
  <c r="J72" i="82"/>
  <c r="H72" i="82"/>
  <c r="G72" i="82"/>
  <c r="AF71" i="82"/>
  <c r="Z71" i="82"/>
  <c r="R71" i="82"/>
  <c r="N71" i="82"/>
  <c r="Q71" i="82" s="1"/>
  <c r="S71" i="82" s="1"/>
  <c r="J71" i="82"/>
  <c r="H71" i="82"/>
  <c r="G71" i="82"/>
  <c r="AF70" i="82"/>
  <c r="Z70" i="82"/>
  <c r="R70" i="82"/>
  <c r="N70" i="82"/>
  <c r="AM70" i="82" s="1"/>
  <c r="J70" i="82"/>
  <c r="H70" i="82"/>
  <c r="G70" i="82"/>
  <c r="AF69" i="82"/>
  <c r="Z69" i="82"/>
  <c r="R69" i="82"/>
  <c r="N69" i="82"/>
  <c r="Q69" i="82" s="1"/>
  <c r="S69" i="82" s="1"/>
  <c r="J69" i="82"/>
  <c r="H69" i="82"/>
  <c r="G69" i="82"/>
  <c r="AF68" i="82"/>
  <c r="Z68" i="82"/>
  <c r="R68" i="82"/>
  <c r="N68" i="82"/>
  <c r="J68" i="82"/>
  <c r="H68" i="82"/>
  <c r="G68" i="82"/>
  <c r="AF67" i="82"/>
  <c r="Z67" i="82"/>
  <c r="R67" i="82"/>
  <c r="N67" i="82"/>
  <c r="J67" i="82"/>
  <c r="H67" i="82"/>
  <c r="G67" i="82"/>
  <c r="AF66" i="82"/>
  <c r="Z66" i="82"/>
  <c r="R66" i="82"/>
  <c r="N66" i="82"/>
  <c r="J66" i="82"/>
  <c r="H66" i="82"/>
  <c r="G66" i="82"/>
  <c r="AF65" i="82"/>
  <c r="Z65" i="82"/>
  <c r="R65" i="82"/>
  <c r="N65" i="82"/>
  <c r="J65" i="82"/>
  <c r="H65" i="82"/>
  <c r="G65" i="82"/>
  <c r="AF64" i="82"/>
  <c r="Z64" i="82"/>
  <c r="R64" i="82"/>
  <c r="N64" i="82"/>
  <c r="J64" i="82"/>
  <c r="H64" i="82"/>
  <c r="G64" i="82"/>
  <c r="AF63" i="82"/>
  <c r="Z63" i="82"/>
  <c r="R63" i="82"/>
  <c r="N63" i="82"/>
  <c r="J63" i="82"/>
  <c r="H63" i="82"/>
  <c r="G63" i="82"/>
  <c r="AF62" i="82"/>
  <c r="Z62" i="82"/>
  <c r="V62" i="82"/>
  <c r="W62" i="82" s="1"/>
  <c r="R62" i="82"/>
  <c r="N62" i="82"/>
  <c r="AM62" i="82" s="1"/>
  <c r="J62" i="82"/>
  <c r="Q62" i="82" s="1"/>
  <c r="S62" i="82" s="1"/>
  <c r="H62" i="82"/>
  <c r="G62" i="82"/>
  <c r="AF61" i="82"/>
  <c r="Z61" i="82"/>
  <c r="R61" i="82"/>
  <c r="N61" i="82"/>
  <c r="V61" i="82" s="1"/>
  <c r="W61" i="82" s="1"/>
  <c r="J61" i="82"/>
  <c r="AL61" i="82" s="1"/>
  <c r="H61" i="82"/>
  <c r="G61" i="82"/>
  <c r="AF60" i="82"/>
  <c r="Z60" i="82"/>
  <c r="R60" i="82"/>
  <c r="N60" i="82"/>
  <c r="AM60" i="82" s="1"/>
  <c r="J60" i="82"/>
  <c r="Q60" i="82" s="1"/>
  <c r="S60" i="82" s="1"/>
  <c r="H60" i="82"/>
  <c r="G60" i="82"/>
  <c r="AF59" i="82"/>
  <c r="Z59" i="82"/>
  <c r="R59" i="82"/>
  <c r="N59" i="82"/>
  <c r="V59" i="82" s="1"/>
  <c r="W59" i="82" s="1"/>
  <c r="J59" i="82"/>
  <c r="H59" i="82"/>
  <c r="G59" i="82"/>
  <c r="AF58" i="82"/>
  <c r="Z58" i="82"/>
  <c r="R58" i="82"/>
  <c r="N58" i="82"/>
  <c r="AM58" i="82" s="1"/>
  <c r="J58" i="82"/>
  <c r="Q58" i="82" s="1"/>
  <c r="S58" i="82" s="1"/>
  <c r="H58" i="82"/>
  <c r="G58" i="82"/>
  <c r="AF57" i="82"/>
  <c r="Z57" i="82"/>
  <c r="R57" i="82"/>
  <c r="N57" i="82"/>
  <c r="V57" i="82" s="1"/>
  <c r="W57" i="82" s="1"/>
  <c r="J57" i="82"/>
  <c r="AL57" i="82" s="1"/>
  <c r="H57" i="82"/>
  <c r="G57" i="82"/>
  <c r="AF56" i="82"/>
  <c r="Z56" i="82"/>
  <c r="R56" i="82"/>
  <c r="N56" i="82"/>
  <c r="AM56" i="82" s="1"/>
  <c r="J56" i="82"/>
  <c r="Q56" i="82" s="1"/>
  <c r="S56" i="82" s="1"/>
  <c r="H56" i="82"/>
  <c r="G56" i="82"/>
  <c r="AF55" i="82"/>
  <c r="Z55" i="82"/>
  <c r="R55" i="82"/>
  <c r="N55" i="82"/>
  <c r="V55" i="82" s="1"/>
  <c r="W55" i="82" s="1"/>
  <c r="J55" i="82"/>
  <c r="H55" i="82"/>
  <c r="G55" i="82"/>
  <c r="AF54" i="82"/>
  <c r="Z54" i="82"/>
  <c r="R54" i="82"/>
  <c r="N54" i="82"/>
  <c r="AM54" i="82" s="1"/>
  <c r="J54" i="82"/>
  <c r="Q54" i="82" s="1"/>
  <c r="S54" i="82" s="1"/>
  <c r="H54" i="82"/>
  <c r="G54" i="82"/>
  <c r="AF53" i="82"/>
  <c r="Z53" i="82"/>
  <c r="R53" i="82"/>
  <c r="N53" i="82"/>
  <c r="V53" i="82" s="1"/>
  <c r="W53" i="82" s="1"/>
  <c r="J53" i="82"/>
  <c r="AL53" i="82" s="1"/>
  <c r="H53" i="82"/>
  <c r="G53" i="82"/>
  <c r="AF52" i="82"/>
  <c r="Z52" i="82"/>
  <c r="R52" i="82"/>
  <c r="N52" i="82"/>
  <c r="AM52" i="82" s="1"/>
  <c r="J52" i="82"/>
  <c r="Q52" i="82" s="1"/>
  <c r="S52" i="82" s="1"/>
  <c r="H52" i="82"/>
  <c r="G52" i="82"/>
  <c r="AF51" i="82"/>
  <c r="Z51" i="82"/>
  <c r="R51" i="82"/>
  <c r="N51" i="82"/>
  <c r="V51" i="82" s="1"/>
  <c r="W51" i="82" s="1"/>
  <c r="J51" i="82"/>
  <c r="H51" i="82"/>
  <c r="G51" i="82"/>
  <c r="AF50" i="82"/>
  <c r="Z50" i="82"/>
  <c r="R50" i="82"/>
  <c r="N50" i="82"/>
  <c r="AM50" i="82" s="1"/>
  <c r="J50" i="82"/>
  <c r="Q50" i="82" s="1"/>
  <c r="S50" i="82" s="1"/>
  <c r="H50" i="82"/>
  <c r="G50" i="82"/>
  <c r="AF49" i="82"/>
  <c r="Z49" i="82"/>
  <c r="R49" i="82"/>
  <c r="N49" i="82"/>
  <c r="V49" i="82" s="1"/>
  <c r="W49" i="82" s="1"/>
  <c r="J49" i="82"/>
  <c r="AL49" i="82" s="1"/>
  <c r="H49" i="82"/>
  <c r="G49" i="82"/>
  <c r="AR48" i="82"/>
  <c r="AQ48" i="82"/>
  <c r="AN48" i="82"/>
  <c r="AL48" i="82"/>
  <c r="AJ48" i="82"/>
  <c r="AI48" i="82"/>
  <c r="AH48" i="82"/>
  <c r="AF48" i="82"/>
  <c r="Z48" i="82"/>
  <c r="Y48" i="82"/>
  <c r="AA48" i="82" s="1"/>
  <c r="W48" i="82"/>
  <c r="V48" i="82"/>
  <c r="T48" i="82"/>
  <c r="R48" i="82"/>
  <c r="N48" i="82"/>
  <c r="AM48" i="82" s="1"/>
  <c r="J48" i="82"/>
  <c r="Q48" i="82" s="1"/>
  <c r="S48" i="82" s="1"/>
  <c r="H48" i="82"/>
  <c r="G48" i="82"/>
  <c r="V47" i="82"/>
  <c r="T47" i="82"/>
  <c r="H47" i="82"/>
  <c r="G47" i="82"/>
  <c r="AF46" i="82"/>
  <c r="Z46" i="82"/>
  <c r="V46" i="82"/>
  <c r="W46" i="82" s="1"/>
  <c r="R46" i="82"/>
  <c r="N46" i="82"/>
  <c r="AM46" i="82" s="1"/>
  <c r="J46" i="82"/>
  <c r="H46" i="82"/>
  <c r="G46" i="82"/>
  <c r="AF45" i="82"/>
  <c r="Z45" i="82"/>
  <c r="V45" i="82"/>
  <c r="W45" i="82" s="1"/>
  <c r="R45" i="82"/>
  <c r="N45" i="82"/>
  <c r="J45" i="82"/>
  <c r="H45" i="82"/>
  <c r="G45" i="82"/>
  <c r="AF44" i="82"/>
  <c r="Z44" i="82"/>
  <c r="V44" i="82"/>
  <c r="W44" i="82" s="1"/>
  <c r="R44" i="82"/>
  <c r="N44" i="82"/>
  <c r="AM44" i="82" s="1"/>
  <c r="J44" i="82"/>
  <c r="H44" i="82"/>
  <c r="G44" i="82"/>
  <c r="AF43" i="82"/>
  <c r="Z43" i="82"/>
  <c r="V43" i="82"/>
  <c r="W43" i="82" s="1"/>
  <c r="R43" i="82"/>
  <c r="N43" i="82"/>
  <c r="J43" i="82"/>
  <c r="H43" i="82"/>
  <c r="G43" i="82"/>
  <c r="AF42" i="82"/>
  <c r="Z42" i="82"/>
  <c r="V42" i="82"/>
  <c r="W42" i="82" s="1"/>
  <c r="R42" i="82"/>
  <c r="N42" i="82"/>
  <c r="AM42" i="82" s="1"/>
  <c r="J42" i="82"/>
  <c r="H42" i="82"/>
  <c r="G42" i="82"/>
  <c r="AF41" i="82"/>
  <c r="Z41" i="82"/>
  <c r="V41" i="82"/>
  <c r="W41" i="82" s="1"/>
  <c r="R41" i="82"/>
  <c r="N41" i="82"/>
  <c r="AM41" i="82" s="1"/>
  <c r="J41" i="82"/>
  <c r="H41" i="82"/>
  <c r="G41" i="82"/>
  <c r="AF40" i="82"/>
  <c r="Z40" i="82"/>
  <c r="V40" i="82"/>
  <c r="W40" i="82" s="1"/>
  <c r="R40" i="82"/>
  <c r="N40" i="82"/>
  <c r="AM40" i="82" s="1"/>
  <c r="J40" i="82"/>
  <c r="H40" i="82"/>
  <c r="G40" i="82"/>
  <c r="AF39" i="82"/>
  <c r="Z39" i="82"/>
  <c r="V39" i="82"/>
  <c r="W39" i="82" s="1"/>
  <c r="AL39" i="82" s="1"/>
  <c r="R39" i="82"/>
  <c r="N39" i="82"/>
  <c r="AM39" i="82" s="1"/>
  <c r="J39" i="82"/>
  <c r="H39" i="82"/>
  <c r="G39" i="82"/>
  <c r="AL38" i="82"/>
  <c r="AF38" i="82"/>
  <c r="Z38" i="82"/>
  <c r="V38" i="82"/>
  <c r="W38" i="82" s="1"/>
  <c r="R38" i="82"/>
  <c r="N38" i="82"/>
  <c r="AM38" i="82" s="1"/>
  <c r="J38" i="82"/>
  <c r="H38" i="82"/>
  <c r="G38" i="82"/>
  <c r="AF37" i="82"/>
  <c r="Z37" i="82"/>
  <c r="V37" i="82"/>
  <c r="W37" i="82" s="1"/>
  <c r="AL37" i="82" s="1"/>
  <c r="R37" i="82"/>
  <c r="N37" i="82"/>
  <c r="AM37" i="82" s="1"/>
  <c r="J37" i="82"/>
  <c r="H37" i="82"/>
  <c r="G37" i="82"/>
  <c r="AF36" i="82"/>
  <c r="Z36" i="82"/>
  <c r="R36" i="82"/>
  <c r="N36" i="82"/>
  <c r="AM36" i="82" s="1"/>
  <c r="J36" i="82"/>
  <c r="H36" i="82"/>
  <c r="G36" i="82"/>
  <c r="AR35" i="82"/>
  <c r="AF35" i="82"/>
  <c r="Z35" i="82"/>
  <c r="V35" i="82"/>
  <c r="W35" i="82" s="1"/>
  <c r="R35" i="82"/>
  <c r="N35" i="82"/>
  <c r="AM35" i="82" s="1"/>
  <c r="J35" i="82"/>
  <c r="H35" i="82"/>
  <c r="G35" i="82"/>
  <c r="AF34" i="82"/>
  <c r="Z34" i="82"/>
  <c r="V34" i="82"/>
  <c r="W34" i="82" s="1"/>
  <c r="AR34" i="82" s="1"/>
  <c r="R34" i="82"/>
  <c r="N34" i="82"/>
  <c r="AM34" i="82" s="1"/>
  <c r="J34" i="82"/>
  <c r="H34" i="82"/>
  <c r="G34" i="82"/>
  <c r="AF33" i="82"/>
  <c r="Z33" i="82"/>
  <c r="V33" i="82"/>
  <c r="R33" i="82"/>
  <c r="N33" i="82"/>
  <c r="AM33" i="82" s="1"/>
  <c r="J33" i="82"/>
  <c r="W33" i="82" s="1"/>
  <c r="H33" i="82"/>
  <c r="G33" i="82"/>
  <c r="AF32" i="82"/>
  <c r="Z32" i="82"/>
  <c r="V32" i="82"/>
  <c r="W32" i="82" s="1"/>
  <c r="R32" i="82"/>
  <c r="N32" i="82"/>
  <c r="AM32" i="82" s="1"/>
  <c r="J32" i="82"/>
  <c r="H32" i="82"/>
  <c r="G32" i="82"/>
  <c r="AF31" i="82"/>
  <c r="Z31" i="82"/>
  <c r="R31" i="82"/>
  <c r="N31" i="82"/>
  <c r="AM31" i="82" s="1"/>
  <c r="J31" i="82"/>
  <c r="H31" i="82"/>
  <c r="G31" i="82"/>
  <c r="AF30" i="82"/>
  <c r="Z30" i="82"/>
  <c r="R30" i="82"/>
  <c r="N30" i="82"/>
  <c r="AM30" i="82" s="1"/>
  <c r="J30" i="82"/>
  <c r="H30" i="82"/>
  <c r="G30" i="82"/>
  <c r="AF29" i="82"/>
  <c r="Z29" i="82"/>
  <c r="R29" i="82"/>
  <c r="N29" i="82"/>
  <c r="J29" i="82"/>
  <c r="H29" i="82"/>
  <c r="G29" i="82"/>
  <c r="AF28" i="82"/>
  <c r="Z28" i="82"/>
  <c r="R28" i="82"/>
  <c r="N28" i="82"/>
  <c r="J28" i="82"/>
  <c r="H28" i="82"/>
  <c r="G28" i="82"/>
  <c r="AF27" i="82"/>
  <c r="Z27" i="82"/>
  <c r="V27" i="82"/>
  <c r="W27" i="82" s="1"/>
  <c r="AR27" i="82" s="1"/>
  <c r="R27" i="82"/>
  <c r="N27" i="82"/>
  <c r="AM27" i="82" s="1"/>
  <c r="J27" i="82"/>
  <c r="AL27" i="82" s="1"/>
  <c r="H27" i="82"/>
  <c r="G27" i="82"/>
  <c r="AF26" i="82"/>
  <c r="Z26" i="82"/>
  <c r="V26" i="82"/>
  <c r="W26" i="82" s="1"/>
  <c r="R26" i="82"/>
  <c r="N26" i="82"/>
  <c r="AM26" i="82" s="1"/>
  <c r="J26" i="82"/>
  <c r="H26" i="82"/>
  <c r="G26" i="82"/>
  <c r="AF25" i="82"/>
  <c r="Z25" i="82"/>
  <c r="R25" i="82"/>
  <c r="N25" i="82"/>
  <c r="V25" i="82" s="1"/>
  <c r="W25" i="82" s="1"/>
  <c r="J25" i="82"/>
  <c r="H25" i="82"/>
  <c r="G25" i="82"/>
  <c r="AF24" i="82"/>
  <c r="Z24" i="82"/>
  <c r="W24" i="82"/>
  <c r="AL24" i="82" s="1"/>
  <c r="V24" i="82"/>
  <c r="R24" i="82"/>
  <c r="AM24" i="82"/>
  <c r="H24" i="82"/>
  <c r="G24" i="82"/>
  <c r="AF23" i="82"/>
  <c r="Z23" i="82"/>
  <c r="W23" i="82"/>
  <c r="AR23" i="82" s="1"/>
  <c r="V23" i="82"/>
  <c r="R23" i="82"/>
  <c r="AM23" i="82"/>
  <c r="H23" i="82"/>
  <c r="G23" i="82"/>
  <c r="AF22" i="82"/>
  <c r="Z22" i="82"/>
  <c r="V22" i="82"/>
  <c r="W22" i="82" s="1"/>
  <c r="R22" i="82"/>
  <c r="AM22" i="82"/>
  <c r="H22" i="82"/>
  <c r="G22" i="82"/>
  <c r="AF21" i="82"/>
  <c r="Z21" i="82"/>
  <c r="V21" i="82"/>
  <c r="W21" i="82" s="1"/>
  <c r="R21" i="82"/>
  <c r="AM21" i="82"/>
  <c r="H21" i="82"/>
  <c r="G21" i="82"/>
  <c r="AF20" i="82"/>
  <c r="Z20" i="82"/>
  <c r="V20" i="82"/>
  <c r="W20" i="82" s="1"/>
  <c r="R20" i="82"/>
  <c r="AM20" i="82"/>
  <c r="H20" i="82"/>
  <c r="G20" i="82"/>
  <c r="AF19" i="82"/>
  <c r="Z19" i="82"/>
  <c r="V19" i="82"/>
  <c r="W19" i="82" s="1"/>
  <c r="R19" i="82"/>
  <c r="AM19" i="82"/>
  <c r="H19" i="82"/>
  <c r="G19" i="82"/>
  <c r="AR18" i="82"/>
  <c r="AF18" i="82"/>
  <c r="Z18" i="82"/>
  <c r="W18" i="82"/>
  <c r="AL18" i="82" s="1"/>
  <c r="V18" i="82"/>
  <c r="R18" i="82"/>
  <c r="Q18" i="82"/>
  <c r="S18" i="82" s="1"/>
  <c r="AM18" i="82"/>
  <c r="H18" i="82"/>
  <c r="G18" i="82"/>
  <c r="AM17" i="82"/>
  <c r="AF17" i="82"/>
  <c r="Z17" i="82"/>
  <c r="V17" i="82"/>
  <c r="W17" i="82" s="1"/>
  <c r="R17" i="82"/>
  <c r="Q17" i="82"/>
  <c r="H17" i="82"/>
  <c r="G17" i="82"/>
  <c r="AF16" i="82"/>
  <c r="Z16" i="82"/>
  <c r="V16" i="82"/>
  <c r="W16" i="82" s="1"/>
  <c r="R16" i="82"/>
  <c r="Q16" i="82"/>
  <c r="AM16" i="82"/>
  <c r="H16" i="82"/>
  <c r="G16" i="82"/>
  <c r="AM15" i="82"/>
  <c r="AF15" i="82"/>
  <c r="Z15" i="82"/>
  <c r="V15" i="82"/>
  <c r="W15" i="82" s="1"/>
  <c r="R15" i="82"/>
  <c r="Q15" i="82"/>
  <c r="H15" i="82"/>
  <c r="G15" i="82"/>
  <c r="AF14" i="82"/>
  <c r="Z14" i="82"/>
  <c r="V14" i="82"/>
  <c r="W14" i="82" s="1"/>
  <c r="R14" i="82"/>
  <c r="Q14" i="82"/>
  <c r="AM14" i="82"/>
  <c r="H14" i="82"/>
  <c r="G14" i="82"/>
  <c r="AM13" i="82"/>
  <c r="AF13" i="82"/>
  <c r="Z13" i="82"/>
  <c r="W13" i="82"/>
  <c r="AR13" i="82" s="1"/>
  <c r="V13" i="82"/>
  <c r="R13" i="82"/>
  <c r="Q13" i="82"/>
  <c r="S13" i="82" s="1"/>
  <c r="H13" i="82"/>
  <c r="G13" i="82"/>
  <c r="AF12" i="82"/>
  <c r="Z12" i="82"/>
  <c r="W12" i="82"/>
  <c r="AR12" i="82" s="1"/>
  <c r="V12" i="82"/>
  <c r="R12" i="82"/>
  <c r="Q12" i="82"/>
  <c r="S12" i="82" s="1"/>
  <c r="AM12" i="82"/>
  <c r="H12" i="82"/>
  <c r="G12" i="82"/>
  <c r="AQ11" i="82"/>
  <c r="AM11" i="82"/>
  <c r="AF11" i="82"/>
  <c r="Z11" i="82"/>
  <c r="W11" i="82"/>
  <c r="AR11" i="82" s="1"/>
  <c r="V11" i="82"/>
  <c r="R11" i="82"/>
  <c r="Q11" i="82"/>
  <c r="S11" i="82" s="1"/>
  <c r="H11" i="82"/>
  <c r="G11" i="82"/>
  <c r="AQ10" i="82"/>
  <c r="AH10" i="82"/>
  <c r="AF10" i="82"/>
  <c r="Z10" i="82"/>
  <c r="W10" i="82"/>
  <c r="AL10" i="82" s="1"/>
  <c r="V10" i="82"/>
  <c r="R10" i="82"/>
  <c r="Q10" i="82"/>
  <c r="S10" i="82" s="1"/>
  <c r="AM10" i="82"/>
  <c r="H10" i="82"/>
  <c r="G10" i="82"/>
  <c r="AM9" i="82"/>
  <c r="AF9" i="82"/>
  <c r="Z9" i="82"/>
  <c r="Z115" i="82" s="1"/>
  <c r="V9" i="82"/>
  <c r="W9" i="82" s="1"/>
  <c r="R9" i="82"/>
  <c r="R115" i="82" s="1"/>
  <c r="Q9" i="82"/>
  <c r="H9" i="82"/>
  <c r="G9" i="82"/>
  <c r="AR8" i="82"/>
  <c r="AQ8" i="82"/>
  <c r="AN8" i="82"/>
  <c r="AL8" i="82"/>
  <c r="AJ8" i="82"/>
  <c r="AI8" i="82"/>
  <c r="AH8" i="82"/>
  <c r="AF8" i="82"/>
  <c r="AA8" i="82"/>
  <c r="Z8" i="82"/>
  <c r="Y8" i="82"/>
  <c r="W8" i="82"/>
  <c r="V8" i="82"/>
  <c r="T8" i="82"/>
  <c r="R8" i="82"/>
  <c r="Q8" i="82"/>
  <c r="S8" i="82" s="1"/>
  <c r="N8" i="82"/>
  <c r="AM8" i="82" s="1"/>
  <c r="J8" i="82"/>
  <c r="H8" i="82"/>
  <c r="G8" i="82"/>
  <c r="AR7" i="82"/>
  <c r="AQ7" i="82"/>
  <c r="AN7" i="82"/>
  <c r="AM7" i="82"/>
  <c r="AL7" i="82"/>
  <c r="AJ7" i="82"/>
  <c r="AI7" i="82"/>
  <c r="AH7" i="82"/>
  <c r="AF7" i="82"/>
  <c r="Z7" i="82"/>
  <c r="Y7" i="82"/>
  <c r="W7" i="82"/>
  <c r="V7" i="82"/>
  <c r="T7" i="82"/>
  <c r="R7" i="82"/>
  <c r="N7" i="82"/>
  <c r="J7" i="82"/>
  <c r="Q7" i="82" s="1"/>
  <c r="S7" i="82" s="1"/>
  <c r="H7" i="82"/>
  <c r="G7" i="82"/>
  <c r="AW437" i="75"/>
  <c r="AV437" i="75"/>
  <c r="AS437" i="75"/>
  <c r="AR437" i="75"/>
  <c r="AQ437" i="75"/>
  <c r="AO437" i="75"/>
  <c r="AN437" i="75"/>
  <c r="AM437" i="75"/>
  <c r="AL437" i="75"/>
  <c r="AI437" i="75"/>
  <c r="AC437" i="75"/>
  <c r="Y437" i="75"/>
  <c r="Z437" i="75" s="1"/>
  <c r="AD437" i="75" s="1"/>
  <c r="W437" i="75"/>
  <c r="V437" i="75"/>
  <c r="U437" i="75"/>
  <c r="Q437" i="75"/>
  <c r="M437" i="75"/>
  <c r="I437" i="75"/>
  <c r="P437" i="75" s="1"/>
  <c r="R437" i="75" s="1"/>
  <c r="AW436" i="75"/>
  <c r="AV436" i="75"/>
  <c r="AS436" i="75"/>
  <c r="AQ436" i="75"/>
  <c r="AO436" i="75"/>
  <c r="AN436" i="75"/>
  <c r="AM436" i="75"/>
  <c r="AL436" i="75"/>
  <c r="AI436" i="75"/>
  <c r="AC436" i="75"/>
  <c r="Z436" i="75"/>
  <c r="AD436" i="75" s="1"/>
  <c r="Y436" i="75"/>
  <c r="W436" i="75"/>
  <c r="V436" i="75"/>
  <c r="U436" i="75"/>
  <c r="Q436" i="75"/>
  <c r="M436" i="75"/>
  <c r="AR436" i="75" s="1"/>
  <c r="I436" i="75"/>
  <c r="AW435" i="75"/>
  <c r="AV435" i="75"/>
  <c r="AS435" i="75"/>
  <c r="AR435" i="75"/>
  <c r="AQ435" i="75"/>
  <c r="AO435" i="75"/>
  <c r="AN435" i="75"/>
  <c r="AM435" i="75"/>
  <c r="AL435" i="75"/>
  <c r="AI435" i="75"/>
  <c r="AC435" i="75"/>
  <c r="Y435" i="75"/>
  <c r="Z435" i="75" s="1"/>
  <c r="AD435" i="75" s="1"/>
  <c r="W435" i="75"/>
  <c r="V435" i="75"/>
  <c r="U435" i="75"/>
  <c r="Q435" i="75"/>
  <c r="M435" i="75"/>
  <c r="I435" i="75"/>
  <c r="P435" i="75" s="1"/>
  <c r="R435" i="75" s="1"/>
  <c r="AW434" i="75"/>
  <c r="AV434" i="75"/>
  <c r="AS434" i="75"/>
  <c r="AQ434" i="75"/>
  <c r="AO434" i="75"/>
  <c r="AN434" i="75"/>
  <c r="AM434" i="75"/>
  <c r="AL434" i="75"/>
  <c r="AI434" i="75"/>
  <c r="AC434" i="75"/>
  <c r="Z434" i="75"/>
  <c r="AD434" i="75" s="1"/>
  <c r="Y434" i="75"/>
  <c r="W434" i="75"/>
  <c r="V434" i="75"/>
  <c r="U434" i="75"/>
  <c r="Q434" i="75"/>
  <c r="M434" i="75"/>
  <c r="AR434" i="75" s="1"/>
  <c r="I434" i="75"/>
  <c r="AW433" i="75"/>
  <c r="AV433" i="75"/>
  <c r="AS433" i="75"/>
  <c r="AR433" i="75"/>
  <c r="AQ433" i="75"/>
  <c r="AO433" i="75"/>
  <c r="AN433" i="75"/>
  <c r="AM433" i="75"/>
  <c r="AL433" i="75"/>
  <c r="AI433" i="75"/>
  <c r="AC433" i="75"/>
  <c r="Y433" i="75"/>
  <c r="Z433" i="75" s="1"/>
  <c r="AD433" i="75" s="1"/>
  <c r="W433" i="75"/>
  <c r="V433" i="75"/>
  <c r="U433" i="75"/>
  <c r="Q433" i="75"/>
  <c r="M433" i="75"/>
  <c r="I433" i="75"/>
  <c r="P433" i="75" s="1"/>
  <c r="R433" i="75" s="1"/>
  <c r="AW432" i="75"/>
  <c r="AV432" i="75"/>
  <c r="AS432" i="75"/>
  <c r="AQ432" i="75"/>
  <c r="AO432" i="75"/>
  <c r="AN432" i="75"/>
  <c r="AM432" i="75"/>
  <c r="AL432" i="75"/>
  <c r="AI432" i="75"/>
  <c r="AC432" i="75"/>
  <c r="Z432" i="75"/>
  <c r="AD432" i="75" s="1"/>
  <c r="Y432" i="75"/>
  <c r="W432" i="75"/>
  <c r="V432" i="75"/>
  <c r="U432" i="75"/>
  <c r="Q432" i="75"/>
  <c r="M432" i="75"/>
  <c r="AR432" i="75" s="1"/>
  <c r="I432" i="75"/>
  <c r="AW431" i="75"/>
  <c r="AV431" i="75"/>
  <c r="AS431" i="75"/>
  <c r="AR431" i="75"/>
  <c r="AQ431" i="75"/>
  <c r="AO431" i="75"/>
  <c r="AN431" i="75"/>
  <c r="AM431" i="75"/>
  <c r="AL431" i="75"/>
  <c r="AI431" i="75"/>
  <c r="AC431" i="75"/>
  <c r="Y431" i="75"/>
  <c r="Z431" i="75" s="1"/>
  <c r="AD431" i="75" s="1"/>
  <c r="W431" i="75"/>
  <c r="V431" i="75"/>
  <c r="U431" i="75"/>
  <c r="Q431" i="75"/>
  <c r="M431" i="75"/>
  <c r="I431" i="75"/>
  <c r="P431" i="75" s="1"/>
  <c r="R431" i="75" s="1"/>
  <c r="AW430" i="75"/>
  <c r="AV430" i="75"/>
  <c r="AS430" i="75"/>
  <c r="AQ430" i="75"/>
  <c r="AO430" i="75"/>
  <c r="AN430" i="75"/>
  <c r="AM430" i="75"/>
  <c r="AL430" i="75"/>
  <c r="AI430" i="75"/>
  <c r="AC430" i="75"/>
  <c r="Z430" i="75"/>
  <c r="AD430" i="75" s="1"/>
  <c r="Y430" i="75"/>
  <c r="W430" i="75"/>
  <c r="V430" i="75"/>
  <c r="U430" i="75"/>
  <c r="Q430" i="75"/>
  <c r="M430" i="75"/>
  <c r="AR430" i="75" s="1"/>
  <c r="I430" i="75"/>
  <c r="AW429" i="75"/>
  <c r="AV429" i="75"/>
  <c r="AS429" i="75"/>
  <c r="AR429" i="75"/>
  <c r="AQ429" i="75"/>
  <c r="AO429" i="75"/>
  <c r="AN429" i="75"/>
  <c r="AM429" i="75"/>
  <c r="AL429" i="75"/>
  <c r="AI429" i="75"/>
  <c r="AC429" i="75"/>
  <c r="Y429" i="75"/>
  <c r="Z429" i="75" s="1"/>
  <c r="AD429" i="75" s="1"/>
  <c r="W429" i="75"/>
  <c r="V429" i="75"/>
  <c r="U429" i="75"/>
  <c r="Q429" i="75"/>
  <c r="M429" i="75"/>
  <c r="I429" i="75"/>
  <c r="P429" i="75" s="1"/>
  <c r="R429" i="75" s="1"/>
  <c r="AW428" i="75"/>
  <c r="AV428" i="75"/>
  <c r="AS428" i="75"/>
  <c r="AQ428" i="75"/>
  <c r="AO428" i="75"/>
  <c r="AN428" i="75"/>
  <c r="AM428" i="75"/>
  <c r="AL428" i="75"/>
  <c r="AI428" i="75"/>
  <c r="AC428" i="75"/>
  <c r="Z428" i="75"/>
  <c r="AD428" i="75" s="1"/>
  <c r="Y428" i="75"/>
  <c r="W428" i="75"/>
  <c r="V428" i="75"/>
  <c r="U428" i="75"/>
  <c r="Q428" i="75"/>
  <c r="M428" i="75"/>
  <c r="AR428" i="75" s="1"/>
  <c r="I428" i="75"/>
  <c r="AW427" i="75"/>
  <c r="AV427" i="75"/>
  <c r="AS427" i="75"/>
  <c r="AR427" i="75"/>
  <c r="AQ427" i="75"/>
  <c r="AO427" i="75"/>
  <c r="AN427" i="75"/>
  <c r="AM427" i="75"/>
  <c r="AL427" i="75"/>
  <c r="AI427" i="75"/>
  <c r="AC427" i="75"/>
  <c r="Y427" i="75"/>
  <c r="Z427" i="75" s="1"/>
  <c r="AD427" i="75" s="1"/>
  <c r="W427" i="75"/>
  <c r="V427" i="75"/>
  <c r="U427" i="75"/>
  <c r="Q427" i="75"/>
  <c r="M427" i="75"/>
  <c r="I427" i="75"/>
  <c r="P427" i="75" s="1"/>
  <c r="R427" i="75" s="1"/>
  <c r="AW426" i="75"/>
  <c r="AV426" i="75"/>
  <c r="AS426" i="75"/>
  <c r="AQ426" i="75"/>
  <c r="AO426" i="75"/>
  <c r="AN426" i="75"/>
  <c r="AM426" i="75"/>
  <c r="AL426" i="75"/>
  <c r="AI426" i="75"/>
  <c r="AC426" i="75"/>
  <c r="Z426" i="75"/>
  <c r="AD426" i="75" s="1"/>
  <c r="Y426" i="75"/>
  <c r="W426" i="75"/>
  <c r="V426" i="75"/>
  <c r="U426" i="75"/>
  <c r="Q426" i="75"/>
  <c r="M426" i="75"/>
  <c r="AR426" i="75" s="1"/>
  <c r="I426" i="75"/>
  <c r="AW425" i="75"/>
  <c r="AV425" i="75"/>
  <c r="AS425" i="75"/>
  <c r="AR425" i="75"/>
  <c r="AQ425" i="75"/>
  <c r="AO425" i="75"/>
  <c r="AN425" i="75"/>
  <c r="AM425" i="75"/>
  <c r="AL425" i="75"/>
  <c r="AI425" i="75"/>
  <c r="AC425" i="75"/>
  <c r="Y425" i="75"/>
  <c r="Z425" i="75" s="1"/>
  <c r="AD425" i="75" s="1"/>
  <c r="W425" i="75"/>
  <c r="V425" i="75"/>
  <c r="U425" i="75"/>
  <c r="Q425" i="75"/>
  <c r="M425" i="75"/>
  <c r="I425" i="75"/>
  <c r="P425" i="75" s="1"/>
  <c r="R425" i="75" s="1"/>
  <c r="AW424" i="75"/>
  <c r="AV424" i="75"/>
  <c r="AS424" i="75"/>
  <c r="AQ424" i="75"/>
  <c r="AO424" i="75"/>
  <c r="AN424" i="75"/>
  <c r="AM424" i="75"/>
  <c r="AL424" i="75"/>
  <c r="AI424" i="75"/>
  <c r="AC424" i="75"/>
  <c r="Z424" i="75"/>
  <c r="AD424" i="75" s="1"/>
  <c r="Y424" i="75"/>
  <c r="W424" i="75"/>
  <c r="V424" i="75"/>
  <c r="U424" i="75"/>
  <c r="Q424" i="75"/>
  <c r="M424" i="75"/>
  <c r="AR424" i="75" s="1"/>
  <c r="I424" i="75"/>
  <c r="AW423" i="75"/>
  <c r="AV423" i="75"/>
  <c r="AS423" i="75"/>
  <c r="AR423" i="75"/>
  <c r="AQ423" i="75"/>
  <c r="AO423" i="75"/>
  <c r="AN423" i="75"/>
  <c r="AM423" i="75"/>
  <c r="AL423" i="75"/>
  <c r="AI423" i="75"/>
  <c r="AC423" i="75"/>
  <c r="Y423" i="75"/>
  <c r="Z423" i="75" s="1"/>
  <c r="AD423" i="75" s="1"/>
  <c r="W423" i="75"/>
  <c r="V423" i="75"/>
  <c r="U423" i="75"/>
  <c r="Q423" i="75"/>
  <c r="M423" i="75"/>
  <c r="I423" i="75"/>
  <c r="P423" i="75" s="1"/>
  <c r="R423" i="75" s="1"/>
  <c r="AW422" i="75"/>
  <c r="AV422" i="75"/>
  <c r="AS422" i="75"/>
  <c r="AQ422" i="75"/>
  <c r="AO422" i="75"/>
  <c r="AN422" i="75"/>
  <c r="AM422" i="75"/>
  <c r="AL422" i="75"/>
  <c r="AI422" i="75"/>
  <c r="AC422" i="75"/>
  <c r="Z422" i="75"/>
  <c r="AD422" i="75" s="1"/>
  <c r="Y422" i="75"/>
  <c r="W422" i="75"/>
  <c r="V422" i="75"/>
  <c r="U422" i="75"/>
  <c r="Q422" i="75"/>
  <c r="M422" i="75"/>
  <c r="AR422" i="75" s="1"/>
  <c r="I422" i="75"/>
  <c r="AW421" i="75"/>
  <c r="AV421" i="75"/>
  <c r="AS421" i="75"/>
  <c r="AR421" i="75"/>
  <c r="AQ421" i="75"/>
  <c r="AO421" i="75"/>
  <c r="AN421" i="75"/>
  <c r="AM421" i="75"/>
  <c r="AL421" i="75"/>
  <c r="AI421" i="75"/>
  <c r="AC421" i="75"/>
  <c r="Y421" i="75"/>
  <c r="Z421" i="75" s="1"/>
  <c r="AD421" i="75" s="1"/>
  <c r="W421" i="75"/>
  <c r="V421" i="75"/>
  <c r="U421" i="75"/>
  <c r="Q421" i="75"/>
  <c r="M421" i="75"/>
  <c r="I421" i="75"/>
  <c r="P421" i="75" s="1"/>
  <c r="R421" i="75" s="1"/>
  <c r="AW420" i="75"/>
  <c r="AV420" i="75"/>
  <c r="AS420" i="75"/>
  <c r="AQ420" i="75"/>
  <c r="AO420" i="75"/>
  <c r="AN420" i="75"/>
  <c r="AM420" i="75"/>
  <c r="AL420" i="75"/>
  <c r="AI420" i="75"/>
  <c r="AC420" i="75"/>
  <c r="Z420" i="75"/>
  <c r="AD420" i="75" s="1"/>
  <c r="Y420" i="75"/>
  <c r="W420" i="75"/>
  <c r="V420" i="75"/>
  <c r="U420" i="75"/>
  <c r="Q420" i="75"/>
  <c r="M420" i="75"/>
  <c r="AR420" i="75" s="1"/>
  <c r="I420" i="75"/>
  <c r="AW419" i="75"/>
  <c r="AV419" i="75"/>
  <c r="AS419" i="75"/>
  <c r="AR419" i="75"/>
  <c r="AQ419" i="75"/>
  <c r="AO419" i="75"/>
  <c r="AN419" i="75"/>
  <c r="AM419" i="75"/>
  <c r="AL419" i="75"/>
  <c r="AI419" i="75"/>
  <c r="AC419" i="75"/>
  <c r="Y419" i="75"/>
  <c r="Z419" i="75" s="1"/>
  <c r="AD419" i="75" s="1"/>
  <c r="W419" i="75"/>
  <c r="V419" i="75"/>
  <c r="U419" i="75"/>
  <c r="Q419" i="75"/>
  <c r="M419" i="75"/>
  <c r="I419" i="75"/>
  <c r="P419" i="75" s="1"/>
  <c r="R419" i="75" s="1"/>
  <c r="AW418" i="75"/>
  <c r="AV418" i="75"/>
  <c r="AS418" i="75"/>
  <c r="AQ418" i="75"/>
  <c r="AO418" i="75"/>
  <c r="AN418" i="75"/>
  <c r="AM418" i="75"/>
  <c r="AL418" i="75"/>
  <c r="AI418" i="75"/>
  <c r="AC418" i="75"/>
  <c r="Z418" i="75"/>
  <c r="AD418" i="75" s="1"/>
  <c r="Y418" i="75"/>
  <c r="W418" i="75"/>
  <c r="V418" i="75"/>
  <c r="U418" i="75"/>
  <c r="Q418" i="75"/>
  <c r="M418" i="75"/>
  <c r="AR418" i="75" s="1"/>
  <c r="I418" i="75"/>
  <c r="AW417" i="75"/>
  <c r="AV417" i="75"/>
  <c r="AS417" i="75"/>
  <c r="AR417" i="75"/>
  <c r="AQ417" i="75"/>
  <c r="AO417" i="75"/>
  <c r="AN417" i="75"/>
  <c r="AM417" i="75"/>
  <c r="AL417" i="75"/>
  <c r="AI417" i="75"/>
  <c r="AC417" i="75"/>
  <c r="Y417" i="75"/>
  <c r="Z417" i="75" s="1"/>
  <c r="AD417" i="75" s="1"/>
  <c r="W417" i="75"/>
  <c r="V417" i="75"/>
  <c r="U417" i="75"/>
  <c r="Q417" i="75"/>
  <c r="M417" i="75"/>
  <c r="I417" i="75"/>
  <c r="P417" i="75" s="1"/>
  <c r="R417" i="75" s="1"/>
  <c r="AW416" i="75"/>
  <c r="AV416" i="75"/>
  <c r="AS416" i="75"/>
  <c r="AQ416" i="75"/>
  <c r="AO416" i="75"/>
  <c r="AN416" i="75"/>
  <c r="AM416" i="75"/>
  <c r="AL416" i="75"/>
  <c r="AI416" i="75"/>
  <c r="AC416" i="75"/>
  <c r="Z416" i="75"/>
  <c r="AD416" i="75" s="1"/>
  <c r="Y416" i="75"/>
  <c r="W416" i="75"/>
  <c r="V416" i="75"/>
  <c r="U416" i="75"/>
  <c r="Q416" i="75"/>
  <c r="M416" i="75"/>
  <c r="AR416" i="75" s="1"/>
  <c r="I416" i="75"/>
  <c r="AW415" i="75"/>
  <c r="AV415" i="75"/>
  <c r="AS415" i="75"/>
  <c r="AR415" i="75"/>
  <c r="AQ415" i="75"/>
  <c r="AO415" i="75"/>
  <c r="AN415" i="75"/>
  <c r="AM415" i="75"/>
  <c r="AL415" i="75"/>
  <c r="AI415" i="75"/>
  <c r="AC415" i="75"/>
  <c r="Y415" i="75"/>
  <c r="Z415" i="75" s="1"/>
  <c r="AD415" i="75" s="1"/>
  <c r="W415" i="75"/>
  <c r="V415" i="75"/>
  <c r="U415" i="75"/>
  <c r="Q415" i="75"/>
  <c r="M415" i="75"/>
  <c r="I415" i="75"/>
  <c r="P415" i="75" s="1"/>
  <c r="R415" i="75" s="1"/>
  <c r="AW414" i="75"/>
  <c r="AV414" i="75"/>
  <c r="AS414" i="75"/>
  <c r="AQ414" i="75"/>
  <c r="AO414" i="75"/>
  <c r="AN414" i="75"/>
  <c r="AM414" i="75"/>
  <c r="AL414" i="75"/>
  <c r="AI414" i="75"/>
  <c r="AC414" i="75"/>
  <c r="Z414" i="75"/>
  <c r="AD414" i="75" s="1"/>
  <c r="Y414" i="75"/>
  <c r="W414" i="75"/>
  <c r="V414" i="75"/>
  <c r="U414" i="75"/>
  <c r="Q414" i="75"/>
  <c r="M414" i="75"/>
  <c r="AR414" i="75" s="1"/>
  <c r="I414" i="75"/>
  <c r="AW413" i="75"/>
  <c r="AV413" i="75"/>
  <c r="AS413" i="75"/>
  <c r="AR413" i="75"/>
  <c r="AQ413" i="75"/>
  <c r="AO413" i="75"/>
  <c r="AN413" i="75"/>
  <c r="AM413" i="75"/>
  <c r="AL413" i="75"/>
  <c r="AI413" i="75"/>
  <c r="AC413" i="75"/>
  <c r="Y413" i="75"/>
  <c r="Z413" i="75" s="1"/>
  <c r="AD413" i="75" s="1"/>
  <c r="W413" i="75"/>
  <c r="V413" i="75"/>
  <c r="U413" i="75"/>
  <c r="Q413" i="75"/>
  <c r="M413" i="75"/>
  <c r="I413" i="75"/>
  <c r="P413" i="75" s="1"/>
  <c r="R413" i="75" s="1"/>
  <c r="AW412" i="75"/>
  <c r="AV412" i="75"/>
  <c r="AS412" i="75"/>
  <c r="AQ412" i="75"/>
  <c r="AO412" i="75"/>
  <c r="AN412" i="75"/>
  <c r="AM412" i="75"/>
  <c r="AL412" i="75"/>
  <c r="AI412" i="75"/>
  <c r="AC412" i="75"/>
  <c r="Z412" i="75"/>
  <c r="AD412" i="75" s="1"/>
  <c r="Y412" i="75"/>
  <c r="W412" i="75"/>
  <c r="V412" i="75"/>
  <c r="U412" i="75"/>
  <c r="Q412" i="75"/>
  <c r="M412" i="75"/>
  <c r="AR412" i="75" s="1"/>
  <c r="I412" i="75"/>
  <c r="AW411" i="75"/>
  <c r="AV411" i="75"/>
  <c r="AS411" i="75"/>
  <c r="AR411" i="75"/>
  <c r="AQ411" i="75"/>
  <c r="AO411" i="75"/>
  <c r="AN411" i="75"/>
  <c r="AM411" i="75"/>
  <c r="AL411" i="75"/>
  <c r="AI411" i="75"/>
  <c r="AC411" i="75"/>
  <c r="Y411" i="75"/>
  <c r="Z411" i="75" s="1"/>
  <c r="AD411" i="75" s="1"/>
  <c r="W411" i="75"/>
  <c r="V411" i="75"/>
  <c r="U411" i="75"/>
  <c r="Q411" i="75"/>
  <c r="M411" i="75"/>
  <c r="I411" i="75"/>
  <c r="P411" i="75" s="1"/>
  <c r="R411" i="75" s="1"/>
  <c r="AW410" i="75"/>
  <c r="AV410" i="75"/>
  <c r="AS410" i="75"/>
  <c r="AQ410" i="75"/>
  <c r="AO410" i="75"/>
  <c r="AN410" i="75"/>
  <c r="AM410" i="75"/>
  <c r="AL410" i="75"/>
  <c r="AI410" i="75"/>
  <c r="AC410" i="75"/>
  <c r="Z410" i="75"/>
  <c r="AD410" i="75" s="1"/>
  <c r="Y410" i="75"/>
  <c r="W410" i="75"/>
  <c r="V410" i="75"/>
  <c r="U410" i="75"/>
  <c r="Q410" i="75"/>
  <c r="M410" i="75"/>
  <c r="AR410" i="75" s="1"/>
  <c r="I410" i="75"/>
  <c r="AW409" i="75"/>
  <c r="AV409" i="75"/>
  <c r="AS409" i="75"/>
  <c r="AR409" i="75"/>
  <c r="AQ409" i="75"/>
  <c r="AO409" i="75"/>
  <c r="AN409" i="75"/>
  <c r="AM409" i="75"/>
  <c r="AL409" i="75"/>
  <c r="AI409" i="75"/>
  <c r="AC409" i="75"/>
  <c r="Y409" i="75"/>
  <c r="Z409" i="75" s="1"/>
  <c r="AD409" i="75" s="1"/>
  <c r="W409" i="75"/>
  <c r="V409" i="75"/>
  <c r="U409" i="75"/>
  <c r="Q409" i="75"/>
  <c r="M409" i="75"/>
  <c r="I409" i="75"/>
  <c r="P409" i="75" s="1"/>
  <c r="R409" i="75" s="1"/>
  <c r="AW408" i="75"/>
  <c r="AV408" i="75"/>
  <c r="AS408" i="75"/>
  <c r="AQ408" i="75"/>
  <c r="AO408" i="75"/>
  <c r="AN408" i="75"/>
  <c r="AM408" i="75"/>
  <c r="AL408" i="75"/>
  <c r="AI408" i="75"/>
  <c r="AC408" i="75"/>
  <c r="Z408" i="75"/>
  <c r="AD408" i="75" s="1"/>
  <c r="Y408" i="75"/>
  <c r="W408" i="75"/>
  <c r="V408" i="75"/>
  <c r="U408" i="75"/>
  <c r="Q408" i="75"/>
  <c r="M408" i="75"/>
  <c r="AR408" i="75" s="1"/>
  <c r="I408" i="75"/>
  <c r="AW407" i="75"/>
  <c r="AV407" i="75"/>
  <c r="AS407" i="75"/>
  <c r="AR407" i="75"/>
  <c r="AQ407" i="75"/>
  <c r="AO407" i="75"/>
  <c r="AN407" i="75"/>
  <c r="AM407" i="75"/>
  <c r="AL407" i="75"/>
  <c r="AI407" i="75"/>
  <c r="AC407" i="75"/>
  <c r="Y407" i="75"/>
  <c r="Z407" i="75" s="1"/>
  <c r="AD407" i="75" s="1"/>
  <c r="W407" i="75"/>
  <c r="V407" i="75"/>
  <c r="U407" i="75"/>
  <c r="Q407" i="75"/>
  <c r="M407" i="75"/>
  <c r="I407" i="75"/>
  <c r="P407" i="75" s="1"/>
  <c r="R407" i="75" s="1"/>
  <c r="AW406" i="75"/>
  <c r="AV406" i="75"/>
  <c r="AS406" i="75"/>
  <c r="AQ406" i="75"/>
  <c r="AO406" i="75"/>
  <c r="AN406" i="75"/>
  <c r="AM406" i="75"/>
  <c r="AL406" i="75"/>
  <c r="AI406" i="75"/>
  <c r="AC406" i="75"/>
  <c r="Z406" i="75"/>
  <c r="AD406" i="75" s="1"/>
  <c r="Y406" i="75"/>
  <c r="W406" i="75"/>
  <c r="V406" i="75"/>
  <c r="U406" i="75"/>
  <c r="Q406" i="75"/>
  <c r="M406" i="75"/>
  <c r="AR406" i="75" s="1"/>
  <c r="I406" i="75"/>
  <c r="AW405" i="75"/>
  <c r="AV405" i="75"/>
  <c r="AS405" i="75"/>
  <c r="AR405" i="75"/>
  <c r="AQ405" i="75"/>
  <c r="AO405" i="75"/>
  <c r="AN405" i="75"/>
  <c r="AM405" i="75"/>
  <c r="AL405" i="75"/>
  <c r="AI405" i="75"/>
  <c r="AC405" i="75"/>
  <c r="Y405" i="75"/>
  <c r="Z405" i="75" s="1"/>
  <c r="AD405" i="75" s="1"/>
  <c r="W405" i="75"/>
  <c r="V405" i="75"/>
  <c r="U405" i="75"/>
  <c r="Q405" i="75"/>
  <c r="M405" i="75"/>
  <c r="I405" i="75"/>
  <c r="P405" i="75" s="1"/>
  <c r="R405" i="75" s="1"/>
  <c r="AW404" i="75"/>
  <c r="AV404" i="75"/>
  <c r="AS404" i="75"/>
  <c r="AQ404" i="75"/>
  <c r="AO404" i="75"/>
  <c r="AN404" i="75"/>
  <c r="AM404" i="75"/>
  <c r="AL404" i="75"/>
  <c r="AI404" i="75"/>
  <c r="AC404" i="75"/>
  <c r="Z404" i="75"/>
  <c r="AD404" i="75" s="1"/>
  <c r="Y404" i="75"/>
  <c r="W404" i="75"/>
  <c r="V404" i="75"/>
  <c r="U404" i="75"/>
  <c r="Q404" i="75"/>
  <c r="M404" i="75"/>
  <c r="AR404" i="75" s="1"/>
  <c r="I404" i="75"/>
  <c r="AW403" i="75"/>
  <c r="AV403" i="75"/>
  <c r="AS403" i="75"/>
  <c r="AR403" i="75"/>
  <c r="AQ403" i="75"/>
  <c r="AO403" i="75"/>
  <c r="AN403" i="75"/>
  <c r="AM403" i="75"/>
  <c r="AL403" i="75"/>
  <c r="AI403" i="75"/>
  <c r="AC403" i="75"/>
  <c r="Y403" i="75"/>
  <c r="Z403" i="75" s="1"/>
  <c r="AD403" i="75" s="1"/>
  <c r="W403" i="75"/>
  <c r="V403" i="75"/>
  <c r="U403" i="75"/>
  <c r="Q403" i="75"/>
  <c r="M403" i="75"/>
  <c r="I403" i="75"/>
  <c r="P403" i="75" s="1"/>
  <c r="R403" i="75" s="1"/>
  <c r="AW402" i="75"/>
  <c r="AV402" i="75"/>
  <c r="AS402" i="75"/>
  <c r="AQ402" i="75"/>
  <c r="AO402" i="75"/>
  <c r="AN402" i="75"/>
  <c r="AM402" i="75"/>
  <c r="AL402" i="75"/>
  <c r="AI402" i="75"/>
  <c r="AC402" i="75"/>
  <c r="Z402" i="75"/>
  <c r="AD402" i="75" s="1"/>
  <c r="Y402" i="75"/>
  <c r="W402" i="75"/>
  <c r="V402" i="75"/>
  <c r="U402" i="75"/>
  <c r="Q402" i="75"/>
  <c r="M402" i="75"/>
  <c r="AR402" i="75" s="1"/>
  <c r="I402" i="75"/>
  <c r="AW401" i="75"/>
  <c r="AV401" i="75"/>
  <c r="AS401" i="75"/>
  <c r="AR401" i="75"/>
  <c r="AQ401" i="75"/>
  <c r="AO401" i="75"/>
  <c r="AN401" i="75"/>
  <c r="AM401" i="75"/>
  <c r="AL401" i="75"/>
  <c r="AI401" i="75"/>
  <c r="AC401" i="75"/>
  <c r="Y401" i="75"/>
  <c r="Z401" i="75" s="1"/>
  <c r="AD401" i="75" s="1"/>
  <c r="W401" i="75"/>
  <c r="V401" i="75"/>
  <c r="U401" i="75"/>
  <c r="Q401" i="75"/>
  <c r="M401" i="75"/>
  <c r="I401" i="75"/>
  <c r="P401" i="75" s="1"/>
  <c r="R401" i="75" s="1"/>
  <c r="AW400" i="75"/>
  <c r="AV400" i="75"/>
  <c r="AS400" i="75"/>
  <c r="AQ400" i="75"/>
  <c r="AO400" i="75"/>
  <c r="AN400" i="75"/>
  <c r="AM400" i="75"/>
  <c r="AL400" i="75"/>
  <c r="AI400" i="75"/>
  <c r="AC400" i="75"/>
  <c r="Z400" i="75"/>
  <c r="AD400" i="75" s="1"/>
  <c r="Y400" i="75"/>
  <c r="W400" i="75"/>
  <c r="V400" i="75"/>
  <c r="U400" i="75"/>
  <c r="Q400" i="75"/>
  <c r="M400" i="75"/>
  <c r="I400" i="75"/>
  <c r="AW399" i="75"/>
  <c r="AV399" i="75"/>
  <c r="AS399" i="75"/>
  <c r="AR399" i="75"/>
  <c r="AQ399" i="75"/>
  <c r="AO399" i="75"/>
  <c r="AN399" i="75"/>
  <c r="AM399" i="75"/>
  <c r="AL399" i="75"/>
  <c r="AI399" i="75"/>
  <c r="AD399" i="75"/>
  <c r="AC399" i="75"/>
  <c r="Y399" i="75"/>
  <c r="Z399" i="75" s="1"/>
  <c r="W399" i="75"/>
  <c r="V399" i="75"/>
  <c r="U399" i="75"/>
  <c r="Q399" i="75"/>
  <c r="M399" i="75"/>
  <c r="I399" i="75"/>
  <c r="P399" i="75" s="1"/>
  <c r="R399" i="75" s="1"/>
  <c r="AW398" i="75"/>
  <c r="AV398" i="75"/>
  <c r="AS398" i="75"/>
  <c r="AQ398" i="75"/>
  <c r="AO398" i="75"/>
  <c r="AN398" i="75"/>
  <c r="AM398" i="75"/>
  <c r="AL398" i="75"/>
  <c r="AI398" i="75"/>
  <c r="AC398" i="75"/>
  <c r="Z398" i="75"/>
  <c r="AD398" i="75" s="1"/>
  <c r="Y398" i="75"/>
  <c r="W398" i="75"/>
  <c r="V398" i="75"/>
  <c r="U398" i="75"/>
  <c r="Q398" i="75"/>
  <c r="M398" i="75"/>
  <c r="I398" i="75"/>
  <c r="AW397" i="75"/>
  <c r="AV397" i="75"/>
  <c r="AS397" i="75"/>
  <c r="AR397" i="75"/>
  <c r="AQ397" i="75"/>
  <c r="AO397" i="75"/>
  <c r="AN397" i="75"/>
  <c r="AM397" i="75"/>
  <c r="AL397" i="75"/>
  <c r="AI397" i="75"/>
  <c r="AC397" i="75"/>
  <c r="Y397" i="75"/>
  <c r="Z397" i="75" s="1"/>
  <c r="AD397" i="75" s="1"/>
  <c r="W397" i="75"/>
  <c r="V397" i="75"/>
  <c r="U397" i="75"/>
  <c r="Q397" i="75"/>
  <c r="M397" i="75"/>
  <c r="I397" i="75"/>
  <c r="P397" i="75" s="1"/>
  <c r="AW396" i="75"/>
  <c r="AV396" i="75"/>
  <c r="AS396" i="75"/>
  <c r="AQ396" i="75"/>
  <c r="AO396" i="75"/>
  <c r="AN396" i="75"/>
  <c r="AM396" i="75"/>
  <c r="AL396" i="75"/>
  <c r="AI396" i="75"/>
  <c r="AC396" i="75"/>
  <c r="Z396" i="75"/>
  <c r="AD396" i="75" s="1"/>
  <c r="Y396" i="75"/>
  <c r="W396" i="75"/>
  <c r="V396" i="75"/>
  <c r="U396" i="75"/>
  <c r="Q396" i="75"/>
  <c r="M396" i="75"/>
  <c r="I396" i="75"/>
  <c r="AW395" i="75"/>
  <c r="AV395" i="75"/>
  <c r="AS395" i="75"/>
  <c r="AR395" i="75"/>
  <c r="AQ395" i="75"/>
  <c r="AO395" i="75"/>
  <c r="AN395" i="75"/>
  <c r="AM395" i="75"/>
  <c r="AL395" i="75"/>
  <c r="AI395" i="75"/>
  <c r="AC395" i="75"/>
  <c r="Y395" i="75"/>
  <c r="Z395" i="75" s="1"/>
  <c r="AD395" i="75" s="1"/>
  <c r="W395" i="75"/>
  <c r="V395" i="75"/>
  <c r="U395" i="75"/>
  <c r="Q395" i="75"/>
  <c r="M395" i="75"/>
  <c r="I395" i="75"/>
  <c r="P395" i="75" s="1"/>
  <c r="AW394" i="75"/>
  <c r="AV394" i="75"/>
  <c r="AS394" i="75"/>
  <c r="AQ394" i="75"/>
  <c r="AO394" i="75"/>
  <c r="AN394" i="75"/>
  <c r="AM394" i="75"/>
  <c r="AL394" i="75"/>
  <c r="AI394" i="75"/>
  <c r="AC394" i="75"/>
  <c r="Z394" i="75"/>
  <c r="AD394" i="75" s="1"/>
  <c r="Y394" i="75"/>
  <c r="W394" i="75"/>
  <c r="V394" i="75"/>
  <c r="U394" i="75"/>
  <c r="Q394" i="75"/>
  <c r="M394" i="75"/>
  <c r="I394" i="75"/>
  <c r="AW393" i="75"/>
  <c r="AV393" i="75"/>
  <c r="AS393" i="75"/>
  <c r="AR393" i="75"/>
  <c r="AQ393" i="75"/>
  <c r="AO393" i="75"/>
  <c r="AN393" i="75"/>
  <c r="AM393" i="75"/>
  <c r="AL393" i="75"/>
  <c r="AI393" i="75"/>
  <c r="AD393" i="75"/>
  <c r="AC393" i="75"/>
  <c r="Y393" i="75"/>
  <c r="Z393" i="75" s="1"/>
  <c r="W393" i="75"/>
  <c r="V393" i="75"/>
  <c r="U393" i="75"/>
  <c r="Q393" i="75"/>
  <c r="M393" i="75"/>
  <c r="I393" i="75"/>
  <c r="P393" i="75" s="1"/>
  <c r="R393" i="75" s="1"/>
  <c r="AW392" i="75"/>
  <c r="AV392" i="75"/>
  <c r="AS392" i="75"/>
  <c r="AQ392" i="75"/>
  <c r="AO392" i="75"/>
  <c r="AN392" i="75"/>
  <c r="AM392" i="75"/>
  <c r="AL392" i="75"/>
  <c r="AI392" i="75"/>
  <c r="AC392" i="75"/>
  <c r="Z392" i="75"/>
  <c r="AD392" i="75" s="1"/>
  <c r="Y392" i="75"/>
  <c r="W392" i="75"/>
  <c r="V392" i="75"/>
  <c r="U392" i="75"/>
  <c r="Q392" i="75"/>
  <c r="M392" i="75"/>
  <c r="I392" i="75"/>
  <c r="AW391" i="75"/>
  <c r="AV391" i="75"/>
  <c r="AS391" i="75"/>
  <c r="AR391" i="75"/>
  <c r="AQ391" i="75"/>
  <c r="AO391" i="75"/>
  <c r="AN391" i="75"/>
  <c r="AM391" i="75"/>
  <c r="AL391" i="75"/>
  <c r="AI391" i="75"/>
  <c r="AD391" i="75"/>
  <c r="AC391" i="75"/>
  <c r="Y391" i="75"/>
  <c r="Z391" i="75" s="1"/>
  <c r="W391" i="75"/>
  <c r="V391" i="75"/>
  <c r="U391" i="75"/>
  <c r="Q391" i="75"/>
  <c r="M391" i="75"/>
  <c r="I391" i="75"/>
  <c r="P391" i="75" s="1"/>
  <c r="R391" i="75" s="1"/>
  <c r="AW390" i="75"/>
  <c r="AV390" i="75"/>
  <c r="AS390" i="75"/>
  <c r="AQ390" i="75"/>
  <c r="AO390" i="75"/>
  <c r="AN390" i="75"/>
  <c r="AM390" i="75"/>
  <c r="AL390" i="75"/>
  <c r="AI390" i="75"/>
  <c r="AC390" i="75"/>
  <c r="Z390" i="75"/>
  <c r="Y390" i="75"/>
  <c r="W390" i="75"/>
  <c r="V390" i="75"/>
  <c r="U390" i="75"/>
  <c r="Q390" i="75"/>
  <c r="P390" i="75"/>
  <c r="R390" i="75" s="1"/>
  <c r="M390" i="75"/>
  <c r="AR390" i="75" s="1"/>
  <c r="I390" i="75"/>
  <c r="AW389" i="75"/>
  <c r="AV389" i="75"/>
  <c r="AS389" i="75"/>
  <c r="AR389" i="75"/>
  <c r="AQ389" i="75"/>
  <c r="AO389" i="75"/>
  <c r="AN389" i="75"/>
  <c r="AM389" i="75"/>
  <c r="AL389" i="75"/>
  <c r="AI389" i="75"/>
  <c r="AD389" i="75"/>
  <c r="AC389" i="75"/>
  <c r="Y389" i="75"/>
  <c r="Z389" i="75" s="1"/>
  <c r="W389" i="75"/>
  <c r="V389" i="75"/>
  <c r="U389" i="75"/>
  <c r="Q389" i="75"/>
  <c r="M389" i="75"/>
  <c r="I389" i="75"/>
  <c r="P389" i="75" s="1"/>
  <c r="R389" i="75" s="1"/>
  <c r="AW388" i="75"/>
  <c r="AV388" i="75"/>
  <c r="AS388" i="75"/>
  <c r="AQ388" i="75"/>
  <c r="AO388" i="75"/>
  <c r="AN388" i="75"/>
  <c r="AM388" i="75"/>
  <c r="AL388" i="75"/>
  <c r="AI388" i="75"/>
  <c r="AC388" i="75"/>
  <c r="Z388" i="75"/>
  <c r="Y388" i="75"/>
  <c r="W388" i="75"/>
  <c r="V388" i="75"/>
  <c r="U388" i="75"/>
  <c r="Q388" i="75"/>
  <c r="P388" i="75"/>
  <c r="R388" i="75" s="1"/>
  <c r="M388" i="75"/>
  <c r="AR388" i="75" s="1"/>
  <c r="I388" i="75"/>
  <c r="AW387" i="75"/>
  <c r="AV387" i="75"/>
  <c r="AS387" i="75"/>
  <c r="AR387" i="75"/>
  <c r="AQ387" i="75"/>
  <c r="AO387" i="75"/>
  <c r="AN387" i="75"/>
  <c r="AM387" i="75"/>
  <c r="AL387" i="75"/>
  <c r="AI387" i="75"/>
  <c r="AD387" i="75"/>
  <c r="AC387" i="75"/>
  <c r="Y387" i="75"/>
  <c r="Z387" i="75" s="1"/>
  <c r="W387" i="75"/>
  <c r="V387" i="75"/>
  <c r="U387" i="75"/>
  <c r="Q387" i="75"/>
  <c r="M387" i="75"/>
  <c r="I387" i="75"/>
  <c r="P387" i="75" s="1"/>
  <c r="R387" i="75" s="1"/>
  <c r="AW386" i="75"/>
  <c r="AV386" i="75"/>
  <c r="AS386" i="75"/>
  <c r="AQ386" i="75"/>
  <c r="AO386" i="75"/>
  <c r="AN386" i="75"/>
  <c r="AM386" i="75"/>
  <c r="AL386" i="75"/>
  <c r="AI386" i="75"/>
  <c r="AC386" i="75"/>
  <c r="Z386" i="75"/>
  <c r="Y386" i="75"/>
  <c r="W386" i="75"/>
  <c r="V386" i="75"/>
  <c r="U386" i="75"/>
  <c r="Q386" i="75"/>
  <c r="P386" i="75"/>
  <c r="R386" i="75" s="1"/>
  <c r="M386" i="75"/>
  <c r="AR386" i="75" s="1"/>
  <c r="I386" i="75"/>
  <c r="AW385" i="75"/>
  <c r="AV385" i="75"/>
  <c r="AS385" i="75"/>
  <c r="AR385" i="75"/>
  <c r="AQ385" i="75"/>
  <c r="AO385" i="75"/>
  <c r="AN385" i="75"/>
  <c r="AM385" i="75"/>
  <c r="AL385" i="75"/>
  <c r="AI385" i="75"/>
  <c r="AD385" i="75"/>
  <c r="AC385" i="75"/>
  <c r="Y385" i="75"/>
  <c r="Z385" i="75" s="1"/>
  <c r="W385" i="75"/>
  <c r="V385" i="75"/>
  <c r="U385" i="75"/>
  <c r="Q385" i="75"/>
  <c r="M385" i="75"/>
  <c r="I385" i="75"/>
  <c r="P385" i="75" s="1"/>
  <c r="R385" i="75" s="1"/>
  <c r="AW384" i="75"/>
  <c r="AV384" i="75"/>
  <c r="AS384" i="75"/>
  <c r="AQ384" i="75"/>
  <c r="AO384" i="75"/>
  <c r="AN384" i="75"/>
  <c r="AM384" i="75"/>
  <c r="AL384" i="75"/>
  <c r="AI384" i="75"/>
  <c r="AC384" i="75"/>
  <c r="Z384" i="75"/>
  <c r="Y384" i="75"/>
  <c r="W384" i="75"/>
  <c r="V384" i="75"/>
  <c r="U384" i="75"/>
  <c r="Q384" i="75"/>
  <c r="P384" i="75"/>
  <c r="R384" i="75" s="1"/>
  <c r="M384" i="75"/>
  <c r="AR384" i="75" s="1"/>
  <c r="I384" i="75"/>
  <c r="AW383" i="75"/>
  <c r="AV383" i="75"/>
  <c r="AS383" i="75"/>
  <c r="AR383" i="75"/>
  <c r="AQ383" i="75"/>
  <c r="AO383" i="75"/>
  <c r="AN383" i="75"/>
  <c r="AM383" i="75"/>
  <c r="AL383" i="75"/>
  <c r="AI383" i="75"/>
  <c r="AD383" i="75"/>
  <c r="AC383" i="75"/>
  <c r="Y383" i="75"/>
  <c r="Z383" i="75" s="1"/>
  <c r="W383" i="75"/>
  <c r="V383" i="75"/>
  <c r="U383" i="75"/>
  <c r="Q383" i="75"/>
  <c r="M383" i="75"/>
  <c r="I383" i="75"/>
  <c r="P383" i="75" s="1"/>
  <c r="R383" i="75" s="1"/>
  <c r="AW382" i="75"/>
  <c r="AV382" i="75"/>
  <c r="AS382" i="75"/>
  <c r="AQ382" i="75"/>
  <c r="AO382" i="75"/>
  <c r="AN382" i="75"/>
  <c r="AM382" i="75"/>
  <c r="AL382" i="75"/>
  <c r="AI382" i="75"/>
  <c r="AC382" i="75"/>
  <c r="Z382" i="75"/>
  <c r="Y382" i="75"/>
  <c r="W382" i="75"/>
  <c r="V382" i="75"/>
  <c r="U382" i="75"/>
  <c r="Q382" i="75"/>
  <c r="P382" i="75"/>
  <c r="R382" i="75" s="1"/>
  <c r="M382" i="75"/>
  <c r="AR382" i="75" s="1"/>
  <c r="I382" i="75"/>
  <c r="AW381" i="75"/>
  <c r="AV381" i="75"/>
  <c r="AS381" i="75"/>
  <c r="AQ381" i="75"/>
  <c r="AO381" i="75"/>
  <c r="AN381" i="75"/>
  <c r="AM381" i="75"/>
  <c r="AL381" i="75"/>
  <c r="AI381" i="75"/>
  <c r="AD381" i="75"/>
  <c r="AC381" i="75"/>
  <c r="Y381" i="75"/>
  <c r="Z381" i="75" s="1"/>
  <c r="W381" i="75"/>
  <c r="V381" i="75"/>
  <c r="U381" i="75"/>
  <c r="Q381" i="75"/>
  <c r="M381" i="75"/>
  <c r="AR381" i="75" s="1"/>
  <c r="I381" i="75"/>
  <c r="P381" i="75" s="1"/>
  <c r="R381" i="75" s="1"/>
  <c r="AW380" i="75"/>
  <c r="AV380" i="75"/>
  <c r="AS380" i="75"/>
  <c r="AQ380" i="75"/>
  <c r="AO380" i="75"/>
  <c r="AN380" i="75"/>
  <c r="AM380" i="75"/>
  <c r="AL380" i="75"/>
  <c r="AI380" i="75"/>
  <c r="AC380" i="75"/>
  <c r="Z380" i="75"/>
  <c r="Y380" i="75"/>
  <c r="W380" i="75"/>
  <c r="V380" i="75"/>
  <c r="U380" i="75"/>
  <c r="Q380" i="75"/>
  <c r="P380" i="75"/>
  <c r="R380" i="75" s="1"/>
  <c r="M380" i="75"/>
  <c r="AR380" i="75" s="1"/>
  <c r="I380" i="75"/>
  <c r="AW379" i="75"/>
  <c r="AV379" i="75"/>
  <c r="AS379" i="75"/>
  <c r="AR379" i="75"/>
  <c r="AQ379" i="75"/>
  <c r="AO379" i="75"/>
  <c r="AN379" i="75"/>
  <c r="AM379" i="75"/>
  <c r="AL379" i="75"/>
  <c r="AI379" i="75"/>
  <c r="AC379" i="75"/>
  <c r="Y379" i="75"/>
  <c r="Z379" i="75" s="1"/>
  <c r="AD379" i="75" s="1"/>
  <c r="W379" i="75"/>
  <c r="V379" i="75"/>
  <c r="U379" i="75"/>
  <c r="Q379" i="75"/>
  <c r="M379" i="75"/>
  <c r="I379" i="75"/>
  <c r="P379" i="75" s="1"/>
  <c r="R379" i="75" s="1"/>
  <c r="AW378" i="75"/>
  <c r="AV378" i="75"/>
  <c r="AS378" i="75"/>
  <c r="AR378" i="75"/>
  <c r="AQ378" i="75"/>
  <c r="AO378" i="75"/>
  <c r="AN378" i="75"/>
  <c r="AM378" i="75"/>
  <c r="AL378" i="75"/>
  <c r="AI378" i="75"/>
  <c r="AC378" i="75"/>
  <c r="Z378" i="75"/>
  <c r="AD378" i="75" s="1"/>
  <c r="Y378" i="75"/>
  <c r="W378" i="75"/>
  <c r="V378" i="75"/>
  <c r="U378" i="75"/>
  <c r="Q378" i="75"/>
  <c r="P378" i="75"/>
  <c r="R378" i="75" s="1"/>
  <c r="M378" i="75"/>
  <c r="I378" i="75"/>
  <c r="AW377" i="75"/>
  <c r="AV377" i="75"/>
  <c r="AS377" i="75"/>
  <c r="AR377" i="75"/>
  <c r="AQ377" i="75"/>
  <c r="AO377" i="75"/>
  <c r="AN377" i="75"/>
  <c r="AM377" i="75"/>
  <c r="AL377" i="75"/>
  <c r="AI377" i="75"/>
  <c r="AC377" i="75"/>
  <c r="Y377" i="75"/>
  <c r="Z377" i="75" s="1"/>
  <c r="AD377" i="75" s="1"/>
  <c r="W377" i="75"/>
  <c r="V377" i="75"/>
  <c r="U377" i="75"/>
  <c r="Q377" i="75"/>
  <c r="M377" i="75"/>
  <c r="I377" i="75"/>
  <c r="P377" i="75" s="1"/>
  <c r="R377" i="75" s="1"/>
  <c r="AW376" i="75"/>
  <c r="AV376" i="75"/>
  <c r="AS376" i="75"/>
  <c r="AR376" i="75"/>
  <c r="AQ376" i="75"/>
  <c r="AO376" i="75"/>
  <c r="AN376" i="75"/>
  <c r="AM376" i="75"/>
  <c r="AL376" i="75"/>
  <c r="AI376" i="75"/>
  <c r="AC376" i="75"/>
  <c r="Z376" i="75"/>
  <c r="AD376" i="75" s="1"/>
  <c r="Y376" i="75"/>
  <c r="W376" i="75"/>
  <c r="V376" i="75"/>
  <c r="U376" i="75"/>
  <c r="Q376" i="75"/>
  <c r="P376" i="75"/>
  <c r="R376" i="75" s="1"/>
  <c r="M376" i="75"/>
  <c r="I376" i="75"/>
  <c r="AW375" i="75"/>
  <c r="AV375" i="75"/>
  <c r="AS375" i="75"/>
  <c r="AR375" i="75"/>
  <c r="AQ375" i="75"/>
  <c r="AO375" i="75"/>
  <c r="AN375" i="75"/>
  <c r="AM375" i="75"/>
  <c r="AL375" i="75"/>
  <c r="AI375" i="75"/>
  <c r="AC375" i="75"/>
  <c r="Y375" i="75"/>
  <c r="Z375" i="75" s="1"/>
  <c r="AD375" i="75" s="1"/>
  <c r="W375" i="75"/>
  <c r="V375" i="75"/>
  <c r="U375" i="75"/>
  <c r="Q375" i="75"/>
  <c r="M375" i="75"/>
  <c r="I375" i="75"/>
  <c r="P375" i="75" s="1"/>
  <c r="R375" i="75" s="1"/>
  <c r="AW374" i="75"/>
  <c r="AV374" i="75"/>
  <c r="AS374" i="75"/>
  <c r="AR374" i="75"/>
  <c r="AQ374" i="75"/>
  <c r="AO374" i="75"/>
  <c r="AN374" i="75"/>
  <c r="AM374" i="75"/>
  <c r="AL374" i="75"/>
  <c r="AI374" i="75"/>
  <c r="AC374" i="75"/>
  <c r="Z374" i="75"/>
  <c r="AD374" i="75" s="1"/>
  <c r="Y374" i="75"/>
  <c r="W374" i="75"/>
  <c r="V374" i="75"/>
  <c r="U374" i="75"/>
  <c r="Q374" i="75"/>
  <c r="P374" i="75"/>
  <c r="R374" i="75" s="1"/>
  <c r="M374" i="75"/>
  <c r="I374" i="75"/>
  <c r="AW373" i="75"/>
  <c r="AV373" i="75"/>
  <c r="AS373" i="75"/>
  <c r="AR373" i="75"/>
  <c r="AQ373" i="75"/>
  <c r="AO373" i="75"/>
  <c r="AN373" i="75"/>
  <c r="AM373" i="75"/>
  <c r="AL373" i="75"/>
  <c r="AI373" i="75"/>
  <c r="AC373" i="75"/>
  <c r="Y373" i="75"/>
  <c r="Z373" i="75" s="1"/>
  <c r="AD373" i="75" s="1"/>
  <c r="W373" i="75"/>
  <c r="V373" i="75"/>
  <c r="U373" i="75"/>
  <c r="Q373" i="75"/>
  <c r="M373" i="75"/>
  <c r="I373" i="75"/>
  <c r="P373" i="75" s="1"/>
  <c r="R373" i="75" s="1"/>
  <c r="AW372" i="75"/>
  <c r="AV372" i="75"/>
  <c r="AS372" i="75"/>
  <c r="AR372" i="75"/>
  <c r="AQ372" i="75"/>
  <c r="AO372" i="75"/>
  <c r="AN372" i="75"/>
  <c r="AM372" i="75"/>
  <c r="AL372" i="75"/>
  <c r="AI372" i="75"/>
  <c r="AC372" i="75"/>
  <c r="Z372" i="75"/>
  <c r="AD372" i="75" s="1"/>
  <c r="Y372" i="75"/>
  <c r="W372" i="75"/>
  <c r="V372" i="75"/>
  <c r="U372" i="75"/>
  <c r="Q372" i="75"/>
  <c r="P372" i="75"/>
  <c r="R372" i="75" s="1"/>
  <c r="M372" i="75"/>
  <c r="I372" i="75"/>
  <c r="AW371" i="75"/>
  <c r="AV371" i="75"/>
  <c r="AS371" i="75"/>
  <c r="AR371" i="75"/>
  <c r="AQ371" i="75"/>
  <c r="AO371" i="75"/>
  <c r="AN371" i="75"/>
  <c r="AM371" i="75"/>
  <c r="AL371" i="75"/>
  <c r="AI371" i="75"/>
  <c r="AC371" i="75"/>
  <c r="Y371" i="75"/>
  <c r="Z371" i="75" s="1"/>
  <c r="AD371" i="75" s="1"/>
  <c r="W371" i="75"/>
  <c r="V371" i="75"/>
  <c r="U371" i="75"/>
  <c r="Q371" i="75"/>
  <c r="M371" i="75"/>
  <c r="I371" i="75"/>
  <c r="P371" i="75" s="1"/>
  <c r="R371" i="75" s="1"/>
  <c r="AW370" i="75"/>
  <c r="AV370" i="75"/>
  <c r="AS370" i="75"/>
  <c r="AR370" i="75"/>
  <c r="AQ370" i="75"/>
  <c r="AO370" i="75"/>
  <c r="AN370" i="75"/>
  <c r="AM370" i="75"/>
  <c r="AL370" i="75"/>
  <c r="AI370" i="75"/>
  <c r="AC370" i="75"/>
  <c r="Z370" i="75"/>
  <c r="AD370" i="75" s="1"/>
  <c r="Y370" i="75"/>
  <c r="W370" i="75"/>
  <c r="V370" i="75"/>
  <c r="U370" i="75"/>
  <c r="Q370" i="75"/>
  <c r="P370" i="75"/>
  <c r="R370" i="75" s="1"/>
  <c r="M370" i="75"/>
  <c r="I370" i="75"/>
  <c r="AW369" i="75"/>
  <c r="AV369" i="75"/>
  <c r="AS369" i="75"/>
  <c r="AR369" i="75"/>
  <c r="AQ369" i="75"/>
  <c r="AO369" i="75"/>
  <c r="AN369" i="75"/>
  <c r="AM369" i="75"/>
  <c r="AL369" i="75"/>
  <c r="AI369" i="75"/>
  <c r="AC369" i="75"/>
  <c r="Y369" i="75"/>
  <c r="Z369" i="75" s="1"/>
  <c r="AD369" i="75" s="1"/>
  <c r="W369" i="75"/>
  <c r="V369" i="75"/>
  <c r="U369" i="75"/>
  <c r="Q369" i="75"/>
  <c r="M369" i="75"/>
  <c r="I369" i="75"/>
  <c r="P369" i="75" s="1"/>
  <c r="R369" i="75" s="1"/>
  <c r="AW368" i="75"/>
  <c r="AV368" i="75"/>
  <c r="AS368" i="75"/>
  <c r="AR368" i="75"/>
  <c r="AQ368" i="75"/>
  <c r="AO368" i="75"/>
  <c r="AN368" i="75"/>
  <c r="AM368" i="75"/>
  <c r="AL368" i="75"/>
  <c r="AI368" i="75"/>
  <c r="AC368" i="75"/>
  <c r="Z368" i="75"/>
  <c r="AD368" i="75" s="1"/>
  <c r="Y368" i="75"/>
  <c r="W368" i="75"/>
  <c r="V368" i="75"/>
  <c r="U368" i="75"/>
  <c r="Q368" i="75"/>
  <c r="P368" i="75"/>
  <c r="R368" i="75" s="1"/>
  <c r="M368" i="75"/>
  <c r="I368" i="75"/>
  <c r="AW367" i="75"/>
  <c r="AV367" i="75"/>
  <c r="AS367" i="75"/>
  <c r="AR367" i="75"/>
  <c r="AQ367" i="75"/>
  <c r="AO367" i="75"/>
  <c r="AN367" i="75"/>
  <c r="AM367" i="75"/>
  <c r="AL367" i="75"/>
  <c r="AI367" i="75"/>
  <c r="AC367" i="75"/>
  <c r="Y367" i="75"/>
  <c r="Z367" i="75" s="1"/>
  <c r="AD367" i="75" s="1"/>
  <c r="W367" i="75"/>
  <c r="V367" i="75"/>
  <c r="U367" i="75"/>
  <c r="Q367" i="75"/>
  <c r="M367" i="75"/>
  <c r="I367" i="75"/>
  <c r="P367" i="75" s="1"/>
  <c r="R367" i="75" s="1"/>
  <c r="AW366" i="75"/>
  <c r="AV366" i="75"/>
  <c r="AS366" i="75"/>
  <c r="AQ366" i="75"/>
  <c r="AO366" i="75"/>
  <c r="AN366" i="75"/>
  <c r="AM366" i="75"/>
  <c r="AL366" i="75"/>
  <c r="AI366" i="75"/>
  <c r="AC366" i="75"/>
  <c r="Z366" i="75"/>
  <c r="AD366" i="75" s="1"/>
  <c r="Y366" i="75"/>
  <c r="W366" i="75"/>
  <c r="V366" i="75"/>
  <c r="U366" i="75"/>
  <c r="Q366" i="75"/>
  <c r="P366" i="75"/>
  <c r="R366" i="75" s="1"/>
  <c r="M366" i="75"/>
  <c r="AR366" i="75" s="1"/>
  <c r="I366" i="75"/>
  <c r="AW365" i="75"/>
  <c r="AV365" i="75"/>
  <c r="AS365" i="75"/>
  <c r="AR365" i="75"/>
  <c r="AQ365" i="75"/>
  <c r="AO365" i="75"/>
  <c r="AN365" i="75"/>
  <c r="AM365" i="75"/>
  <c r="AL365" i="75"/>
  <c r="AI365" i="75"/>
  <c r="AC365" i="75"/>
  <c r="Y365" i="75"/>
  <c r="Z365" i="75" s="1"/>
  <c r="AD365" i="75" s="1"/>
  <c r="W365" i="75"/>
  <c r="V365" i="75"/>
  <c r="U365" i="75"/>
  <c r="Q365" i="75"/>
  <c r="M365" i="75"/>
  <c r="I365" i="75"/>
  <c r="P365" i="75" s="1"/>
  <c r="R365" i="75" s="1"/>
  <c r="AW364" i="75"/>
  <c r="AV364" i="75"/>
  <c r="AS364" i="75"/>
  <c r="AQ364" i="75"/>
  <c r="AO364" i="75"/>
  <c r="AN364" i="75"/>
  <c r="AM364" i="75"/>
  <c r="AL364" i="75"/>
  <c r="AI364" i="75"/>
  <c r="AC364" i="75"/>
  <c r="Z364" i="75"/>
  <c r="AD364" i="75" s="1"/>
  <c r="Y364" i="75"/>
  <c r="W364" i="75"/>
  <c r="V364" i="75"/>
  <c r="U364" i="75"/>
  <c r="Q364" i="75"/>
  <c r="P364" i="75"/>
  <c r="R364" i="75" s="1"/>
  <c r="M364" i="75"/>
  <c r="AR364" i="75" s="1"/>
  <c r="I364" i="75"/>
  <c r="AW363" i="75"/>
  <c r="AV363" i="75"/>
  <c r="AS363" i="75"/>
  <c r="AQ363" i="75"/>
  <c r="AO363" i="75"/>
  <c r="AN363" i="75"/>
  <c r="AM363" i="75"/>
  <c r="AL363" i="75"/>
  <c r="AI363" i="75"/>
  <c r="AC363" i="75"/>
  <c r="Y363" i="75"/>
  <c r="Z363" i="75" s="1"/>
  <c r="AD363" i="75" s="1"/>
  <c r="W363" i="75"/>
  <c r="V363" i="75"/>
  <c r="U363" i="75"/>
  <c r="Q363" i="75"/>
  <c r="M363" i="75"/>
  <c r="AR363" i="75" s="1"/>
  <c r="I363" i="75"/>
  <c r="P363" i="75" s="1"/>
  <c r="R363" i="75" s="1"/>
  <c r="AW362" i="75"/>
  <c r="AV362" i="75"/>
  <c r="AS362" i="75"/>
  <c r="AQ362" i="75"/>
  <c r="AO362" i="75"/>
  <c r="AN362" i="75"/>
  <c r="AM362" i="75"/>
  <c r="AL362" i="75"/>
  <c r="AI362" i="75"/>
  <c r="AC362" i="75"/>
  <c r="Z362" i="75"/>
  <c r="AD362" i="75" s="1"/>
  <c r="Y362" i="75"/>
  <c r="W362" i="75"/>
  <c r="V362" i="75"/>
  <c r="U362" i="75"/>
  <c r="Q362" i="75"/>
  <c r="P362" i="75"/>
  <c r="R362" i="75" s="1"/>
  <c r="M362" i="75"/>
  <c r="AR362" i="75" s="1"/>
  <c r="I362" i="75"/>
  <c r="AW361" i="75"/>
  <c r="AV361" i="75"/>
  <c r="AS361" i="75"/>
  <c r="AQ361" i="75"/>
  <c r="AO361" i="75"/>
  <c r="AN361" i="75"/>
  <c r="AM361" i="75"/>
  <c r="AL361" i="75"/>
  <c r="AI361" i="75"/>
  <c r="AC361" i="75"/>
  <c r="Y361" i="75"/>
  <c r="Z361" i="75" s="1"/>
  <c r="AD361" i="75" s="1"/>
  <c r="W361" i="75"/>
  <c r="V361" i="75"/>
  <c r="U361" i="75"/>
  <c r="Q361" i="75"/>
  <c r="M361" i="75"/>
  <c r="AR361" i="75" s="1"/>
  <c r="I361" i="75"/>
  <c r="P361" i="75" s="1"/>
  <c r="R361" i="75" s="1"/>
  <c r="AW360" i="75"/>
  <c r="AV360" i="75"/>
  <c r="AS360" i="75"/>
  <c r="AQ360" i="75"/>
  <c r="AO360" i="75"/>
  <c r="AN360" i="75"/>
  <c r="AM360" i="75"/>
  <c r="AL360" i="75"/>
  <c r="AI360" i="75"/>
  <c r="AC360" i="75"/>
  <c r="Z360" i="75"/>
  <c r="AD360" i="75" s="1"/>
  <c r="Y360" i="75"/>
  <c r="W360" i="75"/>
  <c r="V360" i="75"/>
  <c r="U360" i="75"/>
  <c r="Q360" i="75"/>
  <c r="M360" i="75"/>
  <c r="AR360" i="75" s="1"/>
  <c r="I360" i="75"/>
  <c r="AW359" i="75"/>
  <c r="AV359" i="75"/>
  <c r="AS359" i="75"/>
  <c r="AQ359" i="75"/>
  <c r="AO359" i="75"/>
  <c r="AN359" i="75"/>
  <c r="AM359" i="75"/>
  <c r="AL359" i="75"/>
  <c r="AI359" i="75"/>
  <c r="AC359" i="75"/>
  <c r="Y359" i="75"/>
  <c r="Z359" i="75" s="1"/>
  <c r="AD359" i="75" s="1"/>
  <c r="W359" i="75"/>
  <c r="V359" i="75"/>
  <c r="U359" i="75"/>
  <c r="Q359" i="75"/>
  <c r="M359" i="75"/>
  <c r="AR359" i="75" s="1"/>
  <c r="I359" i="75"/>
  <c r="P359" i="75" s="1"/>
  <c r="R359" i="75" s="1"/>
  <c r="AW358" i="75"/>
  <c r="AV358" i="75"/>
  <c r="AS358" i="75"/>
  <c r="AQ358" i="75"/>
  <c r="AO358" i="75"/>
  <c r="AN358" i="75"/>
  <c r="AM358" i="75"/>
  <c r="AL358" i="75"/>
  <c r="AI358" i="75"/>
  <c r="AC358" i="75"/>
  <c r="Z358" i="75"/>
  <c r="AD358" i="75" s="1"/>
  <c r="Y358" i="75"/>
  <c r="W358" i="75"/>
  <c r="V358" i="75"/>
  <c r="U358" i="75"/>
  <c r="Q358" i="75"/>
  <c r="M358" i="75"/>
  <c r="AR358" i="75" s="1"/>
  <c r="I358" i="75"/>
  <c r="AW357" i="75"/>
  <c r="AV357" i="75"/>
  <c r="AS357" i="75"/>
  <c r="AQ357" i="75"/>
  <c r="AO357" i="75"/>
  <c r="AN357" i="75"/>
  <c r="AM357" i="75"/>
  <c r="AL357" i="75"/>
  <c r="AI357" i="75"/>
  <c r="AC357" i="75"/>
  <c r="Y357" i="75"/>
  <c r="Z357" i="75" s="1"/>
  <c r="AD357" i="75" s="1"/>
  <c r="W357" i="75"/>
  <c r="V357" i="75"/>
  <c r="U357" i="75"/>
  <c r="Q357" i="75"/>
  <c r="M357" i="75"/>
  <c r="AR357" i="75" s="1"/>
  <c r="I357" i="75"/>
  <c r="P357" i="75" s="1"/>
  <c r="R357" i="75" s="1"/>
  <c r="AW356" i="75"/>
  <c r="AV356" i="75"/>
  <c r="AS356" i="75"/>
  <c r="AQ356" i="75"/>
  <c r="AO356" i="75"/>
  <c r="AN356" i="75"/>
  <c r="AM356" i="75"/>
  <c r="AL356" i="75"/>
  <c r="AI356" i="75"/>
  <c r="AC356" i="75"/>
  <c r="Z356" i="75"/>
  <c r="AD356" i="75" s="1"/>
  <c r="Y356" i="75"/>
  <c r="W356" i="75"/>
  <c r="V356" i="75"/>
  <c r="U356" i="75"/>
  <c r="Q356" i="75"/>
  <c r="M356" i="75"/>
  <c r="AR356" i="75" s="1"/>
  <c r="I356" i="75"/>
  <c r="AW355" i="75"/>
  <c r="AV355" i="75"/>
  <c r="AS355" i="75"/>
  <c r="AQ355" i="75"/>
  <c r="AO355" i="75"/>
  <c r="AN355" i="75"/>
  <c r="AM355" i="75"/>
  <c r="AL355" i="75"/>
  <c r="AI355" i="75"/>
  <c r="AC355" i="75"/>
  <c r="Y355" i="75"/>
  <c r="Z355" i="75" s="1"/>
  <c r="AD355" i="75" s="1"/>
  <c r="W355" i="75"/>
  <c r="V355" i="75"/>
  <c r="U355" i="75"/>
  <c r="Q355" i="75"/>
  <c r="M355" i="75"/>
  <c r="AR355" i="75" s="1"/>
  <c r="I355" i="75"/>
  <c r="P355" i="75" s="1"/>
  <c r="R355" i="75" s="1"/>
  <c r="AW354" i="75"/>
  <c r="AV354" i="75"/>
  <c r="AS354" i="75"/>
  <c r="AQ354" i="75"/>
  <c r="AO354" i="75"/>
  <c r="AN354" i="75"/>
  <c r="AM354" i="75"/>
  <c r="AL354" i="75"/>
  <c r="AI354" i="75"/>
  <c r="AC354" i="75"/>
  <c r="Z354" i="75"/>
  <c r="AD354" i="75" s="1"/>
  <c r="Y354" i="75"/>
  <c r="W354" i="75"/>
  <c r="V354" i="75"/>
  <c r="U354" i="75"/>
  <c r="Q354" i="75"/>
  <c r="M354" i="75"/>
  <c r="AR354" i="75" s="1"/>
  <c r="I354" i="75"/>
  <c r="AW353" i="75"/>
  <c r="AV353" i="75"/>
  <c r="AS353" i="75"/>
  <c r="AQ353" i="75"/>
  <c r="AO353" i="75"/>
  <c r="AN353" i="75"/>
  <c r="AM353" i="75"/>
  <c r="AL353" i="75"/>
  <c r="AI353" i="75"/>
  <c r="AC353" i="75"/>
  <c r="Y353" i="75"/>
  <c r="Z353" i="75" s="1"/>
  <c r="AD353" i="75" s="1"/>
  <c r="W353" i="75"/>
  <c r="V353" i="75"/>
  <c r="U353" i="75"/>
  <c r="Q353" i="75"/>
  <c r="M353" i="75"/>
  <c r="AR353" i="75" s="1"/>
  <c r="I353" i="75"/>
  <c r="P353" i="75" s="1"/>
  <c r="R353" i="75" s="1"/>
  <c r="AW352" i="75"/>
  <c r="AV352" i="75"/>
  <c r="AS352" i="75"/>
  <c r="AQ352" i="75"/>
  <c r="AO352" i="75"/>
  <c r="AN352" i="75"/>
  <c r="AM352" i="75"/>
  <c r="AL352" i="75"/>
  <c r="AI352" i="75"/>
  <c r="AC352" i="75"/>
  <c r="Z352" i="75"/>
  <c r="AD352" i="75" s="1"/>
  <c r="Y352" i="75"/>
  <c r="W352" i="75"/>
  <c r="V352" i="75"/>
  <c r="U352" i="75"/>
  <c r="Q352" i="75"/>
  <c r="M352" i="75"/>
  <c r="AR352" i="75" s="1"/>
  <c r="I352" i="75"/>
  <c r="AW351" i="75"/>
  <c r="AV351" i="75"/>
  <c r="AS351" i="75"/>
  <c r="AQ351" i="75"/>
  <c r="AO351" i="75"/>
  <c r="AN351" i="75"/>
  <c r="AM351" i="75"/>
  <c r="AL351" i="75"/>
  <c r="AI351" i="75"/>
  <c r="AC351" i="75"/>
  <c r="Y351" i="75"/>
  <c r="Z351" i="75" s="1"/>
  <c r="AD351" i="75" s="1"/>
  <c r="W351" i="75"/>
  <c r="V351" i="75"/>
  <c r="U351" i="75"/>
  <c r="Q351" i="75"/>
  <c r="M351" i="75"/>
  <c r="AR351" i="75" s="1"/>
  <c r="I351" i="75"/>
  <c r="P351" i="75" s="1"/>
  <c r="R351" i="75" s="1"/>
  <c r="AW350" i="75"/>
  <c r="AV350" i="75"/>
  <c r="AS350" i="75"/>
  <c r="AQ350" i="75"/>
  <c r="AO350" i="75"/>
  <c r="AN350" i="75"/>
  <c r="AM350" i="75"/>
  <c r="AL350" i="75"/>
  <c r="AI350" i="75"/>
  <c r="AC350" i="75"/>
  <c r="Z350" i="75"/>
  <c r="AD350" i="75" s="1"/>
  <c r="Y350" i="75"/>
  <c r="W350" i="75"/>
  <c r="V350" i="75"/>
  <c r="U350" i="75"/>
  <c r="Q350" i="75"/>
  <c r="M350" i="75"/>
  <c r="AR350" i="75" s="1"/>
  <c r="I350" i="75"/>
  <c r="AW349" i="75"/>
  <c r="AV349" i="75"/>
  <c r="AS349" i="75"/>
  <c r="AQ349" i="75"/>
  <c r="AO349" i="75"/>
  <c r="AN349" i="75"/>
  <c r="AM349" i="75"/>
  <c r="AL349" i="75"/>
  <c r="AI349" i="75"/>
  <c r="AC349" i="75"/>
  <c r="Y349" i="75"/>
  <c r="Z349" i="75" s="1"/>
  <c r="AD349" i="75" s="1"/>
  <c r="W349" i="75"/>
  <c r="V349" i="75"/>
  <c r="U349" i="75"/>
  <c r="Q349" i="75"/>
  <c r="M349" i="75"/>
  <c r="AR349" i="75" s="1"/>
  <c r="I349" i="75"/>
  <c r="P349" i="75" s="1"/>
  <c r="R349" i="75" s="1"/>
  <c r="AW348" i="75"/>
  <c r="AV348" i="75"/>
  <c r="AS348" i="75"/>
  <c r="AQ348" i="75"/>
  <c r="AO348" i="75"/>
  <c r="AN348" i="75"/>
  <c r="AM348" i="75"/>
  <c r="AL348" i="75"/>
  <c r="AI348" i="75"/>
  <c r="AC348" i="75"/>
  <c r="Z348" i="75"/>
  <c r="AD348" i="75" s="1"/>
  <c r="Y348" i="75"/>
  <c r="W348" i="75"/>
  <c r="V348" i="75"/>
  <c r="U348" i="75"/>
  <c r="Q348" i="75"/>
  <c r="M348" i="75"/>
  <c r="AR348" i="75" s="1"/>
  <c r="I348" i="75"/>
  <c r="AW347" i="75"/>
  <c r="AV347" i="75"/>
  <c r="AS347" i="75"/>
  <c r="AQ347" i="75"/>
  <c r="AO347" i="75"/>
  <c r="AN347" i="75"/>
  <c r="AM347" i="75"/>
  <c r="AL347" i="75"/>
  <c r="AI347" i="75"/>
  <c r="AC347" i="75"/>
  <c r="Y347" i="75"/>
  <c r="Z347" i="75" s="1"/>
  <c r="AD347" i="75" s="1"/>
  <c r="W347" i="75"/>
  <c r="V347" i="75"/>
  <c r="U347" i="75"/>
  <c r="Q347" i="75"/>
  <c r="M347" i="75"/>
  <c r="AR347" i="75" s="1"/>
  <c r="I347" i="75"/>
  <c r="P347" i="75" s="1"/>
  <c r="R347" i="75" s="1"/>
  <c r="AW346" i="75"/>
  <c r="AV346" i="75"/>
  <c r="AS346" i="75"/>
  <c r="AQ346" i="75"/>
  <c r="AO346" i="75"/>
  <c r="AN346" i="75"/>
  <c r="AM346" i="75"/>
  <c r="AL346" i="75"/>
  <c r="AI346" i="75"/>
  <c r="AC346" i="75"/>
  <c r="Z346" i="75"/>
  <c r="AD346" i="75" s="1"/>
  <c r="Y346" i="75"/>
  <c r="W346" i="75"/>
  <c r="V346" i="75"/>
  <c r="U346" i="75"/>
  <c r="Q346" i="75"/>
  <c r="M346" i="75"/>
  <c r="AR346" i="75" s="1"/>
  <c r="I346" i="75"/>
  <c r="AW345" i="75"/>
  <c r="AV345" i="75"/>
  <c r="AS345" i="75"/>
  <c r="AQ345" i="75"/>
  <c r="AO345" i="75"/>
  <c r="AN345" i="75"/>
  <c r="AM345" i="75"/>
  <c r="AL345" i="75"/>
  <c r="AI345" i="75"/>
  <c r="AC345" i="75"/>
  <c r="Y345" i="75"/>
  <c r="Z345" i="75" s="1"/>
  <c r="AD345" i="75" s="1"/>
  <c r="W345" i="75"/>
  <c r="V345" i="75"/>
  <c r="U345" i="75"/>
  <c r="Q345" i="75"/>
  <c r="M345" i="75"/>
  <c r="AR345" i="75" s="1"/>
  <c r="I345" i="75"/>
  <c r="P345" i="75" s="1"/>
  <c r="R345" i="75" s="1"/>
  <c r="AW344" i="75"/>
  <c r="AV344" i="75"/>
  <c r="AS344" i="75"/>
  <c r="AQ344" i="75"/>
  <c r="AO344" i="75"/>
  <c r="AN344" i="75"/>
  <c r="AM344" i="75"/>
  <c r="AL344" i="75"/>
  <c r="AI344" i="75"/>
  <c r="AC344" i="75"/>
  <c r="Z344" i="75"/>
  <c r="AD344" i="75" s="1"/>
  <c r="Y344" i="75"/>
  <c r="W344" i="75"/>
  <c r="V344" i="75"/>
  <c r="U344" i="75"/>
  <c r="Q344" i="75"/>
  <c r="M344" i="75"/>
  <c r="AR344" i="75" s="1"/>
  <c r="I344" i="75"/>
  <c r="AW343" i="75"/>
  <c r="AV343" i="75"/>
  <c r="AS343" i="75"/>
  <c r="AQ343" i="75"/>
  <c r="AO343" i="75"/>
  <c r="AN343" i="75"/>
  <c r="AM343" i="75"/>
  <c r="AL343" i="75"/>
  <c r="AI343" i="75"/>
  <c r="AC343" i="75"/>
  <c r="Y343" i="75"/>
  <c r="Z343" i="75" s="1"/>
  <c r="AD343" i="75" s="1"/>
  <c r="W343" i="75"/>
  <c r="V343" i="75"/>
  <c r="U343" i="75"/>
  <c r="Q343" i="75"/>
  <c r="M343" i="75"/>
  <c r="AR343" i="75" s="1"/>
  <c r="I343" i="75"/>
  <c r="P343" i="75" s="1"/>
  <c r="R343" i="75" s="1"/>
  <c r="AW342" i="75"/>
  <c r="AV342" i="75"/>
  <c r="AS342" i="75"/>
  <c r="AQ342" i="75"/>
  <c r="AO342" i="75"/>
  <c r="AN342" i="75"/>
  <c r="AM342" i="75"/>
  <c r="AL342" i="75"/>
  <c r="AI342" i="75"/>
  <c r="AC342" i="75"/>
  <c r="Z342" i="75"/>
  <c r="AD342" i="75" s="1"/>
  <c r="Y342" i="75"/>
  <c r="W342" i="75"/>
  <c r="V342" i="75"/>
  <c r="U342" i="75"/>
  <c r="Q342" i="75"/>
  <c r="M342" i="75"/>
  <c r="AR342" i="75" s="1"/>
  <c r="I342" i="75"/>
  <c r="AW341" i="75"/>
  <c r="AV341" i="75"/>
  <c r="AS341" i="75"/>
  <c r="AQ341" i="75"/>
  <c r="AO341" i="75"/>
  <c r="AN341" i="75"/>
  <c r="AM341" i="75"/>
  <c r="AL341" i="75"/>
  <c r="AI341" i="75"/>
  <c r="AC341" i="75"/>
  <c r="Y341" i="75"/>
  <c r="Z341" i="75" s="1"/>
  <c r="AD341" i="75" s="1"/>
  <c r="W341" i="75"/>
  <c r="V341" i="75"/>
  <c r="U341" i="75"/>
  <c r="Q341" i="75"/>
  <c r="M341" i="75"/>
  <c r="AR341" i="75" s="1"/>
  <c r="I341" i="75"/>
  <c r="P341" i="75" s="1"/>
  <c r="R341" i="75" s="1"/>
  <c r="AW340" i="75"/>
  <c r="AV340" i="75"/>
  <c r="AS340" i="75"/>
  <c r="AQ340" i="75"/>
  <c r="AO340" i="75"/>
  <c r="AN340" i="75"/>
  <c r="AM340" i="75"/>
  <c r="AL340" i="75"/>
  <c r="AI340" i="75"/>
  <c r="AC340" i="75"/>
  <c r="Z340" i="75"/>
  <c r="AD340" i="75" s="1"/>
  <c r="Y340" i="75"/>
  <c r="W340" i="75"/>
  <c r="V340" i="75"/>
  <c r="U340" i="75"/>
  <c r="Q340" i="75"/>
  <c r="M340" i="75"/>
  <c r="AR340" i="75" s="1"/>
  <c r="I340" i="75"/>
  <c r="AW339" i="75"/>
  <c r="AV339" i="75"/>
  <c r="AS339" i="75"/>
  <c r="AQ339" i="75"/>
  <c r="AO339" i="75"/>
  <c r="AN339" i="75"/>
  <c r="AM339" i="75"/>
  <c r="AL339" i="75"/>
  <c r="AI339" i="75"/>
  <c r="AC339" i="75"/>
  <c r="Y339" i="75"/>
  <c r="Z339" i="75" s="1"/>
  <c r="AD339" i="75" s="1"/>
  <c r="W339" i="75"/>
  <c r="V339" i="75"/>
  <c r="U339" i="75"/>
  <c r="Q339" i="75"/>
  <c r="M339" i="75"/>
  <c r="AR339" i="75" s="1"/>
  <c r="I339" i="75"/>
  <c r="P339" i="75" s="1"/>
  <c r="R339" i="75" s="1"/>
  <c r="AW338" i="75"/>
  <c r="AV338" i="75"/>
  <c r="AS338" i="75"/>
  <c r="AQ338" i="75"/>
  <c r="AO338" i="75"/>
  <c r="AN338" i="75"/>
  <c r="AM338" i="75"/>
  <c r="AL338" i="75"/>
  <c r="AI338" i="75"/>
  <c r="AC338" i="75"/>
  <c r="Z338" i="75"/>
  <c r="AD338" i="75" s="1"/>
  <c r="Y338" i="75"/>
  <c r="W338" i="75"/>
  <c r="V338" i="75"/>
  <c r="U338" i="75"/>
  <c r="Q338" i="75"/>
  <c r="M338" i="75"/>
  <c r="AR338" i="75" s="1"/>
  <c r="I338" i="75"/>
  <c r="AW337" i="75"/>
  <c r="AV337" i="75"/>
  <c r="AS337" i="75"/>
  <c r="AQ337" i="75"/>
  <c r="AO337" i="75"/>
  <c r="AN337" i="75"/>
  <c r="AM337" i="75"/>
  <c r="AL337" i="75"/>
  <c r="AI337" i="75"/>
  <c r="AC337" i="75"/>
  <c r="Y337" i="75"/>
  <c r="Z337" i="75" s="1"/>
  <c r="AD337" i="75" s="1"/>
  <c r="W337" i="75"/>
  <c r="V337" i="75"/>
  <c r="U337" i="75"/>
  <c r="Q337" i="75"/>
  <c r="M337" i="75"/>
  <c r="AR337" i="75" s="1"/>
  <c r="I337" i="75"/>
  <c r="P337" i="75" s="1"/>
  <c r="R337" i="75" s="1"/>
  <c r="AW336" i="75"/>
  <c r="AV336" i="75"/>
  <c r="AS336" i="75"/>
  <c r="AQ336" i="75"/>
  <c r="AO336" i="75"/>
  <c r="AN336" i="75"/>
  <c r="AM336" i="75"/>
  <c r="AL336" i="75"/>
  <c r="AI336" i="75"/>
  <c r="AC336" i="75"/>
  <c r="Z336" i="75"/>
  <c r="AD336" i="75" s="1"/>
  <c r="Y336" i="75"/>
  <c r="W336" i="75"/>
  <c r="V336" i="75"/>
  <c r="U336" i="75"/>
  <c r="Q336" i="75"/>
  <c r="M336" i="75"/>
  <c r="AR336" i="75" s="1"/>
  <c r="I336" i="75"/>
  <c r="AW335" i="75"/>
  <c r="AV335" i="75"/>
  <c r="AS335" i="75"/>
  <c r="AQ335" i="75"/>
  <c r="AO335" i="75"/>
  <c r="AN335" i="75"/>
  <c r="AM335" i="75"/>
  <c r="AL335" i="75"/>
  <c r="AI335" i="75"/>
  <c r="AC335" i="75"/>
  <c r="Y335" i="75"/>
  <c r="Z335" i="75" s="1"/>
  <c r="AD335" i="75" s="1"/>
  <c r="W335" i="75"/>
  <c r="V335" i="75"/>
  <c r="U335" i="75"/>
  <c r="Q335" i="75"/>
  <c r="M335" i="75"/>
  <c r="AR335" i="75" s="1"/>
  <c r="I335" i="75"/>
  <c r="P335" i="75" s="1"/>
  <c r="R335" i="75" s="1"/>
  <c r="AW334" i="75"/>
  <c r="AV334" i="75"/>
  <c r="AS334" i="75"/>
  <c r="AQ334" i="75"/>
  <c r="AO334" i="75"/>
  <c r="AN334" i="75"/>
  <c r="AM334" i="75"/>
  <c r="AL334" i="75"/>
  <c r="AI334" i="75"/>
  <c r="AC334" i="75"/>
  <c r="Z334" i="75"/>
  <c r="AD334" i="75" s="1"/>
  <c r="Y334" i="75"/>
  <c r="W334" i="75"/>
  <c r="V334" i="75"/>
  <c r="U334" i="75"/>
  <c r="Q334" i="75"/>
  <c r="M334" i="75"/>
  <c r="AR334" i="75" s="1"/>
  <c r="I334" i="75"/>
  <c r="AW333" i="75"/>
  <c r="AV333" i="75"/>
  <c r="AS333" i="75"/>
  <c r="AQ333" i="75"/>
  <c r="AO333" i="75"/>
  <c r="AN333" i="75"/>
  <c r="AM333" i="75"/>
  <c r="AL333" i="75"/>
  <c r="AI333" i="75"/>
  <c r="AC333" i="75"/>
  <c r="Y333" i="75"/>
  <c r="Z333" i="75" s="1"/>
  <c r="AD333" i="75" s="1"/>
  <c r="W333" i="75"/>
  <c r="V333" i="75"/>
  <c r="U333" i="75"/>
  <c r="Q333" i="75"/>
  <c r="M333" i="75"/>
  <c r="AR333" i="75" s="1"/>
  <c r="I333" i="75"/>
  <c r="P333" i="75" s="1"/>
  <c r="R333" i="75" s="1"/>
  <c r="AW332" i="75"/>
  <c r="AV332" i="75"/>
  <c r="AS332" i="75"/>
  <c r="AQ332" i="75"/>
  <c r="AO332" i="75"/>
  <c r="AN332" i="75"/>
  <c r="AM332" i="75"/>
  <c r="AL332" i="75"/>
  <c r="AI332" i="75"/>
  <c r="AC332" i="75"/>
  <c r="Z332" i="75"/>
  <c r="AD332" i="75" s="1"/>
  <c r="Y332" i="75"/>
  <c r="W332" i="75"/>
  <c r="V332" i="75"/>
  <c r="U332" i="75"/>
  <c r="Q332" i="75"/>
  <c r="M332" i="75"/>
  <c r="AR332" i="75" s="1"/>
  <c r="I332" i="75"/>
  <c r="AW331" i="75"/>
  <c r="AV331" i="75"/>
  <c r="AS331" i="75"/>
  <c r="AQ331" i="75"/>
  <c r="AO331" i="75"/>
  <c r="AN331" i="75"/>
  <c r="AM331" i="75"/>
  <c r="AL331" i="75"/>
  <c r="AI331" i="75"/>
  <c r="AC331" i="75"/>
  <c r="Y331" i="75"/>
  <c r="Z331" i="75" s="1"/>
  <c r="AD331" i="75" s="1"/>
  <c r="W331" i="75"/>
  <c r="V331" i="75"/>
  <c r="U331" i="75"/>
  <c r="Q331" i="75"/>
  <c r="M331" i="75"/>
  <c r="AR331" i="75" s="1"/>
  <c r="I331" i="75"/>
  <c r="P331" i="75" s="1"/>
  <c r="R331" i="75" s="1"/>
  <c r="AW330" i="75"/>
  <c r="AV330" i="75"/>
  <c r="AS330" i="75"/>
  <c r="AQ330" i="75"/>
  <c r="AO330" i="75"/>
  <c r="AN330" i="75"/>
  <c r="AM330" i="75"/>
  <c r="AL330" i="75"/>
  <c r="AI330" i="75"/>
  <c r="AC330" i="75"/>
  <c r="Z330" i="75"/>
  <c r="AD330" i="75" s="1"/>
  <c r="Y330" i="75"/>
  <c r="W330" i="75"/>
  <c r="V330" i="75"/>
  <c r="U330" i="75"/>
  <c r="Q330" i="75"/>
  <c r="M330" i="75"/>
  <c r="AR330" i="75" s="1"/>
  <c r="I330" i="75"/>
  <c r="AW329" i="75"/>
  <c r="AV329" i="75"/>
  <c r="AS329" i="75"/>
  <c r="AQ329" i="75"/>
  <c r="AO329" i="75"/>
  <c r="AN329" i="75"/>
  <c r="AM329" i="75"/>
  <c r="AL329" i="75"/>
  <c r="AI329" i="75"/>
  <c r="AC329" i="75"/>
  <c r="Y329" i="75"/>
  <c r="Z329" i="75" s="1"/>
  <c r="AD329" i="75" s="1"/>
  <c r="W329" i="75"/>
  <c r="V329" i="75"/>
  <c r="U329" i="75"/>
  <c r="Q329" i="75"/>
  <c r="M329" i="75"/>
  <c r="AR329" i="75" s="1"/>
  <c r="I329" i="75"/>
  <c r="P329" i="75" s="1"/>
  <c r="R329" i="75" s="1"/>
  <c r="AW328" i="75"/>
  <c r="AV328" i="75"/>
  <c r="AS328" i="75"/>
  <c r="AQ328" i="75"/>
  <c r="AO328" i="75"/>
  <c r="AN328" i="75"/>
  <c r="AM328" i="75"/>
  <c r="AL328" i="75"/>
  <c r="AI328" i="75"/>
  <c r="AC328" i="75"/>
  <c r="Z328" i="75"/>
  <c r="AD328" i="75" s="1"/>
  <c r="Y328" i="75"/>
  <c r="W328" i="75"/>
  <c r="V328" i="75"/>
  <c r="U328" i="75"/>
  <c r="Q328" i="75"/>
  <c r="M328" i="75"/>
  <c r="AR328" i="75" s="1"/>
  <c r="I328" i="75"/>
  <c r="AW327" i="75"/>
  <c r="AV327" i="75"/>
  <c r="AS327" i="75"/>
  <c r="AQ327" i="75"/>
  <c r="AO327" i="75"/>
  <c r="AN327" i="75"/>
  <c r="AM327" i="75"/>
  <c r="AL327" i="75"/>
  <c r="AI327" i="75"/>
  <c r="AC327" i="75"/>
  <c r="Y327" i="75"/>
  <c r="Z327" i="75" s="1"/>
  <c r="AD327" i="75" s="1"/>
  <c r="W327" i="75"/>
  <c r="V327" i="75"/>
  <c r="U327" i="75"/>
  <c r="Q327" i="75"/>
  <c r="M327" i="75"/>
  <c r="AR327" i="75" s="1"/>
  <c r="I327" i="75"/>
  <c r="P327" i="75" s="1"/>
  <c r="R327" i="75" s="1"/>
  <c r="AW326" i="75"/>
  <c r="AV326" i="75"/>
  <c r="AS326" i="75"/>
  <c r="AQ326" i="75"/>
  <c r="AO326" i="75"/>
  <c r="AN326" i="75"/>
  <c r="AM326" i="75"/>
  <c r="AL326" i="75"/>
  <c r="AI326" i="75"/>
  <c r="AC326" i="75"/>
  <c r="Z326" i="75"/>
  <c r="AD326" i="75" s="1"/>
  <c r="Y326" i="75"/>
  <c r="W326" i="75"/>
  <c r="V326" i="75"/>
  <c r="U326" i="75"/>
  <c r="Q326" i="75"/>
  <c r="M326" i="75"/>
  <c r="AR326" i="75" s="1"/>
  <c r="I326" i="75"/>
  <c r="AW325" i="75"/>
  <c r="AV325" i="75"/>
  <c r="AS325" i="75"/>
  <c r="AQ325" i="75"/>
  <c r="AO325" i="75"/>
  <c r="AN325" i="75"/>
  <c r="AM325" i="75"/>
  <c r="AL325" i="75"/>
  <c r="AI325" i="75"/>
  <c r="AC325" i="75"/>
  <c r="Y325" i="75"/>
  <c r="Z325" i="75" s="1"/>
  <c r="AD325" i="75" s="1"/>
  <c r="W325" i="75"/>
  <c r="V325" i="75"/>
  <c r="U325" i="75"/>
  <c r="Q325" i="75"/>
  <c r="M325" i="75"/>
  <c r="AR325" i="75" s="1"/>
  <c r="I325" i="75"/>
  <c r="P325" i="75" s="1"/>
  <c r="R325" i="75" s="1"/>
  <c r="AW324" i="75"/>
  <c r="AV324" i="75"/>
  <c r="AS324" i="75"/>
  <c r="AQ324" i="75"/>
  <c r="AO324" i="75"/>
  <c r="AN324" i="75"/>
  <c r="AM324" i="75"/>
  <c r="AL324" i="75"/>
  <c r="AI324" i="75"/>
  <c r="AC324" i="75"/>
  <c r="Z324" i="75"/>
  <c r="AD324" i="75" s="1"/>
  <c r="Y324" i="75"/>
  <c r="W324" i="75"/>
  <c r="V324" i="75"/>
  <c r="U324" i="75"/>
  <c r="Q324" i="75"/>
  <c r="M324" i="75"/>
  <c r="AR324" i="75" s="1"/>
  <c r="I324" i="75"/>
  <c r="AW323" i="75"/>
  <c r="AV323" i="75"/>
  <c r="AS323" i="75"/>
  <c r="AQ323" i="75"/>
  <c r="AO323" i="75"/>
  <c r="AN323" i="75"/>
  <c r="AM323" i="75"/>
  <c r="AL323" i="75"/>
  <c r="AI323" i="75"/>
  <c r="AC323" i="75"/>
  <c r="Y323" i="75"/>
  <c r="Z323" i="75" s="1"/>
  <c r="AD323" i="75" s="1"/>
  <c r="W323" i="75"/>
  <c r="V323" i="75"/>
  <c r="U323" i="75"/>
  <c r="Q323" i="75"/>
  <c r="M323" i="75"/>
  <c r="AR323" i="75" s="1"/>
  <c r="I323" i="75"/>
  <c r="P323" i="75" s="1"/>
  <c r="R323" i="75" s="1"/>
  <c r="AW322" i="75"/>
  <c r="AV322" i="75"/>
  <c r="AS322" i="75"/>
  <c r="AQ322" i="75"/>
  <c r="AO322" i="75"/>
  <c r="AN322" i="75"/>
  <c r="AM322" i="75"/>
  <c r="AL322" i="75"/>
  <c r="AI322" i="75"/>
  <c r="AC322" i="75"/>
  <c r="Z322" i="75"/>
  <c r="AD322" i="75" s="1"/>
  <c r="Y322" i="75"/>
  <c r="W322" i="75"/>
  <c r="V322" i="75"/>
  <c r="U322" i="75"/>
  <c r="Q322" i="75"/>
  <c r="M322" i="75"/>
  <c r="AR322" i="75" s="1"/>
  <c r="I322" i="75"/>
  <c r="AW321" i="75"/>
  <c r="AV321" i="75"/>
  <c r="AS321" i="75"/>
  <c r="AQ321" i="75"/>
  <c r="AO321" i="75"/>
  <c r="AN321" i="75"/>
  <c r="AM321" i="75"/>
  <c r="AL321" i="75"/>
  <c r="AI321" i="75"/>
  <c r="AC321" i="75"/>
  <c r="Y321" i="75"/>
  <c r="Z321" i="75" s="1"/>
  <c r="AD321" i="75" s="1"/>
  <c r="W321" i="75"/>
  <c r="V321" i="75"/>
  <c r="U321" i="75"/>
  <c r="Q321" i="75"/>
  <c r="M321" i="75"/>
  <c r="AR321" i="75" s="1"/>
  <c r="I321" i="75"/>
  <c r="P321" i="75" s="1"/>
  <c r="R321" i="75" s="1"/>
  <c r="AW320" i="75"/>
  <c r="AV320" i="75"/>
  <c r="AS320" i="75"/>
  <c r="AQ320" i="75"/>
  <c r="AO320" i="75"/>
  <c r="AN320" i="75"/>
  <c r="AM320" i="75"/>
  <c r="AL320" i="75"/>
  <c r="AI320" i="75"/>
  <c r="AC320" i="75"/>
  <c r="Z320" i="75"/>
  <c r="AD320" i="75" s="1"/>
  <c r="Y320" i="75"/>
  <c r="W320" i="75"/>
  <c r="V320" i="75"/>
  <c r="U320" i="75"/>
  <c r="Q320" i="75"/>
  <c r="M320" i="75"/>
  <c r="AR320" i="75" s="1"/>
  <c r="I320" i="75"/>
  <c r="AW319" i="75"/>
  <c r="AV319" i="75"/>
  <c r="AS319" i="75"/>
  <c r="AQ319" i="75"/>
  <c r="AO319" i="75"/>
  <c r="AN319" i="75"/>
  <c r="AM319" i="75"/>
  <c r="AL319" i="75"/>
  <c r="AI319" i="75"/>
  <c r="AC319" i="75"/>
  <c r="Y319" i="75"/>
  <c r="Z319" i="75" s="1"/>
  <c r="AD319" i="75" s="1"/>
  <c r="W319" i="75"/>
  <c r="V319" i="75"/>
  <c r="U319" i="75"/>
  <c r="Q319" i="75"/>
  <c r="M319" i="75"/>
  <c r="AR319" i="75" s="1"/>
  <c r="I319" i="75"/>
  <c r="P319" i="75" s="1"/>
  <c r="R319" i="75" s="1"/>
  <c r="AW318" i="75"/>
  <c r="AV318" i="75"/>
  <c r="AS318" i="75"/>
  <c r="AQ318" i="75"/>
  <c r="AO318" i="75"/>
  <c r="AN318" i="75"/>
  <c r="AM318" i="75"/>
  <c r="AL318" i="75"/>
  <c r="AI318" i="75"/>
  <c r="AC318" i="75"/>
  <c r="Z318" i="75"/>
  <c r="AD318" i="75" s="1"/>
  <c r="Y318" i="75"/>
  <c r="W318" i="75"/>
  <c r="V318" i="75"/>
  <c r="U318" i="75"/>
  <c r="Q318" i="75"/>
  <c r="M318" i="75"/>
  <c r="AR318" i="75" s="1"/>
  <c r="I318" i="75"/>
  <c r="AW317" i="75"/>
  <c r="AV317" i="75"/>
  <c r="AS317" i="75"/>
  <c r="AQ317" i="75"/>
  <c r="AO317" i="75"/>
  <c r="AN317" i="75"/>
  <c r="AM317" i="75"/>
  <c r="AL317" i="75"/>
  <c r="AI317" i="75"/>
  <c r="AC317" i="75"/>
  <c r="Y317" i="75"/>
  <c r="Z317" i="75" s="1"/>
  <c r="AD317" i="75" s="1"/>
  <c r="W317" i="75"/>
  <c r="V317" i="75"/>
  <c r="U317" i="75"/>
  <c r="Q317" i="75"/>
  <c r="M317" i="75"/>
  <c r="AR317" i="75" s="1"/>
  <c r="I317" i="75"/>
  <c r="P317" i="75" s="1"/>
  <c r="R317" i="75" s="1"/>
  <c r="AW316" i="75"/>
  <c r="AV316" i="75"/>
  <c r="AS316" i="75"/>
  <c r="AQ316" i="75"/>
  <c r="AO316" i="75"/>
  <c r="AN316" i="75"/>
  <c r="AM316" i="75"/>
  <c r="AL316" i="75"/>
  <c r="AI316" i="75"/>
  <c r="AC316" i="75"/>
  <c r="Z316" i="75"/>
  <c r="AD316" i="75" s="1"/>
  <c r="Y316" i="75"/>
  <c r="W316" i="75"/>
  <c r="V316" i="75"/>
  <c r="U316" i="75"/>
  <c r="Q316" i="75"/>
  <c r="M316" i="75"/>
  <c r="AR316" i="75" s="1"/>
  <c r="I316" i="75"/>
  <c r="AW315" i="75"/>
  <c r="AV315" i="75"/>
  <c r="AS315" i="75"/>
  <c r="AQ315" i="75"/>
  <c r="AO315" i="75"/>
  <c r="AN315" i="75"/>
  <c r="AM315" i="75"/>
  <c r="AL315" i="75"/>
  <c r="AI315" i="75"/>
  <c r="AC315" i="75"/>
  <c r="Y315" i="75"/>
  <c r="Z315" i="75" s="1"/>
  <c r="AD315" i="75" s="1"/>
  <c r="W315" i="75"/>
  <c r="V315" i="75"/>
  <c r="U315" i="75"/>
  <c r="Q315" i="75"/>
  <c r="M315" i="75"/>
  <c r="AR315" i="75" s="1"/>
  <c r="I315" i="75"/>
  <c r="P315" i="75" s="1"/>
  <c r="R315" i="75" s="1"/>
  <c r="AW314" i="75"/>
  <c r="AV314" i="75"/>
  <c r="AS314" i="75"/>
  <c r="AQ314" i="75"/>
  <c r="AO314" i="75"/>
  <c r="AN314" i="75"/>
  <c r="AM314" i="75"/>
  <c r="AL314" i="75"/>
  <c r="AI314" i="75"/>
  <c r="AC314" i="75"/>
  <c r="Z314" i="75"/>
  <c r="AD314" i="75" s="1"/>
  <c r="Y314" i="75"/>
  <c r="W314" i="75"/>
  <c r="V314" i="75"/>
  <c r="U314" i="75"/>
  <c r="Q314" i="75"/>
  <c r="M314" i="75"/>
  <c r="AR314" i="75" s="1"/>
  <c r="I314" i="75"/>
  <c r="AW313" i="75"/>
  <c r="AV313" i="75"/>
  <c r="AS313" i="75"/>
  <c r="AQ313" i="75"/>
  <c r="AO313" i="75"/>
  <c r="AN313" i="75"/>
  <c r="AM313" i="75"/>
  <c r="AL313" i="75"/>
  <c r="AI313" i="75"/>
  <c r="AC313" i="75"/>
  <c r="Y313" i="75"/>
  <c r="Z313" i="75" s="1"/>
  <c r="AD313" i="75" s="1"/>
  <c r="W313" i="75"/>
  <c r="V313" i="75"/>
  <c r="U313" i="75"/>
  <c r="Q313" i="75"/>
  <c r="M313" i="75"/>
  <c r="AR313" i="75" s="1"/>
  <c r="I313" i="75"/>
  <c r="P313" i="75" s="1"/>
  <c r="R313" i="75" s="1"/>
  <c r="AW312" i="75"/>
  <c r="AV312" i="75"/>
  <c r="AS312" i="75"/>
  <c r="AQ312" i="75"/>
  <c r="AO312" i="75"/>
  <c r="AN312" i="75"/>
  <c r="AM312" i="75"/>
  <c r="AL312" i="75"/>
  <c r="AI312" i="75"/>
  <c r="AC312" i="75"/>
  <c r="Z312" i="75"/>
  <c r="AD312" i="75" s="1"/>
  <c r="Y312" i="75"/>
  <c r="W312" i="75"/>
  <c r="V312" i="75"/>
  <c r="U312" i="75"/>
  <c r="Q312" i="75"/>
  <c r="M312" i="75"/>
  <c r="AR312" i="75" s="1"/>
  <c r="I312" i="75"/>
  <c r="AW311" i="75"/>
  <c r="AV311" i="75"/>
  <c r="AS311" i="75"/>
  <c r="AQ311" i="75"/>
  <c r="AO311" i="75"/>
  <c r="AN311" i="75"/>
  <c r="AM311" i="75"/>
  <c r="AL311" i="75"/>
  <c r="AI311" i="75"/>
  <c r="AC311" i="75"/>
  <c r="Y311" i="75"/>
  <c r="Z311" i="75" s="1"/>
  <c r="AD311" i="75" s="1"/>
  <c r="W311" i="75"/>
  <c r="V311" i="75"/>
  <c r="U311" i="75"/>
  <c r="Q311" i="75"/>
  <c r="M311" i="75"/>
  <c r="AR311" i="75" s="1"/>
  <c r="I311" i="75"/>
  <c r="P311" i="75" s="1"/>
  <c r="R311" i="75" s="1"/>
  <c r="AW310" i="75"/>
  <c r="AV310" i="75"/>
  <c r="AS310" i="75"/>
  <c r="AQ310" i="75"/>
  <c r="AO310" i="75"/>
  <c r="AN310" i="75"/>
  <c r="AM310" i="75"/>
  <c r="AL310" i="75"/>
  <c r="AI310" i="75"/>
  <c r="AC310" i="75"/>
  <c r="Z310" i="75"/>
  <c r="AD310" i="75" s="1"/>
  <c r="Y310" i="75"/>
  <c r="W310" i="75"/>
  <c r="V310" i="75"/>
  <c r="U310" i="75"/>
  <c r="Q310" i="75"/>
  <c r="M310" i="75"/>
  <c r="AR310" i="75" s="1"/>
  <c r="I310" i="75"/>
  <c r="AW309" i="75"/>
  <c r="AV309" i="75"/>
  <c r="AS309" i="75"/>
  <c r="AQ309" i="75"/>
  <c r="AO309" i="75"/>
  <c r="AN309" i="75"/>
  <c r="AM309" i="75"/>
  <c r="AL309" i="75"/>
  <c r="AI309" i="75"/>
  <c r="AC309" i="75"/>
  <c r="Y309" i="75"/>
  <c r="Z309" i="75" s="1"/>
  <c r="AD309" i="75" s="1"/>
  <c r="W309" i="75"/>
  <c r="V309" i="75"/>
  <c r="U309" i="75"/>
  <c r="Q309" i="75"/>
  <c r="M309" i="75"/>
  <c r="AR309" i="75" s="1"/>
  <c r="I309" i="75"/>
  <c r="P309" i="75" s="1"/>
  <c r="R309" i="75" s="1"/>
  <c r="AW308" i="75"/>
  <c r="AV308" i="75"/>
  <c r="AS308" i="75"/>
  <c r="AQ308" i="75"/>
  <c r="AO308" i="75"/>
  <c r="AN308" i="75"/>
  <c r="AM308" i="75"/>
  <c r="AL308" i="75"/>
  <c r="AI308" i="75"/>
  <c r="AC308" i="75"/>
  <c r="Z308" i="75"/>
  <c r="AD308" i="75" s="1"/>
  <c r="Y308" i="75"/>
  <c r="W308" i="75"/>
  <c r="V308" i="75"/>
  <c r="U308" i="75"/>
  <c r="Q308" i="75"/>
  <c r="M308" i="75"/>
  <c r="AR308" i="75" s="1"/>
  <c r="I308" i="75"/>
  <c r="AW307" i="75"/>
  <c r="AV307" i="75"/>
  <c r="AS307" i="75"/>
  <c r="AQ307" i="75"/>
  <c r="AO307" i="75"/>
  <c r="AN307" i="75"/>
  <c r="AM307" i="75"/>
  <c r="AL307" i="75"/>
  <c r="AI307" i="75"/>
  <c r="AC307" i="75"/>
  <c r="Y307" i="75"/>
  <c r="Z307" i="75" s="1"/>
  <c r="AD307" i="75" s="1"/>
  <c r="W307" i="75"/>
  <c r="V307" i="75"/>
  <c r="U307" i="75"/>
  <c r="Q307" i="75"/>
  <c r="M307" i="75"/>
  <c r="AR307" i="75" s="1"/>
  <c r="I307" i="75"/>
  <c r="P307" i="75" s="1"/>
  <c r="R307" i="75" s="1"/>
  <c r="AW306" i="75"/>
  <c r="AV306" i="75"/>
  <c r="AS306" i="75"/>
  <c r="AQ306" i="75"/>
  <c r="AO306" i="75"/>
  <c r="AN306" i="75"/>
  <c r="AM306" i="75"/>
  <c r="AL306" i="75"/>
  <c r="AI306" i="75"/>
  <c r="AC306" i="75"/>
  <c r="Z306" i="75"/>
  <c r="AD306" i="75" s="1"/>
  <c r="Y306" i="75"/>
  <c r="W306" i="75"/>
  <c r="V306" i="75"/>
  <c r="U306" i="75"/>
  <c r="Q306" i="75"/>
  <c r="M306" i="75"/>
  <c r="AR306" i="75" s="1"/>
  <c r="I306" i="75"/>
  <c r="AW305" i="75"/>
  <c r="AV305" i="75"/>
  <c r="AS305" i="75"/>
  <c r="AQ305" i="75"/>
  <c r="AO305" i="75"/>
  <c r="AN305" i="75"/>
  <c r="AM305" i="75"/>
  <c r="AL305" i="75"/>
  <c r="AI305" i="75"/>
  <c r="AC305" i="75"/>
  <c r="Y305" i="75"/>
  <c r="Z305" i="75" s="1"/>
  <c r="AD305" i="75" s="1"/>
  <c r="W305" i="75"/>
  <c r="V305" i="75"/>
  <c r="U305" i="75"/>
  <c r="Q305" i="75"/>
  <c r="M305" i="75"/>
  <c r="AR305" i="75" s="1"/>
  <c r="I305" i="75"/>
  <c r="P305" i="75" s="1"/>
  <c r="R305" i="75" s="1"/>
  <c r="AW304" i="75"/>
  <c r="AV304" i="75"/>
  <c r="AS304" i="75"/>
  <c r="AQ304" i="75"/>
  <c r="AO304" i="75"/>
  <c r="AN304" i="75"/>
  <c r="AM304" i="75"/>
  <c r="AL304" i="75"/>
  <c r="AI304" i="75"/>
  <c r="AC304" i="75"/>
  <c r="Z304" i="75"/>
  <c r="AD304" i="75" s="1"/>
  <c r="Y304" i="75"/>
  <c r="W304" i="75"/>
  <c r="V304" i="75"/>
  <c r="U304" i="75"/>
  <c r="Q304" i="75"/>
  <c r="M304" i="75"/>
  <c r="AR304" i="75" s="1"/>
  <c r="I304" i="75"/>
  <c r="AW303" i="75"/>
  <c r="AV303" i="75"/>
  <c r="AS303" i="75"/>
  <c r="AQ303" i="75"/>
  <c r="AO303" i="75"/>
  <c r="AN303" i="75"/>
  <c r="AM303" i="75"/>
  <c r="AL303" i="75"/>
  <c r="AI303" i="75"/>
  <c r="AC303" i="75"/>
  <c r="Y303" i="75"/>
  <c r="Z303" i="75" s="1"/>
  <c r="AD303" i="75" s="1"/>
  <c r="W303" i="75"/>
  <c r="V303" i="75"/>
  <c r="U303" i="75"/>
  <c r="Q303" i="75"/>
  <c r="M303" i="75"/>
  <c r="AR303" i="75" s="1"/>
  <c r="I303" i="75"/>
  <c r="P303" i="75" s="1"/>
  <c r="R303" i="75" s="1"/>
  <c r="AW302" i="75"/>
  <c r="AV302" i="75"/>
  <c r="AS302" i="75"/>
  <c r="AQ302" i="75"/>
  <c r="AO302" i="75"/>
  <c r="AN302" i="75"/>
  <c r="AM302" i="75"/>
  <c r="AL302" i="75"/>
  <c r="AI302" i="75"/>
  <c r="AC302" i="75"/>
  <c r="Z302" i="75"/>
  <c r="AD302" i="75" s="1"/>
  <c r="Y302" i="75"/>
  <c r="W302" i="75"/>
  <c r="V302" i="75"/>
  <c r="U302" i="75"/>
  <c r="Q302" i="75"/>
  <c r="M302" i="75"/>
  <c r="AR302" i="75" s="1"/>
  <c r="I302" i="75"/>
  <c r="AW301" i="75"/>
  <c r="AV301" i="75"/>
  <c r="AS301" i="75"/>
  <c r="AQ301" i="75"/>
  <c r="AO301" i="75"/>
  <c r="AN301" i="75"/>
  <c r="AM301" i="75"/>
  <c r="AL301" i="75"/>
  <c r="AI301" i="75"/>
  <c r="AC301" i="75"/>
  <c r="Y301" i="75"/>
  <c r="Z301" i="75" s="1"/>
  <c r="AD301" i="75" s="1"/>
  <c r="W301" i="75"/>
  <c r="V301" i="75"/>
  <c r="U301" i="75"/>
  <c r="Q301" i="75"/>
  <c r="M301" i="75"/>
  <c r="AR301" i="75" s="1"/>
  <c r="I301" i="75"/>
  <c r="P301" i="75" s="1"/>
  <c r="R301" i="75" s="1"/>
  <c r="AW300" i="75"/>
  <c r="AV300" i="75"/>
  <c r="AS300" i="75"/>
  <c r="AQ300" i="75"/>
  <c r="AO300" i="75"/>
  <c r="AN300" i="75"/>
  <c r="AM300" i="75"/>
  <c r="AL300" i="75"/>
  <c r="AI300" i="75"/>
  <c r="AC300" i="75"/>
  <c r="Z300" i="75"/>
  <c r="AD300" i="75" s="1"/>
  <c r="Y300" i="75"/>
  <c r="W300" i="75"/>
  <c r="V300" i="75"/>
  <c r="U300" i="75"/>
  <c r="Q300" i="75"/>
  <c r="M300" i="75"/>
  <c r="AR300" i="75" s="1"/>
  <c r="I300" i="75"/>
  <c r="AW299" i="75"/>
  <c r="AV299" i="75"/>
  <c r="AS299" i="75"/>
  <c r="AQ299" i="75"/>
  <c r="AO299" i="75"/>
  <c r="AN299" i="75"/>
  <c r="AM299" i="75"/>
  <c r="AL299" i="75"/>
  <c r="AI299" i="75"/>
  <c r="AC299" i="75"/>
  <c r="Y299" i="75"/>
  <c r="Z299" i="75" s="1"/>
  <c r="AD299" i="75" s="1"/>
  <c r="W299" i="75"/>
  <c r="V299" i="75"/>
  <c r="U299" i="75"/>
  <c r="Q299" i="75"/>
  <c r="M299" i="75"/>
  <c r="AR299" i="75" s="1"/>
  <c r="I299" i="75"/>
  <c r="P299" i="75" s="1"/>
  <c r="R299" i="75" s="1"/>
  <c r="AW298" i="75"/>
  <c r="AV298" i="75"/>
  <c r="AS298" i="75"/>
  <c r="AQ298" i="75"/>
  <c r="AO298" i="75"/>
  <c r="AN298" i="75"/>
  <c r="AM298" i="75"/>
  <c r="AL298" i="75"/>
  <c r="AI298" i="75"/>
  <c r="AC298" i="75"/>
  <c r="Z298" i="75"/>
  <c r="AD298" i="75" s="1"/>
  <c r="Y298" i="75"/>
  <c r="W298" i="75"/>
  <c r="V298" i="75"/>
  <c r="U298" i="75"/>
  <c r="Q298" i="75"/>
  <c r="M298" i="75"/>
  <c r="AR298" i="75" s="1"/>
  <c r="I298" i="75"/>
  <c r="AW297" i="75"/>
  <c r="AV297" i="75"/>
  <c r="AS297" i="75"/>
  <c r="AQ297" i="75"/>
  <c r="AO297" i="75"/>
  <c r="AN297" i="75"/>
  <c r="AM297" i="75"/>
  <c r="AL297" i="75"/>
  <c r="AI297" i="75"/>
  <c r="AC297" i="75"/>
  <c r="Y297" i="75"/>
  <c r="Z297" i="75" s="1"/>
  <c r="AD297" i="75" s="1"/>
  <c r="W297" i="75"/>
  <c r="V297" i="75"/>
  <c r="U297" i="75"/>
  <c r="Q297" i="75"/>
  <c r="M297" i="75"/>
  <c r="AR297" i="75" s="1"/>
  <c r="I297" i="75"/>
  <c r="P297" i="75" s="1"/>
  <c r="R297" i="75" s="1"/>
  <c r="AW296" i="75"/>
  <c r="AV296" i="75"/>
  <c r="AS296" i="75"/>
  <c r="AQ296" i="75"/>
  <c r="AO296" i="75"/>
  <c r="AN296" i="75"/>
  <c r="AM296" i="75"/>
  <c r="AL296" i="75"/>
  <c r="AI296" i="75"/>
  <c r="AC296" i="75"/>
  <c r="Z296" i="75"/>
  <c r="AD296" i="75" s="1"/>
  <c r="Y296" i="75"/>
  <c r="W296" i="75"/>
  <c r="V296" i="75"/>
  <c r="U296" i="75"/>
  <c r="Q296" i="75"/>
  <c r="M296" i="75"/>
  <c r="AR296" i="75" s="1"/>
  <c r="I296" i="75"/>
  <c r="AW295" i="75"/>
  <c r="AV295" i="75"/>
  <c r="AS295" i="75"/>
  <c r="AQ295" i="75"/>
  <c r="AO295" i="75"/>
  <c r="AN295" i="75"/>
  <c r="AM295" i="75"/>
  <c r="AL295" i="75"/>
  <c r="AI295" i="75"/>
  <c r="AC295" i="75"/>
  <c r="Y295" i="75"/>
  <c r="Z295" i="75" s="1"/>
  <c r="AD295" i="75" s="1"/>
  <c r="W295" i="75"/>
  <c r="V295" i="75"/>
  <c r="U295" i="75"/>
  <c r="Q295" i="75"/>
  <c r="M295" i="75"/>
  <c r="AR295" i="75" s="1"/>
  <c r="I295" i="75"/>
  <c r="P295" i="75" s="1"/>
  <c r="R295" i="75" s="1"/>
  <c r="AW294" i="75"/>
  <c r="AV294" i="75"/>
  <c r="AS294" i="75"/>
  <c r="AQ294" i="75"/>
  <c r="AO294" i="75"/>
  <c r="AN294" i="75"/>
  <c r="AM294" i="75"/>
  <c r="AL294" i="75"/>
  <c r="AI294" i="75"/>
  <c r="AC294" i="75"/>
  <c r="Z294" i="75"/>
  <c r="AD294" i="75" s="1"/>
  <c r="Y294" i="75"/>
  <c r="W294" i="75"/>
  <c r="V294" i="75"/>
  <c r="U294" i="75"/>
  <c r="Q294" i="75"/>
  <c r="M294" i="75"/>
  <c r="AR294" i="75" s="1"/>
  <c r="I294" i="75"/>
  <c r="AW293" i="75"/>
  <c r="AV293" i="75"/>
  <c r="AS293" i="75"/>
  <c r="AQ293" i="75"/>
  <c r="AO293" i="75"/>
  <c r="AN293" i="75"/>
  <c r="AM293" i="75"/>
  <c r="AL293" i="75"/>
  <c r="AI293" i="75"/>
  <c r="AC293" i="75"/>
  <c r="Y293" i="75"/>
  <c r="Z293" i="75" s="1"/>
  <c r="AD293" i="75" s="1"/>
  <c r="W293" i="75"/>
  <c r="V293" i="75"/>
  <c r="U293" i="75"/>
  <c r="Q293" i="75"/>
  <c r="M293" i="75"/>
  <c r="AR293" i="75" s="1"/>
  <c r="I293" i="75"/>
  <c r="P293" i="75" s="1"/>
  <c r="R293" i="75" s="1"/>
  <c r="AW292" i="75"/>
  <c r="AV292" i="75"/>
  <c r="AS292" i="75"/>
  <c r="AQ292" i="75"/>
  <c r="AO292" i="75"/>
  <c r="AN292" i="75"/>
  <c r="AM292" i="75"/>
  <c r="AL292" i="75"/>
  <c r="AI292" i="75"/>
  <c r="AC292" i="75"/>
  <c r="Z292" i="75"/>
  <c r="AD292" i="75" s="1"/>
  <c r="Y292" i="75"/>
  <c r="W292" i="75"/>
  <c r="V292" i="75"/>
  <c r="U292" i="75"/>
  <c r="Q292" i="75"/>
  <c r="M292" i="75"/>
  <c r="AR292" i="75" s="1"/>
  <c r="I292" i="75"/>
  <c r="AW291" i="75"/>
  <c r="AV291" i="75"/>
  <c r="AS291" i="75"/>
  <c r="AQ291" i="75"/>
  <c r="AO291" i="75"/>
  <c r="AN291" i="75"/>
  <c r="AM291" i="75"/>
  <c r="AL291" i="75"/>
  <c r="AI291" i="75"/>
  <c r="AC291" i="75"/>
  <c r="Y291" i="75"/>
  <c r="Z291" i="75" s="1"/>
  <c r="AD291" i="75" s="1"/>
  <c r="W291" i="75"/>
  <c r="V291" i="75"/>
  <c r="U291" i="75"/>
  <c r="Q291" i="75"/>
  <c r="M291" i="75"/>
  <c r="AR291" i="75" s="1"/>
  <c r="I291" i="75"/>
  <c r="P291" i="75" s="1"/>
  <c r="R291" i="75" s="1"/>
  <c r="AW290" i="75"/>
  <c r="AV290" i="75"/>
  <c r="AS290" i="75"/>
  <c r="AQ290" i="75"/>
  <c r="AO290" i="75"/>
  <c r="AN290" i="75"/>
  <c r="AM290" i="75"/>
  <c r="AL290" i="75"/>
  <c r="AI290" i="75"/>
  <c r="AC290" i="75"/>
  <c r="Z290" i="75"/>
  <c r="AD290" i="75" s="1"/>
  <c r="Y290" i="75"/>
  <c r="W290" i="75"/>
  <c r="V290" i="75"/>
  <c r="U290" i="75"/>
  <c r="Q290" i="75"/>
  <c r="M290" i="75"/>
  <c r="AR290" i="75" s="1"/>
  <c r="I290" i="75"/>
  <c r="AW289" i="75"/>
  <c r="AV289" i="75"/>
  <c r="AS289" i="75"/>
  <c r="AQ289" i="75"/>
  <c r="AO289" i="75"/>
  <c r="AN289" i="75"/>
  <c r="AM289" i="75"/>
  <c r="AL289" i="75"/>
  <c r="AI289" i="75"/>
  <c r="AC289" i="75"/>
  <c r="Y289" i="75"/>
  <c r="Z289" i="75" s="1"/>
  <c r="AD289" i="75" s="1"/>
  <c r="W289" i="75"/>
  <c r="V289" i="75"/>
  <c r="U289" i="75"/>
  <c r="Q289" i="75"/>
  <c r="M289" i="75"/>
  <c r="AR289" i="75" s="1"/>
  <c r="I289" i="75"/>
  <c r="P289" i="75" s="1"/>
  <c r="R289" i="75" s="1"/>
  <c r="AW288" i="75"/>
  <c r="AV288" i="75"/>
  <c r="AS288" i="75"/>
  <c r="AQ288" i="75"/>
  <c r="AO288" i="75"/>
  <c r="AN288" i="75"/>
  <c r="AM288" i="75"/>
  <c r="AL288" i="75"/>
  <c r="AI288" i="75"/>
  <c r="AC288" i="75"/>
  <c r="Z288" i="75"/>
  <c r="AD288" i="75" s="1"/>
  <c r="Y288" i="75"/>
  <c r="W288" i="75"/>
  <c r="V288" i="75"/>
  <c r="U288" i="75"/>
  <c r="Q288" i="75"/>
  <c r="M288" i="75"/>
  <c r="AR288" i="75" s="1"/>
  <c r="I288" i="75"/>
  <c r="AW287" i="75"/>
  <c r="AV287" i="75"/>
  <c r="AS287" i="75"/>
  <c r="AQ287" i="75"/>
  <c r="AO287" i="75"/>
  <c r="AN287" i="75"/>
  <c r="AM287" i="75"/>
  <c r="AL287" i="75"/>
  <c r="AI287" i="75"/>
  <c r="AC287" i="75"/>
  <c r="Y287" i="75"/>
  <c r="Z287" i="75" s="1"/>
  <c r="AD287" i="75" s="1"/>
  <c r="W287" i="75"/>
  <c r="V287" i="75"/>
  <c r="U287" i="75"/>
  <c r="Q287" i="75"/>
  <c r="M287" i="75"/>
  <c r="AR287" i="75" s="1"/>
  <c r="I287" i="75"/>
  <c r="P287" i="75" s="1"/>
  <c r="R287" i="75" s="1"/>
  <c r="AW286" i="75"/>
  <c r="AV286" i="75"/>
  <c r="AS286" i="75"/>
  <c r="AQ286" i="75"/>
  <c r="AO286" i="75"/>
  <c r="AN286" i="75"/>
  <c r="AM286" i="75"/>
  <c r="AL286" i="75"/>
  <c r="AI286" i="75"/>
  <c r="AC286" i="75"/>
  <c r="Z286" i="75"/>
  <c r="AD286" i="75" s="1"/>
  <c r="Y286" i="75"/>
  <c r="W286" i="75"/>
  <c r="V286" i="75"/>
  <c r="U286" i="75"/>
  <c r="Q286" i="75"/>
  <c r="M286" i="75"/>
  <c r="AR286" i="75" s="1"/>
  <c r="I286" i="75"/>
  <c r="AW285" i="75"/>
  <c r="AV285" i="75"/>
  <c r="AS285" i="75"/>
  <c r="AQ285" i="75"/>
  <c r="AO285" i="75"/>
  <c r="AN285" i="75"/>
  <c r="AM285" i="75"/>
  <c r="AL285" i="75"/>
  <c r="AI285" i="75"/>
  <c r="AC285" i="75"/>
  <c r="Y285" i="75"/>
  <c r="Z285" i="75" s="1"/>
  <c r="AD285" i="75" s="1"/>
  <c r="W285" i="75"/>
  <c r="V285" i="75"/>
  <c r="U285" i="75"/>
  <c r="Q285" i="75"/>
  <c r="M285" i="75"/>
  <c r="AR285" i="75" s="1"/>
  <c r="I285" i="75"/>
  <c r="P285" i="75" s="1"/>
  <c r="R285" i="75" s="1"/>
  <c r="AW284" i="75"/>
  <c r="AV284" i="75"/>
  <c r="AS284" i="75"/>
  <c r="AQ284" i="75"/>
  <c r="AO284" i="75"/>
  <c r="AN284" i="75"/>
  <c r="AM284" i="75"/>
  <c r="AL284" i="75"/>
  <c r="AI284" i="75"/>
  <c r="AC284" i="75"/>
  <c r="Z284" i="75"/>
  <c r="AD284" i="75" s="1"/>
  <c r="Y284" i="75"/>
  <c r="W284" i="75"/>
  <c r="V284" i="75"/>
  <c r="U284" i="75"/>
  <c r="Q284" i="75"/>
  <c r="M284" i="75"/>
  <c r="AR284" i="75" s="1"/>
  <c r="I284" i="75"/>
  <c r="AW283" i="75"/>
  <c r="AV283" i="75"/>
  <c r="AS283" i="75"/>
  <c r="AQ283" i="75"/>
  <c r="AO283" i="75"/>
  <c r="AN283" i="75"/>
  <c r="AM283" i="75"/>
  <c r="AL283" i="75"/>
  <c r="AI283" i="75"/>
  <c r="AC283" i="75"/>
  <c r="Y283" i="75"/>
  <c r="Z283" i="75" s="1"/>
  <c r="AD283" i="75" s="1"/>
  <c r="W283" i="75"/>
  <c r="V283" i="75"/>
  <c r="U283" i="75"/>
  <c r="Q283" i="75"/>
  <c r="M283" i="75"/>
  <c r="AR283" i="75" s="1"/>
  <c r="I283" i="75"/>
  <c r="P283" i="75" s="1"/>
  <c r="R283" i="75" s="1"/>
  <c r="AW282" i="75"/>
  <c r="AV282" i="75"/>
  <c r="AS282" i="75"/>
  <c r="AQ282" i="75"/>
  <c r="AO282" i="75"/>
  <c r="AN282" i="75"/>
  <c r="AM282" i="75"/>
  <c r="AL282" i="75"/>
  <c r="AI282" i="75"/>
  <c r="AC282" i="75"/>
  <c r="Z282" i="75"/>
  <c r="AD282" i="75" s="1"/>
  <c r="Y282" i="75"/>
  <c r="W282" i="75"/>
  <c r="V282" i="75"/>
  <c r="U282" i="75"/>
  <c r="Q282" i="75"/>
  <c r="M282" i="75"/>
  <c r="AR282" i="75" s="1"/>
  <c r="I282" i="75"/>
  <c r="AW281" i="75"/>
  <c r="AV281" i="75"/>
  <c r="AS281" i="75"/>
  <c r="AQ281" i="75"/>
  <c r="AO281" i="75"/>
  <c r="AN281" i="75"/>
  <c r="AM281" i="75"/>
  <c r="AL281" i="75"/>
  <c r="AI281" i="75"/>
  <c r="AC281" i="75"/>
  <c r="Y281" i="75"/>
  <c r="Z281" i="75" s="1"/>
  <c r="AD281" i="75" s="1"/>
  <c r="W281" i="75"/>
  <c r="V281" i="75"/>
  <c r="U281" i="75"/>
  <c r="Q281" i="75"/>
  <c r="M281" i="75"/>
  <c r="AR281" i="75" s="1"/>
  <c r="I281" i="75"/>
  <c r="P281" i="75" s="1"/>
  <c r="R281" i="75" s="1"/>
  <c r="AW280" i="75"/>
  <c r="AV280" i="75"/>
  <c r="AS280" i="75"/>
  <c r="AQ280" i="75"/>
  <c r="AO280" i="75"/>
  <c r="AN280" i="75"/>
  <c r="AM280" i="75"/>
  <c r="AL280" i="75"/>
  <c r="AI280" i="75"/>
  <c r="AC280" i="75"/>
  <c r="Z280" i="75"/>
  <c r="AD280" i="75" s="1"/>
  <c r="Y280" i="75"/>
  <c r="W280" i="75"/>
  <c r="V280" i="75"/>
  <c r="U280" i="75"/>
  <c r="Q280" i="75"/>
  <c r="M280" i="75"/>
  <c r="AR280" i="75" s="1"/>
  <c r="I280" i="75"/>
  <c r="AW279" i="75"/>
  <c r="AV279" i="75"/>
  <c r="AS279" i="75"/>
  <c r="AR279" i="75"/>
  <c r="AQ279" i="75"/>
  <c r="AO279" i="75"/>
  <c r="AN279" i="75"/>
  <c r="AM279" i="75"/>
  <c r="AL279" i="75"/>
  <c r="AI279" i="75"/>
  <c r="AC279" i="75"/>
  <c r="Y279" i="75"/>
  <c r="Z279" i="75" s="1"/>
  <c r="AD279" i="75" s="1"/>
  <c r="W279" i="75"/>
  <c r="V279" i="75"/>
  <c r="U279" i="75"/>
  <c r="Q279" i="75"/>
  <c r="M279" i="75"/>
  <c r="I279" i="75"/>
  <c r="P279" i="75" s="1"/>
  <c r="R279" i="75" s="1"/>
  <c r="AW278" i="75"/>
  <c r="AV278" i="75"/>
  <c r="AS278" i="75"/>
  <c r="AQ278" i="75"/>
  <c r="AO278" i="75"/>
  <c r="AN278" i="75"/>
  <c r="AM278" i="75"/>
  <c r="AL278" i="75"/>
  <c r="AI278" i="75"/>
  <c r="AC278" i="75"/>
  <c r="Z278" i="75"/>
  <c r="AD278" i="75" s="1"/>
  <c r="Y278" i="75"/>
  <c r="W278" i="75"/>
  <c r="V278" i="75"/>
  <c r="U278" i="75"/>
  <c r="Q278" i="75"/>
  <c r="M278" i="75"/>
  <c r="AR278" i="75" s="1"/>
  <c r="I278" i="75"/>
  <c r="AW277" i="75"/>
  <c r="AV277" i="75"/>
  <c r="AS277" i="75"/>
  <c r="AR277" i="75"/>
  <c r="AQ277" i="75"/>
  <c r="AO277" i="75"/>
  <c r="AN277" i="75"/>
  <c r="AM277" i="75"/>
  <c r="AL277" i="75"/>
  <c r="AI277" i="75"/>
  <c r="AC277" i="75"/>
  <c r="Y277" i="75"/>
  <c r="Z277" i="75" s="1"/>
  <c r="AD277" i="75" s="1"/>
  <c r="W277" i="75"/>
  <c r="V277" i="75"/>
  <c r="U277" i="75"/>
  <c r="Q277" i="75"/>
  <c r="P277" i="75"/>
  <c r="R277" i="75" s="1"/>
  <c r="M277" i="75"/>
  <c r="I277" i="75"/>
  <c r="AW276" i="75"/>
  <c r="AV276" i="75"/>
  <c r="AS276" i="75"/>
  <c r="AQ276" i="75"/>
  <c r="AO276" i="75"/>
  <c r="AN276" i="75"/>
  <c r="AM276" i="75"/>
  <c r="AL276" i="75"/>
  <c r="AI276" i="75"/>
  <c r="AC276" i="75"/>
  <c r="Z276" i="75"/>
  <c r="AD276" i="75" s="1"/>
  <c r="Y276" i="75"/>
  <c r="W276" i="75"/>
  <c r="V276" i="75"/>
  <c r="U276" i="75"/>
  <c r="Q276" i="75"/>
  <c r="M276" i="75"/>
  <c r="AR276" i="75" s="1"/>
  <c r="I276" i="75"/>
  <c r="P276" i="75" s="1"/>
  <c r="R276" i="75" s="1"/>
  <c r="AW275" i="75"/>
  <c r="AV275" i="75"/>
  <c r="AS275" i="75"/>
  <c r="AR275" i="75"/>
  <c r="AQ275" i="75"/>
  <c r="AO275" i="75"/>
  <c r="AN275" i="75"/>
  <c r="AM275" i="75"/>
  <c r="AL275" i="75"/>
  <c r="AI275" i="75"/>
  <c r="AC275" i="75"/>
  <c r="Y275" i="75"/>
  <c r="Z275" i="75" s="1"/>
  <c r="AD275" i="75" s="1"/>
  <c r="W275" i="75"/>
  <c r="V275" i="75"/>
  <c r="U275" i="75"/>
  <c r="Q275" i="75"/>
  <c r="P275" i="75"/>
  <c r="R275" i="75" s="1"/>
  <c r="M275" i="75"/>
  <c r="I275" i="75"/>
  <c r="AW274" i="75"/>
  <c r="AV274" i="75"/>
  <c r="AS274" i="75"/>
  <c r="AQ274" i="75"/>
  <c r="AO274" i="75"/>
  <c r="AN274" i="75"/>
  <c r="AM274" i="75"/>
  <c r="AL274" i="75"/>
  <c r="AI274" i="75"/>
  <c r="AC274" i="75"/>
  <c r="Z274" i="75"/>
  <c r="AD274" i="75" s="1"/>
  <c r="Y274" i="75"/>
  <c r="W274" i="75"/>
  <c r="V274" i="75"/>
  <c r="U274" i="75"/>
  <c r="Q274" i="75"/>
  <c r="M274" i="75"/>
  <c r="AR274" i="75" s="1"/>
  <c r="I274" i="75"/>
  <c r="P274" i="75" s="1"/>
  <c r="R274" i="75" s="1"/>
  <c r="AW273" i="75"/>
  <c r="AV273" i="75"/>
  <c r="AS273" i="75"/>
  <c r="AQ273" i="75"/>
  <c r="AO273" i="75"/>
  <c r="AN273" i="75"/>
  <c r="AM273" i="75"/>
  <c r="AL273" i="75"/>
  <c r="AI273" i="75"/>
  <c r="AD273" i="75"/>
  <c r="AC273" i="75"/>
  <c r="Z273" i="75"/>
  <c r="Y273" i="75"/>
  <c r="W273" i="75"/>
  <c r="V273" i="75"/>
  <c r="U273" i="75"/>
  <c r="Q273" i="75"/>
  <c r="M273" i="75"/>
  <c r="AR273" i="75" s="1"/>
  <c r="I273" i="75"/>
  <c r="AW272" i="75"/>
  <c r="AV272" i="75"/>
  <c r="AS272" i="75"/>
  <c r="AQ272" i="75"/>
  <c r="AO272" i="75"/>
  <c r="AN272" i="75"/>
  <c r="AM272" i="75"/>
  <c r="AL272" i="75"/>
  <c r="AI272" i="75"/>
  <c r="AC272" i="75"/>
  <c r="Z272" i="75"/>
  <c r="AD272" i="75" s="1"/>
  <c r="Y272" i="75"/>
  <c r="W272" i="75"/>
  <c r="V272" i="75"/>
  <c r="U272" i="75"/>
  <c r="Q272" i="75"/>
  <c r="M272" i="75"/>
  <c r="AR272" i="75" s="1"/>
  <c r="I272" i="75"/>
  <c r="P272" i="75" s="1"/>
  <c r="R272" i="75" s="1"/>
  <c r="AW271" i="75"/>
  <c r="AV271" i="75"/>
  <c r="AS271" i="75"/>
  <c r="AQ271" i="75"/>
  <c r="AO271" i="75"/>
  <c r="AN271" i="75"/>
  <c r="AM271" i="75"/>
  <c r="AL271" i="75"/>
  <c r="AI271" i="75"/>
  <c r="AD271" i="75"/>
  <c r="AC271" i="75"/>
  <c r="Z271" i="75"/>
  <c r="Y271" i="75"/>
  <c r="W271" i="75"/>
  <c r="V271" i="75"/>
  <c r="U271" i="75"/>
  <c r="Q271" i="75"/>
  <c r="M271" i="75"/>
  <c r="AR271" i="75" s="1"/>
  <c r="I271" i="75"/>
  <c r="AW270" i="75"/>
  <c r="AV270" i="75"/>
  <c r="AS270" i="75"/>
  <c r="AQ270" i="75"/>
  <c r="AO270" i="75"/>
  <c r="AN270" i="75"/>
  <c r="AM270" i="75"/>
  <c r="AL270" i="75"/>
  <c r="AI270" i="75"/>
  <c r="AC270" i="75"/>
  <c r="Z270" i="75"/>
  <c r="AD270" i="75" s="1"/>
  <c r="Y270" i="75"/>
  <c r="W270" i="75"/>
  <c r="V270" i="75"/>
  <c r="U270" i="75"/>
  <c r="Q270" i="75"/>
  <c r="M270" i="75"/>
  <c r="AR270" i="75" s="1"/>
  <c r="I270" i="75"/>
  <c r="P270" i="75" s="1"/>
  <c r="R270" i="75" s="1"/>
  <c r="AW269" i="75"/>
  <c r="AV269" i="75"/>
  <c r="AS269" i="75"/>
  <c r="AQ269" i="75"/>
  <c r="AO269" i="75"/>
  <c r="AN269" i="75"/>
  <c r="AM269" i="75"/>
  <c r="AL269" i="75"/>
  <c r="AI269" i="75"/>
  <c r="AD269" i="75"/>
  <c r="AC269" i="75"/>
  <c r="Z269" i="75"/>
  <c r="Y269" i="75"/>
  <c r="W269" i="75"/>
  <c r="V269" i="75"/>
  <c r="U269" i="75"/>
  <c r="Q269" i="75"/>
  <c r="P269" i="75"/>
  <c r="R269" i="75" s="1"/>
  <c r="M269" i="75"/>
  <c r="AR269" i="75" s="1"/>
  <c r="I269" i="75"/>
  <c r="AW268" i="75"/>
  <c r="AV268" i="75"/>
  <c r="AS268" i="75"/>
  <c r="AQ268" i="75"/>
  <c r="AO268" i="75"/>
  <c r="AN268" i="75"/>
  <c r="AM268" i="75"/>
  <c r="AL268" i="75"/>
  <c r="AI268" i="75"/>
  <c r="AC268" i="75"/>
  <c r="Z268" i="75"/>
  <c r="AD268" i="75" s="1"/>
  <c r="Y268" i="75"/>
  <c r="W268" i="75"/>
  <c r="V268" i="75"/>
  <c r="U268" i="75"/>
  <c r="Q268" i="75"/>
  <c r="M268" i="75"/>
  <c r="AR268" i="75" s="1"/>
  <c r="I268" i="75"/>
  <c r="P268" i="75" s="1"/>
  <c r="R268" i="75" s="1"/>
  <c r="AW267" i="75"/>
  <c r="AV267" i="75"/>
  <c r="AS267" i="75"/>
  <c r="AR267" i="75"/>
  <c r="AQ267" i="75"/>
  <c r="AO267" i="75"/>
  <c r="AN267" i="75"/>
  <c r="AM267" i="75"/>
  <c r="AL267" i="75"/>
  <c r="AI267" i="75"/>
  <c r="AD267" i="75"/>
  <c r="AC267" i="75"/>
  <c r="Z267" i="75"/>
  <c r="Y267" i="75"/>
  <c r="W267" i="75"/>
  <c r="V267" i="75"/>
  <c r="U267" i="75"/>
  <c r="Q267" i="75"/>
  <c r="P267" i="75"/>
  <c r="R267" i="75" s="1"/>
  <c r="M267" i="75"/>
  <c r="I267" i="75"/>
  <c r="AW266" i="75"/>
  <c r="AV266" i="75"/>
  <c r="AS266" i="75"/>
  <c r="AQ266" i="75"/>
  <c r="AO266" i="75"/>
  <c r="AN266" i="75"/>
  <c r="AM266" i="75"/>
  <c r="AL266" i="75"/>
  <c r="AI266" i="75"/>
  <c r="AC266" i="75"/>
  <c r="Z266" i="75"/>
  <c r="AD266" i="75" s="1"/>
  <c r="Y266" i="75"/>
  <c r="W266" i="75"/>
  <c r="V266" i="75"/>
  <c r="U266" i="75"/>
  <c r="Q266" i="75"/>
  <c r="M266" i="75"/>
  <c r="AR266" i="75" s="1"/>
  <c r="I266" i="75"/>
  <c r="P266" i="75" s="1"/>
  <c r="R266" i="75" s="1"/>
  <c r="AW265" i="75"/>
  <c r="AV265" i="75"/>
  <c r="AS265" i="75"/>
  <c r="AR265" i="75"/>
  <c r="AQ265" i="75"/>
  <c r="AO265" i="75"/>
  <c r="AN265" i="75"/>
  <c r="AM265" i="75"/>
  <c r="AL265" i="75"/>
  <c r="AI265" i="75"/>
  <c r="AD265" i="75"/>
  <c r="AC265" i="75"/>
  <c r="Z265" i="75"/>
  <c r="Y265" i="75"/>
  <c r="W265" i="75"/>
  <c r="V265" i="75"/>
  <c r="U265" i="75"/>
  <c r="Q265" i="75"/>
  <c r="P265" i="75"/>
  <c r="R265" i="75" s="1"/>
  <c r="M265" i="75"/>
  <c r="I265" i="75"/>
  <c r="AW264" i="75"/>
  <c r="AV264" i="75"/>
  <c r="AS264" i="75"/>
  <c r="AQ264" i="75"/>
  <c r="AO264" i="75"/>
  <c r="AN264" i="75"/>
  <c r="AM264" i="75"/>
  <c r="AL264" i="75"/>
  <c r="AI264" i="75"/>
  <c r="AC264" i="75"/>
  <c r="Z264" i="75"/>
  <c r="AD264" i="75" s="1"/>
  <c r="Y264" i="75"/>
  <c r="W264" i="75"/>
  <c r="V264" i="75"/>
  <c r="U264" i="75"/>
  <c r="Q264" i="75"/>
  <c r="M264" i="75"/>
  <c r="AR264" i="75" s="1"/>
  <c r="I264" i="75"/>
  <c r="P264" i="75" s="1"/>
  <c r="R264" i="75" s="1"/>
  <c r="AW263" i="75"/>
  <c r="AV263" i="75"/>
  <c r="AS263" i="75"/>
  <c r="AR263" i="75"/>
  <c r="AQ263" i="75"/>
  <c r="AO263" i="75"/>
  <c r="AN263" i="75"/>
  <c r="AM263" i="75"/>
  <c r="AL263" i="75"/>
  <c r="AI263" i="75"/>
  <c r="AD263" i="75"/>
  <c r="AC263" i="75"/>
  <c r="Z263" i="75"/>
  <c r="Y263" i="75"/>
  <c r="W263" i="75"/>
  <c r="V263" i="75"/>
  <c r="U263" i="75"/>
  <c r="Q263" i="75"/>
  <c r="P263" i="75"/>
  <c r="R263" i="75" s="1"/>
  <c r="M263" i="75"/>
  <c r="I263" i="75"/>
  <c r="AW262" i="75"/>
  <c r="AV262" i="75"/>
  <c r="AS262" i="75"/>
  <c r="AQ262" i="75"/>
  <c r="AO262" i="75"/>
  <c r="AN262" i="75"/>
  <c r="AM262" i="75"/>
  <c r="AL262" i="75"/>
  <c r="AI262" i="75"/>
  <c r="AC262" i="75"/>
  <c r="Z262" i="75"/>
  <c r="AD262" i="75" s="1"/>
  <c r="Y262" i="75"/>
  <c r="W262" i="75"/>
  <c r="V262" i="75"/>
  <c r="U262" i="75"/>
  <c r="Q262" i="75"/>
  <c r="M262" i="75"/>
  <c r="AR262" i="75" s="1"/>
  <c r="I262" i="75"/>
  <c r="P262" i="75" s="1"/>
  <c r="R262" i="75" s="1"/>
  <c r="AW261" i="75"/>
  <c r="AV261" i="75"/>
  <c r="AS261" i="75"/>
  <c r="AR261" i="75"/>
  <c r="AQ261" i="75"/>
  <c r="AO261" i="75"/>
  <c r="AN261" i="75"/>
  <c r="AM261" i="75"/>
  <c r="AL261" i="75"/>
  <c r="AI261" i="75"/>
  <c r="AD261" i="75"/>
  <c r="AC261" i="75"/>
  <c r="Z261" i="75"/>
  <c r="Y261" i="75"/>
  <c r="W261" i="75"/>
  <c r="V261" i="75"/>
  <c r="U261" i="75"/>
  <c r="Q261" i="75"/>
  <c r="P261" i="75"/>
  <c r="R261" i="75" s="1"/>
  <c r="M261" i="75"/>
  <c r="I261" i="75"/>
  <c r="AW260" i="75"/>
  <c r="AV260" i="75"/>
  <c r="AS260" i="75"/>
  <c r="AQ260" i="75"/>
  <c r="AO260" i="75"/>
  <c r="AN260" i="75"/>
  <c r="AM260" i="75"/>
  <c r="AL260" i="75"/>
  <c r="AI260" i="75"/>
  <c r="AC260" i="75"/>
  <c r="Z260" i="75"/>
  <c r="AD260" i="75" s="1"/>
  <c r="Y260" i="75"/>
  <c r="W260" i="75"/>
  <c r="V260" i="75"/>
  <c r="U260" i="75"/>
  <c r="Q260" i="75"/>
  <c r="M260" i="75"/>
  <c r="AR260" i="75" s="1"/>
  <c r="I260" i="75"/>
  <c r="P260" i="75" s="1"/>
  <c r="R260" i="75" s="1"/>
  <c r="AW259" i="75"/>
  <c r="AV259" i="75"/>
  <c r="AS259" i="75"/>
  <c r="AR259" i="75"/>
  <c r="AQ259" i="75"/>
  <c r="AO259" i="75"/>
  <c r="AN259" i="75"/>
  <c r="AM259" i="75"/>
  <c r="AL259" i="75"/>
  <c r="AI259" i="75"/>
  <c r="AD259" i="75"/>
  <c r="AC259" i="75"/>
  <c r="Z259" i="75"/>
  <c r="Y259" i="75"/>
  <c r="W259" i="75"/>
  <c r="V259" i="75"/>
  <c r="U259" i="75"/>
  <c r="Q259" i="75"/>
  <c r="P259" i="75"/>
  <c r="R259" i="75" s="1"/>
  <c r="M259" i="75"/>
  <c r="I259" i="75"/>
  <c r="AW258" i="75"/>
  <c r="AV258" i="75"/>
  <c r="AS258" i="75"/>
  <c r="AQ258" i="75"/>
  <c r="AO258" i="75"/>
  <c r="AN258" i="75"/>
  <c r="AM258" i="75"/>
  <c r="AL258" i="75"/>
  <c r="AI258" i="75"/>
  <c r="AC258" i="75"/>
  <c r="Z258" i="75"/>
  <c r="AD258" i="75" s="1"/>
  <c r="Y258" i="75"/>
  <c r="W258" i="75"/>
  <c r="V258" i="75"/>
  <c r="U258" i="75"/>
  <c r="Q258" i="75"/>
  <c r="M258" i="75"/>
  <c r="AR258" i="75" s="1"/>
  <c r="I258" i="75"/>
  <c r="P258" i="75" s="1"/>
  <c r="R258" i="75" s="1"/>
  <c r="AW257" i="75"/>
  <c r="AV257" i="75"/>
  <c r="AS257" i="75"/>
  <c r="AQ257" i="75"/>
  <c r="AO257" i="75"/>
  <c r="AN257" i="75"/>
  <c r="AM257" i="75"/>
  <c r="AL257" i="75"/>
  <c r="AI257" i="75"/>
  <c r="AD257" i="75"/>
  <c r="AC257" i="75"/>
  <c r="Z257" i="75"/>
  <c r="Y257" i="75"/>
  <c r="W257" i="75"/>
  <c r="V257" i="75"/>
  <c r="U257" i="75"/>
  <c r="Q257" i="75"/>
  <c r="P257" i="75"/>
  <c r="R257" i="75" s="1"/>
  <c r="M257" i="75"/>
  <c r="AR257" i="75" s="1"/>
  <c r="I257" i="75"/>
  <c r="AW256" i="75"/>
  <c r="AV256" i="75"/>
  <c r="AS256" i="75"/>
  <c r="AQ256" i="75"/>
  <c r="AO256" i="75"/>
  <c r="AN256" i="75"/>
  <c r="AM256" i="75"/>
  <c r="AL256" i="75"/>
  <c r="AI256" i="75"/>
  <c r="AC256" i="75"/>
  <c r="Z256" i="75"/>
  <c r="AD256" i="75" s="1"/>
  <c r="Y256" i="75"/>
  <c r="W256" i="75"/>
  <c r="V256" i="75"/>
  <c r="U256" i="75"/>
  <c r="Q256" i="75"/>
  <c r="M256" i="75"/>
  <c r="AR256" i="75" s="1"/>
  <c r="I256" i="75"/>
  <c r="P256" i="75" s="1"/>
  <c r="R256" i="75" s="1"/>
  <c r="AW255" i="75"/>
  <c r="AV255" i="75"/>
  <c r="AS255" i="75"/>
  <c r="AQ255" i="75"/>
  <c r="AO255" i="75"/>
  <c r="AN255" i="75"/>
  <c r="AM255" i="75"/>
  <c r="AL255" i="75"/>
  <c r="AI255" i="75"/>
  <c r="AD255" i="75"/>
  <c r="AC255" i="75"/>
  <c r="Z255" i="75"/>
  <c r="Y255" i="75"/>
  <c r="W255" i="75"/>
  <c r="V255" i="75"/>
  <c r="U255" i="75"/>
  <c r="Q255" i="75"/>
  <c r="P255" i="75"/>
  <c r="R255" i="75" s="1"/>
  <c r="M255" i="75"/>
  <c r="AR255" i="75" s="1"/>
  <c r="I255" i="75"/>
  <c r="AW254" i="75"/>
  <c r="AV254" i="75"/>
  <c r="AS254" i="75"/>
  <c r="AQ254" i="75"/>
  <c r="AO254" i="75"/>
  <c r="AN254" i="75"/>
  <c r="AM254" i="75"/>
  <c r="AL254" i="75"/>
  <c r="AI254" i="75"/>
  <c r="AC254" i="75"/>
  <c r="Z254" i="75"/>
  <c r="AD254" i="75" s="1"/>
  <c r="Y254" i="75"/>
  <c r="W254" i="75"/>
  <c r="V254" i="75"/>
  <c r="U254" i="75"/>
  <c r="Q254" i="75"/>
  <c r="M254" i="75"/>
  <c r="AR254" i="75" s="1"/>
  <c r="I254" i="75"/>
  <c r="P254" i="75" s="1"/>
  <c r="R254" i="75" s="1"/>
  <c r="AW253" i="75"/>
  <c r="AV253" i="75"/>
  <c r="AS253" i="75"/>
  <c r="AQ253" i="75"/>
  <c r="AO253" i="75"/>
  <c r="AN253" i="75"/>
  <c r="AM253" i="75"/>
  <c r="AL253" i="75"/>
  <c r="AI253" i="75"/>
  <c r="AD253" i="75"/>
  <c r="AC253" i="75"/>
  <c r="Z253" i="75"/>
  <c r="Y253" i="75"/>
  <c r="W253" i="75"/>
  <c r="V253" i="75"/>
  <c r="U253" i="75"/>
  <c r="Q253" i="75"/>
  <c r="M253" i="75"/>
  <c r="AR253" i="75" s="1"/>
  <c r="I253" i="75"/>
  <c r="AW252" i="75"/>
  <c r="AV252" i="75"/>
  <c r="AS252" i="75"/>
  <c r="AQ252" i="75"/>
  <c r="AO252" i="75"/>
  <c r="AN252" i="75"/>
  <c r="AM252" i="75"/>
  <c r="AL252" i="75"/>
  <c r="AI252" i="75"/>
  <c r="AC252" i="75"/>
  <c r="Z252" i="75"/>
  <c r="AD252" i="75" s="1"/>
  <c r="Y252" i="75"/>
  <c r="W252" i="75"/>
  <c r="V252" i="75"/>
  <c r="U252" i="75"/>
  <c r="Q252" i="75"/>
  <c r="M252" i="75"/>
  <c r="AR252" i="75" s="1"/>
  <c r="I252" i="75"/>
  <c r="P252" i="75" s="1"/>
  <c r="R252" i="75" s="1"/>
  <c r="AW251" i="75"/>
  <c r="AV251" i="75"/>
  <c r="AS251" i="75"/>
  <c r="AQ251" i="75"/>
  <c r="AO251" i="75"/>
  <c r="AN251" i="75"/>
  <c r="AM251" i="75"/>
  <c r="AL251" i="75"/>
  <c r="AI251" i="75"/>
  <c r="AD251" i="75"/>
  <c r="AC251" i="75"/>
  <c r="Z251" i="75"/>
  <c r="Y251" i="75"/>
  <c r="W251" i="75"/>
  <c r="V251" i="75"/>
  <c r="U251" i="75"/>
  <c r="Q251" i="75"/>
  <c r="P251" i="75"/>
  <c r="R251" i="75" s="1"/>
  <c r="M251" i="75"/>
  <c r="AR251" i="75" s="1"/>
  <c r="I251" i="75"/>
  <c r="AW250" i="75"/>
  <c r="AV250" i="75"/>
  <c r="AS250" i="75"/>
  <c r="AQ250" i="75"/>
  <c r="AO250" i="75"/>
  <c r="AN250" i="75"/>
  <c r="AM250" i="75"/>
  <c r="AL250" i="75"/>
  <c r="AI250" i="75"/>
  <c r="AC250" i="75"/>
  <c r="Z250" i="75"/>
  <c r="AD250" i="75" s="1"/>
  <c r="Y250" i="75"/>
  <c r="W250" i="75"/>
  <c r="V250" i="75"/>
  <c r="U250" i="75"/>
  <c r="Q250" i="75"/>
  <c r="M250" i="75"/>
  <c r="AR250" i="75" s="1"/>
  <c r="I250" i="75"/>
  <c r="P250" i="75" s="1"/>
  <c r="R250" i="75" s="1"/>
  <c r="AW249" i="75"/>
  <c r="AV249" i="75"/>
  <c r="AS249" i="75"/>
  <c r="AQ249" i="75"/>
  <c r="AO249" i="75"/>
  <c r="AN249" i="75"/>
  <c r="AM249" i="75"/>
  <c r="AL249" i="75"/>
  <c r="AI249" i="75"/>
  <c r="AD249" i="75"/>
  <c r="AC249" i="75"/>
  <c r="Z249" i="75"/>
  <c r="Y249" i="75"/>
  <c r="W249" i="75"/>
  <c r="V249" i="75"/>
  <c r="U249" i="75"/>
  <c r="Q249" i="75"/>
  <c r="M249" i="75"/>
  <c r="AR249" i="75" s="1"/>
  <c r="I249" i="75"/>
  <c r="AW248" i="75"/>
  <c r="AV248" i="75"/>
  <c r="AS248" i="75"/>
  <c r="AQ248" i="75"/>
  <c r="AO248" i="75"/>
  <c r="AN248" i="75"/>
  <c r="AM248" i="75"/>
  <c r="AL248" i="75"/>
  <c r="AI248" i="75"/>
  <c r="AC248" i="75"/>
  <c r="Z248" i="75"/>
  <c r="AD248" i="75" s="1"/>
  <c r="Y248" i="75"/>
  <c r="W248" i="75"/>
  <c r="V248" i="75"/>
  <c r="U248" i="75"/>
  <c r="Q248" i="75"/>
  <c r="M248" i="75"/>
  <c r="AR248" i="75" s="1"/>
  <c r="I248" i="75"/>
  <c r="P248" i="75" s="1"/>
  <c r="R248" i="75" s="1"/>
  <c r="AW247" i="75"/>
  <c r="AV247" i="75"/>
  <c r="AS247" i="75"/>
  <c r="AQ247" i="75"/>
  <c r="AO247" i="75"/>
  <c r="AN247" i="75"/>
  <c r="AM247" i="75"/>
  <c r="AL247" i="75"/>
  <c r="AI247" i="75"/>
  <c r="AD247" i="75"/>
  <c r="AC247" i="75"/>
  <c r="Z247" i="75"/>
  <c r="Y247" i="75"/>
  <c r="W247" i="75"/>
  <c r="V247" i="75"/>
  <c r="U247" i="75"/>
  <c r="Q247" i="75"/>
  <c r="M247" i="75"/>
  <c r="AR247" i="75" s="1"/>
  <c r="I247" i="75"/>
  <c r="AW246" i="75"/>
  <c r="AV246" i="75"/>
  <c r="AS246" i="75"/>
  <c r="AQ246" i="75"/>
  <c r="AO246" i="75"/>
  <c r="AN246" i="75"/>
  <c r="AM246" i="75"/>
  <c r="AL246" i="75"/>
  <c r="AI246" i="75"/>
  <c r="AC246" i="75"/>
  <c r="Z246" i="75"/>
  <c r="AD246" i="75" s="1"/>
  <c r="Y246" i="75"/>
  <c r="W246" i="75"/>
  <c r="V246" i="75"/>
  <c r="U246" i="75"/>
  <c r="Q246" i="75"/>
  <c r="M246" i="75"/>
  <c r="AR246" i="75" s="1"/>
  <c r="I246" i="75"/>
  <c r="P246" i="75" s="1"/>
  <c r="R246" i="75" s="1"/>
  <c r="AW245" i="75"/>
  <c r="AV245" i="75"/>
  <c r="AS245" i="75"/>
  <c r="AQ245" i="75"/>
  <c r="AO245" i="75"/>
  <c r="AN245" i="75"/>
  <c r="AM245" i="75"/>
  <c r="AL245" i="75"/>
  <c r="AI245" i="75"/>
  <c r="AD245" i="75"/>
  <c r="AC245" i="75"/>
  <c r="Z245" i="75"/>
  <c r="Y245" i="75"/>
  <c r="W245" i="75"/>
  <c r="V245" i="75"/>
  <c r="U245" i="75"/>
  <c r="Q245" i="75"/>
  <c r="M245" i="75"/>
  <c r="AR245" i="75" s="1"/>
  <c r="I245" i="75"/>
  <c r="AW244" i="75"/>
  <c r="AV244" i="75"/>
  <c r="AS244" i="75"/>
  <c r="AQ244" i="75"/>
  <c r="AO244" i="75"/>
  <c r="AN244" i="75"/>
  <c r="AM244" i="75"/>
  <c r="AL244" i="75"/>
  <c r="AI244" i="75"/>
  <c r="AC244" i="75"/>
  <c r="Z244" i="75"/>
  <c r="AD244" i="75" s="1"/>
  <c r="Y244" i="75"/>
  <c r="W244" i="75"/>
  <c r="V244" i="75"/>
  <c r="U244" i="75"/>
  <c r="Q244" i="75"/>
  <c r="M244" i="75"/>
  <c r="AR244" i="75" s="1"/>
  <c r="I244" i="75"/>
  <c r="P244" i="75" s="1"/>
  <c r="R244" i="75" s="1"/>
  <c r="AW243" i="75"/>
  <c r="AV243" i="75"/>
  <c r="AS243" i="75"/>
  <c r="AQ243" i="75"/>
  <c r="AO243" i="75"/>
  <c r="AN243" i="75"/>
  <c r="AM243" i="75"/>
  <c r="AL243" i="75"/>
  <c r="AI243" i="75"/>
  <c r="AD243" i="75"/>
  <c r="AC243" i="75"/>
  <c r="Z243" i="75"/>
  <c r="Y243" i="75"/>
  <c r="W243" i="75"/>
  <c r="V243" i="75"/>
  <c r="U243" i="75"/>
  <c r="Q243" i="75"/>
  <c r="M243" i="75"/>
  <c r="AR243" i="75" s="1"/>
  <c r="I243" i="75"/>
  <c r="AW242" i="75"/>
  <c r="AV242" i="75"/>
  <c r="AS242" i="75"/>
  <c r="AQ242" i="75"/>
  <c r="AO242" i="75"/>
  <c r="AN242" i="75"/>
  <c r="AM242" i="75"/>
  <c r="AL242" i="75"/>
  <c r="AI242" i="75"/>
  <c r="AC242" i="75"/>
  <c r="Z242" i="75"/>
  <c r="AD242" i="75" s="1"/>
  <c r="Y242" i="75"/>
  <c r="W242" i="75"/>
  <c r="V242" i="75"/>
  <c r="U242" i="75"/>
  <c r="Q242" i="75"/>
  <c r="M242" i="75"/>
  <c r="AR242" i="75" s="1"/>
  <c r="I242" i="75"/>
  <c r="P242" i="75" s="1"/>
  <c r="R242" i="75" s="1"/>
  <c r="AW241" i="75"/>
  <c r="AV241" i="75"/>
  <c r="AS241" i="75"/>
  <c r="AQ241" i="75"/>
  <c r="AO241" i="75"/>
  <c r="AN241" i="75"/>
  <c r="AM241" i="75"/>
  <c r="AL241" i="75"/>
  <c r="AI241" i="75"/>
  <c r="AD241" i="75"/>
  <c r="AC241" i="75"/>
  <c r="Z241" i="75"/>
  <c r="Y241" i="75"/>
  <c r="W241" i="75"/>
  <c r="V241" i="75"/>
  <c r="U241" i="75"/>
  <c r="Q241" i="75"/>
  <c r="M241" i="75"/>
  <c r="AR241" i="75" s="1"/>
  <c r="I241" i="75"/>
  <c r="AW240" i="75"/>
  <c r="AV240" i="75"/>
  <c r="AS240" i="75"/>
  <c r="AQ240" i="75"/>
  <c r="AO240" i="75"/>
  <c r="AN240" i="75"/>
  <c r="AM240" i="75"/>
  <c r="AL240" i="75"/>
  <c r="AI240" i="75"/>
  <c r="AC240" i="75"/>
  <c r="Z240" i="75"/>
  <c r="AD240" i="75" s="1"/>
  <c r="Y240" i="75"/>
  <c r="W240" i="75"/>
  <c r="V240" i="75"/>
  <c r="U240" i="75"/>
  <c r="Q240" i="75"/>
  <c r="M240" i="75"/>
  <c r="AR240" i="75" s="1"/>
  <c r="I240" i="75"/>
  <c r="P240" i="75" s="1"/>
  <c r="R240" i="75" s="1"/>
  <c r="AW239" i="75"/>
  <c r="AV239" i="75"/>
  <c r="AS239" i="75"/>
  <c r="AQ239" i="75"/>
  <c r="AO239" i="75"/>
  <c r="AN239" i="75"/>
  <c r="AM239" i="75"/>
  <c r="AL239" i="75"/>
  <c r="AI239" i="75"/>
  <c r="AD239" i="75"/>
  <c r="AC239" i="75"/>
  <c r="Z239" i="75"/>
  <c r="Y239" i="75"/>
  <c r="W239" i="75"/>
  <c r="V239" i="75"/>
  <c r="U239" i="75"/>
  <c r="Q239" i="75"/>
  <c r="M239" i="75"/>
  <c r="AR239" i="75" s="1"/>
  <c r="I239" i="75"/>
  <c r="AW238" i="75"/>
  <c r="AV238" i="75"/>
  <c r="AS238" i="75"/>
  <c r="AQ238" i="75"/>
  <c r="AO238" i="75"/>
  <c r="AN238" i="75"/>
  <c r="AM238" i="75"/>
  <c r="AL238" i="75"/>
  <c r="AI238" i="75"/>
  <c r="AC238" i="75"/>
  <c r="Z238" i="75"/>
  <c r="AD238" i="75" s="1"/>
  <c r="Y238" i="75"/>
  <c r="W238" i="75"/>
  <c r="V238" i="75"/>
  <c r="U238" i="75"/>
  <c r="Q238" i="75"/>
  <c r="M238" i="75"/>
  <c r="AR238" i="75" s="1"/>
  <c r="I238" i="75"/>
  <c r="P238" i="75" s="1"/>
  <c r="R238" i="75" s="1"/>
  <c r="AW237" i="75"/>
  <c r="AV237" i="75"/>
  <c r="AS237" i="75"/>
  <c r="AQ237" i="75"/>
  <c r="AO237" i="75"/>
  <c r="AN237" i="75"/>
  <c r="AM237" i="75"/>
  <c r="AL237" i="75"/>
  <c r="AI237" i="75"/>
  <c r="AD237" i="75"/>
  <c r="AC237" i="75"/>
  <c r="Z237" i="75"/>
  <c r="Y237" i="75"/>
  <c r="W237" i="75"/>
  <c r="V237" i="75"/>
  <c r="U237" i="75"/>
  <c r="Q237" i="75"/>
  <c r="M237" i="75"/>
  <c r="AR237" i="75" s="1"/>
  <c r="I237" i="75"/>
  <c r="AW236" i="75"/>
  <c r="AV236" i="75"/>
  <c r="AS236" i="75"/>
  <c r="AQ236" i="75"/>
  <c r="AO236" i="75"/>
  <c r="AN236" i="75"/>
  <c r="AM236" i="75"/>
  <c r="AL236" i="75"/>
  <c r="AI236" i="75"/>
  <c r="AC236" i="75"/>
  <c r="Z236" i="75"/>
  <c r="AD236" i="75" s="1"/>
  <c r="Y236" i="75"/>
  <c r="W236" i="75"/>
  <c r="V236" i="75"/>
  <c r="U236" i="75"/>
  <c r="Q236" i="75"/>
  <c r="M236" i="75"/>
  <c r="AR236" i="75" s="1"/>
  <c r="I236" i="75"/>
  <c r="P236" i="75" s="1"/>
  <c r="R236" i="75" s="1"/>
  <c r="AW235" i="75"/>
  <c r="AV235" i="75"/>
  <c r="AS235" i="75"/>
  <c r="AQ235" i="75"/>
  <c r="AO235" i="75"/>
  <c r="AN235" i="75"/>
  <c r="AM235" i="75"/>
  <c r="AL235" i="75"/>
  <c r="AI235" i="75"/>
  <c r="AD235" i="75"/>
  <c r="AC235" i="75"/>
  <c r="Z235" i="75"/>
  <c r="Y235" i="75"/>
  <c r="W235" i="75"/>
  <c r="V235" i="75"/>
  <c r="U235" i="75"/>
  <c r="Q235" i="75"/>
  <c r="M235" i="75"/>
  <c r="AR235" i="75" s="1"/>
  <c r="I235" i="75"/>
  <c r="AW234" i="75"/>
  <c r="AV234" i="75"/>
  <c r="AS234" i="75"/>
  <c r="AQ234" i="75"/>
  <c r="AO234" i="75"/>
  <c r="AN234" i="75"/>
  <c r="AM234" i="75"/>
  <c r="AL234" i="75"/>
  <c r="AI234" i="75"/>
  <c r="AC234" i="75"/>
  <c r="Z234" i="75"/>
  <c r="AD234" i="75" s="1"/>
  <c r="Y234" i="75"/>
  <c r="W234" i="75"/>
  <c r="V234" i="75"/>
  <c r="U234" i="75"/>
  <c r="Q234" i="75"/>
  <c r="M234" i="75"/>
  <c r="AR234" i="75" s="1"/>
  <c r="I234" i="75"/>
  <c r="P234" i="75" s="1"/>
  <c r="R234" i="75" s="1"/>
  <c r="AW233" i="75"/>
  <c r="AV233" i="75"/>
  <c r="AS233" i="75"/>
  <c r="AQ233" i="75"/>
  <c r="AO233" i="75"/>
  <c r="AN233" i="75"/>
  <c r="AM233" i="75"/>
  <c r="AL233" i="75"/>
  <c r="AI233" i="75"/>
  <c r="AD233" i="75"/>
  <c r="AC233" i="75"/>
  <c r="Z233" i="75"/>
  <c r="Y233" i="75"/>
  <c r="W233" i="75"/>
  <c r="V233" i="75"/>
  <c r="U233" i="75"/>
  <c r="Q233" i="75"/>
  <c r="M233" i="75"/>
  <c r="AR233" i="75" s="1"/>
  <c r="I233" i="75"/>
  <c r="AW232" i="75"/>
  <c r="AV232" i="75"/>
  <c r="AS232" i="75"/>
  <c r="AQ232" i="75"/>
  <c r="AO232" i="75"/>
  <c r="AN232" i="75"/>
  <c r="AM232" i="75"/>
  <c r="AL232" i="75"/>
  <c r="AI232" i="75"/>
  <c r="AC232" i="75"/>
  <c r="Z232" i="75"/>
  <c r="AD232" i="75" s="1"/>
  <c r="Y232" i="75"/>
  <c r="W232" i="75"/>
  <c r="V232" i="75"/>
  <c r="U232" i="75"/>
  <c r="Q232" i="75"/>
  <c r="M232" i="75"/>
  <c r="AR232" i="75" s="1"/>
  <c r="I232" i="75"/>
  <c r="P232" i="75" s="1"/>
  <c r="R232" i="75" s="1"/>
  <c r="AW231" i="75"/>
  <c r="AV231" i="75"/>
  <c r="AS231" i="75"/>
  <c r="AQ231" i="75"/>
  <c r="AO231" i="75"/>
  <c r="AN231" i="75"/>
  <c r="AM231" i="75"/>
  <c r="AL231" i="75"/>
  <c r="AI231" i="75"/>
  <c r="AD231" i="75"/>
  <c r="AC231" i="75"/>
  <c r="Z231" i="75"/>
  <c r="Y231" i="75"/>
  <c r="W231" i="75"/>
  <c r="V231" i="75"/>
  <c r="U231" i="75"/>
  <c r="Q231" i="75"/>
  <c r="M231" i="75"/>
  <c r="AR231" i="75" s="1"/>
  <c r="I231" i="75"/>
  <c r="AW230" i="75"/>
  <c r="AV230" i="75"/>
  <c r="AS230" i="75"/>
  <c r="AQ230" i="75"/>
  <c r="AO230" i="75"/>
  <c r="AN230" i="75"/>
  <c r="AM230" i="75"/>
  <c r="AL230" i="75"/>
  <c r="AI230" i="75"/>
  <c r="AC230" i="75"/>
  <c r="Z230" i="75"/>
  <c r="AD230" i="75" s="1"/>
  <c r="Y230" i="75"/>
  <c r="W230" i="75"/>
  <c r="V230" i="75"/>
  <c r="U230" i="75"/>
  <c r="Q230" i="75"/>
  <c r="M230" i="75"/>
  <c r="AR230" i="75" s="1"/>
  <c r="I230" i="75"/>
  <c r="P230" i="75" s="1"/>
  <c r="R230" i="75" s="1"/>
  <c r="AW229" i="75"/>
  <c r="AV229" i="75"/>
  <c r="AS229" i="75"/>
  <c r="AQ229" i="75"/>
  <c r="AO229" i="75"/>
  <c r="AN229" i="75"/>
  <c r="AM229" i="75"/>
  <c r="AL229" i="75"/>
  <c r="AI229" i="75"/>
  <c r="AD229" i="75"/>
  <c r="AC229" i="75"/>
  <c r="Z229" i="75"/>
  <c r="Y229" i="75"/>
  <c r="W229" i="75"/>
  <c r="V229" i="75"/>
  <c r="U229" i="75"/>
  <c r="Q229" i="75"/>
  <c r="M229" i="75"/>
  <c r="AR229" i="75" s="1"/>
  <c r="I229" i="75"/>
  <c r="AW228" i="75"/>
  <c r="AV228" i="75"/>
  <c r="AS228" i="75"/>
  <c r="AQ228" i="75"/>
  <c r="AO228" i="75"/>
  <c r="AN228" i="75"/>
  <c r="AM228" i="75"/>
  <c r="AL228" i="75"/>
  <c r="AI228" i="75"/>
  <c r="AC228" i="75"/>
  <c r="Z228" i="75"/>
  <c r="AD228" i="75" s="1"/>
  <c r="Y228" i="75"/>
  <c r="W228" i="75"/>
  <c r="V228" i="75"/>
  <c r="U228" i="75"/>
  <c r="Q228" i="75"/>
  <c r="M228" i="75"/>
  <c r="AR228" i="75" s="1"/>
  <c r="I228" i="75"/>
  <c r="P228" i="75" s="1"/>
  <c r="R228" i="75" s="1"/>
  <c r="AW227" i="75"/>
  <c r="AV227" i="75"/>
  <c r="AS227" i="75"/>
  <c r="AQ227" i="75"/>
  <c r="AO227" i="75"/>
  <c r="AN227" i="75"/>
  <c r="AM227" i="75"/>
  <c r="AL227" i="75"/>
  <c r="AI227" i="75"/>
  <c r="AD227" i="75"/>
  <c r="AC227" i="75"/>
  <c r="Z227" i="75"/>
  <c r="Y227" i="75"/>
  <c r="W227" i="75"/>
  <c r="V227" i="75"/>
  <c r="U227" i="75"/>
  <c r="Q227" i="75"/>
  <c r="M227" i="75"/>
  <c r="AR227" i="75" s="1"/>
  <c r="I227" i="75"/>
  <c r="AW226" i="75"/>
  <c r="AV226" i="75"/>
  <c r="AS226" i="75"/>
  <c r="AQ226" i="75"/>
  <c r="AO226" i="75"/>
  <c r="AN226" i="75"/>
  <c r="AM226" i="75"/>
  <c r="AL226" i="75"/>
  <c r="AI226" i="75"/>
  <c r="AC226" i="75"/>
  <c r="Z226" i="75"/>
  <c r="AD226" i="75" s="1"/>
  <c r="Y226" i="75"/>
  <c r="W226" i="75"/>
  <c r="V226" i="75"/>
  <c r="U226" i="75"/>
  <c r="Q226" i="75"/>
  <c r="M226" i="75"/>
  <c r="AR226" i="75" s="1"/>
  <c r="I226" i="75"/>
  <c r="P226" i="75" s="1"/>
  <c r="R226" i="75" s="1"/>
  <c r="AW225" i="75"/>
  <c r="AV225" i="75"/>
  <c r="AS225" i="75"/>
  <c r="AQ225" i="75"/>
  <c r="AO225" i="75"/>
  <c r="AN225" i="75"/>
  <c r="AM225" i="75"/>
  <c r="AL225" i="75"/>
  <c r="AI225" i="75"/>
  <c r="AD225" i="75"/>
  <c r="AC225" i="75"/>
  <c r="Z225" i="75"/>
  <c r="Y225" i="75"/>
  <c r="W225" i="75"/>
  <c r="V225" i="75"/>
  <c r="U225" i="75"/>
  <c r="Q225" i="75"/>
  <c r="M225" i="75"/>
  <c r="AR225" i="75" s="1"/>
  <c r="I225" i="75"/>
  <c r="AW224" i="75"/>
  <c r="AV224" i="75"/>
  <c r="AS224" i="75"/>
  <c r="AQ224" i="75"/>
  <c r="AO224" i="75"/>
  <c r="AN224" i="75"/>
  <c r="AM224" i="75"/>
  <c r="AL224" i="75"/>
  <c r="AI224" i="75"/>
  <c r="AC224" i="75"/>
  <c r="Z224" i="75"/>
  <c r="AD224" i="75" s="1"/>
  <c r="Y224" i="75"/>
  <c r="W224" i="75"/>
  <c r="V224" i="75"/>
  <c r="U224" i="75"/>
  <c r="Q224" i="75"/>
  <c r="M224" i="75"/>
  <c r="AR224" i="75" s="1"/>
  <c r="I224" i="75"/>
  <c r="P224" i="75" s="1"/>
  <c r="R224" i="75" s="1"/>
  <c r="AW223" i="75"/>
  <c r="AV223" i="75"/>
  <c r="AS223" i="75"/>
  <c r="AQ223" i="75"/>
  <c r="AO223" i="75"/>
  <c r="AN223" i="75"/>
  <c r="AM223" i="75"/>
  <c r="AL223" i="75"/>
  <c r="AI223" i="75"/>
  <c r="AD223" i="75"/>
  <c r="AC223" i="75"/>
  <c r="Z223" i="75"/>
  <c r="Y223" i="75"/>
  <c r="W223" i="75"/>
  <c r="V223" i="75"/>
  <c r="U223" i="75"/>
  <c r="Q223" i="75"/>
  <c r="M223" i="75"/>
  <c r="AR223" i="75" s="1"/>
  <c r="I223" i="75"/>
  <c r="AW222" i="75"/>
  <c r="AV222" i="75"/>
  <c r="AS222" i="75"/>
  <c r="AQ222" i="75"/>
  <c r="AO222" i="75"/>
  <c r="AN222" i="75"/>
  <c r="AM222" i="75"/>
  <c r="AL222" i="75"/>
  <c r="AI222" i="75"/>
  <c r="AC222" i="75"/>
  <c r="Z222" i="75"/>
  <c r="AD222" i="75" s="1"/>
  <c r="Y222" i="75"/>
  <c r="W222" i="75"/>
  <c r="V222" i="75"/>
  <c r="U222" i="75"/>
  <c r="Q222" i="75"/>
  <c r="M222" i="75"/>
  <c r="AR222" i="75" s="1"/>
  <c r="I222" i="75"/>
  <c r="P222" i="75" s="1"/>
  <c r="R222" i="75" s="1"/>
  <c r="AW221" i="75"/>
  <c r="AV221" i="75"/>
  <c r="AS221" i="75"/>
  <c r="AQ221" i="75"/>
  <c r="AO221" i="75"/>
  <c r="AN221" i="75"/>
  <c r="AM221" i="75"/>
  <c r="AL221" i="75"/>
  <c r="AI221" i="75"/>
  <c r="AD221" i="75"/>
  <c r="AC221" i="75"/>
  <c r="Z221" i="75"/>
  <c r="Y221" i="75"/>
  <c r="W221" i="75"/>
  <c r="V221" i="75"/>
  <c r="U221" i="75"/>
  <c r="Q221" i="75"/>
  <c r="M221" i="75"/>
  <c r="AR221" i="75" s="1"/>
  <c r="I221" i="75"/>
  <c r="AW220" i="75"/>
  <c r="AV220" i="75"/>
  <c r="AS220" i="75"/>
  <c r="AQ220" i="75"/>
  <c r="AO220" i="75"/>
  <c r="AN220" i="75"/>
  <c r="AM220" i="75"/>
  <c r="AL220" i="75"/>
  <c r="AI220" i="75"/>
  <c r="AC220" i="75"/>
  <c r="Z220" i="75"/>
  <c r="AD220" i="75" s="1"/>
  <c r="Y220" i="75"/>
  <c r="W220" i="75"/>
  <c r="V220" i="75"/>
  <c r="U220" i="75"/>
  <c r="Q220" i="75"/>
  <c r="M220" i="75"/>
  <c r="AR220" i="75" s="1"/>
  <c r="I220" i="75"/>
  <c r="P220" i="75" s="1"/>
  <c r="R220" i="75" s="1"/>
  <c r="AW219" i="75"/>
  <c r="AV219" i="75"/>
  <c r="AS219" i="75"/>
  <c r="AQ219" i="75"/>
  <c r="AO219" i="75"/>
  <c r="AN219" i="75"/>
  <c r="AM219" i="75"/>
  <c r="AL219" i="75"/>
  <c r="AI219" i="75"/>
  <c r="AD219" i="75"/>
  <c r="AC219" i="75"/>
  <c r="Z219" i="75"/>
  <c r="Y219" i="75"/>
  <c r="W219" i="75"/>
  <c r="V219" i="75"/>
  <c r="U219" i="75"/>
  <c r="Q219" i="75"/>
  <c r="M219" i="75"/>
  <c r="AR219" i="75" s="1"/>
  <c r="I219" i="75"/>
  <c r="AW218" i="75"/>
  <c r="AV218" i="75"/>
  <c r="AS218" i="75"/>
  <c r="AQ218" i="75"/>
  <c r="AO218" i="75"/>
  <c r="AN218" i="75"/>
  <c r="AM218" i="75"/>
  <c r="AL218" i="75"/>
  <c r="AI218" i="75"/>
  <c r="AC218" i="75"/>
  <c r="Z218" i="75"/>
  <c r="AD218" i="75" s="1"/>
  <c r="Y218" i="75"/>
  <c r="W218" i="75"/>
  <c r="V218" i="75"/>
  <c r="U218" i="75"/>
  <c r="Q218" i="75"/>
  <c r="M218" i="75"/>
  <c r="AR218" i="75" s="1"/>
  <c r="I218" i="75"/>
  <c r="P218" i="75" s="1"/>
  <c r="R218" i="75" s="1"/>
  <c r="AW217" i="75"/>
  <c r="AV217" i="75"/>
  <c r="AS217" i="75"/>
  <c r="AQ217" i="75"/>
  <c r="AO217" i="75"/>
  <c r="AN217" i="75"/>
  <c r="AM217" i="75"/>
  <c r="AL217" i="75"/>
  <c r="AI217" i="75"/>
  <c r="AD217" i="75"/>
  <c r="AC217" i="75"/>
  <c r="Z217" i="75"/>
  <c r="Y217" i="75"/>
  <c r="W217" i="75"/>
  <c r="V217" i="75"/>
  <c r="U217" i="75"/>
  <c r="Q217" i="75"/>
  <c r="M217" i="75"/>
  <c r="AR217" i="75" s="1"/>
  <c r="I217" i="75"/>
  <c r="AW216" i="75"/>
  <c r="AV216" i="75"/>
  <c r="AS216" i="75"/>
  <c r="AQ216" i="75"/>
  <c r="AO216" i="75"/>
  <c r="AN216" i="75"/>
  <c r="AM216" i="75"/>
  <c r="AL216" i="75"/>
  <c r="AI216" i="75"/>
  <c r="AC216" i="75"/>
  <c r="Z216" i="75"/>
  <c r="AD216" i="75" s="1"/>
  <c r="Y216" i="75"/>
  <c r="W216" i="75"/>
  <c r="V216" i="75"/>
  <c r="U216" i="75"/>
  <c r="Q216" i="75"/>
  <c r="M216" i="75"/>
  <c r="AR216" i="75" s="1"/>
  <c r="I216" i="75"/>
  <c r="P216" i="75" s="1"/>
  <c r="R216" i="75" s="1"/>
  <c r="AW215" i="75"/>
  <c r="AV215" i="75"/>
  <c r="AS215" i="75"/>
  <c r="AQ215" i="75"/>
  <c r="AO215" i="75"/>
  <c r="AN215" i="75"/>
  <c r="AM215" i="75"/>
  <c r="AL215" i="75"/>
  <c r="AI215" i="75"/>
  <c r="AD215" i="75"/>
  <c r="AC215" i="75"/>
  <c r="Z215" i="75"/>
  <c r="Y215" i="75"/>
  <c r="W215" i="75"/>
  <c r="V215" i="75"/>
  <c r="U215" i="75"/>
  <c r="Q215" i="75"/>
  <c r="M215" i="75"/>
  <c r="AR215" i="75" s="1"/>
  <c r="I215" i="75"/>
  <c r="AW214" i="75"/>
  <c r="AV214" i="75"/>
  <c r="AS214" i="75"/>
  <c r="AQ214" i="75"/>
  <c r="AO214" i="75"/>
  <c r="AN214" i="75"/>
  <c r="AM214" i="75"/>
  <c r="AL214" i="75"/>
  <c r="AI214" i="75"/>
  <c r="AC214" i="75"/>
  <c r="Z214" i="75"/>
  <c r="AD214" i="75" s="1"/>
  <c r="Y214" i="75"/>
  <c r="W214" i="75"/>
  <c r="V214" i="75"/>
  <c r="U214" i="75"/>
  <c r="Q214" i="75"/>
  <c r="M214" i="75"/>
  <c r="AR214" i="75" s="1"/>
  <c r="I214" i="75"/>
  <c r="P214" i="75" s="1"/>
  <c r="R214" i="75" s="1"/>
  <c r="AW213" i="75"/>
  <c r="AV213" i="75"/>
  <c r="AS213" i="75"/>
  <c r="AQ213" i="75"/>
  <c r="AO213" i="75"/>
  <c r="AN213" i="75"/>
  <c r="AM213" i="75"/>
  <c r="AL213" i="75"/>
  <c r="AI213" i="75"/>
  <c r="AD213" i="75"/>
  <c r="AC213" i="75"/>
  <c r="Z213" i="75"/>
  <c r="Y213" i="75"/>
  <c r="W213" i="75"/>
  <c r="V213" i="75"/>
  <c r="U213" i="75"/>
  <c r="Q213" i="75"/>
  <c r="M213" i="75"/>
  <c r="AR213" i="75" s="1"/>
  <c r="I213" i="75"/>
  <c r="AW212" i="75"/>
  <c r="AV212" i="75"/>
  <c r="AS212" i="75"/>
  <c r="AQ212" i="75"/>
  <c r="AO212" i="75"/>
  <c r="AN212" i="75"/>
  <c r="AM212" i="75"/>
  <c r="AL212" i="75"/>
  <c r="AI212" i="75"/>
  <c r="AC212" i="75"/>
  <c r="Z212" i="75"/>
  <c r="AD212" i="75" s="1"/>
  <c r="Y212" i="75"/>
  <c r="W212" i="75"/>
  <c r="V212" i="75"/>
  <c r="U212" i="75"/>
  <c r="Q212" i="75"/>
  <c r="M212" i="75"/>
  <c r="AR212" i="75" s="1"/>
  <c r="I212" i="75"/>
  <c r="P212" i="75" s="1"/>
  <c r="R212" i="75" s="1"/>
  <c r="AW211" i="75"/>
  <c r="AV211" i="75"/>
  <c r="AS211" i="75"/>
  <c r="AQ211" i="75"/>
  <c r="AO211" i="75"/>
  <c r="AN211" i="75"/>
  <c r="AM211" i="75"/>
  <c r="AL211" i="75"/>
  <c r="AI211" i="75"/>
  <c r="AD211" i="75"/>
  <c r="AC211" i="75"/>
  <c r="Z211" i="75"/>
  <c r="Y211" i="75"/>
  <c r="W211" i="75"/>
  <c r="V211" i="75"/>
  <c r="U211" i="75"/>
  <c r="Q211" i="75"/>
  <c r="M211" i="75"/>
  <c r="AR211" i="75" s="1"/>
  <c r="I211" i="75"/>
  <c r="AW210" i="75"/>
  <c r="AV210" i="75"/>
  <c r="AS210" i="75"/>
  <c r="AQ210" i="75"/>
  <c r="AO210" i="75"/>
  <c r="AN210" i="75"/>
  <c r="AM210" i="75"/>
  <c r="AL210" i="75"/>
  <c r="AI210" i="75"/>
  <c r="AC210" i="75"/>
  <c r="Z210" i="75"/>
  <c r="AD210" i="75" s="1"/>
  <c r="Y210" i="75"/>
  <c r="W210" i="75"/>
  <c r="V210" i="75"/>
  <c r="U210" i="75"/>
  <c r="Q210" i="75"/>
  <c r="M210" i="75"/>
  <c r="AR210" i="75" s="1"/>
  <c r="I210" i="75"/>
  <c r="P210" i="75" s="1"/>
  <c r="R210" i="75" s="1"/>
  <c r="AW209" i="75"/>
  <c r="AV209" i="75"/>
  <c r="AS209" i="75"/>
  <c r="AQ209" i="75"/>
  <c r="AO209" i="75"/>
  <c r="AN209" i="75"/>
  <c r="AM209" i="75"/>
  <c r="AL209" i="75"/>
  <c r="AI209" i="75"/>
  <c r="AD209" i="75"/>
  <c r="AC209" i="75"/>
  <c r="Z209" i="75"/>
  <c r="Y209" i="75"/>
  <c r="W209" i="75"/>
  <c r="V209" i="75"/>
  <c r="U209" i="75"/>
  <c r="Q209" i="75"/>
  <c r="M209" i="75"/>
  <c r="AR209" i="75" s="1"/>
  <c r="I209" i="75"/>
  <c r="AW208" i="75"/>
  <c r="AV208" i="75"/>
  <c r="AS208" i="75"/>
  <c r="AQ208" i="75"/>
  <c r="AO208" i="75"/>
  <c r="AN208" i="75"/>
  <c r="AM208" i="75"/>
  <c r="AL208" i="75"/>
  <c r="AI208" i="75"/>
  <c r="AC208" i="75"/>
  <c r="Z208" i="75"/>
  <c r="AD208" i="75" s="1"/>
  <c r="Y208" i="75"/>
  <c r="W208" i="75"/>
  <c r="V208" i="75"/>
  <c r="U208" i="75"/>
  <c r="Q208" i="75"/>
  <c r="M208" i="75"/>
  <c r="AR208" i="75" s="1"/>
  <c r="I208" i="75"/>
  <c r="P208" i="75" s="1"/>
  <c r="R208" i="75" s="1"/>
  <c r="AW207" i="75"/>
  <c r="AV207" i="75"/>
  <c r="AS207" i="75"/>
  <c r="AQ207" i="75"/>
  <c r="AO207" i="75"/>
  <c r="AN207" i="75"/>
  <c r="AM207" i="75"/>
  <c r="AL207" i="75"/>
  <c r="AI207" i="75"/>
  <c r="AD207" i="75"/>
  <c r="AC207" i="75"/>
  <c r="Z207" i="75"/>
  <c r="Y207" i="75"/>
  <c r="W207" i="75"/>
  <c r="V207" i="75"/>
  <c r="U207" i="75"/>
  <c r="Q207" i="75"/>
  <c r="M207" i="75"/>
  <c r="AR207" i="75" s="1"/>
  <c r="I207" i="75"/>
  <c r="AW206" i="75"/>
  <c r="AV206" i="75"/>
  <c r="AS206" i="75"/>
  <c r="AQ206" i="75"/>
  <c r="AO206" i="75"/>
  <c r="AN206" i="75"/>
  <c r="AM206" i="75"/>
  <c r="AL206" i="75"/>
  <c r="AI206" i="75"/>
  <c r="AC206" i="75"/>
  <c r="Z206" i="75"/>
  <c r="AD206" i="75" s="1"/>
  <c r="Y206" i="75"/>
  <c r="W206" i="75"/>
  <c r="V206" i="75"/>
  <c r="U206" i="75"/>
  <c r="Q206" i="75"/>
  <c r="M206" i="75"/>
  <c r="AR206" i="75" s="1"/>
  <c r="I206" i="75"/>
  <c r="P206" i="75" s="1"/>
  <c r="R206" i="75" s="1"/>
  <c r="AW205" i="75"/>
  <c r="AV205" i="75"/>
  <c r="AS205" i="75"/>
  <c r="AQ205" i="75"/>
  <c r="AO205" i="75"/>
  <c r="AN205" i="75"/>
  <c r="AM205" i="75"/>
  <c r="AL205" i="75"/>
  <c r="AI205" i="75"/>
  <c r="AD205" i="75"/>
  <c r="AC205" i="75"/>
  <c r="Z205" i="75"/>
  <c r="Y205" i="75"/>
  <c r="W205" i="75"/>
  <c r="V205" i="75"/>
  <c r="U205" i="75"/>
  <c r="Q205" i="75"/>
  <c r="M205" i="75"/>
  <c r="AR205" i="75" s="1"/>
  <c r="I205" i="75"/>
  <c r="AW204" i="75"/>
  <c r="AV204" i="75"/>
  <c r="AS204" i="75"/>
  <c r="AQ204" i="75"/>
  <c r="AO204" i="75"/>
  <c r="AN204" i="75"/>
  <c r="AM204" i="75"/>
  <c r="AL204" i="75"/>
  <c r="AI204" i="75"/>
  <c r="AC204" i="75"/>
  <c r="Z204" i="75"/>
  <c r="AD204" i="75" s="1"/>
  <c r="Y204" i="75"/>
  <c r="W204" i="75"/>
  <c r="V204" i="75"/>
  <c r="U204" i="75"/>
  <c r="Q204" i="75"/>
  <c r="M204" i="75"/>
  <c r="AR204" i="75" s="1"/>
  <c r="I204" i="75"/>
  <c r="P204" i="75" s="1"/>
  <c r="R204" i="75" s="1"/>
  <c r="AW203" i="75"/>
  <c r="AV203" i="75"/>
  <c r="AS203" i="75"/>
  <c r="AQ203" i="75"/>
  <c r="AO203" i="75"/>
  <c r="AN203" i="75"/>
  <c r="AM203" i="75"/>
  <c r="AL203" i="75"/>
  <c r="AI203" i="75"/>
  <c r="AD203" i="75"/>
  <c r="AC203" i="75"/>
  <c r="Z203" i="75"/>
  <c r="Y203" i="75"/>
  <c r="W203" i="75"/>
  <c r="V203" i="75"/>
  <c r="U203" i="75"/>
  <c r="Q203" i="75"/>
  <c r="M203" i="75"/>
  <c r="AR203" i="75" s="1"/>
  <c r="I203" i="75"/>
  <c r="AW202" i="75"/>
  <c r="AV202" i="75"/>
  <c r="AS202" i="75"/>
  <c r="AQ202" i="75"/>
  <c r="AO202" i="75"/>
  <c r="AN202" i="75"/>
  <c r="AM202" i="75"/>
  <c r="AL202" i="75"/>
  <c r="AI202" i="75"/>
  <c r="AC202" i="75"/>
  <c r="Z202" i="75"/>
  <c r="AD202" i="75" s="1"/>
  <c r="Y202" i="75"/>
  <c r="W202" i="75"/>
  <c r="V202" i="75"/>
  <c r="U202" i="75"/>
  <c r="Q202" i="75"/>
  <c r="M202" i="75"/>
  <c r="AR202" i="75" s="1"/>
  <c r="I202" i="75"/>
  <c r="P202" i="75" s="1"/>
  <c r="R202" i="75" s="1"/>
  <c r="AW201" i="75"/>
  <c r="AV201" i="75"/>
  <c r="AS201" i="75"/>
  <c r="AQ201" i="75"/>
  <c r="AO201" i="75"/>
  <c r="AN201" i="75"/>
  <c r="AM201" i="75"/>
  <c r="AL201" i="75"/>
  <c r="AI201" i="75"/>
  <c r="AD201" i="75"/>
  <c r="AC201" i="75"/>
  <c r="Z201" i="75"/>
  <c r="Y201" i="75"/>
  <c r="W201" i="75"/>
  <c r="V201" i="75"/>
  <c r="U201" i="75"/>
  <c r="Q201" i="75"/>
  <c r="M201" i="75"/>
  <c r="AR201" i="75" s="1"/>
  <c r="I201" i="75"/>
  <c r="AW200" i="75"/>
  <c r="AV200" i="75"/>
  <c r="AS200" i="75"/>
  <c r="AQ200" i="75"/>
  <c r="AO200" i="75"/>
  <c r="AN200" i="75"/>
  <c r="AM200" i="75"/>
  <c r="AL200" i="75"/>
  <c r="AI200" i="75"/>
  <c r="AC200" i="75"/>
  <c r="Z200" i="75"/>
  <c r="AD200" i="75" s="1"/>
  <c r="Y200" i="75"/>
  <c r="W200" i="75"/>
  <c r="V200" i="75"/>
  <c r="U200" i="75"/>
  <c r="Q200" i="75"/>
  <c r="M200" i="75"/>
  <c r="AR200" i="75" s="1"/>
  <c r="I200" i="75"/>
  <c r="P200" i="75" s="1"/>
  <c r="R200" i="75" s="1"/>
  <c r="AW199" i="75"/>
  <c r="AV199" i="75"/>
  <c r="AS199" i="75"/>
  <c r="AQ199" i="75"/>
  <c r="AO199" i="75"/>
  <c r="AN199" i="75"/>
  <c r="AM199" i="75"/>
  <c r="AL199" i="75"/>
  <c r="AI199" i="75"/>
  <c r="AD199" i="75"/>
  <c r="AC199" i="75"/>
  <c r="Z199" i="75"/>
  <c r="Y199" i="75"/>
  <c r="W199" i="75"/>
  <c r="V199" i="75"/>
  <c r="U199" i="75"/>
  <c r="Q199" i="75"/>
  <c r="M199" i="75"/>
  <c r="AR199" i="75" s="1"/>
  <c r="I199" i="75"/>
  <c r="AW198" i="75"/>
  <c r="AV198" i="75"/>
  <c r="AS198" i="75"/>
  <c r="AQ198" i="75"/>
  <c r="AO198" i="75"/>
  <c r="AN198" i="75"/>
  <c r="AM198" i="75"/>
  <c r="AL198" i="75"/>
  <c r="AI198" i="75"/>
  <c r="AC198" i="75"/>
  <c r="Z198" i="75"/>
  <c r="AD198" i="75" s="1"/>
  <c r="Y198" i="75"/>
  <c r="W198" i="75"/>
  <c r="V198" i="75"/>
  <c r="U198" i="75"/>
  <c r="Q198" i="75"/>
  <c r="M198" i="75"/>
  <c r="AR198" i="75" s="1"/>
  <c r="I198" i="75"/>
  <c r="P198" i="75" s="1"/>
  <c r="R198" i="75" s="1"/>
  <c r="AW197" i="75"/>
  <c r="AV197" i="75"/>
  <c r="AS197" i="75"/>
  <c r="AQ197" i="75"/>
  <c r="AO197" i="75"/>
  <c r="AN197" i="75"/>
  <c r="AM197" i="75"/>
  <c r="AL197" i="75"/>
  <c r="AI197" i="75"/>
  <c r="AD197" i="75"/>
  <c r="AC197" i="75"/>
  <c r="Z197" i="75"/>
  <c r="Y197" i="75"/>
  <c r="W197" i="75"/>
  <c r="V197" i="75"/>
  <c r="U197" i="75"/>
  <c r="Q197" i="75"/>
  <c r="M197" i="75"/>
  <c r="AR197" i="75" s="1"/>
  <c r="I197" i="75"/>
  <c r="AW196" i="75"/>
  <c r="AV196" i="75"/>
  <c r="AS196" i="75"/>
  <c r="AQ196" i="75"/>
  <c r="AO196" i="75"/>
  <c r="AN196" i="75"/>
  <c r="AM196" i="75"/>
  <c r="AL196" i="75"/>
  <c r="AI196" i="75"/>
  <c r="AC196" i="75"/>
  <c r="Z196" i="75"/>
  <c r="AD196" i="75" s="1"/>
  <c r="Y196" i="75"/>
  <c r="W196" i="75"/>
  <c r="V196" i="75"/>
  <c r="U196" i="75"/>
  <c r="Q196" i="75"/>
  <c r="M196" i="75"/>
  <c r="AR196" i="75" s="1"/>
  <c r="I196" i="75"/>
  <c r="P196" i="75" s="1"/>
  <c r="R196" i="75" s="1"/>
  <c r="AW195" i="75"/>
  <c r="AV195" i="75"/>
  <c r="AS195" i="75"/>
  <c r="AQ195" i="75"/>
  <c r="AO195" i="75"/>
  <c r="AN195" i="75"/>
  <c r="AM195" i="75"/>
  <c r="AL195" i="75"/>
  <c r="AI195" i="75"/>
  <c r="AD195" i="75"/>
  <c r="AC195" i="75"/>
  <c r="Z195" i="75"/>
  <c r="Y195" i="75"/>
  <c r="W195" i="75"/>
  <c r="V195" i="75"/>
  <c r="U195" i="75"/>
  <c r="Q195" i="75"/>
  <c r="M195" i="75"/>
  <c r="AR195" i="75" s="1"/>
  <c r="I195" i="75"/>
  <c r="AW194" i="75"/>
  <c r="AV194" i="75"/>
  <c r="AS194" i="75"/>
  <c r="AQ194" i="75"/>
  <c r="AO194" i="75"/>
  <c r="AN194" i="75"/>
  <c r="AM194" i="75"/>
  <c r="AL194" i="75"/>
  <c r="AI194" i="75"/>
  <c r="AC194" i="75"/>
  <c r="Z194" i="75"/>
  <c r="AD194" i="75" s="1"/>
  <c r="Y194" i="75"/>
  <c r="W194" i="75"/>
  <c r="V194" i="75"/>
  <c r="U194" i="75"/>
  <c r="Q194" i="75"/>
  <c r="M194" i="75"/>
  <c r="AR194" i="75" s="1"/>
  <c r="I194" i="75"/>
  <c r="P194" i="75" s="1"/>
  <c r="R194" i="75" s="1"/>
  <c r="AW193" i="75"/>
  <c r="AV193" i="75"/>
  <c r="AS193" i="75"/>
  <c r="AQ193" i="75"/>
  <c r="AO193" i="75"/>
  <c r="AN193" i="75"/>
  <c r="AM193" i="75"/>
  <c r="AL193" i="75"/>
  <c r="AI193" i="75"/>
  <c r="AD193" i="75"/>
  <c r="AC193" i="75"/>
  <c r="Z193" i="75"/>
  <c r="Y193" i="75"/>
  <c r="W193" i="75"/>
  <c r="V193" i="75"/>
  <c r="U193" i="75"/>
  <c r="Q193" i="75"/>
  <c r="M193" i="75"/>
  <c r="AR193" i="75" s="1"/>
  <c r="I193" i="75"/>
  <c r="AW192" i="75"/>
  <c r="AV192" i="75"/>
  <c r="AS192" i="75"/>
  <c r="AQ192" i="75"/>
  <c r="AO192" i="75"/>
  <c r="AN192" i="75"/>
  <c r="AM192" i="75"/>
  <c r="AL192" i="75"/>
  <c r="AI192" i="75"/>
  <c r="AC192" i="75"/>
  <c r="Z192" i="75"/>
  <c r="AD192" i="75" s="1"/>
  <c r="Y192" i="75"/>
  <c r="W192" i="75"/>
  <c r="V192" i="75"/>
  <c r="U192" i="75"/>
  <c r="Q192" i="75"/>
  <c r="M192" i="75"/>
  <c r="AR192" i="75" s="1"/>
  <c r="I192" i="75"/>
  <c r="P192" i="75" s="1"/>
  <c r="R192" i="75" s="1"/>
  <c r="AW191" i="75"/>
  <c r="AV191" i="75"/>
  <c r="AS191" i="75"/>
  <c r="AQ191" i="75"/>
  <c r="AO191" i="75"/>
  <c r="AN191" i="75"/>
  <c r="AM191" i="75"/>
  <c r="AL191" i="75"/>
  <c r="AI191" i="75"/>
  <c r="AD191" i="75"/>
  <c r="AC191" i="75"/>
  <c r="Z191" i="75"/>
  <c r="Y191" i="75"/>
  <c r="W191" i="75"/>
  <c r="V191" i="75"/>
  <c r="U191" i="75"/>
  <c r="Q191" i="75"/>
  <c r="M191" i="75"/>
  <c r="AR191" i="75" s="1"/>
  <c r="I191" i="75"/>
  <c r="AW190" i="75"/>
  <c r="AV190" i="75"/>
  <c r="AS190" i="75"/>
  <c r="AQ190" i="75"/>
  <c r="AO190" i="75"/>
  <c r="AN190" i="75"/>
  <c r="AM190" i="75"/>
  <c r="AL190" i="75"/>
  <c r="AI190" i="75"/>
  <c r="AC190" i="75"/>
  <c r="Z190" i="75"/>
  <c r="AD190" i="75" s="1"/>
  <c r="Y190" i="75"/>
  <c r="W190" i="75"/>
  <c r="V190" i="75"/>
  <c r="U190" i="75"/>
  <c r="Q190" i="75"/>
  <c r="M190" i="75"/>
  <c r="AR190" i="75" s="1"/>
  <c r="I190" i="75"/>
  <c r="P190" i="75" s="1"/>
  <c r="R190" i="75" s="1"/>
  <c r="AW189" i="75"/>
  <c r="AV189" i="75"/>
  <c r="AS189" i="75"/>
  <c r="AQ189" i="75"/>
  <c r="AO189" i="75"/>
  <c r="AN189" i="75"/>
  <c r="AM189" i="75"/>
  <c r="AL189" i="75"/>
  <c r="AI189" i="75"/>
  <c r="AD189" i="75"/>
  <c r="AC189" i="75"/>
  <c r="Z189" i="75"/>
  <c r="Y189" i="75"/>
  <c r="W189" i="75"/>
  <c r="V189" i="75"/>
  <c r="U189" i="75"/>
  <c r="Q189" i="75"/>
  <c r="M189" i="75"/>
  <c r="AR189" i="75" s="1"/>
  <c r="I189" i="75"/>
  <c r="AW188" i="75"/>
  <c r="AV188" i="75"/>
  <c r="AS188" i="75"/>
  <c r="AQ188" i="75"/>
  <c r="AO188" i="75"/>
  <c r="AN188" i="75"/>
  <c r="AM188" i="75"/>
  <c r="AL188" i="75"/>
  <c r="AI188" i="75"/>
  <c r="AC188" i="75"/>
  <c r="Z188" i="75"/>
  <c r="AD188" i="75" s="1"/>
  <c r="Y188" i="75"/>
  <c r="W188" i="75"/>
  <c r="V188" i="75"/>
  <c r="U188" i="75"/>
  <c r="Q188" i="75"/>
  <c r="M188" i="75"/>
  <c r="AR188" i="75" s="1"/>
  <c r="I188" i="75"/>
  <c r="P188" i="75" s="1"/>
  <c r="R188" i="75" s="1"/>
  <c r="AW187" i="75"/>
  <c r="AV187" i="75"/>
  <c r="AS187" i="75"/>
  <c r="AQ187" i="75"/>
  <c r="AO187" i="75"/>
  <c r="AN187" i="75"/>
  <c r="AM187" i="75"/>
  <c r="AL187" i="75"/>
  <c r="AI187" i="75"/>
  <c r="AD187" i="75"/>
  <c r="AC187" i="75"/>
  <c r="Z187" i="75"/>
  <c r="Y187" i="75"/>
  <c r="W187" i="75"/>
  <c r="V187" i="75"/>
  <c r="U187" i="75"/>
  <c r="Q187" i="75"/>
  <c r="M187" i="75"/>
  <c r="AR187" i="75" s="1"/>
  <c r="I187" i="75"/>
  <c r="AW186" i="75"/>
  <c r="AV186" i="75"/>
  <c r="AS186" i="75"/>
  <c r="AQ186" i="75"/>
  <c r="AO186" i="75"/>
  <c r="AN186" i="75"/>
  <c r="AM186" i="75"/>
  <c r="AL186" i="75"/>
  <c r="AI186" i="75"/>
  <c r="AC186" i="75"/>
  <c r="Z186" i="75"/>
  <c r="AD186" i="75" s="1"/>
  <c r="Y186" i="75"/>
  <c r="W186" i="75"/>
  <c r="V186" i="75"/>
  <c r="U186" i="75"/>
  <c r="Q186" i="75"/>
  <c r="M186" i="75"/>
  <c r="AR186" i="75" s="1"/>
  <c r="I186" i="75"/>
  <c r="P186" i="75" s="1"/>
  <c r="R186" i="75" s="1"/>
  <c r="AW185" i="75"/>
  <c r="AV185" i="75"/>
  <c r="AS185" i="75"/>
  <c r="AQ185" i="75"/>
  <c r="AO185" i="75"/>
  <c r="AN185" i="75"/>
  <c r="AM185" i="75"/>
  <c r="AL185" i="75"/>
  <c r="AI185" i="75"/>
  <c r="AD185" i="75"/>
  <c r="AC185" i="75"/>
  <c r="Z185" i="75"/>
  <c r="Y185" i="75"/>
  <c r="W185" i="75"/>
  <c r="V185" i="75"/>
  <c r="U185" i="75"/>
  <c r="Q185" i="75"/>
  <c r="M185" i="75"/>
  <c r="AR185" i="75" s="1"/>
  <c r="I185" i="75"/>
  <c r="AW184" i="75"/>
  <c r="AV184" i="75"/>
  <c r="AS184" i="75"/>
  <c r="AQ184" i="75"/>
  <c r="AO184" i="75"/>
  <c r="AN184" i="75"/>
  <c r="AM184" i="75"/>
  <c r="AL184" i="75"/>
  <c r="AI184" i="75"/>
  <c r="AC184" i="75"/>
  <c r="Z184" i="75"/>
  <c r="AD184" i="75" s="1"/>
  <c r="Y184" i="75"/>
  <c r="W184" i="75"/>
  <c r="V184" i="75"/>
  <c r="U184" i="75"/>
  <c r="Q184" i="75"/>
  <c r="M184" i="75"/>
  <c r="AR184" i="75" s="1"/>
  <c r="I184" i="75"/>
  <c r="P184" i="75" s="1"/>
  <c r="R184" i="75" s="1"/>
  <c r="AW183" i="75"/>
  <c r="AV183" i="75"/>
  <c r="AS183" i="75"/>
  <c r="AQ183" i="75"/>
  <c r="AO183" i="75"/>
  <c r="AN183" i="75"/>
  <c r="AM183" i="75"/>
  <c r="AL183" i="75"/>
  <c r="AI183" i="75"/>
  <c r="AD183" i="75"/>
  <c r="AC183" i="75"/>
  <c r="Z183" i="75"/>
  <c r="Y183" i="75"/>
  <c r="W183" i="75"/>
  <c r="V183" i="75"/>
  <c r="U183" i="75"/>
  <c r="Q183" i="75"/>
  <c r="M183" i="75"/>
  <c r="AR183" i="75" s="1"/>
  <c r="I183" i="75"/>
  <c r="AW182" i="75"/>
  <c r="AV182" i="75"/>
  <c r="AS182" i="75"/>
  <c r="AQ182" i="75"/>
  <c r="AO182" i="75"/>
  <c r="AN182" i="75"/>
  <c r="AM182" i="75"/>
  <c r="AL182" i="75"/>
  <c r="AI182" i="75"/>
  <c r="AC182" i="75"/>
  <c r="Z182" i="75"/>
  <c r="AD182" i="75" s="1"/>
  <c r="Y182" i="75"/>
  <c r="W182" i="75"/>
  <c r="V182" i="75"/>
  <c r="U182" i="75"/>
  <c r="Q182" i="75"/>
  <c r="M182" i="75"/>
  <c r="AR182" i="75" s="1"/>
  <c r="I182" i="75"/>
  <c r="P182" i="75" s="1"/>
  <c r="R182" i="75" s="1"/>
  <c r="AW181" i="75"/>
  <c r="AV181" i="75"/>
  <c r="AS181" i="75"/>
  <c r="AQ181" i="75"/>
  <c r="AO181" i="75"/>
  <c r="AN181" i="75"/>
  <c r="AM181" i="75"/>
  <c r="AL181" i="75"/>
  <c r="AI181" i="75"/>
  <c r="AD181" i="75"/>
  <c r="AC181" i="75"/>
  <c r="Z181" i="75"/>
  <c r="Y181" i="75"/>
  <c r="W181" i="75"/>
  <c r="V181" i="75"/>
  <c r="U181" i="75"/>
  <c r="Q181" i="75"/>
  <c r="M181" i="75"/>
  <c r="AR181" i="75" s="1"/>
  <c r="I181" i="75"/>
  <c r="AW180" i="75"/>
  <c r="AV180" i="75"/>
  <c r="AS180" i="75"/>
  <c r="AQ180" i="75"/>
  <c r="AO180" i="75"/>
  <c r="AN180" i="75"/>
  <c r="AM180" i="75"/>
  <c r="AL180" i="75"/>
  <c r="AI180" i="75"/>
  <c r="AC180" i="75"/>
  <c r="Z180" i="75"/>
  <c r="AD180" i="75" s="1"/>
  <c r="Y180" i="75"/>
  <c r="W180" i="75"/>
  <c r="V180" i="75"/>
  <c r="U180" i="75"/>
  <c r="Q180" i="75"/>
  <c r="M180" i="75"/>
  <c r="AR180" i="75" s="1"/>
  <c r="I180" i="75"/>
  <c r="P180" i="75" s="1"/>
  <c r="R180" i="75" s="1"/>
  <c r="AW179" i="75"/>
  <c r="AV179" i="75"/>
  <c r="AS179" i="75"/>
  <c r="AQ179" i="75"/>
  <c r="AO179" i="75"/>
  <c r="AN179" i="75"/>
  <c r="AM179" i="75"/>
  <c r="AL179" i="75"/>
  <c r="AI179" i="75"/>
  <c r="AD179" i="75"/>
  <c r="AC179" i="75"/>
  <c r="Z179" i="75"/>
  <c r="Y179" i="75"/>
  <c r="W179" i="75"/>
  <c r="V179" i="75"/>
  <c r="U179" i="75"/>
  <c r="Q179" i="75"/>
  <c r="M179" i="75"/>
  <c r="AR179" i="75" s="1"/>
  <c r="I179" i="75"/>
  <c r="AW178" i="75"/>
  <c r="AV178" i="75"/>
  <c r="AS178" i="75"/>
  <c r="AQ178" i="75"/>
  <c r="AO178" i="75"/>
  <c r="AN178" i="75"/>
  <c r="AM178" i="75"/>
  <c r="AL178" i="75"/>
  <c r="AI178" i="75"/>
  <c r="AC178" i="75"/>
  <c r="Z178" i="75"/>
  <c r="AD178" i="75" s="1"/>
  <c r="Y178" i="75"/>
  <c r="W178" i="75"/>
  <c r="V178" i="75"/>
  <c r="U178" i="75"/>
  <c r="Q178" i="75"/>
  <c r="M178" i="75"/>
  <c r="AR178" i="75" s="1"/>
  <c r="I178" i="75"/>
  <c r="P178" i="75" s="1"/>
  <c r="R178" i="75" s="1"/>
  <c r="AW177" i="75"/>
  <c r="AV177" i="75"/>
  <c r="AS177" i="75"/>
  <c r="AQ177" i="75"/>
  <c r="AO177" i="75"/>
  <c r="AN177" i="75"/>
  <c r="AM177" i="75"/>
  <c r="AL177" i="75"/>
  <c r="AI177" i="75"/>
  <c r="AD177" i="75"/>
  <c r="AC177" i="75"/>
  <c r="Z177" i="75"/>
  <c r="Y177" i="75"/>
  <c r="W177" i="75"/>
  <c r="V177" i="75"/>
  <c r="U177" i="75"/>
  <c r="Q177" i="75"/>
  <c r="M177" i="75"/>
  <c r="AR177" i="75" s="1"/>
  <c r="I177" i="75"/>
  <c r="AW176" i="75"/>
  <c r="AV176" i="75"/>
  <c r="AS176" i="75"/>
  <c r="AQ176" i="75"/>
  <c r="AO176" i="75"/>
  <c r="AN176" i="75"/>
  <c r="AM176" i="75"/>
  <c r="AL176" i="75"/>
  <c r="AI176" i="75"/>
  <c r="AC176" i="75"/>
  <c r="Z176" i="75"/>
  <c r="AD176" i="75" s="1"/>
  <c r="Y176" i="75"/>
  <c r="W176" i="75"/>
  <c r="V176" i="75"/>
  <c r="U176" i="75"/>
  <c r="Q176" i="75"/>
  <c r="M176" i="75"/>
  <c r="AR176" i="75" s="1"/>
  <c r="I176" i="75"/>
  <c r="P176" i="75" s="1"/>
  <c r="R176" i="75" s="1"/>
  <c r="AW175" i="75"/>
  <c r="AV175" i="75"/>
  <c r="AS175" i="75"/>
  <c r="AQ175" i="75"/>
  <c r="AO175" i="75"/>
  <c r="AN175" i="75"/>
  <c r="AM175" i="75"/>
  <c r="AL175" i="75"/>
  <c r="AI175" i="75"/>
  <c r="AD175" i="75"/>
  <c r="AC175" i="75"/>
  <c r="Z175" i="75"/>
  <c r="Y175" i="75"/>
  <c r="W175" i="75"/>
  <c r="V175" i="75"/>
  <c r="U175" i="75"/>
  <c r="Q175" i="75"/>
  <c r="M175" i="75"/>
  <c r="AR175" i="75" s="1"/>
  <c r="I175" i="75"/>
  <c r="AW174" i="75"/>
  <c r="AV174" i="75"/>
  <c r="AS174" i="75"/>
  <c r="AQ174" i="75"/>
  <c r="AO174" i="75"/>
  <c r="AN174" i="75"/>
  <c r="AM174" i="75"/>
  <c r="AL174" i="75"/>
  <c r="AI174" i="75"/>
  <c r="AC174" i="75"/>
  <c r="Z174" i="75"/>
  <c r="AD174" i="75" s="1"/>
  <c r="Y174" i="75"/>
  <c r="W174" i="75"/>
  <c r="V174" i="75"/>
  <c r="U174" i="75"/>
  <c r="Q174" i="75"/>
  <c r="M174" i="75"/>
  <c r="AR174" i="75" s="1"/>
  <c r="I174" i="75"/>
  <c r="AW173" i="75"/>
  <c r="AV173" i="75"/>
  <c r="AS173" i="75"/>
  <c r="AQ173" i="75"/>
  <c r="AO173" i="75"/>
  <c r="AN173" i="75"/>
  <c r="AM173" i="75"/>
  <c r="AL173" i="75"/>
  <c r="AI173" i="75"/>
  <c r="AD173" i="75"/>
  <c r="AC173" i="75"/>
  <c r="Z173" i="75"/>
  <c r="Y173" i="75"/>
  <c r="W173" i="75"/>
  <c r="V173" i="75"/>
  <c r="U173" i="75"/>
  <c r="Q173" i="75"/>
  <c r="M173" i="75"/>
  <c r="AR173" i="75" s="1"/>
  <c r="I173" i="75"/>
  <c r="AW172" i="75"/>
  <c r="AV172" i="75"/>
  <c r="AS172" i="75"/>
  <c r="AQ172" i="75"/>
  <c r="AO172" i="75"/>
  <c r="AN172" i="75"/>
  <c r="AM172" i="75"/>
  <c r="AL172" i="75"/>
  <c r="AI172" i="75"/>
  <c r="AC172" i="75"/>
  <c r="Z172" i="75"/>
  <c r="AD172" i="75" s="1"/>
  <c r="Y172" i="75"/>
  <c r="W172" i="75"/>
  <c r="V172" i="75"/>
  <c r="U172" i="75"/>
  <c r="Q172" i="75"/>
  <c r="M172" i="75"/>
  <c r="AR172" i="75" s="1"/>
  <c r="I172" i="75"/>
  <c r="P172" i="75" s="1"/>
  <c r="R172" i="75" s="1"/>
  <c r="AW171" i="75"/>
  <c r="AV171" i="75"/>
  <c r="AS171" i="75"/>
  <c r="AQ171" i="75"/>
  <c r="AO171" i="75"/>
  <c r="AN171" i="75"/>
  <c r="AM171" i="75"/>
  <c r="AL171" i="75"/>
  <c r="AI171" i="75"/>
  <c r="AD171" i="75"/>
  <c r="AC171" i="75"/>
  <c r="Z171" i="75"/>
  <c r="Y171" i="75"/>
  <c r="W171" i="75"/>
  <c r="V171" i="75"/>
  <c r="U171" i="75"/>
  <c r="Q171" i="75"/>
  <c r="M171" i="75"/>
  <c r="AR171" i="75" s="1"/>
  <c r="I171" i="75"/>
  <c r="AW170" i="75"/>
  <c r="AV170" i="75"/>
  <c r="AS170" i="75"/>
  <c r="AQ170" i="75"/>
  <c r="AO170" i="75"/>
  <c r="AN170" i="75"/>
  <c r="AM170" i="75"/>
  <c r="AL170" i="75"/>
  <c r="AI170" i="75"/>
  <c r="AC170" i="75"/>
  <c r="Z170" i="75"/>
  <c r="AD170" i="75" s="1"/>
  <c r="Y170" i="75"/>
  <c r="W170" i="75"/>
  <c r="V170" i="75"/>
  <c r="U170" i="75"/>
  <c r="Q170" i="75"/>
  <c r="M170" i="75"/>
  <c r="AR170" i="75" s="1"/>
  <c r="I170" i="75"/>
  <c r="P170" i="75" s="1"/>
  <c r="R170" i="75" s="1"/>
  <c r="AW169" i="75"/>
  <c r="AV169" i="75"/>
  <c r="AS169" i="75"/>
  <c r="AQ169" i="75"/>
  <c r="AO169" i="75"/>
  <c r="AN169" i="75"/>
  <c r="AM169" i="75"/>
  <c r="AL169" i="75"/>
  <c r="AI169" i="75"/>
  <c r="AD169" i="75"/>
  <c r="AC169" i="75"/>
  <c r="Z169" i="75"/>
  <c r="Y169" i="75"/>
  <c r="W169" i="75"/>
  <c r="V169" i="75"/>
  <c r="U169" i="75"/>
  <c r="Q169" i="75"/>
  <c r="M169" i="75"/>
  <c r="AR169" i="75" s="1"/>
  <c r="I169" i="75"/>
  <c r="AW168" i="75"/>
  <c r="AV168" i="75"/>
  <c r="AS168" i="75"/>
  <c r="AQ168" i="75"/>
  <c r="AO168" i="75"/>
  <c r="AN168" i="75"/>
  <c r="AM168" i="75"/>
  <c r="AL168" i="75"/>
  <c r="AI168" i="75"/>
  <c r="AC168" i="75"/>
  <c r="Z168" i="75"/>
  <c r="AD168" i="75" s="1"/>
  <c r="Y168" i="75"/>
  <c r="W168" i="75"/>
  <c r="V168" i="75"/>
  <c r="U168" i="75"/>
  <c r="Q168" i="75"/>
  <c r="M168" i="75"/>
  <c r="AR168" i="75" s="1"/>
  <c r="I168" i="75"/>
  <c r="P168" i="75" s="1"/>
  <c r="R168" i="75" s="1"/>
  <c r="AW167" i="75"/>
  <c r="AV167" i="75"/>
  <c r="AS167" i="75"/>
  <c r="AQ167" i="75"/>
  <c r="AO167" i="75"/>
  <c r="AN167" i="75"/>
  <c r="AM167" i="75"/>
  <c r="AL167" i="75"/>
  <c r="AI167" i="75"/>
  <c r="AD167" i="75"/>
  <c r="AC167" i="75"/>
  <c r="Z167" i="75"/>
  <c r="Y167" i="75"/>
  <c r="W167" i="75"/>
  <c r="V167" i="75"/>
  <c r="U167" i="75"/>
  <c r="Q167" i="75"/>
  <c r="M167" i="75"/>
  <c r="AR167" i="75" s="1"/>
  <c r="I167" i="75"/>
  <c r="AW166" i="75"/>
  <c r="AV166" i="75"/>
  <c r="AS166" i="75"/>
  <c r="AQ166" i="75"/>
  <c r="AO166" i="75"/>
  <c r="AN166" i="75"/>
  <c r="AM166" i="75"/>
  <c r="AL166" i="75"/>
  <c r="AI166" i="75"/>
  <c r="AC166" i="75"/>
  <c r="Z166" i="75"/>
  <c r="AD166" i="75" s="1"/>
  <c r="Y166" i="75"/>
  <c r="W166" i="75"/>
  <c r="V166" i="75"/>
  <c r="U166" i="75"/>
  <c r="Q166" i="75"/>
  <c r="M166" i="75"/>
  <c r="AR166" i="75" s="1"/>
  <c r="I166" i="75"/>
  <c r="AW165" i="75"/>
  <c r="AV165" i="75"/>
  <c r="AS165" i="75"/>
  <c r="AQ165" i="75"/>
  <c r="AO165" i="75"/>
  <c r="AN165" i="75"/>
  <c r="AM165" i="75"/>
  <c r="AL165" i="75"/>
  <c r="AI165" i="75"/>
  <c r="AD165" i="75"/>
  <c r="AC165" i="75"/>
  <c r="Z165" i="75"/>
  <c r="Y165" i="75"/>
  <c r="W165" i="75"/>
  <c r="V165" i="75"/>
  <c r="U165" i="75"/>
  <c r="Q165" i="75"/>
  <c r="M165" i="75"/>
  <c r="AR165" i="75" s="1"/>
  <c r="I165" i="75"/>
  <c r="AW164" i="75"/>
  <c r="AV164" i="75"/>
  <c r="AS164" i="75"/>
  <c r="AQ164" i="75"/>
  <c r="AO164" i="75"/>
  <c r="AN164" i="75"/>
  <c r="AM164" i="75"/>
  <c r="AL164" i="75"/>
  <c r="AI164" i="75"/>
  <c r="AC164" i="75"/>
  <c r="Z164" i="75"/>
  <c r="AD164" i="75" s="1"/>
  <c r="Y164" i="75"/>
  <c r="W164" i="75"/>
  <c r="V164" i="75"/>
  <c r="U164" i="75"/>
  <c r="Q164" i="75"/>
  <c r="M164" i="75"/>
  <c r="AR164" i="75" s="1"/>
  <c r="I164" i="75"/>
  <c r="P164" i="75" s="1"/>
  <c r="R164" i="75" s="1"/>
  <c r="AW163" i="75"/>
  <c r="AV163" i="75"/>
  <c r="AS163" i="75"/>
  <c r="AQ163" i="75"/>
  <c r="AO163" i="75"/>
  <c r="AN163" i="75"/>
  <c r="AM163" i="75"/>
  <c r="AL163" i="75"/>
  <c r="AI163" i="75"/>
  <c r="AD163" i="75"/>
  <c r="AC163" i="75"/>
  <c r="Z163" i="75"/>
  <c r="Y163" i="75"/>
  <c r="W163" i="75"/>
  <c r="V163" i="75"/>
  <c r="U163" i="75"/>
  <c r="Q163" i="75"/>
  <c r="M163" i="75"/>
  <c r="AR163" i="75" s="1"/>
  <c r="I163" i="75"/>
  <c r="AW162" i="75"/>
  <c r="AV162" i="75"/>
  <c r="AS162" i="75"/>
  <c r="AQ162" i="75"/>
  <c r="AO162" i="75"/>
  <c r="AN162" i="75"/>
  <c r="AM162" i="75"/>
  <c r="AL162" i="75"/>
  <c r="AI162" i="75"/>
  <c r="AC162" i="75"/>
  <c r="Z162" i="75"/>
  <c r="AD162" i="75" s="1"/>
  <c r="Y162" i="75"/>
  <c r="W162" i="75"/>
  <c r="V162" i="75"/>
  <c r="U162" i="75"/>
  <c r="Q162" i="75"/>
  <c r="M162" i="75"/>
  <c r="AR162" i="75" s="1"/>
  <c r="I162" i="75"/>
  <c r="P162" i="75" s="1"/>
  <c r="R162" i="75" s="1"/>
  <c r="AW161" i="75"/>
  <c r="AV161" i="75"/>
  <c r="AS161" i="75"/>
  <c r="AQ161" i="75"/>
  <c r="AO161" i="75"/>
  <c r="AN161" i="75"/>
  <c r="AM161" i="75"/>
  <c r="AL161" i="75"/>
  <c r="AI161" i="75"/>
  <c r="AD161" i="75"/>
  <c r="AC161" i="75"/>
  <c r="Z161" i="75"/>
  <c r="Y161" i="75"/>
  <c r="W161" i="75"/>
  <c r="V161" i="75"/>
  <c r="U161" i="75"/>
  <c r="Q161" i="75"/>
  <c r="M161" i="75"/>
  <c r="AR161" i="75" s="1"/>
  <c r="I161" i="75"/>
  <c r="AW160" i="75"/>
  <c r="AV160" i="75"/>
  <c r="AS160" i="75"/>
  <c r="AQ160" i="75"/>
  <c r="AO160" i="75"/>
  <c r="AN160" i="75"/>
  <c r="AM160" i="75"/>
  <c r="AL160" i="75"/>
  <c r="AI160" i="75"/>
  <c r="AC160" i="75"/>
  <c r="Z160" i="75"/>
  <c r="AD160" i="75" s="1"/>
  <c r="Y160" i="75"/>
  <c r="W160" i="75"/>
  <c r="V160" i="75"/>
  <c r="U160" i="75"/>
  <c r="Q160" i="75"/>
  <c r="M160" i="75"/>
  <c r="AR160" i="75" s="1"/>
  <c r="I160" i="75"/>
  <c r="P160" i="75" s="1"/>
  <c r="R160" i="75" s="1"/>
  <c r="AW159" i="75"/>
  <c r="AV159" i="75"/>
  <c r="AS159" i="75"/>
  <c r="AQ159" i="75"/>
  <c r="AO159" i="75"/>
  <c r="AN159" i="75"/>
  <c r="AM159" i="75"/>
  <c r="AL159" i="75"/>
  <c r="AI159" i="75"/>
  <c r="AC159" i="75"/>
  <c r="Z159" i="75"/>
  <c r="AD159" i="75" s="1"/>
  <c r="Y159" i="75"/>
  <c r="W159" i="75"/>
  <c r="V159" i="75"/>
  <c r="U159" i="75"/>
  <c r="Q159" i="75"/>
  <c r="M159" i="75"/>
  <c r="I159" i="75"/>
  <c r="AW158" i="75"/>
  <c r="AV158" i="75"/>
  <c r="AS158" i="75"/>
  <c r="AQ158" i="75"/>
  <c r="AO158" i="75"/>
  <c r="AN158" i="75"/>
  <c r="AM158" i="75"/>
  <c r="AL158" i="75"/>
  <c r="AI158" i="75"/>
  <c r="AC158" i="75"/>
  <c r="Z158" i="75"/>
  <c r="AD158" i="75" s="1"/>
  <c r="Y158" i="75"/>
  <c r="W158" i="75"/>
  <c r="V158" i="75"/>
  <c r="U158" i="75"/>
  <c r="Q158" i="75"/>
  <c r="M158" i="75"/>
  <c r="AR158" i="75" s="1"/>
  <c r="I158" i="75"/>
  <c r="P158" i="75" s="1"/>
  <c r="AW157" i="75"/>
  <c r="AV157" i="75"/>
  <c r="AS157" i="75"/>
  <c r="AQ157" i="75"/>
  <c r="AO157" i="75"/>
  <c r="AN157" i="75"/>
  <c r="AM157" i="75"/>
  <c r="AL157" i="75"/>
  <c r="AI157" i="75"/>
  <c r="AD157" i="75"/>
  <c r="AC157" i="75"/>
  <c r="Z157" i="75"/>
  <c r="Y157" i="75"/>
  <c r="W157" i="75"/>
  <c r="V157" i="75"/>
  <c r="U157" i="75"/>
  <c r="Q157" i="75"/>
  <c r="M157" i="75"/>
  <c r="I157" i="75"/>
  <c r="AW156" i="75"/>
  <c r="AV156" i="75"/>
  <c r="AS156" i="75"/>
  <c r="AQ156" i="75"/>
  <c r="AO156" i="75"/>
  <c r="AN156" i="75"/>
  <c r="AM156" i="75"/>
  <c r="AL156" i="75"/>
  <c r="AI156" i="75"/>
  <c r="AD156" i="75"/>
  <c r="AC156" i="75"/>
  <c r="Z156" i="75"/>
  <c r="Y156" i="75"/>
  <c r="W156" i="75"/>
  <c r="V156" i="75"/>
  <c r="U156" i="75"/>
  <c r="Q156" i="75"/>
  <c r="M156" i="75"/>
  <c r="AR156" i="75" s="1"/>
  <c r="I156" i="75"/>
  <c r="P156" i="75" s="1"/>
  <c r="R156" i="75" s="1"/>
  <c r="AW155" i="75"/>
  <c r="AV155" i="75"/>
  <c r="AS155" i="75"/>
  <c r="AQ155" i="75"/>
  <c r="AO155" i="75"/>
  <c r="AN155" i="75"/>
  <c r="AM155" i="75"/>
  <c r="AL155" i="75"/>
  <c r="AI155" i="75"/>
  <c r="AC155" i="75"/>
  <c r="Z155" i="75"/>
  <c r="AD155" i="75" s="1"/>
  <c r="Y155" i="75"/>
  <c r="W155" i="75"/>
  <c r="V155" i="75"/>
  <c r="U155" i="75"/>
  <c r="Q155" i="75"/>
  <c r="M155" i="75"/>
  <c r="I155" i="75"/>
  <c r="AW154" i="75"/>
  <c r="AV154" i="75"/>
  <c r="AS154" i="75"/>
  <c r="AQ154" i="75"/>
  <c r="AO154" i="75"/>
  <c r="AN154" i="75"/>
  <c r="AM154" i="75"/>
  <c r="AL154" i="75"/>
  <c r="AI154" i="75"/>
  <c r="AC154" i="75"/>
  <c r="Z154" i="75"/>
  <c r="AD154" i="75" s="1"/>
  <c r="Y154" i="75"/>
  <c r="W154" i="75"/>
  <c r="V154" i="75"/>
  <c r="U154" i="75"/>
  <c r="Q154" i="75"/>
  <c r="M154" i="75"/>
  <c r="AR154" i="75" s="1"/>
  <c r="I154" i="75"/>
  <c r="P154" i="75" s="1"/>
  <c r="AW153" i="75"/>
  <c r="AV153" i="75"/>
  <c r="AS153" i="75"/>
  <c r="AQ153" i="75"/>
  <c r="AO153" i="75"/>
  <c r="AN153" i="75"/>
  <c r="AM153" i="75"/>
  <c r="AL153" i="75"/>
  <c r="AI153" i="75"/>
  <c r="AD153" i="75"/>
  <c r="AC153" i="75"/>
  <c r="Z153" i="75"/>
  <c r="Y153" i="75"/>
  <c r="W153" i="75"/>
  <c r="V153" i="75"/>
  <c r="U153" i="75"/>
  <c r="Q153" i="75"/>
  <c r="M153" i="75"/>
  <c r="I153" i="75"/>
  <c r="AW152" i="75"/>
  <c r="AV152" i="75"/>
  <c r="AS152" i="75"/>
  <c r="AQ152" i="75"/>
  <c r="AO152" i="75"/>
  <c r="AN152" i="75"/>
  <c r="AM152" i="75"/>
  <c r="AL152" i="75"/>
  <c r="AI152" i="75"/>
  <c r="AD152" i="75"/>
  <c r="AC152" i="75"/>
  <c r="Z152" i="75"/>
  <c r="Y152" i="75"/>
  <c r="W152" i="75"/>
  <c r="V152" i="75"/>
  <c r="U152" i="75"/>
  <c r="Q152" i="75"/>
  <c r="M152" i="75"/>
  <c r="AR152" i="75" s="1"/>
  <c r="I152" i="75"/>
  <c r="P152" i="75" s="1"/>
  <c r="R152" i="75" s="1"/>
  <c r="AW151" i="75"/>
  <c r="AV151" i="75"/>
  <c r="AS151" i="75"/>
  <c r="AQ151" i="75"/>
  <c r="AO151" i="75"/>
  <c r="AN151" i="75"/>
  <c r="AM151" i="75"/>
  <c r="AL151" i="75"/>
  <c r="AI151" i="75"/>
  <c r="AC151" i="75"/>
  <c r="Z151" i="75"/>
  <c r="AD151" i="75" s="1"/>
  <c r="Y151" i="75"/>
  <c r="W151" i="75"/>
  <c r="V151" i="75"/>
  <c r="U151" i="75"/>
  <c r="Q151" i="75"/>
  <c r="M151" i="75"/>
  <c r="I151" i="75"/>
  <c r="AW150" i="75"/>
  <c r="AV150" i="75"/>
  <c r="AS150" i="75"/>
  <c r="AQ150" i="75"/>
  <c r="AO150" i="75"/>
  <c r="AN150" i="75"/>
  <c r="AM150" i="75"/>
  <c r="AL150" i="75"/>
  <c r="AI150" i="75"/>
  <c r="AC150" i="75"/>
  <c r="Y150" i="75"/>
  <c r="Z150" i="75" s="1"/>
  <c r="AD150" i="75" s="1"/>
  <c r="W150" i="75"/>
  <c r="V150" i="75"/>
  <c r="U150" i="75"/>
  <c r="R150" i="75"/>
  <c r="Q150" i="75"/>
  <c r="M150" i="75"/>
  <c r="AR150" i="75" s="1"/>
  <c r="I150" i="75"/>
  <c r="P150" i="75" s="1"/>
  <c r="AW149" i="75"/>
  <c r="AV149" i="75"/>
  <c r="AS149" i="75"/>
  <c r="AQ149" i="75"/>
  <c r="AO149" i="75"/>
  <c r="AN149" i="75"/>
  <c r="AM149" i="75"/>
  <c r="AL149" i="75"/>
  <c r="AI149" i="75"/>
  <c r="AC149" i="75"/>
  <c r="Z149" i="75"/>
  <c r="AD149" i="75" s="1"/>
  <c r="Y149" i="75"/>
  <c r="W149" i="75"/>
  <c r="V149" i="75"/>
  <c r="U149" i="75"/>
  <c r="Q149" i="75"/>
  <c r="M149" i="75"/>
  <c r="P149" i="75" s="1"/>
  <c r="R149" i="75" s="1"/>
  <c r="I149" i="75"/>
  <c r="AW148" i="75"/>
  <c r="AV148" i="75"/>
  <c r="AS148" i="75"/>
  <c r="AQ148" i="75"/>
  <c r="AO148" i="75"/>
  <c r="AN148" i="75"/>
  <c r="AM148" i="75"/>
  <c r="AL148" i="75"/>
  <c r="AI148" i="75"/>
  <c r="AC148" i="75"/>
  <c r="Z148" i="75"/>
  <c r="AD148" i="75" s="1"/>
  <c r="Y148" i="75"/>
  <c r="W148" i="75"/>
  <c r="V148" i="75"/>
  <c r="U148" i="75"/>
  <c r="Q148" i="75"/>
  <c r="M148" i="75"/>
  <c r="AR148" i="75" s="1"/>
  <c r="I148" i="75"/>
  <c r="P148" i="75" s="1"/>
  <c r="R148" i="75" s="1"/>
  <c r="AW147" i="75"/>
  <c r="AV147" i="75"/>
  <c r="AS147" i="75"/>
  <c r="AR147" i="75"/>
  <c r="AQ147" i="75"/>
  <c r="AO147" i="75"/>
  <c r="AN147" i="75"/>
  <c r="AM147" i="75"/>
  <c r="AL147" i="75"/>
  <c r="AI147" i="75"/>
  <c r="AC147" i="75"/>
  <c r="Y147" i="75"/>
  <c r="Z147" i="75" s="1"/>
  <c r="AD147" i="75" s="1"/>
  <c r="W147" i="75"/>
  <c r="V147" i="75"/>
  <c r="U147" i="75"/>
  <c r="Q147" i="75"/>
  <c r="P147" i="75"/>
  <c r="R147" i="75" s="1"/>
  <c r="M147" i="75"/>
  <c r="I147" i="75"/>
  <c r="AW146" i="75"/>
  <c r="AV146" i="75"/>
  <c r="AS146" i="75"/>
  <c r="AQ146" i="75"/>
  <c r="AO146" i="75"/>
  <c r="AN146" i="75"/>
  <c r="AM146" i="75"/>
  <c r="AL146" i="75"/>
  <c r="AI146" i="75"/>
  <c r="AC146" i="75"/>
  <c r="Y146" i="75"/>
  <c r="Z146" i="75" s="1"/>
  <c r="AD146" i="75" s="1"/>
  <c r="W146" i="75"/>
  <c r="V146" i="75"/>
  <c r="U146" i="75"/>
  <c r="Q146" i="75"/>
  <c r="M146" i="75"/>
  <c r="AR146" i="75" s="1"/>
  <c r="I146" i="75"/>
  <c r="P146" i="75" s="1"/>
  <c r="R146" i="75" s="1"/>
  <c r="AW145" i="75"/>
  <c r="AV145" i="75"/>
  <c r="AS145" i="75"/>
  <c r="AR145" i="75"/>
  <c r="AQ145" i="75"/>
  <c r="AO145" i="75"/>
  <c r="AN145" i="75"/>
  <c r="AM145" i="75"/>
  <c r="AL145" i="75"/>
  <c r="AI145" i="75"/>
  <c r="AC145" i="75"/>
  <c r="Y145" i="75"/>
  <c r="Z145" i="75" s="1"/>
  <c r="AD145" i="75" s="1"/>
  <c r="W145" i="75"/>
  <c r="V145" i="75"/>
  <c r="U145" i="75"/>
  <c r="Q145" i="75"/>
  <c r="P145" i="75"/>
  <c r="R145" i="75" s="1"/>
  <c r="M145" i="75"/>
  <c r="I145" i="75"/>
  <c r="AW144" i="75"/>
  <c r="AV144" i="75"/>
  <c r="AS144" i="75"/>
  <c r="AQ144" i="75"/>
  <c r="AO144" i="75"/>
  <c r="AN144" i="75"/>
  <c r="AM144" i="75"/>
  <c r="AL144" i="75"/>
  <c r="AI144" i="75"/>
  <c r="AC144" i="75"/>
  <c r="Y144" i="75"/>
  <c r="Z144" i="75" s="1"/>
  <c r="AD144" i="75" s="1"/>
  <c r="W144" i="75"/>
  <c r="V144" i="75"/>
  <c r="U144" i="75"/>
  <c r="Q144" i="75"/>
  <c r="M144" i="75"/>
  <c r="AR144" i="75" s="1"/>
  <c r="I144" i="75"/>
  <c r="P144" i="75" s="1"/>
  <c r="R144" i="75" s="1"/>
  <c r="AW143" i="75"/>
  <c r="AV143" i="75"/>
  <c r="AS143" i="75"/>
  <c r="AR143" i="75"/>
  <c r="AQ143" i="75"/>
  <c r="AO143" i="75"/>
  <c r="AN143" i="75"/>
  <c r="AM143" i="75"/>
  <c r="AL143" i="75"/>
  <c r="AI143" i="75"/>
  <c r="AC143" i="75"/>
  <c r="Y143" i="75"/>
  <c r="Z143" i="75" s="1"/>
  <c r="AD143" i="75" s="1"/>
  <c r="W143" i="75"/>
  <c r="V143" i="75"/>
  <c r="U143" i="75"/>
  <c r="Q143" i="75"/>
  <c r="P143" i="75"/>
  <c r="R143" i="75" s="1"/>
  <c r="M143" i="75"/>
  <c r="I143" i="75"/>
  <c r="AW142" i="75"/>
  <c r="AV142" i="75"/>
  <c r="AS142" i="75"/>
  <c r="AQ142" i="75"/>
  <c r="AO142" i="75"/>
  <c r="AN142" i="75"/>
  <c r="AM142" i="75"/>
  <c r="AL142" i="75"/>
  <c r="AI142" i="75"/>
  <c r="AC142" i="75"/>
  <c r="Y142" i="75"/>
  <c r="Z142" i="75" s="1"/>
  <c r="AD142" i="75" s="1"/>
  <c r="W142" i="75"/>
  <c r="V142" i="75"/>
  <c r="U142" i="75"/>
  <c r="Q142" i="75"/>
  <c r="M142" i="75"/>
  <c r="AR142" i="75" s="1"/>
  <c r="I142" i="75"/>
  <c r="P142" i="75" s="1"/>
  <c r="R142" i="75" s="1"/>
  <c r="AW141" i="75"/>
  <c r="AV141" i="75"/>
  <c r="AS141" i="75"/>
  <c r="AR141" i="75"/>
  <c r="AQ141" i="75"/>
  <c r="AO141" i="75"/>
  <c r="AN141" i="75"/>
  <c r="AM141" i="75"/>
  <c r="AL141" i="75"/>
  <c r="AI141" i="75"/>
  <c r="AC141" i="75"/>
  <c r="Y141" i="75"/>
  <c r="Z141" i="75" s="1"/>
  <c r="AD141" i="75" s="1"/>
  <c r="W141" i="75"/>
  <c r="V141" i="75"/>
  <c r="U141" i="75"/>
  <c r="Q141" i="75"/>
  <c r="P141" i="75"/>
  <c r="R141" i="75" s="1"/>
  <c r="M141" i="75"/>
  <c r="I141" i="75"/>
  <c r="AW140" i="75"/>
  <c r="AV140" i="75"/>
  <c r="AS140" i="75"/>
  <c r="AQ140" i="75"/>
  <c r="AO140" i="75"/>
  <c r="AN140" i="75"/>
  <c r="AM140" i="75"/>
  <c r="AL140" i="75"/>
  <c r="AI140" i="75"/>
  <c r="AC140" i="75"/>
  <c r="Y140" i="75"/>
  <c r="Z140" i="75" s="1"/>
  <c r="AD140" i="75" s="1"/>
  <c r="W140" i="75"/>
  <c r="V140" i="75"/>
  <c r="U140" i="75"/>
  <c r="Q140" i="75"/>
  <c r="M140" i="75"/>
  <c r="AR140" i="75" s="1"/>
  <c r="I140" i="75"/>
  <c r="P140" i="75" s="1"/>
  <c r="R140" i="75" s="1"/>
  <c r="AW139" i="75"/>
  <c r="AV139" i="75"/>
  <c r="AS139" i="75"/>
  <c r="AR139" i="75"/>
  <c r="AQ139" i="75"/>
  <c r="AO139" i="75"/>
  <c r="AN139" i="75"/>
  <c r="AM139" i="75"/>
  <c r="AL139" i="75"/>
  <c r="AI139" i="75"/>
  <c r="AC139" i="75"/>
  <c r="Y139" i="75"/>
  <c r="Z139" i="75" s="1"/>
  <c r="AD139" i="75" s="1"/>
  <c r="W139" i="75"/>
  <c r="V139" i="75"/>
  <c r="U139" i="75"/>
  <c r="Q139" i="75"/>
  <c r="P139" i="75"/>
  <c r="R139" i="75" s="1"/>
  <c r="M139" i="75"/>
  <c r="I139" i="75"/>
  <c r="AW138" i="75"/>
  <c r="AV138" i="75"/>
  <c r="AS138" i="75"/>
  <c r="AQ138" i="75"/>
  <c r="AO138" i="75"/>
  <c r="AN138" i="75"/>
  <c r="AM138" i="75"/>
  <c r="AL138" i="75"/>
  <c r="AI138" i="75"/>
  <c r="AC138" i="75"/>
  <c r="Y138" i="75"/>
  <c r="Z138" i="75" s="1"/>
  <c r="AD138" i="75" s="1"/>
  <c r="W138" i="75"/>
  <c r="V138" i="75"/>
  <c r="U138" i="75"/>
  <c r="Q138" i="75"/>
  <c r="M138" i="75"/>
  <c r="AR138" i="75" s="1"/>
  <c r="I138" i="75"/>
  <c r="P138" i="75" s="1"/>
  <c r="R138" i="75" s="1"/>
  <c r="AW137" i="75"/>
  <c r="AV137" i="75"/>
  <c r="AS137" i="75"/>
  <c r="AR137" i="75"/>
  <c r="AQ137" i="75"/>
  <c r="AO137" i="75"/>
  <c r="AN137" i="75"/>
  <c r="AM137" i="75"/>
  <c r="AL137" i="75"/>
  <c r="AI137" i="75"/>
  <c r="AC137" i="75"/>
  <c r="Y137" i="75"/>
  <c r="Z137" i="75" s="1"/>
  <c r="AD137" i="75" s="1"/>
  <c r="W137" i="75"/>
  <c r="V137" i="75"/>
  <c r="U137" i="75"/>
  <c r="Q137" i="75"/>
  <c r="P137" i="75"/>
  <c r="R137" i="75" s="1"/>
  <c r="M137" i="75"/>
  <c r="I137" i="75"/>
  <c r="AW136" i="75"/>
  <c r="AV136" i="75"/>
  <c r="AS136" i="75"/>
  <c r="AQ136" i="75"/>
  <c r="AO136" i="75"/>
  <c r="AN136" i="75"/>
  <c r="AM136" i="75"/>
  <c r="AL136" i="75"/>
  <c r="AI136" i="75"/>
  <c r="AC136" i="75"/>
  <c r="Z136" i="75"/>
  <c r="AD136" i="75" s="1"/>
  <c r="Y136" i="75"/>
  <c r="W136" i="75"/>
  <c r="V136" i="75"/>
  <c r="U136" i="75"/>
  <c r="Q136" i="75"/>
  <c r="M136" i="75"/>
  <c r="AR136" i="75" s="1"/>
  <c r="I136" i="75"/>
  <c r="P136" i="75" s="1"/>
  <c r="R136" i="75" s="1"/>
  <c r="AW135" i="75"/>
  <c r="AV135" i="75"/>
  <c r="AS135" i="75"/>
  <c r="AR135" i="75"/>
  <c r="AQ135" i="75"/>
  <c r="AO135" i="75"/>
  <c r="AN135" i="75"/>
  <c r="AM135" i="75"/>
  <c r="AL135" i="75"/>
  <c r="AI135" i="75"/>
  <c r="AC135" i="75"/>
  <c r="Y135" i="75"/>
  <c r="Z135" i="75" s="1"/>
  <c r="AD135" i="75" s="1"/>
  <c r="W135" i="75"/>
  <c r="V135" i="75"/>
  <c r="U135" i="75"/>
  <c r="Q135" i="75"/>
  <c r="P135" i="75"/>
  <c r="R135" i="75" s="1"/>
  <c r="M135" i="75"/>
  <c r="I135" i="75"/>
  <c r="AW134" i="75"/>
  <c r="AV134" i="75"/>
  <c r="AS134" i="75"/>
  <c r="AQ134" i="75"/>
  <c r="AO134" i="75"/>
  <c r="AN134" i="75"/>
  <c r="AM134" i="75"/>
  <c r="AL134" i="75"/>
  <c r="AI134" i="75"/>
  <c r="AC134" i="75"/>
  <c r="Z134" i="75"/>
  <c r="AD134" i="75" s="1"/>
  <c r="Y134" i="75"/>
  <c r="W134" i="75"/>
  <c r="V134" i="75"/>
  <c r="U134" i="75"/>
  <c r="Q134" i="75"/>
  <c r="M134" i="75"/>
  <c r="AR134" i="75" s="1"/>
  <c r="I134" i="75"/>
  <c r="P134" i="75" s="1"/>
  <c r="R134" i="75" s="1"/>
  <c r="AW133" i="75"/>
  <c r="AV133" i="75"/>
  <c r="AS133" i="75"/>
  <c r="AR133" i="75"/>
  <c r="AQ133" i="75"/>
  <c r="AO133" i="75"/>
  <c r="AN133" i="75"/>
  <c r="AM133" i="75"/>
  <c r="AL133" i="75"/>
  <c r="AI133" i="75"/>
  <c r="AC133" i="75"/>
  <c r="Y133" i="75"/>
  <c r="Z133" i="75" s="1"/>
  <c r="AD133" i="75" s="1"/>
  <c r="W133" i="75"/>
  <c r="V133" i="75"/>
  <c r="U133" i="75"/>
  <c r="Q133" i="75"/>
  <c r="P133" i="75"/>
  <c r="R133" i="75" s="1"/>
  <c r="M133" i="75"/>
  <c r="I133" i="75"/>
  <c r="AW132" i="75"/>
  <c r="AV132" i="75"/>
  <c r="AS132" i="75"/>
  <c r="AQ132" i="75"/>
  <c r="AO132" i="75"/>
  <c r="AN132" i="75"/>
  <c r="AM132" i="75"/>
  <c r="AL132" i="75"/>
  <c r="AI132" i="75"/>
  <c r="AC132" i="75"/>
  <c r="Y132" i="75"/>
  <c r="Z132" i="75" s="1"/>
  <c r="AD132" i="75" s="1"/>
  <c r="W132" i="75"/>
  <c r="V132" i="75"/>
  <c r="U132" i="75"/>
  <c r="Q132" i="75"/>
  <c r="M132" i="75"/>
  <c r="AR132" i="75" s="1"/>
  <c r="I132" i="75"/>
  <c r="P132" i="75" s="1"/>
  <c r="R132" i="75" s="1"/>
  <c r="AW131" i="75"/>
  <c r="AV131" i="75"/>
  <c r="AS131" i="75"/>
  <c r="AR131" i="75"/>
  <c r="AQ131" i="75"/>
  <c r="AO131" i="75"/>
  <c r="AN131" i="75"/>
  <c r="AM131" i="75"/>
  <c r="AL131" i="75"/>
  <c r="AI131" i="75"/>
  <c r="AC131" i="75"/>
  <c r="Y131" i="75"/>
  <c r="Z131" i="75" s="1"/>
  <c r="AD131" i="75" s="1"/>
  <c r="W131" i="75"/>
  <c r="V131" i="75"/>
  <c r="U131" i="75"/>
  <c r="Q131" i="75"/>
  <c r="P131" i="75"/>
  <c r="R131" i="75" s="1"/>
  <c r="M131" i="75"/>
  <c r="I131" i="75"/>
  <c r="AW130" i="75"/>
  <c r="AV130" i="75"/>
  <c r="AS130" i="75"/>
  <c r="AQ130" i="75"/>
  <c r="AO130" i="75"/>
  <c r="AN130" i="75"/>
  <c r="AM130" i="75"/>
  <c r="AL130" i="75"/>
  <c r="AI130" i="75"/>
  <c r="AC130" i="75"/>
  <c r="Y130" i="75"/>
  <c r="Z130" i="75" s="1"/>
  <c r="AD130" i="75" s="1"/>
  <c r="W130" i="75"/>
  <c r="V130" i="75"/>
  <c r="U130" i="75"/>
  <c r="Q130" i="75"/>
  <c r="M130" i="75"/>
  <c r="AR130" i="75" s="1"/>
  <c r="I130" i="75"/>
  <c r="P130" i="75" s="1"/>
  <c r="R130" i="75" s="1"/>
  <c r="AW129" i="75"/>
  <c r="AV129" i="75"/>
  <c r="AS129" i="75"/>
  <c r="AR129" i="75"/>
  <c r="AQ129" i="75"/>
  <c r="AO129" i="75"/>
  <c r="AN129" i="75"/>
  <c r="AM129" i="75"/>
  <c r="AL129" i="75"/>
  <c r="AI129" i="75"/>
  <c r="AC129" i="75"/>
  <c r="Y129" i="75"/>
  <c r="Z129" i="75" s="1"/>
  <c r="AD129" i="75" s="1"/>
  <c r="W129" i="75"/>
  <c r="V129" i="75"/>
  <c r="U129" i="75"/>
  <c r="Q129" i="75"/>
  <c r="P129" i="75"/>
  <c r="R129" i="75" s="1"/>
  <c r="M129" i="75"/>
  <c r="I129" i="75"/>
  <c r="AW128" i="75"/>
  <c r="AV128" i="75"/>
  <c r="AS128" i="75"/>
  <c r="AQ128" i="75"/>
  <c r="AO128" i="75"/>
  <c r="AN128" i="75"/>
  <c r="AM128" i="75"/>
  <c r="AL128" i="75"/>
  <c r="AI128" i="75"/>
  <c r="AC128" i="75"/>
  <c r="Y128" i="75"/>
  <c r="Z128" i="75" s="1"/>
  <c r="AD128" i="75" s="1"/>
  <c r="W128" i="75"/>
  <c r="V128" i="75"/>
  <c r="U128" i="75"/>
  <c r="Q128" i="75"/>
  <c r="M128" i="75"/>
  <c r="AR128" i="75" s="1"/>
  <c r="I128" i="75"/>
  <c r="P128" i="75" s="1"/>
  <c r="R128" i="75" s="1"/>
  <c r="AW127" i="75"/>
  <c r="AV127" i="75"/>
  <c r="AS127" i="75"/>
  <c r="AR127" i="75"/>
  <c r="AQ127" i="75"/>
  <c r="AO127" i="75"/>
  <c r="AN127" i="75"/>
  <c r="AM127" i="75"/>
  <c r="AL127" i="75"/>
  <c r="AI127" i="75"/>
  <c r="AC127" i="75"/>
  <c r="Y127" i="75"/>
  <c r="Z127" i="75" s="1"/>
  <c r="AD127" i="75" s="1"/>
  <c r="W127" i="75"/>
  <c r="V127" i="75"/>
  <c r="U127" i="75"/>
  <c r="Q127" i="75"/>
  <c r="P127" i="75"/>
  <c r="R127" i="75" s="1"/>
  <c r="M127" i="75"/>
  <c r="I127" i="75"/>
  <c r="AW126" i="75"/>
  <c r="AV126" i="75"/>
  <c r="AS126" i="75"/>
  <c r="AQ126" i="75"/>
  <c r="AO126" i="75"/>
  <c r="AN126" i="75"/>
  <c r="AM126" i="75"/>
  <c r="AL126" i="75"/>
  <c r="AI126" i="75"/>
  <c r="AC126" i="75"/>
  <c r="Y126" i="75"/>
  <c r="Z126" i="75" s="1"/>
  <c r="AD126" i="75" s="1"/>
  <c r="W126" i="75"/>
  <c r="V126" i="75"/>
  <c r="U126" i="75"/>
  <c r="Q126" i="75"/>
  <c r="M126" i="75"/>
  <c r="AR126" i="75" s="1"/>
  <c r="I126" i="75"/>
  <c r="P126" i="75" s="1"/>
  <c r="R126" i="75" s="1"/>
  <c r="AW125" i="75"/>
  <c r="AV125" i="75"/>
  <c r="AS125" i="75"/>
  <c r="AR125" i="75"/>
  <c r="AQ125" i="75"/>
  <c r="AO125" i="75"/>
  <c r="AN125" i="75"/>
  <c r="AM125" i="75"/>
  <c r="AL125" i="75"/>
  <c r="AI125" i="75"/>
  <c r="AC125" i="75"/>
  <c r="Y125" i="75"/>
  <c r="Z125" i="75" s="1"/>
  <c r="AD125" i="75" s="1"/>
  <c r="W125" i="75"/>
  <c r="V125" i="75"/>
  <c r="U125" i="75"/>
  <c r="Q125" i="75"/>
  <c r="P125" i="75"/>
  <c r="R125" i="75" s="1"/>
  <c r="M125" i="75"/>
  <c r="I125" i="75"/>
  <c r="AW124" i="75"/>
  <c r="AV124" i="75"/>
  <c r="AS124" i="75"/>
  <c r="AQ124" i="75"/>
  <c r="AO124" i="75"/>
  <c r="AN124" i="75"/>
  <c r="AM124" i="75"/>
  <c r="AL124" i="75"/>
  <c r="AI124" i="75"/>
  <c r="AC124" i="75"/>
  <c r="Z124" i="75"/>
  <c r="AD124" i="75" s="1"/>
  <c r="Y124" i="75"/>
  <c r="W124" i="75"/>
  <c r="V124" i="75"/>
  <c r="U124" i="75"/>
  <c r="Q124" i="75"/>
  <c r="M124" i="75"/>
  <c r="AR124" i="75" s="1"/>
  <c r="I124" i="75"/>
  <c r="P124" i="75" s="1"/>
  <c r="R124" i="75" s="1"/>
  <c r="AW123" i="75"/>
  <c r="AV123" i="75"/>
  <c r="AS123" i="75"/>
  <c r="AR123" i="75"/>
  <c r="AQ123" i="75"/>
  <c r="AO123" i="75"/>
  <c r="AN123" i="75"/>
  <c r="AM123" i="75"/>
  <c r="AL123" i="75"/>
  <c r="AI123" i="75"/>
  <c r="AC123" i="75"/>
  <c r="Y123" i="75"/>
  <c r="Z123" i="75" s="1"/>
  <c r="AD123" i="75" s="1"/>
  <c r="W123" i="75"/>
  <c r="V123" i="75"/>
  <c r="U123" i="75"/>
  <c r="Q123" i="75"/>
  <c r="P123" i="75"/>
  <c r="R123" i="75" s="1"/>
  <c r="M123" i="75"/>
  <c r="I123" i="75"/>
  <c r="AW122" i="75"/>
  <c r="AV122" i="75"/>
  <c r="AS122" i="75"/>
  <c r="AQ122" i="75"/>
  <c r="AO122" i="75"/>
  <c r="AN122" i="75"/>
  <c r="AM122" i="75"/>
  <c r="AL122" i="75"/>
  <c r="AI122" i="75"/>
  <c r="AC122" i="75"/>
  <c r="Z122" i="75"/>
  <c r="AD122" i="75" s="1"/>
  <c r="Y122" i="75"/>
  <c r="W122" i="75"/>
  <c r="V122" i="75"/>
  <c r="U122" i="75"/>
  <c r="Q122" i="75"/>
  <c r="M122" i="75"/>
  <c r="AR122" i="75" s="1"/>
  <c r="I122" i="75"/>
  <c r="P122" i="75" s="1"/>
  <c r="R122" i="75" s="1"/>
  <c r="AW121" i="75"/>
  <c r="AV121" i="75"/>
  <c r="AS121" i="75"/>
  <c r="AR121" i="75"/>
  <c r="AQ121" i="75"/>
  <c r="AO121" i="75"/>
  <c r="AN121" i="75"/>
  <c r="AM121" i="75"/>
  <c r="AL121" i="75"/>
  <c r="AI121" i="75"/>
  <c r="AC121" i="75"/>
  <c r="Y121" i="75"/>
  <c r="Z121" i="75" s="1"/>
  <c r="AD121" i="75" s="1"/>
  <c r="W121" i="75"/>
  <c r="V121" i="75"/>
  <c r="U121" i="75"/>
  <c r="Q121" i="75"/>
  <c r="P121" i="75"/>
  <c r="R121" i="75" s="1"/>
  <c r="M121" i="75"/>
  <c r="I121" i="75"/>
  <c r="AW120" i="75"/>
  <c r="AV120" i="75"/>
  <c r="AS120" i="75"/>
  <c r="AQ120" i="75"/>
  <c r="AO120" i="75"/>
  <c r="AN120" i="75"/>
  <c r="AM120" i="75"/>
  <c r="AL120" i="75"/>
  <c r="AI120" i="75"/>
  <c r="AC120" i="75"/>
  <c r="Z120" i="75"/>
  <c r="AD120" i="75" s="1"/>
  <c r="Y120" i="75"/>
  <c r="W120" i="75"/>
  <c r="V120" i="75"/>
  <c r="U120" i="75"/>
  <c r="Q120" i="75"/>
  <c r="M120" i="75"/>
  <c r="AR120" i="75" s="1"/>
  <c r="I120" i="75"/>
  <c r="P120" i="75" s="1"/>
  <c r="R120" i="75" s="1"/>
  <c r="AW119" i="75"/>
  <c r="AV119" i="75"/>
  <c r="AS119" i="75"/>
  <c r="AR119" i="75"/>
  <c r="AQ119" i="75"/>
  <c r="AO119" i="75"/>
  <c r="AN119" i="75"/>
  <c r="AM119" i="75"/>
  <c r="AL119" i="75"/>
  <c r="AI119" i="75"/>
  <c r="AC119" i="75"/>
  <c r="Y119" i="75"/>
  <c r="Z119" i="75" s="1"/>
  <c r="AD119" i="75" s="1"/>
  <c r="W119" i="75"/>
  <c r="V119" i="75"/>
  <c r="U119" i="75"/>
  <c r="Q119" i="75"/>
  <c r="P119" i="75"/>
  <c r="R119" i="75" s="1"/>
  <c r="M119" i="75"/>
  <c r="I119" i="75"/>
  <c r="AW118" i="75"/>
  <c r="AV118" i="75"/>
  <c r="AS118" i="75"/>
  <c r="AQ118" i="75"/>
  <c r="AO118" i="75"/>
  <c r="AN118" i="75"/>
  <c r="AM118" i="75"/>
  <c r="AL118" i="75"/>
  <c r="AI118" i="75"/>
  <c r="AC118" i="75"/>
  <c r="Z118" i="75"/>
  <c r="AD118" i="75" s="1"/>
  <c r="Y118" i="75"/>
  <c r="W118" i="75"/>
  <c r="V118" i="75"/>
  <c r="U118" i="75"/>
  <c r="Q118" i="75"/>
  <c r="M118" i="75"/>
  <c r="AR118" i="75" s="1"/>
  <c r="I118" i="75"/>
  <c r="P118" i="75" s="1"/>
  <c r="R118" i="75" s="1"/>
  <c r="U117" i="75"/>
  <c r="U116" i="75"/>
  <c r="U115" i="75"/>
  <c r="AW114" i="75"/>
  <c r="AV114" i="75"/>
  <c r="AS114" i="75"/>
  <c r="AQ114" i="75"/>
  <c r="AO114" i="75"/>
  <c r="AN114" i="75"/>
  <c r="AM114" i="75"/>
  <c r="AL114" i="75"/>
  <c r="AI114" i="75"/>
  <c r="AC114" i="75"/>
  <c r="Z114" i="75"/>
  <c r="AD114" i="75" s="1"/>
  <c r="Y114" i="75"/>
  <c r="W114" i="75"/>
  <c r="V114" i="75"/>
  <c r="U114" i="75"/>
  <c r="Q114" i="75"/>
  <c r="M114" i="75"/>
  <c r="AR114" i="75" s="1"/>
  <c r="I114" i="75"/>
  <c r="P114" i="75" s="1"/>
  <c r="R114" i="75" s="1"/>
  <c r="U113" i="75"/>
  <c r="AC112" i="75"/>
  <c r="Q112" i="75"/>
  <c r="M112" i="75"/>
  <c r="AR112" i="75" s="1"/>
  <c r="I112" i="75"/>
  <c r="AC111" i="75"/>
  <c r="U111" i="75"/>
  <c r="V111" i="75" s="1"/>
  <c r="Q111" i="75"/>
  <c r="P111" i="75"/>
  <c r="R111" i="75" s="1"/>
  <c r="M111" i="75"/>
  <c r="AR111" i="75" s="1"/>
  <c r="I111" i="75"/>
  <c r="AC110" i="75"/>
  <c r="Q110" i="75"/>
  <c r="M110" i="75"/>
  <c r="AR110" i="75" s="1"/>
  <c r="I110" i="75"/>
  <c r="P110" i="75" s="1"/>
  <c r="AC109" i="75"/>
  <c r="Q109" i="75"/>
  <c r="M109" i="75"/>
  <c r="AR109" i="75" s="1"/>
  <c r="I109" i="75"/>
  <c r="AC108" i="75"/>
  <c r="U108" i="75"/>
  <c r="V108" i="75" s="1"/>
  <c r="Q108" i="75"/>
  <c r="M108" i="75"/>
  <c r="AR108" i="75" s="1"/>
  <c r="I108" i="75"/>
  <c r="AC107" i="75"/>
  <c r="U107" i="75"/>
  <c r="V107" i="75" s="1"/>
  <c r="Q107" i="75"/>
  <c r="M107" i="75"/>
  <c r="AR107" i="75" s="1"/>
  <c r="I107" i="75"/>
  <c r="P107" i="75" s="1"/>
  <c r="AC106" i="75"/>
  <c r="U106" i="75"/>
  <c r="Q106" i="75"/>
  <c r="M106" i="75"/>
  <c r="AR106" i="75" s="1"/>
  <c r="I106" i="75"/>
  <c r="P106" i="75" s="1"/>
  <c r="R106" i="75" s="1"/>
  <c r="AC105" i="75"/>
  <c r="Q105" i="75"/>
  <c r="M105" i="75"/>
  <c r="AR105" i="75" s="1"/>
  <c r="I105" i="75"/>
  <c r="P105" i="75" s="1"/>
  <c r="AC104" i="75"/>
  <c r="Q104" i="75"/>
  <c r="M104" i="75"/>
  <c r="AR104" i="75" s="1"/>
  <c r="I104" i="75"/>
  <c r="AC103" i="75"/>
  <c r="U103" i="75"/>
  <c r="V103" i="75" s="1"/>
  <c r="Q103" i="75"/>
  <c r="P103" i="75"/>
  <c r="R103" i="75" s="1"/>
  <c r="M103" i="75"/>
  <c r="AR103" i="75" s="1"/>
  <c r="I103" i="75"/>
  <c r="AC102" i="75"/>
  <c r="Y102" i="75"/>
  <c r="Z102" i="75" s="1"/>
  <c r="Q102" i="75"/>
  <c r="M102" i="75"/>
  <c r="AR102" i="75" s="1"/>
  <c r="I102" i="75"/>
  <c r="P102" i="75" s="1"/>
  <c r="AC101" i="75"/>
  <c r="Q101" i="75"/>
  <c r="M101" i="75"/>
  <c r="AR101" i="75" s="1"/>
  <c r="I101" i="75"/>
  <c r="AC100" i="75"/>
  <c r="U100" i="75"/>
  <c r="V100" i="75" s="1"/>
  <c r="Q100" i="75"/>
  <c r="M100" i="75"/>
  <c r="AR100" i="75" s="1"/>
  <c r="I100" i="75"/>
  <c r="AC99" i="75"/>
  <c r="U99" i="75"/>
  <c r="V99" i="75" s="1"/>
  <c r="Q99" i="75"/>
  <c r="M99" i="75"/>
  <c r="AR99" i="75" s="1"/>
  <c r="I99" i="75"/>
  <c r="P99" i="75" s="1"/>
  <c r="AC98" i="75"/>
  <c r="U98" i="75"/>
  <c r="Q98" i="75"/>
  <c r="M98" i="75"/>
  <c r="AR98" i="75" s="1"/>
  <c r="I98" i="75"/>
  <c r="P98" i="75" s="1"/>
  <c r="R98" i="75" s="1"/>
  <c r="AC97" i="75"/>
  <c r="Q97" i="75"/>
  <c r="M97" i="75"/>
  <c r="I97" i="75"/>
  <c r="AC96" i="75"/>
  <c r="Q96" i="75"/>
  <c r="M96" i="75"/>
  <c r="I96" i="75"/>
  <c r="AC95" i="75"/>
  <c r="U95" i="75"/>
  <c r="Q95" i="75"/>
  <c r="M95" i="75"/>
  <c r="AR95" i="75" s="1"/>
  <c r="I95" i="75"/>
  <c r="P95" i="75" s="1"/>
  <c r="AC94" i="75"/>
  <c r="Q94" i="75"/>
  <c r="M94" i="75"/>
  <c r="I94" i="75"/>
  <c r="P94" i="75" s="1"/>
  <c r="R94" i="75" s="1"/>
  <c r="AC93" i="75"/>
  <c r="Q93" i="75"/>
  <c r="M93" i="75"/>
  <c r="AR93" i="75" s="1"/>
  <c r="I93" i="75"/>
  <c r="P93" i="75" s="1"/>
  <c r="AC92" i="75"/>
  <c r="Q92" i="75"/>
  <c r="M92" i="75"/>
  <c r="AR92" i="75" s="1"/>
  <c r="I92" i="75"/>
  <c r="AC91" i="75"/>
  <c r="Q91" i="75"/>
  <c r="P91" i="75"/>
  <c r="R91" i="75" s="1"/>
  <c r="M91" i="75"/>
  <c r="AR91" i="75" s="1"/>
  <c r="I91" i="75"/>
  <c r="AC90" i="75"/>
  <c r="U90" i="75"/>
  <c r="V90" i="75" s="1"/>
  <c r="Q90" i="75"/>
  <c r="M90" i="75"/>
  <c r="AR90" i="75" s="1"/>
  <c r="I90" i="75"/>
  <c r="AC89" i="75"/>
  <c r="U89" i="75"/>
  <c r="V89" i="75" s="1"/>
  <c r="Q89" i="75"/>
  <c r="M89" i="75"/>
  <c r="AR89" i="75" s="1"/>
  <c r="I89" i="75"/>
  <c r="AC88" i="75"/>
  <c r="U88" i="75"/>
  <c r="V88" i="75" s="1"/>
  <c r="Q88" i="75"/>
  <c r="M88" i="75"/>
  <c r="AR88" i="75" s="1"/>
  <c r="I88" i="75"/>
  <c r="P88" i="75" s="1"/>
  <c r="R88" i="75" s="1"/>
  <c r="AC87" i="75"/>
  <c r="U87" i="75"/>
  <c r="V87" i="75" s="1"/>
  <c r="Q87" i="75"/>
  <c r="M87" i="75"/>
  <c r="AR87" i="75" s="1"/>
  <c r="I87" i="75"/>
  <c r="AC86" i="75"/>
  <c r="Q86" i="75"/>
  <c r="M86" i="75"/>
  <c r="AR86" i="75" s="1"/>
  <c r="I86" i="75"/>
  <c r="P86" i="75" s="1"/>
  <c r="R86" i="75" s="1"/>
  <c r="AC85" i="75"/>
  <c r="Q85" i="75"/>
  <c r="M85" i="75"/>
  <c r="AR85" i="75" s="1"/>
  <c r="I85" i="75"/>
  <c r="P85" i="75" s="1"/>
  <c r="AC84" i="75"/>
  <c r="Q84" i="75"/>
  <c r="M84" i="75"/>
  <c r="AR84" i="75" s="1"/>
  <c r="I84" i="75"/>
  <c r="AC83" i="75"/>
  <c r="Q83" i="75"/>
  <c r="P83" i="75"/>
  <c r="M83" i="75"/>
  <c r="AR83" i="75" s="1"/>
  <c r="I83" i="75"/>
  <c r="AC82" i="75"/>
  <c r="U82" i="75"/>
  <c r="V82" i="75" s="1"/>
  <c r="Q82" i="75"/>
  <c r="M82" i="75"/>
  <c r="AR82" i="75" s="1"/>
  <c r="I82" i="75"/>
  <c r="AC81" i="75"/>
  <c r="U81" i="75"/>
  <c r="V81" i="75" s="1"/>
  <c r="Q81" i="75"/>
  <c r="M81" i="75"/>
  <c r="AR81" i="75" s="1"/>
  <c r="I81" i="75"/>
  <c r="AC80" i="75"/>
  <c r="U80" i="75"/>
  <c r="V80" i="75" s="1"/>
  <c r="Q80" i="75"/>
  <c r="M80" i="75"/>
  <c r="AR80" i="75" s="1"/>
  <c r="I80" i="75"/>
  <c r="P80" i="75" s="1"/>
  <c r="R80" i="75" s="1"/>
  <c r="AC79" i="75"/>
  <c r="U79" i="75"/>
  <c r="V79" i="75" s="1"/>
  <c r="Q79" i="75"/>
  <c r="M79" i="75"/>
  <c r="AR79" i="75" s="1"/>
  <c r="I79" i="75"/>
  <c r="AC78" i="75"/>
  <c r="Q78" i="75"/>
  <c r="M78" i="75"/>
  <c r="AR78" i="75" s="1"/>
  <c r="I78" i="75"/>
  <c r="P78" i="75" s="1"/>
  <c r="R78" i="75" s="1"/>
  <c r="AC77" i="75"/>
  <c r="Q77" i="75"/>
  <c r="M77" i="75"/>
  <c r="P77" i="75" s="1"/>
  <c r="I77" i="75"/>
  <c r="AC76" i="75"/>
  <c r="Q76" i="75"/>
  <c r="M76" i="75"/>
  <c r="AR76" i="75" s="1"/>
  <c r="I76" i="75"/>
  <c r="AC75" i="75"/>
  <c r="Q75" i="75"/>
  <c r="P75" i="75"/>
  <c r="R75" i="75" s="1"/>
  <c r="M75" i="75"/>
  <c r="AR75" i="75" s="1"/>
  <c r="I75" i="75"/>
  <c r="AC74" i="75"/>
  <c r="U74" i="75"/>
  <c r="V74" i="75" s="1"/>
  <c r="Q74" i="75"/>
  <c r="M74" i="75"/>
  <c r="AR74" i="75" s="1"/>
  <c r="I74" i="75"/>
  <c r="AC73" i="75"/>
  <c r="U73" i="75"/>
  <c r="V73" i="75" s="1"/>
  <c r="Q73" i="75"/>
  <c r="M73" i="75"/>
  <c r="AR73" i="75" s="1"/>
  <c r="I73" i="75"/>
  <c r="AC72" i="75"/>
  <c r="U72" i="75"/>
  <c r="V72" i="75" s="1"/>
  <c r="Q72" i="75"/>
  <c r="M72" i="75"/>
  <c r="AR72" i="75" s="1"/>
  <c r="I72" i="75"/>
  <c r="P72" i="75" s="1"/>
  <c r="AC71" i="75"/>
  <c r="U71" i="75"/>
  <c r="V71" i="75" s="1"/>
  <c r="Q71" i="75"/>
  <c r="M71" i="75"/>
  <c r="AR71" i="75" s="1"/>
  <c r="I71" i="75"/>
  <c r="P71" i="75" s="1"/>
  <c r="AC70" i="75"/>
  <c r="Q70" i="75"/>
  <c r="M70" i="75"/>
  <c r="AR70" i="75" s="1"/>
  <c r="I70" i="75"/>
  <c r="P70" i="75" s="1"/>
  <c r="AR69" i="75"/>
  <c r="AC69" i="75"/>
  <c r="U69" i="75"/>
  <c r="V69" i="75" s="1"/>
  <c r="Q69" i="75"/>
  <c r="P69" i="75"/>
  <c r="M69" i="75"/>
  <c r="I69" i="75"/>
  <c r="AC68" i="75"/>
  <c r="Y68" i="75"/>
  <c r="Z68" i="75" s="1"/>
  <c r="U68" i="75"/>
  <c r="V68" i="75" s="1"/>
  <c r="Q68" i="75"/>
  <c r="M68" i="75"/>
  <c r="AR68" i="75" s="1"/>
  <c r="I68" i="75"/>
  <c r="P68" i="75" s="1"/>
  <c r="AS68" i="75" s="1"/>
  <c r="AC67" i="75"/>
  <c r="U67" i="75"/>
  <c r="V67" i="75" s="1"/>
  <c r="Q67" i="75"/>
  <c r="M67" i="75"/>
  <c r="AR67" i="75" s="1"/>
  <c r="I67" i="75"/>
  <c r="AC66" i="75"/>
  <c r="U66" i="75"/>
  <c r="V66" i="75" s="1"/>
  <c r="Q66" i="75"/>
  <c r="M66" i="75"/>
  <c r="AR66" i="75" s="1"/>
  <c r="I66" i="75"/>
  <c r="P66" i="75" s="1"/>
  <c r="R66" i="75" s="1"/>
  <c r="AC65" i="75"/>
  <c r="U65" i="75"/>
  <c r="V65" i="75" s="1"/>
  <c r="Q65" i="75"/>
  <c r="M65" i="75"/>
  <c r="AR65" i="75" s="1"/>
  <c r="I65" i="75"/>
  <c r="P65" i="75" s="1"/>
  <c r="AC64" i="75"/>
  <c r="Q64" i="75"/>
  <c r="M64" i="75"/>
  <c r="AR64" i="75" s="1"/>
  <c r="I64" i="75"/>
  <c r="P64" i="75" s="1"/>
  <c r="R64" i="75" s="1"/>
  <c r="AC63" i="75"/>
  <c r="Q63" i="75"/>
  <c r="M63" i="75"/>
  <c r="P63" i="75" s="1"/>
  <c r="I63" i="75"/>
  <c r="AC62" i="75"/>
  <c r="Q62" i="75"/>
  <c r="M62" i="75"/>
  <c r="AR62" i="75" s="1"/>
  <c r="I62" i="75"/>
  <c r="AC61" i="75"/>
  <c r="U61" i="75"/>
  <c r="V61" i="75" s="1"/>
  <c r="Q61" i="75"/>
  <c r="P61" i="75"/>
  <c r="R61" i="75" s="1"/>
  <c r="M61" i="75"/>
  <c r="AR61" i="75" s="1"/>
  <c r="I61" i="75"/>
  <c r="AC60" i="75"/>
  <c r="Y60" i="75"/>
  <c r="Z60" i="75" s="1"/>
  <c r="U60" i="75"/>
  <c r="V60" i="75" s="1"/>
  <c r="Q60" i="75"/>
  <c r="M60" i="75"/>
  <c r="AR60" i="75" s="1"/>
  <c r="I60" i="75"/>
  <c r="P60" i="75" s="1"/>
  <c r="AS60" i="75" s="1"/>
  <c r="AC59" i="75"/>
  <c r="U59" i="75"/>
  <c r="V59" i="75" s="1"/>
  <c r="Q59" i="75"/>
  <c r="M59" i="75"/>
  <c r="AR59" i="75" s="1"/>
  <c r="I59" i="75"/>
  <c r="AC58" i="75"/>
  <c r="U58" i="75"/>
  <c r="V58" i="75" s="1"/>
  <c r="Q58" i="75"/>
  <c r="M58" i="75"/>
  <c r="AR58" i="75" s="1"/>
  <c r="I58" i="75"/>
  <c r="P58" i="75" s="1"/>
  <c r="R58" i="75" s="1"/>
  <c r="AC57" i="75"/>
  <c r="U57" i="75"/>
  <c r="V57" i="75" s="1"/>
  <c r="Q57" i="75"/>
  <c r="M57" i="75"/>
  <c r="AR57" i="75" s="1"/>
  <c r="I57" i="75"/>
  <c r="P57" i="75" s="1"/>
  <c r="AC56" i="75"/>
  <c r="Q56" i="75"/>
  <c r="M56" i="75"/>
  <c r="AR56" i="75" s="1"/>
  <c r="I56" i="75"/>
  <c r="P56" i="75" s="1"/>
  <c r="R56" i="75" s="1"/>
  <c r="AC55" i="75"/>
  <c r="Q55" i="75"/>
  <c r="M55" i="75"/>
  <c r="P55" i="75" s="1"/>
  <c r="I55" i="75"/>
  <c r="AC54" i="75"/>
  <c r="Q54" i="75"/>
  <c r="M54" i="75"/>
  <c r="AR54" i="75" s="1"/>
  <c r="I54" i="75"/>
  <c r="AC53" i="75"/>
  <c r="U53" i="75"/>
  <c r="V53" i="75" s="1"/>
  <c r="Q53" i="75"/>
  <c r="P53" i="75"/>
  <c r="R53" i="75" s="1"/>
  <c r="M53" i="75"/>
  <c r="AR53" i="75" s="1"/>
  <c r="I53" i="75"/>
  <c r="AC52" i="75"/>
  <c r="U52" i="75"/>
  <c r="V52" i="75" s="1"/>
  <c r="Q52" i="75"/>
  <c r="M52" i="75"/>
  <c r="AR52" i="75" s="1"/>
  <c r="I52" i="75"/>
  <c r="P52" i="75" s="1"/>
  <c r="AC51" i="75"/>
  <c r="U51" i="75"/>
  <c r="V51" i="75" s="1"/>
  <c r="Q51" i="75"/>
  <c r="M51" i="75"/>
  <c r="AR51" i="75" s="1"/>
  <c r="I51" i="75"/>
  <c r="AC50" i="75"/>
  <c r="U50" i="75"/>
  <c r="V50" i="75" s="1"/>
  <c r="Q50" i="75"/>
  <c r="M50" i="75"/>
  <c r="AR50" i="75" s="1"/>
  <c r="I50" i="75"/>
  <c r="P50" i="75" s="1"/>
  <c r="R50" i="75" s="1"/>
  <c r="AC49" i="75"/>
  <c r="U49" i="75"/>
  <c r="V49" i="75" s="1"/>
  <c r="Q49" i="75"/>
  <c r="M49" i="75"/>
  <c r="AR49" i="75" s="1"/>
  <c r="I49" i="75"/>
  <c r="P49" i="75" s="1"/>
  <c r="AW48" i="75"/>
  <c r="AV48" i="75"/>
  <c r="AS48" i="75"/>
  <c r="AQ48" i="75"/>
  <c r="AO48" i="75"/>
  <c r="AN48" i="75"/>
  <c r="AM48" i="75"/>
  <c r="AL48" i="75"/>
  <c r="AI48" i="75"/>
  <c r="AC48" i="75"/>
  <c r="Z48" i="75"/>
  <c r="AD48" i="75" s="1"/>
  <c r="Y48" i="75"/>
  <c r="W48" i="75"/>
  <c r="V48" i="75"/>
  <c r="U48" i="75"/>
  <c r="Q48" i="75"/>
  <c r="M48" i="75"/>
  <c r="AR48" i="75" s="1"/>
  <c r="I48" i="75"/>
  <c r="P48" i="75" s="1"/>
  <c r="R48" i="75" s="1"/>
  <c r="U47" i="75"/>
  <c r="AC46" i="75"/>
  <c r="U46" i="75"/>
  <c r="Q46" i="75"/>
  <c r="M46" i="75"/>
  <c r="AR46" i="75" s="1"/>
  <c r="I46" i="75"/>
  <c r="P46" i="75" s="1"/>
  <c r="AR45" i="75"/>
  <c r="AC45" i="75"/>
  <c r="U45" i="75"/>
  <c r="V45" i="75" s="1"/>
  <c r="Q45" i="75"/>
  <c r="M45" i="75"/>
  <c r="I45" i="75"/>
  <c r="P45" i="75" s="1"/>
  <c r="AC44" i="75"/>
  <c r="Q44" i="75"/>
  <c r="M44" i="75"/>
  <c r="I44" i="75"/>
  <c r="P44" i="75" s="1"/>
  <c r="AC43" i="75"/>
  <c r="V43" i="75"/>
  <c r="Q43" i="75"/>
  <c r="M43" i="75"/>
  <c r="U43" i="75" s="1"/>
  <c r="I43" i="75"/>
  <c r="AC42" i="75"/>
  <c r="U42" i="75"/>
  <c r="V42" i="75" s="1"/>
  <c r="Q42" i="75"/>
  <c r="M42" i="75"/>
  <c r="AR42" i="75" s="1"/>
  <c r="I42" i="75"/>
  <c r="AC41" i="75"/>
  <c r="U41" i="75"/>
  <c r="V41" i="75" s="1"/>
  <c r="Q41" i="75"/>
  <c r="P41" i="75"/>
  <c r="M41" i="75"/>
  <c r="AR41" i="75" s="1"/>
  <c r="I41" i="75"/>
  <c r="AC40" i="75"/>
  <c r="Q40" i="75"/>
  <c r="M40" i="75"/>
  <c r="I40" i="75"/>
  <c r="P40" i="75" s="1"/>
  <c r="AC39" i="75"/>
  <c r="Q39" i="75"/>
  <c r="M39" i="75"/>
  <c r="AR39" i="75" s="1"/>
  <c r="I39" i="75"/>
  <c r="AC38" i="75"/>
  <c r="Q38" i="75"/>
  <c r="M38" i="75"/>
  <c r="AR38" i="75" s="1"/>
  <c r="I38" i="75"/>
  <c r="AR37" i="75"/>
  <c r="AC37" i="75"/>
  <c r="U37" i="75"/>
  <c r="Q37" i="75"/>
  <c r="P37" i="75"/>
  <c r="R37" i="75" s="1"/>
  <c r="M37" i="75"/>
  <c r="I37" i="75"/>
  <c r="AC36" i="75"/>
  <c r="U36" i="75"/>
  <c r="V36" i="75" s="1"/>
  <c r="Q36" i="75"/>
  <c r="M36" i="75"/>
  <c r="AR36" i="75" s="1"/>
  <c r="I36" i="75"/>
  <c r="P36" i="75" s="1"/>
  <c r="AR35" i="75"/>
  <c r="AC35" i="75"/>
  <c r="U35" i="75"/>
  <c r="V35" i="75" s="1"/>
  <c r="Q35" i="75"/>
  <c r="P35" i="75"/>
  <c r="R35" i="75" s="1"/>
  <c r="M35" i="75"/>
  <c r="I35" i="75"/>
  <c r="AC34" i="75"/>
  <c r="Y34" i="75"/>
  <c r="Z34" i="75" s="1"/>
  <c r="U34" i="75"/>
  <c r="V34" i="75" s="1"/>
  <c r="Q34" i="75"/>
  <c r="M34" i="75"/>
  <c r="AR34" i="75" s="1"/>
  <c r="I34" i="75"/>
  <c r="P34" i="75" s="1"/>
  <c r="AC33" i="75"/>
  <c r="Q33" i="75"/>
  <c r="M33" i="75"/>
  <c r="U33" i="75" s="1"/>
  <c r="V33" i="75" s="1"/>
  <c r="I33" i="75"/>
  <c r="AC32" i="75"/>
  <c r="Q32" i="75"/>
  <c r="M32" i="75"/>
  <c r="AR32" i="75" s="1"/>
  <c r="I32" i="75"/>
  <c r="AC31" i="75"/>
  <c r="Q31" i="75"/>
  <c r="M31" i="75"/>
  <c r="AR31" i="75" s="1"/>
  <c r="I31" i="75"/>
  <c r="AC30" i="75"/>
  <c r="Q30" i="75"/>
  <c r="M30" i="75"/>
  <c r="AR30" i="75" s="1"/>
  <c r="I30" i="75"/>
  <c r="AC29" i="75"/>
  <c r="U29" i="75"/>
  <c r="V29" i="75" s="1"/>
  <c r="Q29" i="75"/>
  <c r="M29" i="75"/>
  <c r="AR29" i="75" s="1"/>
  <c r="I29" i="75"/>
  <c r="AC28" i="75"/>
  <c r="U28" i="75"/>
  <c r="Q28" i="75"/>
  <c r="M28" i="75"/>
  <c r="AR28" i="75" s="1"/>
  <c r="I28" i="75"/>
  <c r="P28" i="75" s="1"/>
  <c r="R28" i="75" s="1"/>
  <c r="AR27" i="75"/>
  <c r="AC27" i="75"/>
  <c r="Y27" i="75"/>
  <c r="AN27" i="75" s="1"/>
  <c r="U27" i="75"/>
  <c r="V27" i="75" s="1"/>
  <c r="Q27" i="75"/>
  <c r="P27" i="75"/>
  <c r="M27" i="75"/>
  <c r="I27" i="75"/>
  <c r="AC26" i="75"/>
  <c r="Z26" i="75"/>
  <c r="AD26" i="75" s="1"/>
  <c r="Y26" i="75"/>
  <c r="AN26" i="75" s="1"/>
  <c r="U26" i="75"/>
  <c r="V26" i="75" s="1"/>
  <c r="Q26" i="75"/>
  <c r="M26" i="75"/>
  <c r="AR26" i="75" s="1"/>
  <c r="I26" i="75"/>
  <c r="P26" i="75" s="1"/>
  <c r="AC25" i="75"/>
  <c r="AC115" i="75" s="1"/>
  <c r="Q25" i="75"/>
  <c r="Q115" i="75" s="1"/>
  <c r="M25" i="75"/>
  <c r="I25" i="75"/>
  <c r="AW24" i="75"/>
  <c r="AS24" i="75"/>
  <c r="AO24" i="75"/>
  <c r="AL24" i="75"/>
  <c r="AD24" i="75"/>
  <c r="Y24" i="75"/>
  <c r="AN24" i="75" s="1"/>
  <c r="W24" i="75"/>
  <c r="AQ24" i="75" s="1"/>
  <c r="V24" i="75"/>
  <c r="U24" i="75"/>
  <c r="AR24" i="75"/>
  <c r="P24" i="75"/>
  <c r="R24" i="75" s="1"/>
  <c r="AS23" i="75"/>
  <c r="AR23" i="75"/>
  <c r="AO23" i="75"/>
  <c r="AD23" i="75"/>
  <c r="W23" i="75"/>
  <c r="AV23" i="75" s="1"/>
  <c r="U23" i="75"/>
  <c r="V23" i="75" s="1"/>
  <c r="P23" i="75"/>
  <c r="R23" i="75" s="1"/>
  <c r="AW22" i="75"/>
  <c r="AS22" i="75"/>
  <c r="AO22" i="75"/>
  <c r="AL22" i="75"/>
  <c r="AD22" i="75"/>
  <c r="Y22" i="75"/>
  <c r="AN22" i="75" s="1"/>
  <c r="W22" i="75"/>
  <c r="AQ22" i="75" s="1"/>
  <c r="V22" i="75"/>
  <c r="U22" i="75"/>
  <c r="AR22" i="75"/>
  <c r="P22" i="75"/>
  <c r="R22" i="75" s="1"/>
  <c r="AS21" i="75"/>
  <c r="AR21" i="75"/>
  <c r="AO21" i="75"/>
  <c r="AD21" i="75"/>
  <c r="W21" i="75"/>
  <c r="AV21" i="75" s="1"/>
  <c r="U21" i="75"/>
  <c r="V21" i="75" s="1"/>
  <c r="P21" i="75"/>
  <c r="R21" i="75" s="1"/>
  <c r="AW20" i="75"/>
  <c r="AS20" i="75"/>
  <c r="AO20" i="75"/>
  <c r="AL20" i="75"/>
  <c r="AD20" i="75"/>
  <c r="Y20" i="75"/>
  <c r="AN20" i="75" s="1"/>
  <c r="W20" i="75"/>
  <c r="AQ20" i="75" s="1"/>
  <c r="V20" i="75"/>
  <c r="U20" i="75"/>
  <c r="AR20" i="75"/>
  <c r="P20" i="75"/>
  <c r="R20" i="75" s="1"/>
  <c r="AS19" i="75"/>
  <c r="AR19" i="75"/>
  <c r="AO19" i="75"/>
  <c r="AD19" i="75"/>
  <c r="W19" i="75"/>
  <c r="U19" i="75"/>
  <c r="V19" i="75" s="1"/>
  <c r="P19" i="75"/>
  <c r="R19" i="75" s="1"/>
  <c r="AW18" i="75"/>
  <c r="AS18" i="75"/>
  <c r="AO18" i="75"/>
  <c r="AL18" i="75"/>
  <c r="AD18" i="75"/>
  <c r="Y18" i="75"/>
  <c r="AN18" i="75" s="1"/>
  <c r="W18" i="75"/>
  <c r="AQ18" i="75" s="1"/>
  <c r="V18" i="75"/>
  <c r="U18" i="75"/>
  <c r="AR18" i="75"/>
  <c r="P18" i="75"/>
  <c r="R18" i="75" s="1"/>
  <c r="AS17" i="75"/>
  <c r="AR17" i="75"/>
  <c r="AO17" i="75"/>
  <c r="AD17" i="75"/>
  <c r="W17" i="75"/>
  <c r="U17" i="75"/>
  <c r="V17" i="75" s="1"/>
  <c r="P17" i="75"/>
  <c r="R17" i="75" s="1"/>
  <c r="AW16" i="75"/>
  <c r="AS16" i="75"/>
  <c r="AO16" i="75"/>
  <c r="AL16" i="75"/>
  <c r="AD16" i="75"/>
  <c r="Y16" i="75"/>
  <c r="AN16" i="75" s="1"/>
  <c r="W16" i="75"/>
  <c r="AQ16" i="75" s="1"/>
  <c r="V16" i="75"/>
  <c r="U16" i="75"/>
  <c r="AR16" i="75"/>
  <c r="P16" i="75"/>
  <c r="R16" i="75" s="1"/>
  <c r="AW15" i="75"/>
  <c r="AS15" i="75"/>
  <c r="AR15" i="75"/>
  <c r="AO15" i="75"/>
  <c r="AD15" i="75"/>
  <c r="W15" i="75"/>
  <c r="U15" i="75"/>
  <c r="V15" i="75" s="1"/>
  <c r="P15" i="75"/>
  <c r="R15" i="75" s="1"/>
  <c r="AW14" i="75"/>
  <c r="AS14" i="75"/>
  <c r="AO14" i="75"/>
  <c r="AL14" i="75"/>
  <c r="AD14" i="75"/>
  <c r="Y14" i="75"/>
  <c r="AN14" i="75" s="1"/>
  <c r="W14" i="75"/>
  <c r="AQ14" i="75" s="1"/>
  <c r="V14" i="75"/>
  <c r="U14" i="75"/>
  <c r="AR14" i="75"/>
  <c r="P14" i="75"/>
  <c r="R14" i="75" s="1"/>
  <c r="AS13" i="75"/>
  <c r="AR13" i="75"/>
  <c r="AO13" i="75"/>
  <c r="AD13" i="75"/>
  <c r="W13" i="75"/>
  <c r="AQ13" i="75" s="1"/>
  <c r="U13" i="75"/>
  <c r="V13" i="75" s="1"/>
  <c r="P13" i="75"/>
  <c r="R13" i="75" s="1"/>
  <c r="AO12" i="75"/>
  <c r="AD12" i="75"/>
  <c r="W12" i="75"/>
  <c r="V12" i="75"/>
  <c r="U12" i="75"/>
  <c r="AR12" i="75"/>
  <c r="P12" i="75"/>
  <c r="R12" i="75" s="1"/>
  <c r="AS11" i="75"/>
  <c r="AR11" i="75"/>
  <c r="AQ11" i="75"/>
  <c r="AO11" i="75"/>
  <c r="AL11" i="75"/>
  <c r="AD11" i="75"/>
  <c r="W11" i="75"/>
  <c r="AV11" i="75" s="1"/>
  <c r="V11" i="75"/>
  <c r="U11" i="75"/>
  <c r="P11" i="75"/>
  <c r="R11" i="75" s="1"/>
  <c r="AV10" i="75"/>
  <c r="AS10" i="75"/>
  <c r="AO10" i="75"/>
  <c r="AL10" i="75"/>
  <c r="AD10" i="75"/>
  <c r="Y10" i="75"/>
  <c r="AN10" i="75" s="1"/>
  <c r="W10" i="75"/>
  <c r="AQ10" i="75" s="1"/>
  <c r="V10" i="75"/>
  <c r="U10" i="75"/>
  <c r="AR10" i="75"/>
  <c r="P10" i="75"/>
  <c r="R10" i="75" s="1"/>
  <c r="AS9" i="75"/>
  <c r="AR9" i="75"/>
  <c r="AO9" i="75"/>
  <c r="AL9" i="75"/>
  <c r="AD9" i="75"/>
  <c r="W9" i="75"/>
  <c r="AW9" i="75" s="1"/>
  <c r="U9" i="75"/>
  <c r="V9" i="75" s="1"/>
  <c r="P9" i="75"/>
  <c r="AW8" i="75"/>
  <c r="AV8" i="75"/>
  <c r="AS8" i="75"/>
  <c r="AQ8" i="75"/>
  <c r="AO8" i="75"/>
  <c r="AN8" i="75"/>
  <c r="AM8" i="75"/>
  <c r="AL8" i="75"/>
  <c r="AI8" i="75"/>
  <c r="AC8" i="75"/>
  <c r="Z8" i="75"/>
  <c r="Y8" i="75"/>
  <c r="W8" i="75"/>
  <c r="V8" i="75"/>
  <c r="U8" i="75"/>
  <c r="Q8" i="75"/>
  <c r="M8" i="75"/>
  <c r="AR8" i="75" s="1"/>
  <c r="I8" i="75"/>
  <c r="P8" i="75" s="1"/>
  <c r="R8" i="75" s="1"/>
  <c r="AW7" i="75"/>
  <c r="AV7" i="75"/>
  <c r="AS7" i="75"/>
  <c r="AR7" i="75"/>
  <c r="AQ7" i="75"/>
  <c r="AO7" i="75"/>
  <c r="AN7" i="75"/>
  <c r="AM7" i="75"/>
  <c r="AL7" i="75"/>
  <c r="AI7" i="75"/>
  <c r="AC7" i="75"/>
  <c r="Z7" i="75"/>
  <c r="Y7" i="75"/>
  <c r="W7" i="75"/>
  <c r="V7" i="75"/>
  <c r="U7" i="75"/>
  <c r="Q7" i="75"/>
  <c r="P7" i="75"/>
  <c r="R7" i="75" s="1"/>
  <c r="M7" i="75"/>
  <c r="I7" i="75"/>
  <c r="AS6" i="75"/>
  <c r="AC6" i="75"/>
  <c r="AQ15" i="82" l="1"/>
  <c r="AH15" i="82"/>
  <c r="AR15" i="82"/>
  <c r="AL15" i="82"/>
  <c r="AH17" i="82"/>
  <c r="AR17" i="82"/>
  <c r="AL17" i="82"/>
  <c r="AQ17" i="82"/>
  <c r="AQ21" i="82"/>
  <c r="AH21" i="82"/>
  <c r="AL21" i="82"/>
  <c r="AR21" i="82"/>
  <c r="AL25" i="82"/>
  <c r="AH9" i="82"/>
  <c r="AR9" i="82"/>
  <c r="AL9" i="82"/>
  <c r="AQ9" i="82"/>
  <c r="AQ14" i="82"/>
  <c r="AH14" i="82"/>
  <c r="AL14" i="82"/>
  <c r="AR14" i="82"/>
  <c r="AL16" i="82"/>
  <c r="AR16" i="82"/>
  <c r="AQ16" i="82"/>
  <c r="AH16" i="82"/>
  <c r="AQ20" i="82"/>
  <c r="AH20" i="82"/>
  <c r="AL20" i="82"/>
  <c r="AR20" i="82"/>
  <c r="AR25" i="82"/>
  <c r="AQ25" i="82"/>
  <c r="AH25" i="82"/>
  <c r="AL19" i="82"/>
  <c r="AR19" i="82"/>
  <c r="AQ19" i="82"/>
  <c r="AH19" i="82"/>
  <c r="AR26" i="82"/>
  <c r="AQ26" i="82"/>
  <c r="AH26" i="82"/>
  <c r="AR32" i="82"/>
  <c r="AH32" i="82"/>
  <c r="AQ32" i="82"/>
  <c r="AR22" i="82"/>
  <c r="AQ22" i="82"/>
  <c r="AH22" i="82"/>
  <c r="AL22" i="82"/>
  <c r="AL26" i="82"/>
  <c r="AL32" i="82"/>
  <c r="AQ33" i="82"/>
  <c r="AH33" i="82"/>
  <c r="AR33" i="82"/>
  <c r="AL33" i="82"/>
  <c r="Z113" i="82"/>
  <c r="Z47" i="82"/>
  <c r="Z117" i="82"/>
  <c r="AI47" i="82"/>
  <c r="S9" i="82"/>
  <c r="Y9" i="82"/>
  <c r="AN10" i="82"/>
  <c r="AH11" i="82"/>
  <c r="AL12" i="82"/>
  <c r="S16" i="82"/>
  <c r="Y16" i="82"/>
  <c r="S17" i="82"/>
  <c r="Y17" i="82"/>
  <c r="AH18" i="82"/>
  <c r="AQ18" i="82"/>
  <c r="AL23" i="82"/>
  <c r="AM29" i="82"/>
  <c r="V29" i="82"/>
  <c r="W29" i="82" s="1"/>
  <c r="V30" i="82"/>
  <c r="W30" i="82" s="1"/>
  <c r="AL30" i="82" s="1"/>
  <c r="AL51" i="82"/>
  <c r="AL55" i="82"/>
  <c r="AL59" i="82"/>
  <c r="AR62" i="82"/>
  <c r="AQ62" i="82"/>
  <c r="AH62" i="82"/>
  <c r="Y10" i="82"/>
  <c r="Y11" i="82"/>
  <c r="AN11" i="82" s="1"/>
  <c r="AH13" i="82"/>
  <c r="Y18" i="82"/>
  <c r="AJ18" i="82" s="1"/>
  <c r="AH24" i="82"/>
  <c r="AQ24" i="82"/>
  <c r="J115" i="82"/>
  <c r="J47" i="82"/>
  <c r="AQ27" i="82"/>
  <c r="AQ34" i="82"/>
  <c r="AH34" i="82"/>
  <c r="AQ37" i="82"/>
  <c r="AH37" i="82"/>
  <c r="AR37" i="82"/>
  <c r="AQ39" i="82"/>
  <c r="AH39" i="82"/>
  <c r="AR39" i="82"/>
  <c r="AR51" i="82"/>
  <c r="AQ51" i="82"/>
  <c r="AH51" i="82"/>
  <c r="AR55" i="82"/>
  <c r="AQ55" i="82"/>
  <c r="AH55" i="82"/>
  <c r="AR59" i="82"/>
  <c r="AQ59" i="82"/>
  <c r="AH59" i="82"/>
  <c r="AF47" i="82"/>
  <c r="AF115" i="82"/>
  <c r="AR10" i="82"/>
  <c r="AL11" i="82"/>
  <c r="Y12" i="82"/>
  <c r="AH12" i="82"/>
  <c r="AQ12" i="82"/>
  <c r="Y13" i="82"/>
  <c r="AQ13" i="82"/>
  <c r="AH23" i="82"/>
  <c r="AQ23" i="82"/>
  <c r="AR24" i="82"/>
  <c r="AM25" i="82"/>
  <c r="N47" i="82"/>
  <c r="N115" i="82"/>
  <c r="N113" i="82"/>
  <c r="N117" i="82" s="1"/>
  <c r="AH27" i="82"/>
  <c r="AM28" i="82"/>
  <c r="V28" i="82"/>
  <c r="W28" i="82" s="1"/>
  <c r="AL34" i="82"/>
  <c r="AQ35" i="82"/>
  <c r="AH35" i="82"/>
  <c r="AA7" i="82"/>
  <c r="AI113" i="82"/>
  <c r="AI117" i="82" s="1"/>
  <c r="R47" i="82"/>
  <c r="AN9" i="82"/>
  <c r="AL13" i="82"/>
  <c r="S14" i="82"/>
  <c r="Y14" i="82"/>
  <c r="S15" i="82"/>
  <c r="Y15" i="82"/>
  <c r="AN16" i="82"/>
  <c r="AN17" i="82"/>
  <c r="AN18" i="82"/>
  <c r="AL29" i="82"/>
  <c r="V31" i="82"/>
  <c r="W31" i="82" s="1"/>
  <c r="AL35" i="82"/>
  <c r="V36" i="82"/>
  <c r="W36" i="82" s="1"/>
  <c r="AQ38" i="82"/>
  <c r="AH38" i="82"/>
  <c r="AR38" i="82"/>
  <c r="AQ40" i="82"/>
  <c r="AH40" i="82"/>
  <c r="AL40" i="82"/>
  <c r="AR40" i="82"/>
  <c r="AQ41" i="82"/>
  <c r="AH41" i="82"/>
  <c r="AL41" i="82"/>
  <c r="AR41" i="82"/>
  <c r="AQ42" i="82"/>
  <c r="AH42" i="82"/>
  <c r="AL42" i="82"/>
  <c r="AR42" i="82"/>
  <c r="AQ43" i="82"/>
  <c r="AH43" i="82"/>
  <c r="AL43" i="82"/>
  <c r="AR43" i="82"/>
  <c r="AQ44" i="82"/>
  <c r="AH44" i="82"/>
  <c r="AL44" i="82"/>
  <c r="AR44" i="82"/>
  <c r="AQ45" i="82"/>
  <c r="AH45" i="82"/>
  <c r="AL45" i="82"/>
  <c r="AR45" i="82"/>
  <c r="AQ46" i="82"/>
  <c r="AH46" i="82"/>
  <c r="AL46" i="82"/>
  <c r="AR46" i="82"/>
  <c r="AR49" i="82"/>
  <c r="AQ49" i="82"/>
  <c r="AH49" i="82"/>
  <c r="AR53" i="82"/>
  <c r="AQ53" i="82"/>
  <c r="AH53" i="82"/>
  <c r="AR57" i="82"/>
  <c r="AQ57" i="82"/>
  <c r="AH57" i="82"/>
  <c r="AR61" i="82"/>
  <c r="AQ61" i="82"/>
  <c r="AH61" i="82"/>
  <c r="V50" i="82"/>
  <c r="W50" i="82" s="1"/>
  <c r="V52" i="82"/>
  <c r="W52" i="82" s="1"/>
  <c r="V54" i="82"/>
  <c r="W54" i="82" s="1"/>
  <c r="AN54" i="82"/>
  <c r="V56" i="82"/>
  <c r="W56" i="82" s="1"/>
  <c r="V58" i="82"/>
  <c r="W58" i="82" s="1"/>
  <c r="V60" i="82"/>
  <c r="W60" i="82" s="1"/>
  <c r="AM64" i="82"/>
  <c r="V64" i="82"/>
  <c r="W64" i="82" s="1"/>
  <c r="AM66" i="82"/>
  <c r="V66" i="82"/>
  <c r="W66" i="82" s="1"/>
  <c r="AM68" i="82"/>
  <c r="V68" i="82"/>
  <c r="W68" i="82" s="1"/>
  <c r="AL63" i="82"/>
  <c r="Y50" i="82"/>
  <c r="Y54" i="82"/>
  <c r="Y58" i="82"/>
  <c r="Y60" i="82"/>
  <c r="Q61" i="82"/>
  <c r="Y62" i="82"/>
  <c r="Q63" i="82"/>
  <c r="V63" i="82"/>
  <c r="W63" i="82" s="1"/>
  <c r="Q65" i="82"/>
  <c r="V65" i="82"/>
  <c r="W65" i="82" s="1"/>
  <c r="AL65" i="82" s="1"/>
  <c r="Q67" i="82"/>
  <c r="V67" i="82"/>
  <c r="W67" i="82" s="1"/>
  <c r="Q38" i="82"/>
  <c r="Q40" i="82"/>
  <c r="Q42" i="82"/>
  <c r="Q44" i="82"/>
  <c r="Q46" i="82"/>
  <c r="AL50" i="82"/>
  <c r="AL54" i="82"/>
  <c r="AL58" i="82"/>
  <c r="AL62" i="82"/>
  <c r="Q64" i="82"/>
  <c r="Q66" i="82"/>
  <c r="Q68" i="82"/>
  <c r="Q70" i="82"/>
  <c r="Q72" i="82"/>
  <c r="Q74" i="82"/>
  <c r="Q76" i="82"/>
  <c r="Q78" i="82"/>
  <c r="Q80" i="82"/>
  <c r="Q82" i="82"/>
  <c r="Q84" i="82"/>
  <c r="Q86" i="82"/>
  <c r="Q88" i="82"/>
  <c r="Q90" i="82"/>
  <c r="Q92" i="82"/>
  <c r="Y69" i="82"/>
  <c r="AJ69" i="82" s="1"/>
  <c r="Y71" i="82"/>
  <c r="AJ71" i="82" s="1"/>
  <c r="Y75" i="82"/>
  <c r="AJ75" i="82" s="1"/>
  <c r="Y77" i="82"/>
  <c r="AJ77" i="82" s="1"/>
  <c r="Y81" i="82"/>
  <c r="AJ81" i="82" s="1"/>
  <c r="Y83" i="82"/>
  <c r="AJ83" i="82" s="1"/>
  <c r="Y85" i="82"/>
  <c r="AJ85" i="82" s="1"/>
  <c r="Y87" i="82"/>
  <c r="AJ87" i="82" s="1"/>
  <c r="Y91" i="82"/>
  <c r="AJ91" i="82" s="1"/>
  <c r="Y93" i="82"/>
  <c r="AJ93" i="82" s="1"/>
  <c r="AQ94" i="82"/>
  <c r="AH94" i="82"/>
  <c r="AQ95" i="82"/>
  <c r="AH95" i="82"/>
  <c r="Q97" i="82"/>
  <c r="V97" i="82"/>
  <c r="W97" i="82" s="1"/>
  <c r="AR106" i="82"/>
  <c r="AQ106" i="82"/>
  <c r="AH106" i="82"/>
  <c r="AR107" i="82"/>
  <c r="AQ107" i="82"/>
  <c r="AH107" i="82"/>
  <c r="AR108" i="82"/>
  <c r="AQ108" i="82"/>
  <c r="AH108" i="82"/>
  <c r="AR109" i="82"/>
  <c r="AQ109" i="82"/>
  <c r="AH109" i="82"/>
  <c r="AR110" i="82"/>
  <c r="AQ110" i="82"/>
  <c r="AH110" i="82"/>
  <c r="AR111" i="82"/>
  <c r="AQ111" i="82"/>
  <c r="AH111" i="82"/>
  <c r="AR112" i="82"/>
  <c r="AQ112" i="82"/>
  <c r="AH112" i="82"/>
  <c r="AL64" i="82"/>
  <c r="AL66" i="82"/>
  <c r="AL68" i="82"/>
  <c r="AA71" i="82"/>
  <c r="AA75" i="82"/>
  <c r="AA81" i="82"/>
  <c r="AA83" i="82"/>
  <c r="AA87" i="82"/>
  <c r="AL95" i="82"/>
  <c r="AL107" i="82"/>
  <c r="AL109" i="82"/>
  <c r="AL111" i="82"/>
  <c r="F117" i="82"/>
  <c r="V69" i="82"/>
  <c r="W69" i="82" s="1"/>
  <c r="V70" i="82"/>
  <c r="W70" i="82" s="1"/>
  <c r="V71" i="82"/>
  <c r="W71" i="82" s="1"/>
  <c r="AN71" i="82"/>
  <c r="V72" i="82"/>
  <c r="W72" i="82" s="1"/>
  <c r="V73" i="82"/>
  <c r="W73" i="82" s="1"/>
  <c r="V74" i="82"/>
  <c r="W74" i="82" s="1"/>
  <c r="V75" i="82"/>
  <c r="W75" i="82" s="1"/>
  <c r="AN75" i="82"/>
  <c r="V76" i="82"/>
  <c r="W76" i="82" s="1"/>
  <c r="V77" i="82"/>
  <c r="W77" i="82" s="1"/>
  <c r="V78" i="82"/>
  <c r="W78" i="82" s="1"/>
  <c r="V79" i="82"/>
  <c r="W79" i="82" s="1"/>
  <c r="V80" i="82"/>
  <c r="W80" i="82" s="1"/>
  <c r="V81" i="82"/>
  <c r="W81" i="82" s="1"/>
  <c r="AN81" i="82"/>
  <c r="V82" i="82"/>
  <c r="W82" i="82" s="1"/>
  <c r="V83" i="82"/>
  <c r="W83" i="82" s="1"/>
  <c r="AN83" i="82"/>
  <c r="V84" i="82"/>
  <c r="W84" i="82" s="1"/>
  <c r="V85" i="82"/>
  <c r="W85" i="82" s="1"/>
  <c r="V86" i="82"/>
  <c r="W86" i="82" s="1"/>
  <c r="V87" i="82"/>
  <c r="W87" i="82" s="1"/>
  <c r="AN87" i="82"/>
  <c r="V88" i="82"/>
  <c r="W88" i="82" s="1"/>
  <c r="V89" i="82"/>
  <c r="W89" i="82" s="1"/>
  <c r="V90" i="82"/>
  <c r="W90" i="82" s="1"/>
  <c r="V91" i="82"/>
  <c r="W91" i="82" s="1"/>
  <c r="AN91" i="82"/>
  <c r="V92" i="82"/>
  <c r="W92" i="82" s="1"/>
  <c r="V93" i="82"/>
  <c r="W93" i="82" s="1"/>
  <c r="AR94" i="82"/>
  <c r="AR95" i="82"/>
  <c r="AM96" i="82"/>
  <c r="V96" i="82"/>
  <c r="W96" i="82" s="1"/>
  <c r="AL105" i="82"/>
  <c r="Q94" i="82"/>
  <c r="Q96" i="82"/>
  <c r="Q98" i="82"/>
  <c r="Q100" i="82"/>
  <c r="Q102" i="82"/>
  <c r="Q104" i="82"/>
  <c r="Q106" i="82"/>
  <c r="Q108" i="82"/>
  <c r="Q110" i="82"/>
  <c r="Q112" i="82"/>
  <c r="M117" i="82"/>
  <c r="Y99" i="82"/>
  <c r="AJ99" i="82" s="1"/>
  <c r="Y101" i="82"/>
  <c r="AJ101" i="82" s="1"/>
  <c r="Y103" i="82"/>
  <c r="AJ103" i="82" s="1"/>
  <c r="Y105" i="82"/>
  <c r="AJ105" i="82" s="1"/>
  <c r="Y107" i="82"/>
  <c r="AJ107" i="82" s="1"/>
  <c r="Y109" i="82"/>
  <c r="Y111" i="82"/>
  <c r="F113" i="82"/>
  <c r="X113" i="82"/>
  <c r="X117" i="82" s="1"/>
  <c r="AD113" i="82"/>
  <c r="AD117" i="82" s="1"/>
  <c r="AL94" i="82"/>
  <c r="AA95" i="82"/>
  <c r="AL96" i="82"/>
  <c r="AA101" i="82"/>
  <c r="AL102" i="82"/>
  <c r="AL104" i="82"/>
  <c r="AA105" i="82"/>
  <c r="AL106" i="82"/>
  <c r="AL108" i="82"/>
  <c r="AA109" i="82"/>
  <c r="AL110" i="82"/>
  <c r="AL112" i="82"/>
  <c r="V98" i="82"/>
  <c r="W98" i="82" s="1"/>
  <c r="AL98" i="82" s="1"/>
  <c r="V99" i="82"/>
  <c r="W99" i="82" s="1"/>
  <c r="V100" i="82"/>
  <c r="W100" i="82" s="1"/>
  <c r="V101" i="82"/>
  <c r="W101" i="82" s="1"/>
  <c r="V102" i="82"/>
  <c r="W102" i="82" s="1"/>
  <c r="V103" i="82"/>
  <c r="W103" i="82" s="1"/>
  <c r="AL103" i="82" s="1"/>
  <c r="AN103" i="82"/>
  <c r="V104" i="82"/>
  <c r="W104" i="82" s="1"/>
  <c r="V105" i="82"/>
  <c r="W105" i="82" s="1"/>
  <c r="AN105" i="82"/>
  <c r="AN107" i="82"/>
  <c r="AM47" i="75"/>
  <c r="AQ12" i="75"/>
  <c r="AV12" i="75"/>
  <c r="AV17" i="75"/>
  <c r="AL17" i="75"/>
  <c r="AQ17" i="75"/>
  <c r="AD34" i="75"/>
  <c r="W34" i="75"/>
  <c r="AO34" i="75"/>
  <c r="Y12" i="75"/>
  <c r="AN12" i="75" s="1"/>
  <c r="AW13" i="75"/>
  <c r="AV19" i="75"/>
  <c r="AL19" i="75"/>
  <c r="AW19" i="75"/>
  <c r="AQ19" i="75"/>
  <c r="AC113" i="75"/>
  <c r="AS12" i="75"/>
  <c r="AD8" i="75"/>
  <c r="AM113" i="75"/>
  <c r="AM117" i="75" s="1"/>
  <c r="AC47" i="75"/>
  <c r="AC117" i="75" s="1"/>
  <c r="AD7" i="75"/>
  <c r="AI47" i="75"/>
  <c r="AV9" i="75"/>
  <c r="AV13" i="75"/>
  <c r="AL13" i="75"/>
  <c r="AI113" i="75"/>
  <c r="AI117" i="75" s="1"/>
  <c r="AQ9" i="75"/>
  <c r="AW10" i="75"/>
  <c r="AW11" i="75"/>
  <c r="AL12" i="75"/>
  <c r="AW12" i="75"/>
  <c r="AV15" i="75"/>
  <c r="AL15" i="75"/>
  <c r="AQ15" i="75"/>
  <c r="AW17" i="75"/>
  <c r="AQ21" i="75"/>
  <c r="AW21" i="75"/>
  <c r="AQ23" i="75"/>
  <c r="AW23" i="75"/>
  <c r="M47" i="75"/>
  <c r="M115" i="75"/>
  <c r="M113" i="75"/>
  <c r="M117" i="75" s="1"/>
  <c r="R27" i="75"/>
  <c r="P30" i="75"/>
  <c r="U31" i="75"/>
  <c r="V31" i="75" s="1"/>
  <c r="AN34" i="75"/>
  <c r="P39" i="75"/>
  <c r="R41" i="75"/>
  <c r="R46" i="75"/>
  <c r="Y46" i="75"/>
  <c r="V46" i="75"/>
  <c r="AD60" i="75"/>
  <c r="AO60" i="75"/>
  <c r="W60" i="75"/>
  <c r="R65" i="75"/>
  <c r="Y65" i="75"/>
  <c r="AV14" i="75"/>
  <c r="AV16" i="75"/>
  <c r="AV18" i="75"/>
  <c r="AV20" i="75"/>
  <c r="AL21" i="75"/>
  <c r="AV22" i="75"/>
  <c r="AL23" i="75"/>
  <c r="AV24" i="75"/>
  <c r="P25" i="75"/>
  <c r="AO26" i="75"/>
  <c r="V28" i="75"/>
  <c r="P33" i="75"/>
  <c r="Y35" i="75"/>
  <c r="R36" i="75"/>
  <c r="R44" i="75"/>
  <c r="R49" i="75"/>
  <c r="R57" i="75"/>
  <c r="Y57" i="75"/>
  <c r="R63" i="75"/>
  <c r="AR25" i="75"/>
  <c r="R26" i="75"/>
  <c r="Z27" i="75"/>
  <c r="AS27" i="75"/>
  <c r="P31" i="75"/>
  <c r="U32" i="75"/>
  <c r="V32" i="75" s="1"/>
  <c r="AR33" i="75"/>
  <c r="R34" i="75"/>
  <c r="AQ34" i="75"/>
  <c r="U38" i="75"/>
  <c r="V38" i="75" s="1"/>
  <c r="R40" i="75"/>
  <c r="P43" i="75"/>
  <c r="AR44" i="75"/>
  <c r="U44" i="75"/>
  <c r="V44" i="75" s="1"/>
  <c r="R45" i="75"/>
  <c r="Y45" i="75"/>
  <c r="R55" i="75"/>
  <c r="Q47" i="75"/>
  <c r="Q113" i="75" s="1"/>
  <c r="R9" i="75"/>
  <c r="Y9" i="75"/>
  <c r="Y11" i="75"/>
  <c r="AN11" i="75" s="1"/>
  <c r="Y13" i="75"/>
  <c r="AN13" i="75" s="1"/>
  <c r="Y15" i="75"/>
  <c r="AN15" i="75" s="1"/>
  <c r="Y17" i="75"/>
  <c r="AN17" i="75" s="1"/>
  <c r="Y19" i="75"/>
  <c r="AN19" i="75" s="1"/>
  <c r="Y21" i="75"/>
  <c r="AN21" i="75" s="1"/>
  <c r="Y23" i="75"/>
  <c r="AN23" i="75" s="1"/>
  <c r="I115" i="75"/>
  <c r="I47" i="75"/>
  <c r="U25" i="75"/>
  <c r="V25" i="75" s="1"/>
  <c r="W26" i="75"/>
  <c r="AS26" i="75"/>
  <c r="P29" i="75"/>
  <c r="P115" i="75" s="1"/>
  <c r="U30" i="75"/>
  <c r="V30" i="75" s="1"/>
  <c r="P32" i="75"/>
  <c r="AS34" i="75"/>
  <c r="Y36" i="75"/>
  <c r="V37" i="75"/>
  <c r="P38" i="75"/>
  <c r="U39" i="75"/>
  <c r="V39" i="75" s="1"/>
  <c r="AR40" i="75"/>
  <c r="U40" i="75"/>
  <c r="V40" i="75" s="1"/>
  <c r="AR43" i="75"/>
  <c r="AD68" i="75"/>
  <c r="AO68" i="75"/>
  <c r="W68" i="75"/>
  <c r="P42" i="75"/>
  <c r="P51" i="75"/>
  <c r="P54" i="75"/>
  <c r="U55" i="75"/>
  <c r="V55" i="75" s="1"/>
  <c r="U56" i="75"/>
  <c r="V56" i="75" s="1"/>
  <c r="P59" i="75"/>
  <c r="P62" i="75"/>
  <c r="U63" i="75"/>
  <c r="V63" i="75" s="1"/>
  <c r="U64" i="75"/>
  <c r="V64" i="75" s="1"/>
  <c r="Y66" i="75"/>
  <c r="P67" i="75"/>
  <c r="U70" i="75"/>
  <c r="V70" i="75" s="1"/>
  <c r="P73" i="75"/>
  <c r="AR55" i="75"/>
  <c r="AN60" i="75"/>
  <c r="AR63" i="75"/>
  <c r="AN68" i="75"/>
  <c r="R69" i="75"/>
  <c r="R70" i="75"/>
  <c r="Y70" i="75"/>
  <c r="R71" i="75"/>
  <c r="R77" i="75"/>
  <c r="Y77" i="75"/>
  <c r="R85" i="75"/>
  <c r="Y85" i="75"/>
  <c r="R52" i="75"/>
  <c r="U54" i="75"/>
  <c r="V54" i="75" s="1"/>
  <c r="R60" i="75"/>
  <c r="U62" i="75"/>
  <c r="V62" i="75" s="1"/>
  <c r="Y64" i="75"/>
  <c r="R68" i="75"/>
  <c r="AQ68" i="75"/>
  <c r="Y71" i="75"/>
  <c r="R72" i="75"/>
  <c r="R93" i="75"/>
  <c r="R95" i="75"/>
  <c r="Y95" i="75"/>
  <c r="P74" i="75"/>
  <c r="U75" i="75"/>
  <c r="V75" i="75" s="1"/>
  <c r="U76" i="75"/>
  <c r="V76" i="75" s="1"/>
  <c r="P79" i="75"/>
  <c r="P82" i="75"/>
  <c r="U83" i="75"/>
  <c r="V83" i="75" s="1"/>
  <c r="U84" i="75"/>
  <c r="V84" i="75" s="1"/>
  <c r="Y86" i="75"/>
  <c r="P87" i="75"/>
  <c r="P90" i="75"/>
  <c r="U91" i="75"/>
  <c r="V91" i="75" s="1"/>
  <c r="U92" i="75"/>
  <c r="V92" i="75" s="1"/>
  <c r="AR96" i="75"/>
  <c r="U96" i="75"/>
  <c r="V96" i="75" s="1"/>
  <c r="P76" i="75"/>
  <c r="U77" i="75"/>
  <c r="V77" i="75" s="1"/>
  <c r="U78" i="75"/>
  <c r="V78" i="75" s="1"/>
  <c r="Y80" i="75"/>
  <c r="P81" i="75"/>
  <c r="P84" i="75"/>
  <c r="U85" i="75"/>
  <c r="V85" i="75" s="1"/>
  <c r="U86" i="75"/>
  <c r="V86" i="75" s="1"/>
  <c r="Y88" i="75"/>
  <c r="P89" i="75"/>
  <c r="P92" i="75"/>
  <c r="U93" i="75"/>
  <c r="V93" i="75" s="1"/>
  <c r="R99" i="75"/>
  <c r="Y99" i="75"/>
  <c r="AR77" i="75"/>
  <c r="R83" i="75"/>
  <c r="V95" i="75"/>
  <c r="P97" i="75"/>
  <c r="AD102" i="75"/>
  <c r="AO102" i="75"/>
  <c r="W102" i="75"/>
  <c r="R105" i="75"/>
  <c r="Y105" i="75"/>
  <c r="Y83" i="75"/>
  <c r="AR94" i="75"/>
  <c r="U94" i="75"/>
  <c r="V94" i="75" s="1"/>
  <c r="AR97" i="75"/>
  <c r="U97" i="75"/>
  <c r="V97" i="75" s="1"/>
  <c r="AS102" i="75"/>
  <c r="R107" i="75"/>
  <c r="Y107" i="75"/>
  <c r="P96" i="75"/>
  <c r="P101" i="75"/>
  <c r="P104" i="75"/>
  <c r="U105" i="75"/>
  <c r="V105" i="75" s="1"/>
  <c r="P109" i="75"/>
  <c r="P112" i="75"/>
  <c r="L117" i="75"/>
  <c r="V98" i="75"/>
  <c r="AN102" i="75"/>
  <c r="V106" i="75"/>
  <c r="F113" i="75"/>
  <c r="F117" i="75" s="1"/>
  <c r="X113" i="75"/>
  <c r="X117" i="75" s="1"/>
  <c r="AJ113" i="75"/>
  <c r="AJ117" i="75" s="1"/>
  <c r="AG113" i="75"/>
  <c r="AG117" i="75" s="1"/>
  <c r="P100" i="75"/>
  <c r="U101" i="75"/>
  <c r="V101" i="75" s="1"/>
  <c r="U102" i="75"/>
  <c r="V102" i="75" s="1"/>
  <c r="Y103" i="75"/>
  <c r="P108" i="75"/>
  <c r="U109" i="75"/>
  <c r="V109" i="75" s="1"/>
  <c r="U110" i="75"/>
  <c r="Y111" i="75"/>
  <c r="Y98" i="75"/>
  <c r="R102" i="75"/>
  <c r="AQ102" i="75"/>
  <c r="U104" i="75"/>
  <c r="V104" i="75" s="1"/>
  <c r="Y106" i="75"/>
  <c r="R110" i="75"/>
  <c r="U112" i="75"/>
  <c r="V112" i="75" s="1"/>
  <c r="P166" i="75"/>
  <c r="R166" i="75" s="1"/>
  <c r="P174" i="75"/>
  <c r="R174" i="75" s="1"/>
  <c r="AR153" i="75"/>
  <c r="P153" i="75"/>
  <c r="R153" i="75" s="1"/>
  <c r="AR157" i="75"/>
  <c r="P157" i="75"/>
  <c r="R157" i="75" s="1"/>
  <c r="AR149" i="75"/>
  <c r="AR151" i="75"/>
  <c r="P151" i="75"/>
  <c r="R151" i="75" s="1"/>
  <c r="R154" i="75"/>
  <c r="AR155" i="75"/>
  <c r="P155" i="75"/>
  <c r="R155" i="75" s="1"/>
  <c r="R158" i="75"/>
  <c r="AR159" i="75"/>
  <c r="P159" i="75"/>
  <c r="R159" i="75" s="1"/>
  <c r="P161" i="75"/>
  <c r="R161" i="75" s="1"/>
  <c r="P163" i="75"/>
  <c r="R163" i="75" s="1"/>
  <c r="P165" i="75"/>
  <c r="R165" i="75" s="1"/>
  <c r="P167" i="75"/>
  <c r="R167" i="75" s="1"/>
  <c r="P169" i="75"/>
  <c r="R169" i="75" s="1"/>
  <c r="P171" i="75"/>
  <c r="R171" i="75" s="1"/>
  <c r="P173" i="75"/>
  <c r="R173" i="75" s="1"/>
  <c r="P175" i="75"/>
  <c r="R175" i="75" s="1"/>
  <c r="P177" i="75"/>
  <c r="R177" i="75" s="1"/>
  <c r="P179" i="75"/>
  <c r="R179" i="75" s="1"/>
  <c r="P181" i="75"/>
  <c r="R181" i="75" s="1"/>
  <c r="P183" i="75"/>
  <c r="R183" i="75" s="1"/>
  <c r="P185" i="75"/>
  <c r="R185" i="75" s="1"/>
  <c r="P187" i="75"/>
  <c r="R187" i="75" s="1"/>
  <c r="P189" i="75"/>
  <c r="R189" i="75" s="1"/>
  <c r="P191" i="75"/>
  <c r="R191" i="75" s="1"/>
  <c r="P193" i="75"/>
  <c r="R193" i="75" s="1"/>
  <c r="P195" i="75"/>
  <c r="R195" i="75" s="1"/>
  <c r="P197" i="75"/>
  <c r="R197" i="75" s="1"/>
  <c r="P199" i="75"/>
  <c r="R199" i="75" s="1"/>
  <c r="P201" i="75"/>
  <c r="R201" i="75" s="1"/>
  <c r="P203" i="75"/>
  <c r="R203" i="75" s="1"/>
  <c r="P205" i="75"/>
  <c r="R205" i="75" s="1"/>
  <c r="P207" i="75"/>
  <c r="R207" i="75" s="1"/>
  <c r="P209" i="75"/>
  <c r="R209" i="75" s="1"/>
  <c r="P211" i="75"/>
  <c r="R211" i="75" s="1"/>
  <c r="P213" i="75"/>
  <c r="R213" i="75" s="1"/>
  <c r="P215" i="75"/>
  <c r="R215" i="75" s="1"/>
  <c r="P217" i="75"/>
  <c r="R217" i="75" s="1"/>
  <c r="P219" i="75"/>
  <c r="R219" i="75" s="1"/>
  <c r="P221" i="75"/>
  <c r="R221" i="75" s="1"/>
  <c r="P223" i="75"/>
  <c r="R223" i="75" s="1"/>
  <c r="P225" i="75"/>
  <c r="R225" i="75" s="1"/>
  <c r="P227" i="75"/>
  <c r="R227" i="75" s="1"/>
  <c r="P229" i="75"/>
  <c r="R229" i="75" s="1"/>
  <c r="P231" i="75"/>
  <c r="R231" i="75" s="1"/>
  <c r="P233" i="75"/>
  <c r="R233" i="75" s="1"/>
  <c r="P235" i="75"/>
  <c r="R235" i="75" s="1"/>
  <c r="P237" i="75"/>
  <c r="R237" i="75" s="1"/>
  <c r="P239" i="75"/>
  <c r="R239" i="75" s="1"/>
  <c r="P241" i="75"/>
  <c r="R241" i="75" s="1"/>
  <c r="P243" i="75"/>
  <c r="R243" i="75" s="1"/>
  <c r="P245" i="75"/>
  <c r="R245" i="75" s="1"/>
  <c r="P247" i="75"/>
  <c r="R247" i="75" s="1"/>
  <c r="P249" i="75"/>
  <c r="R249" i="75" s="1"/>
  <c r="P253" i="75"/>
  <c r="R253" i="75" s="1"/>
  <c r="P271" i="75"/>
  <c r="R271" i="75" s="1"/>
  <c r="P273" i="75"/>
  <c r="R273" i="75" s="1"/>
  <c r="AD382" i="75"/>
  <c r="AD384" i="75"/>
  <c r="AD386" i="75"/>
  <c r="AD388" i="75"/>
  <c r="AD390" i="75"/>
  <c r="R397" i="75"/>
  <c r="AR398" i="75"/>
  <c r="P398" i="75"/>
  <c r="R398" i="75" s="1"/>
  <c r="AD380" i="75"/>
  <c r="AR392" i="75"/>
  <c r="P392" i="75"/>
  <c r="R392" i="75" s="1"/>
  <c r="AR400" i="75"/>
  <c r="P400" i="75"/>
  <c r="R400" i="75" s="1"/>
  <c r="P278" i="75"/>
  <c r="R278" i="75" s="1"/>
  <c r="P280" i="75"/>
  <c r="R280" i="75" s="1"/>
  <c r="P282" i="75"/>
  <c r="R282" i="75" s="1"/>
  <c r="P284" i="75"/>
  <c r="R284" i="75" s="1"/>
  <c r="P286" i="75"/>
  <c r="R286" i="75" s="1"/>
  <c r="P288" i="75"/>
  <c r="R288" i="75" s="1"/>
  <c r="P290" i="75"/>
  <c r="R290" i="75" s="1"/>
  <c r="P292" i="75"/>
  <c r="R292" i="75" s="1"/>
  <c r="P294" i="75"/>
  <c r="R294" i="75" s="1"/>
  <c r="P296" i="75"/>
  <c r="R296" i="75" s="1"/>
  <c r="P298" i="75"/>
  <c r="R298" i="75" s="1"/>
  <c r="P300" i="75"/>
  <c r="R300" i="75" s="1"/>
  <c r="P302" i="75"/>
  <c r="R302" i="75" s="1"/>
  <c r="P304" i="75"/>
  <c r="R304" i="75" s="1"/>
  <c r="P306" i="75"/>
  <c r="R306" i="75" s="1"/>
  <c r="P308" i="75"/>
  <c r="R308" i="75" s="1"/>
  <c r="P310" i="75"/>
  <c r="R310" i="75" s="1"/>
  <c r="P312" i="75"/>
  <c r="R312" i="75" s="1"/>
  <c r="P314" i="75"/>
  <c r="R314" i="75" s="1"/>
  <c r="P316" i="75"/>
  <c r="R316" i="75" s="1"/>
  <c r="P318" i="75"/>
  <c r="R318" i="75" s="1"/>
  <c r="P320" i="75"/>
  <c r="R320" i="75" s="1"/>
  <c r="P322" i="75"/>
  <c r="R322" i="75" s="1"/>
  <c r="P324" i="75"/>
  <c r="R324" i="75" s="1"/>
  <c r="P326" i="75"/>
  <c r="R326" i="75" s="1"/>
  <c r="P328" i="75"/>
  <c r="R328" i="75" s="1"/>
  <c r="P330" i="75"/>
  <c r="R330" i="75" s="1"/>
  <c r="P332" i="75"/>
  <c r="R332" i="75" s="1"/>
  <c r="P334" i="75"/>
  <c r="R334" i="75" s="1"/>
  <c r="P336" i="75"/>
  <c r="R336" i="75" s="1"/>
  <c r="P338" i="75"/>
  <c r="R338" i="75" s="1"/>
  <c r="P340" i="75"/>
  <c r="R340" i="75" s="1"/>
  <c r="P342" i="75"/>
  <c r="R342" i="75" s="1"/>
  <c r="P344" i="75"/>
  <c r="R344" i="75" s="1"/>
  <c r="P346" i="75"/>
  <c r="R346" i="75" s="1"/>
  <c r="P348" i="75"/>
  <c r="R348" i="75" s="1"/>
  <c r="P350" i="75"/>
  <c r="R350" i="75" s="1"/>
  <c r="P352" i="75"/>
  <c r="R352" i="75" s="1"/>
  <c r="P354" i="75"/>
  <c r="R354" i="75" s="1"/>
  <c r="P356" i="75"/>
  <c r="R356" i="75" s="1"/>
  <c r="P358" i="75"/>
  <c r="R358" i="75" s="1"/>
  <c r="P360" i="75"/>
  <c r="R360" i="75" s="1"/>
  <c r="AR394" i="75"/>
  <c r="P394" i="75"/>
  <c r="R394" i="75" s="1"/>
  <c r="R395" i="75"/>
  <c r="AR396" i="75"/>
  <c r="P396" i="75"/>
  <c r="R396" i="75" s="1"/>
  <c r="AA18" i="82"/>
  <c r="Q43" i="82"/>
  <c r="AM43" i="82"/>
  <c r="Q45" i="82"/>
  <c r="AM45" i="82"/>
  <c r="Q49" i="82"/>
  <c r="AM49" i="82"/>
  <c r="Q51" i="82"/>
  <c r="AM51" i="82"/>
  <c r="Q53" i="82"/>
  <c r="AM53" i="82"/>
  <c r="Q55" i="82"/>
  <c r="AM55" i="82"/>
  <c r="Q57" i="82"/>
  <c r="AM57" i="82"/>
  <c r="Q59" i="82"/>
  <c r="AM59" i="82"/>
  <c r="Q20" i="82"/>
  <c r="Q22" i="82"/>
  <c r="Q24" i="82"/>
  <c r="Q26" i="82"/>
  <c r="Q28" i="82"/>
  <c r="Q30" i="82"/>
  <c r="Q32" i="82"/>
  <c r="Q34" i="82"/>
  <c r="Q36" i="82"/>
  <c r="P402" i="75"/>
  <c r="R402" i="75" s="1"/>
  <c r="P404" i="75"/>
  <c r="R404" i="75" s="1"/>
  <c r="P406" i="75"/>
  <c r="R406" i="75" s="1"/>
  <c r="P408" i="75"/>
  <c r="R408" i="75" s="1"/>
  <c r="P410" i="75"/>
  <c r="R410" i="75" s="1"/>
  <c r="P412" i="75"/>
  <c r="R412" i="75" s="1"/>
  <c r="P414" i="75"/>
  <c r="R414" i="75" s="1"/>
  <c r="P416" i="75"/>
  <c r="R416" i="75" s="1"/>
  <c r="P418" i="75"/>
  <c r="R418" i="75" s="1"/>
  <c r="P420" i="75"/>
  <c r="R420" i="75" s="1"/>
  <c r="P422" i="75"/>
  <c r="R422" i="75" s="1"/>
  <c r="P424" i="75"/>
  <c r="R424" i="75" s="1"/>
  <c r="P426" i="75"/>
  <c r="R426" i="75" s="1"/>
  <c r="P428" i="75"/>
  <c r="R428" i="75" s="1"/>
  <c r="P430" i="75"/>
  <c r="R430" i="75" s="1"/>
  <c r="P432" i="75"/>
  <c r="R432" i="75" s="1"/>
  <c r="P434" i="75"/>
  <c r="R434" i="75" s="1"/>
  <c r="P436" i="75"/>
  <c r="R436" i="75" s="1"/>
  <c r="Q19" i="82"/>
  <c r="Q21" i="82"/>
  <c r="Q23" i="82"/>
  <c r="Q25" i="82"/>
  <c r="Q27" i="82"/>
  <c r="Q29" i="82"/>
  <c r="Q31" i="82"/>
  <c r="Q33" i="82"/>
  <c r="Q35" i="82"/>
  <c r="Q37" i="82"/>
  <c r="Q39" i="82"/>
  <c r="Q41" i="82"/>
  <c r="AM61" i="82"/>
  <c r="AM63" i="82"/>
  <c r="AM65" i="82"/>
  <c r="AM67" i="82"/>
  <c r="AM69" i="82"/>
  <c r="AM71" i="82"/>
  <c r="AM73" i="82"/>
  <c r="AM75" i="82"/>
  <c r="AM77" i="82"/>
  <c r="AM79" i="82"/>
  <c r="AM81" i="82"/>
  <c r="AM83" i="82"/>
  <c r="AM85" i="82"/>
  <c r="AM87" i="82"/>
  <c r="AM89" i="82"/>
  <c r="AM91" i="82"/>
  <c r="AM93" i="82"/>
  <c r="AM95" i="82"/>
  <c r="AM97" i="82"/>
  <c r="AM99" i="82"/>
  <c r="AM101" i="82"/>
  <c r="AM103" i="82"/>
  <c r="AM105" i="82"/>
  <c r="AM107" i="82"/>
  <c r="AM109" i="82"/>
  <c r="AM111" i="82"/>
  <c r="AM119" i="82"/>
  <c r="AM121" i="82"/>
  <c r="AM123" i="82"/>
  <c r="AM125" i="82"/>
  <c r="AM127" i="82"/>
  <c r="AM129" i="82"/>
  <c r="AM131" i="82"/>
  <c r="AM133" i="82"/>
  <c r="AM135" i="82"/>
  <c r="AM137" i="82"/>
  <c r="AM139" i="82"/>
  <c r="AM141" i="82"/>
  <c r="AM143" i="82"/>
  <c r="AM145" i="82"/>
  <c r="AM147" i="82"/>
  <c r="AM149" i="82"/>
  <c r="AM151" i="82"/>
  <c r="AM153" i="82"/>
  <c r="AM155" i="82"/>
  <c r="AM157" i="82"/>
  <c r="AM159" i="82"/>
  <c r="AM161" i="82"/>
  <c r="AM163" i="82"/>
  <c r="AM165" i="82"/>
  <c r="AM167" i="82"/>
  <c r="AM169" i="82"/>
  <c r="AM171" i="82"/>
  <c r="AM173" i="82"/>
  <c r="AM175" i="82"/>
  <c r="AM177" i="82"/>
  <c r="AM179" i="82"/>
  <c r="AM181" i="82"/>
  <c r="AM183" i="82"/>
  <c r="AA190" i="82"/>
  <c r="AA192" i="82"/>
  <c r="AA194" i="82"/>
  <c r="AA196" i="82"/>
  <c r="Q209" i="82"/>
  <c r="S209" i="82" s="1"/>
  <c r="Q191" i="82"/>
  <c r="S191" i="82" s="1"/>
  <c r="AM191" i="82"/>
  <c r="Q193" i="82"/>
  <c r="S193" i="82" s="1"/>
  <c r="AM193" i="82"/>
  <c r="Q195" i="82"/>
  <c r="S195" i="82" s="1"/>
  <c r="AM195" i="82"/>
  <c r="Q197" i="82"/>
  <c r="S197" i="82" s="1"/>
  <c r="AM197" i="82"/>
  <c r="Q199" i="82"/>
  <c r="S199" i="82" s="1"/>
  <c r="AM199" i="82"/>
  <c r="Q201" i="82"/>
  <c r="S201" i="82" s="1"/>
  <c r="AM201" i="82"/>
  <c r="Q203" i="82"/>
  <c r="S203" i="82" s="1"/>
  <c r="AM203" i="82"/>
  <c r="Q205" i="82"/>
  <c r="S205" i="82" s="1"/>
  <c r="AM205" i="82"/>
  <c r="Q207" i="82"/>
  <c r="S207" i="82" s="1"/>
  <c r="AM207" i="82"/>
  <c r="Q190" i="82"/>
  <c r="S190" i="82" s="1"/>
  <c r="Q192" i="82"/>
  <c r="S192" i="82" s="1"/>
  <c r="Q194" i="82"/>
  <c r="S194" i="82" s="1"/>
  <c r="Q196" i="82"/>
  <c r="S196" i="82" s="1"/>
  <c r="S198" i="82"/>
  <c r="S200" i="82"/>
  <c r="S202" i="82"/>
  <c r="S204" i="82"/>
  <c r="S206" i="82"/>
  <c r="AA207" i="82"/>
  <c r="S208" i="82"/>
  <c r="Q210" i="82"/>
  <c r="S210" i="82" s="1"/>
  <c r="AM211" i="82"/>
  <c r="Q212" i="82"/>
  <c r="S212" i="82" s="1"/>
  <c r="Q214" i="82"/>
  <c r="S214" i="82" s="1"/>
  <c r="Q216" i="82"/>
  <c r="S216" i="82" s="1"/>
  <c r="Q218" i="82"/>
  <c r="S218" i="82" s="1"/>
  <c r="Q220" i="82"/>
  <c r="S220" i="82" s="1"/>
  <c r="Q222" i="82"/>
  <c r="S222" i="82" s="1"/>
  <c r="Q224" i="82"/>
  <c r="S224" i="82" s="1"/>
  <c r="Q226" i="82"/>
  <c r="S226" i="82" s="1"/>
  <c r="Q228" i="82"/>
  <c r="S228" i="82" s="1"/>
  <c r="Q230" i="82"/>
  <c r="S230" i="82" s="1"/>
  <c r="Q232" i="82"/>
  <c r="S232" i="82" s="1"/>
  <c r="Q234" i="82"/>
  <c r="S234" i="82" s="1"/>
  <c r="Q236" i="82"/>
  <c r="S236" i="82" s="1"/>
  <c r="Q238" i="82"/>
  <c r="S238" i="82" s="1"/>
  <c r="Q240" i="82"/>
  <c r="S240" i="82" s="1"/>
  <c r="Q242" i="82"/>
  <c r="S242" i="82" s="1"/>
  <c r="Q244" i="82"/>
  <c r="S244" i="82" s="1"/>
  <c r="Q246" i="82"/>
  <c r="S246" i="82" s="1"/>
  <c r="Q248" i="82"/>
  <c r="S248" i="82" s="1"/>
  <c r="Q279" i="82"/>
  <c r="S279" i="82" s="1"/>
  <c r="Q281" i="82"/>
  <c r="S281" i="82" s="1"/>
  <c r="Q283" i="82"/>
  <c r="S283" i="82" s="1"/>
  <c r="Q275" i="82"/>
  <c r="S275" i="82" s="1"/>
  <c r="Q277" i="82"/>
  <c r="S277" i="82" s="1"/>
  <c r="Q278" i="82"/>
  <c r="S278" i="82" s="1"/>
  <c r="AM278" i="82"/>
  <c r="Q280" i="82"/>
  <c r="S280" i="82" s="1"/>
  <c r="AM280" i="82"/>
  <c r="Q282" i="82"/>
  <c r="S282" i="82" s="1"/>
  <c r="AM282" i="82"/>
  <c r="Q284" i="82"/>
  <c r="S284" i="82" s="1"/>
  <c r="AM284" i="82"/>
  <c r="Q286" i="82"/>
  <c r="S286" i="82" s="1"/>
  <c r="AM286" i="82"/>
  <c r="Q288" i="82"/>
  <c r="S288" i="82" s="1"/>
  <c r="AM288" i="82"/>
  <c r="Q290" i="82"/>
  <c r="S290" i="82" s="1"/>
  <c r="AM290" i="82"/>
  <c r="Q292" i="82"/>
  <c r="S292" i="82" s="1"/>
  <c r="AM292" i="82"/>
  <c r="Q294" i="82"/>
  <c r="S294" i="82" s="1"/>
  <c r="AM294" i="82"/>
  <c r="AM296" i="82"/>
  <c r="AM298" i="82"/>
  <c r="AM300" i="82"/>
  <c r="AM302" i="82"/>
  <c r="AM304" i="82"/>
  <c r="AM306" i="82"/>
  <c r="AM308" i="82"/>
  <c r="AM310" i="82"/>
  <c r="AM312" i="82"/>
  <c r="AM314" i="82"/>
  <c r="AM316" i="82"/>
  <c r="AM318" i="82"/>
  <c r="AM320" i="82"/>
  <c r="AM322" i="82"/>
  <c r="AM324" i="82"/>
  <c r="AM326" i="82"/>
  <c r="AM328" i="82"/>
  <c r="AM330" i="82"/>
  <c r="AM332" i="82"/>
  <c r="AM334" i="82"/>
  <c r="AM336" i="82"/>
  <c r="AM338" i="82"/>
  <c r="AM340" i="82"/>
  <c r="AM342" i="82"/>
  <c r="AM344" i="82"/>
  <c r="AM346" i="82"/>
  <c r="AM348" i="82"/>
  <c r="AM350" i="82"/>
  <c r="AM352" i="82"/>
  <c r="S360" i="82"/>
  <c r="AA361" i="82"/>
  <c r="AA363" i="82"/>
  <c r="AA365" i="82"/>
  <c r="AA367" i="82"/>
  <c r="AA357" i="82"/>
  <c r="AA359" i="82"/>
  <c r="AM362" i="82"/>
  <c r="Q362" i="82"/>
  <c r="S362" i="82" s="1"/>
  <c r="Q364" i="82"/>
  <c r="S364" i="82" s="1"/>
  <c r="Q366" i="82"/>
  <c r="S366" i="82" s="1"/>
  <c r="Q368" i="82"/>
  <c r="S368" i="82" s="1"/>
  <c r="Q370" i="82"/>
  <c r="S370" i="82" s="1"/>
  <c r="Q372" i="82"/>
  <c r="S372" i="82" s="1"/>
  <c r="Q374" i="82"/>
  <c r="S374" i="82" s="1"/>
  <c r="Q376" i="82"/>
  <c r="S376" i="82" s="1"/>
  <c r="S408" i="82"/>
  <c r="AM412" i="82"/>
  <c r="AM436" i="82"/>
  <c r="AG7" i="78"/>
  <c r="AF8" i="78"/>
  <c r="AG11" i="78"/>
  <c r="AF12" i="78"/>
  <c r="AG15" i="78"/>
  <c r="AF16" i="78"/>
  <c r="AG19" i="78"/>
  <c r="AF20" i="78"/>
  <c r="AG23" i="78"/>
  <c r="AF24" i="78"/>
  <c r="AF9" i="78"/>
  <c r="AF13" i="78"/>
  <c r="AF17" i="78"/>
  <c r="AF21" i="78"/>
  <c r="AF25" i="78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S21" i="82" l="1"/>
  <c r="Y21" i="82"/>
  <c r="AN21" i="82" s="1"/>
  <c r="S36" i="82"/>
  <c r="Y36" i="82"/>
  <c r="AN36" i="82" s="1"/>
  <c r="S57" i="82"/>
  <c r="Y57" i="82"/>
  <c r="AN57" i="82"/>
  <c r="AR101" i="82"/>
  <c r="AQ101" i="82"/>
  <c r="AH101" i="82"/>
  <c r="AL87" i="82"/>
  <c r="AR87" i="82"/>
  <c r="AQ87" i="82"/>
  <c r="AH87" i="82"/>
  <c r="S39" i="82"/>
  <c r="Y39" i="82"/>
  <c r="AN39" i="82" s="1"/>
  <c r="S31" i="82"/>
  <c r="Y31" i="82"/>
  <c r="S23" i="82"/>
  <c r="Y23" i="82"/>
  <c r="AN23" i="82"/>
  <c r="S30" i="82"/>
  <c r="AN30" i="82"/>
  <c r="Y30" i="82"/>
  <c r="S22" i="82"/>
  <c r="Y22" i="82"/>
  <c r="AN22" i="82" s="1"/>
  <c r="AR104" i="82"/>
  <c r="AQ104" i="82"/>
  <c r="AH104" i="82"/>
  <c r="AN101" i="82"/>
  <c r="AR99" i="82"/>
  <c r="AQ99" i="82"/>
  <c r="AH99" i="82"/>
  <c r="AN111" i="82"/>
  <c r="AJ111" i="82"/>
  <c r="S112" i="82"/>
  <c r="AN112" i="82"/>
  <c r="Y112" i="82"/>
  <c r="S104" i="82"/>
  <c r="Y104" i="82"/>
  <c r="S96" i="82"/>
  <c r="Y96" i="82"/>
  <c r="AQ96" i="82"/>
  <c r="AH96" i="82"/>
  <c r="AR96" i="82"/>
  <c r="AQ93" i="82"/>
  <c r="AR93" i="82"/>
  <c r="AH93" i="82"/>
  <c r="AL90" i="82"/>
  <c r="AR90" i="82"/>
  <c r="AQ90" i="82"/>
  <c r="AH90" i="82"/>
  <c r="AL85" i="82"/>
  <c r="AR85" i="82"/>
  <c r="AQ85" i="82"/>
  <c r="AH85" i="82"/>
  <c r="AL82" i="82"/>
  <c r="AR82" i="82"/>
  <c r="AQ82" i="82"/>
  <c r="AH82" i="82"/>
  <c r="AL77" i="82"/>
  <c r="AR77" i="82"/>
  <c r="AQ77" i="82"/>
  <c r="AH77" i="82"/>
  <c r="AL74" i="82"/>
  <c r="AR74" i="82"/>
  <c r="AQ74" i="82"/>
  <c r="AH74" i="82"/>
  <c r="AR69" i="82"/>
  <c r="AQ69" i="82"/>
  <c r="AH69" i="82"/>
  <c r="AA91" i="82"/>
  <c r="AA69" i="82"/>
  <c r="S97" i="82"/>
  <c r="AN97" i="82"/>
  <c r="Y97" i="82"/>
  <c r="Y79" i="82"/>
  <c r="AL93" i="82"/>
  <c r="S86" i="82"/>
  <c r="AN86" i="82"/>
  <c r="Y86" i="82"/>
  <c r="S78" i="82"/>
  <c r="AN78" i="82"/>
  <c r="Y78" i="82"/>
  <c r="S70" i="82"/>
  <c r="Y70" i="82"/>
  <c r="AL69" i="82"/>
  <c r="S44" i="82"/>
  <c r="Y44" i="82"/>
  <c r="AQ67" i="82"/>
  <c r="AH67" i="82"/>
  <c r="AR67" i="82"/>
  <c r="AQ63" i="82"/>
  <c r="AH63" i="82"/>
  <c r="AR63" i="82"/>
  <c r="AA60" i="82"/>
  <c r="AJ60" i="82"/>
  <c r="Y52" i="82"/>
  <c r="AN60" i="82"/>
  <c r="AN14" i="82"/>
  <c r="AA14" i="82"/>
  <c r="AJ14" i="82"/>
  <c r="R113" i="82"/>
  <c r="R117" i="82" s="1"/>
  <c r="J113" i="82"/>
  <c r="J117" i="82" s="1"/>
  <c r="AF113" i="82"/>
  <c r="AF117" i="82" s="1"/>
  <c r="Q47" i="82"/>
  <c r="Q113" i="82" s="1"/>
  <c r="Q117" i="82" s="1"/>
  <c r="S43" i="82"/>
  <c r="Y43" i="82"/>
  <c r="AR98" i="82"/>
  <c r="AQ98" i="82"/>
  <c r="AH98" i="82"/>
  <c r="AN109" i="82"/>
  <c r="AJ109" i="82"/>
  <c r="S110" i="82"/>
  <c r="Y110" i="82"/>
  <c r="S94" i="82"/>
  <c r="Y94" i="82"/>
  <c r="AL92" i="82"/>
  <c r="AR92" i="82"/>
  <c r="AQ92" i="82"/>
  <c r="AH92" i="82"/>
  <c r="AL79" i="82"/>
  <c r="AR79" i="82"/>
  <c r="AQ79" i="82"/>
  <c r="AH79" i="82"/>
  <c r="AL76" i="82"/>
  <c r="AR76" i="82"/>
  <c r="AQ76" i="82"/>
  <c r="AH76" i="82"/>
  <c r="AR71" i="82"/>
  <c r="AQ71" i="82"/>
  <c r="AH71" i="82"/>
  <c r="S92" i="82"/>
  <c r="AN92" i="82"/>
  <c r="Y92" i="82"/>
  <c r="S84" i="82"/>
  <c r="Y84" i="82"/>
  <c r="S76" i="82"/>
  <c r="Y76" i="82"/>
  <c r="S68" i="82"/>
  <c r="AN68" i="82"/>
  <c r="Y68" i="82"/>
  <c r="S42" i="82"/>
  <c r="AN42" i="82"/>
  <c r="Y42" i="82"/>
  <c r="S67" i="82"/>
  <c r="Y67" i="82"/>
  <c r="S63" i="82"/>
  <c r="Y63" i="82"/>
  <c r="AA58" i="82"/>
  <c r="AJ58" i="82"/>
  <c r="AA50" i="82"/>
  <c r="AJ50" i="82"/>
  <c r="AR68" i="82"/>
  <c r="AQ68" i="82"/>
  <c r="AH68" i="82"/>
  <c r="AQ64" i="82"/>
  <c r="AH64" i="82"/>
  <c r="AR64" i="82"/>
  <c r="AR60" i="82"/>
  <c r="AQ60" i="82"/>
  <c r="AH60" i="82"/>
  <c r="AR56" i="82"/>
  <c r="AQ56" i="82"/>
  <c r="AH56" i="82"/>
  <c r="AR52" i="82"/>
  <c r="AQ52" i="82"/>
  <c r="AH52" i="82"/>
  <c r="AR31" i="82"/>
  <c r="AL31" i="82"/>
  <c r="AH31" i="82"/>
  <c r="AQ31" i="82"/>
  <c r="AJ12" i="82"/>
  <c r="AN12" i="82"/>
  <c r="AA12" i="82"/>
  <c r="AM115" i="82"/>
  <c r="W47" i="82"/>
  <c r="AR30" i="82"/>
  <c r="AH30" i="82"/>
  <c r="AQ30" i="82"/>
  <c r="AA16" i="82"/>
  <c r="AJ16" i="82"/>
  <c r="Q115" i="82"/>
  <c r="S37" i="82"/>
  <c r="Y37" i="82"/>
  <c r="AN37" i="82"/>
  <c r="S20" i="82"/>
  <c r="AN20" i="82"/>
  <c r="Y20" i="82"/>
  <c r="S49" i="82"/>
  <c r="Y49" i="82"/>
  <c r="AN49" i="82" s="1"/>
  <c r="S102" i="82"/>
  <c r="AN102" i="82"/>
  <c r="Y102" i="82"/>
  <c r="S35" i="82"/>
  <c r="Y35" i="82"/>
  <c r="AN35" i="82"/>
  <c r="S26" i="82"/>
  <c r="Y26" i="82"/>
  <c r="AR100" i="82"/>
  <c r="AQ100" i="82"/>
  <c r="AH100" i="82"/>
  <c r="AL100" i="82"/>
  <c r="S108" i="82"/>
  <c r="AN108" i="82"/>
  <c r="Y108" i="82"/>
  <c r="S100" i="82"/>
  <c r="AN100" i="82"/>
  <c r="Y100" i="82"/>
  <c r="AL89" i="82"/>
  <c r="AR89" i="82"/>
  <c r="AQ89" i="82"/>
  <c r="AH89" i="82"/>
  <c r="AL86" i="82"/>
  <c r="AR86" i="82"/>
  <c r="AQ86" i="82"/>
  <c r="AH86" i="82"/>
  <c r="AL81" i="82"/>
  <c r="AR81" i="82"/>
  <c r="AQ81" i="82"/>
  <c r="AH81" i="82"/>
  <c r="AL78" i="82"/>
  <c r="AR78" i="82"/>
  <c r="AQ78" i="82"/>
  <c r="AH78" i="82"/>
  <c r="AL73" i="82"/>
  <c r="AR73" i="82"/>
  <c r="AQ73" i="82"/>
  <c r="AH73" i="82"/>
  <c r="AR70" i="82"/>
  <c r="AQ70" i="82"/>
  <c r="AH70" i="82"/>
  <c r="AN93" i="82"/>
  <c r="AL99" i="82"/>
  <c r="S90" i="82"/>
  <c r="AN90" i="82"/>
  <c r="Y90" i="82"/>
  <c r="S82" i="82"/>
  <c r="Y82" i="82"/>
  <c r="S74" i="82"/>
  <c r="AN74" i="82"/>
  <c r="Y74" i="82"/>
  <c r="S66" i="82"/>
  <c r="AN66" i="82"/>
  <c r="Y66" i="82"/>
  <c r="S40" i="82"/>
  <c r="AN40" i="82"/>
  <c r="Y40" i="82"/>
  <c r="AQ65" i="82"/>
  <c r="AH65" i="82"/>
  <c r="AR65" i="82"/>
  <c r="AA62" i="82"/>
  <c r="AJ62" i="82"/>
  <c r="Y56" i="82"/>
  <c r="AL71" i="82"/>
  <c r="AN58" i="82"/>
  <c r="AN50" i="82"/>
  <c r="AA15" i="82"/>
  <c r="AJ15" i="82"/>
  <c r="AN15" i="82"/>
  <c r="AQ28" i="82"/>
  <c r="AQ47" i="82" s="1"/>
  <c r="AQ113" i="82" s="1"/>
  <c r="AR28" i="82"/>
  <c r="AH28" i="82"/>
  <c r="AA13" i="82"/>
  <c r="AJ13" i="82"/>
  <c r="AN13" i="82"/>
  <c r="AM47" i="82"/>
  <c r="AM113" i="82" s="1"/>
  <c r="W113" i="82"/>
  <c r="W117" i="82" s="1"/>
  <c r="AA11" i="82"/>
  <c r="AJ11" i="82"/>
  <c r="AR29" i="82"/>
  <c r="AH29" i="82"/>
  <c r="AQ29" i="82"/>
  <c r="AQ115" i="82" s="1"/>
  <c r="W115" i="82"/>
  <c r="S29" i="82"/>
  <c r="Y29" i="82"/>
  <c r="AN29" i="82" s="1"/>
  <c r="S28" i="82"/>
  <c r="AN28" i="82"/>
  <c r="Y28" i="82"/>
  <c r="S53" i="82"/>
  <c r="Y53" i="82"/>
  <c r="AN53" i="82"/>
  <c r="AL84" i="82"/>
  <c r="AR84" i="82"/>
  <c r="AQ84" i="82"/>
  <c r="AH84" i="82"/>
  <c r="S27" i="82"/>
  <c r="AN27" i="82"/>
  <c r="Y27" i="82"/>
  <c r="S19" i="82"/>
  <c r="S47" i="82" s="1"/>
  <c r="AN19" i="82"/>
  <c r="Y19" i="82"/>
  <c r="S34" i="82"/>
  <c r="AN34" i="82"/>
  <c r="Y34" i="82"/>
  <c r="AR103" i="82"/>
  <c r="AQ103" i="82"/>
  <c r="AH103" i="82"/>
  <c r="S41" i="82"/>
  <c r="AN41" i="82"/>
  <c r="Y41" i="82"/>
  <c r="S33" i="82"/>
  <c r="Y33" i="82"/>
  <c r="AN33" i="82" s="1"/>
  <c r="S25" i="82"/>
  <c r="Y25" i="82"/>
  <c r="AN25" i="82" s="1"/>
  <c r="S32" i="82"/>
  <c r="Y32" i="82"/>
  <c r="AN32" i="82"/>
  <c r="S24" i="82"/>
  <c r="Y24" i="82"/>
  <c r="S59" i="82"/>
  <c r="Y59" i="82"/>
  <c r="AN59" i="82" s="1"/>
  <c r="S55" i="82"/>
  <c r="Y55" i="82"/>
  <c r="AN55" i="82" s="1"/>
  <c r="S51" i="82"/>
  <c r="Y51" i="82"/>
  <c r="AN51" i="82"/>
  <c r="S45" i="82"/>
  <c r="AN45" i="82"/>
  <c r="Y45" i="82"/>
  <c r="AR105" i="82"/>
  <c r="AQ105" i="82"/>
  <c r="AH105" i="82"/>
  <c r="AR102" i="82"/>
  <c r="AQ102" i="82"/>
  <c r="AH102" i="82"/>
  <c r="AN99" i="82"/>
  <c r="AA111" i="82"/>
  <c r="AA107" i="82"/>
  <c r="AA103" i="82"/>
  <c r="AA99" i="82"/>
  <c r="S106" i="82"/>
  <c r="AN106" i="82"/>
  <c r="Y106" i="82"/>
  <c r="S98" i="82"/>
  <c r="Y98" i="82"/>
  <c r="AL101" i="82"/>
  <c r="AL91" i="82"/>
  <c r="AR91" i="82"/>
  <c r="AQ91" i="82"/>
  <c r="AH91" i="82"/>
  <c r="AL88" i="82"/>
  <c r="AR88" i="82"/>
  <c r="AQ88" i="82"/>
  <c r="AH88" i="82"/>
  <c r="AN85" i="82"/>
  <c r="AL83" i="82"/>
  <c r="AR83" i="82"/>
  <c r="AQ83" i="82"/>
  <c r="AH83" i="82"/>
  <c r="AL80" i="82"/>
  <c r="AR80" i="82"/>
  <c r="AQ80" i="82"/>
  <c r="AH80" i="82"/>
  <c r="AN77" i="82"/>
  <c r="AL75" i="82"/>
  <c r="AR75" i="82"/>
  <c r="AQ75" i="82"/>
  <c r="AH75" i="82"/>
  <c r="AL72" i="82"/>
  <c r="AR72" i="82"/>
  <c r="AQ72" i="82"/>
  <c r="AH72" i="82"/>
  <c r="AN69" i="82"/>
  <c r="AA93" i="82"/>
  <c r="AA85" i="82"/>
  <c r="AA77" i="82"/>
  <c r="AL70" i="82"/>
  <c r="AQ97" i="82"/>
  <c r="AH97" i="82"/>
  <c r="AR97" i="82"/>
  <c r="Y89" i="82"/>
  <c r="Y73" i="82"/>
  <c r="AL97" i="82"/>
  <c r="S88" i="82"/>
  <c r="AN88" i="82"/>
  <c r="Y88" i="82"/>
  <c r="S80" i="82"/>
  <c r="Y80" i="82"/>
  <c r="S72" i="82"/>
  <c r="AN72" i="82"/>
  <c r="Y72" i="82"/>
  <c r="S64" i="82"/>
  <c r="AN64" i="82"/>
  <c r="Y64" i="82"/>
  <c r="AL60" i="82"/>
  <c r="AL56" i="82"/>
  <c r="AL52" i="82"/>
  <c r="S46" i="82"/>
  <c r="Y46" i="82"/>
  <c r="S38" i="82"/>
  <c r="Y38" i="82"/>
  <c r="S65" i="82"/>
  <c r="AN65" i="82"/>
  <c r="Y65" i="82"/>
  <c r="S61" i="82"/>
  <c r="Y61" i="82"/>
  <c r="AN61" i="82" s="1"/>
  <c r="AA54" i="82"/>
  <c r="AJ54" i="82"/>
  <c r="AL67" i="82"/>
  <c r="AQ66" i="82"/>
  <c r="AH66" i="82"/>
  <c r="AR66" i="82"/>
  <c r="AN62" i="82"/>
  <c r="AR58" i="82"/>
  <c r="AQ58" i="82"/>
  <c r="AH58" i="82"/>
  <c r="AR54" i="82"/>
  <c r="AQ54" i="82"/>
  <c r="AH54" i="82"/>
  <c r="AR50" i="82"/>
  <c r="AQ50" i="82"/>
  <c r="AH50" i="82"/>
  <c r="AQ36" i="82"/>
  <c r="AH36" i="82"/>
  <c r="AR36" i="82"/>
  <c r="AL36" i="82"/>
  <c r="AA10" i="82"/>
  <c r="AJ10" i="82"/>
  <c r="AA17" i="82"/>
  <c r="AJ17" i="82"/>
  <c r="AA9" i="82"/>
  <c r="Y115" i="82"/>
  <c r="AJ9" i="82"/>
  <c r="AL28" i="82"/>
  <c r="AN106" i="75"/>
  <c r="Z106" i="75"/>
  <c r="AN98" i="75"/>
  <c r="Z98" i="75"/>
  <c r="R112" i="75"/>
  <c r="Y112" i="75"/>
  <c r="Z107" i="75"/>
  <c r="AN107" i="75"/>
  <c r="Z105" i="75"/>
  <c r="AN105" i="75"/>
  <c r="R84" i="75"/>
  <c r="Y84" i="75"/>
  <c r="R87" i="75"/>
  <c r="Y87" i="75"/>
  <c r="R74" i="75"/>
  <c r="Y93" i="75"/>
  <c r="Z77" i="75"/>
  <c r="AN77" i="75"/>
  <c r="R59" i="75"/>
  <c r="Y59" i="75"/>
  <c r="AN36" i="75"/>
  <c r="Z36" i="75"/>
  <c r="AL26" i="75"/>
  <c r="AW26" i="75"/>
  <c r="AV26" i="75"/>
  <c r="I113" i="75"/>
  <c r="I117" i="75" s="1"/>
  <c r="R43" i="75"/>
  <c r="Y43" i="75"/>
  <c r="R31" i="75"/>
  <c r="Y31" i="75"/>
  <c r="AQ26" i="75"/>
  <c r="Y44" i="75"/>
  <c r="V47" i="75"/>
  <c r="AL34" i="75"/>
  <c r="AW34" i="75"/>
  <c r="AV34" i="75"/>
  <c r="R109" i="75"/>
  <c r="Y109" i="75"/>
  <c r="R104" i="75"/>
  <c r="Y104" i="75"/>
  <c r="R96" i="75"/>
  <c r="Y96" i="75"/>
  <c r="R97" i="75"/>
  <c r="Y97" i="75"/>
  <c r="R92" i="75"/>
  <c r="Y92" i="75"/>
  <c r="R81" i="75"/>
  <c r="Y81" i="75"/>
  <c r="Z86" i="75"/>
  <c r="AN86" i="75"/>
  <c r="R82" i="75"/>
  <c r="Y82" i="75"/>
  <c r="AN64" i="75"/>
  <c r="Z64" i="75"/>
  <c r="Z85" i="75"/>
  <c r="AN85" i="75"/>
  <c r="R54" i="75"/>
  <c r="R42" i="75"/>
  <c r="Y42" i="75"/>
  <c r="R29" i="75"/>
  <c r="Z65" i="75"/>
  <c r="AN65" i="75"/>
  <c r="AW60" i="75"/>
  <c r="AV60" i="75"/>
  <c r="AL60" i="75"/>
  <c r="R39" i="75"/>
  <c r="Y39" i="75"/>
  <c r="AR115" i="75"/>
  <c r="R108" i="75"/>
  <c r="Y108" i="75"/>
  <c r="R101" i="75"/>
  <c r="Y101" i="75"/>
  <c r="AW102" i="75"/>
  <c r="AV102" i="75"/>
  <c r="AL102" i="75"/>
  <c r="R89" i="75"/>
  <c r="Z80" i="75"/>
  <c r="AN80" i="75"/>
  <c r="R76" i="75"/>
  <c r="Y76" i="75"/>
  <c r="R90" i="75"/>
  <c r="Y90" i="75"/>
  <c r="Z95" i="75"/>
  <c r="AN95" i="75"/>
  <c r="R67" i="75"/>
  <c r="R51" i="75"/>
  <c r="Y51" i="75"/>
  <c r="AW68" i="75"/>
  <c r="AV68" i="75"/>
  <c r="AL68" i="75"/>
  <c r="R38" i="75"/>
  <c r="Y38" i="75"/>
  <c r="AN9" i="75"/>
  <c r="AN35" i="75"/>
  <c r="Z35" i="75"/>
  <c r="AR47" i="75"/>
  <c r="V115" i="75"/>
  <c r="Z111" i="75"/>
  <c r="AN111" i="75"/>
  <c r="V110" i="75"/>
  <c r="V113" i="75" s="1"/>
  <c r="Z83" i="75"/>
  <c r="AN83" i="75"/>
  <c r="Z103" i="75"/>
  <c r="AN103" i="75"/>
  <c r="R100" i="75"/>
  <c r="Y100" i="75"/>
  <c r="Z99" i="75"/>
  <c r="AN99" i="75"/>
  <c r="Z88" i="75"/>
  <c r="AN88" i="75"/>
  <c r="R79" i="75"/>
  <c r="Z71" i="75"/>
  <c r="AN71" i="75"/>
  <c r="AQ60" i="75"/>
  <c r="AN70" i="75"/>
  <c r="Z70" i="75"/>
  <c r="R73" i="75"/>
  <c r="Z66" i="75"/>
  <c r="AN66" i="75"/>
  <c r="R62" i="75"/>
  <c r="R32" i="75"/>
  <c r="Y32" i="75"/>
  <c r="P47" i="75"/>
  <c r="Q117" i="75"/>
  <c r="Z45" i="75"/>
  <c r="AN45" i="75"/>
  <c r="AO27" i="75"/>
  <c r="AD27" i="75"/>
  <c r="W27" i="75"/>
  <c r="Z57" i="75"/>
  <c r="AN57" i="75"/>
  <c r="R33" i="75"/>
  <c r="R25" i="75"/>
  <c r="R47" i="75" s="1"/>
  <c r="Y25" i="75"/>
  <c r="AN46" i="75"/>
  <c r="Z46" i="75"/>
  <c r="R30" i="75"/>
  <c r="O45" i="79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L115" i="82" l="1"/>
  <c r="AJ65" i="82"/>
  <c r="AA65" i="82"/>
  <c r="AJ38" i="82"/>
  <c r="AA38" i="82"/>
  <c r="AA64" i="82"/>
  <c r="AJ64" i="82"/>
  <c r="AJ24" i="82"/>
  <c r="AA24" i="82"/>
  <c r="AA19" i="82"/>
  <c r="AJ19" i="82"/>
  <c r="AL47" i="82"/>
  <c r="AL113" i="82" s="1"/>
  <c r="AL117" i="82" s="1"/>
  <c r="AA66" i="82"/>
  <c r="AJ66" i="82"/>
  <c r="AA108" i="82"/>
  <c r="AJ108" i="82"/>
  <c r="AJ26" i="82"/>
  <c r="AA26" i="82"/>
  <c r="S113" i="82"/>
  <c r="AJ42" i="82"/>
  <c r="AA42" i="82"/>
  <c r="AA92" i="82"/>
  <c r="AJ92" i="82"/>
  <c r="AR115" i="82"/>
  <c r="AA52" i="82"/>
  <c r="AJ52" i="82"/>
  <c r="AN52" i="82"/>
  <c r="AA78" i="82"/>
  <c r="AJ78" i="82"/>
  <c r="AJ97" i="82"/>
  <c r="AA97" i="82"/>
  <c r="AA112" i="82"/>
  <c r="AJ112" i="82"/>
  <c r="AR47" i="82"/>
  <c r="AR113" i="82" s="1"/>
  <c r="AR117" i="82" s="1"/>
  <c r="AQ117" i="82"/>
  <c r="AA88" i="82"/>
  <c r="AJ88" i="82"/>
  <c r="AJ73" i="82"/>
  <c r="AA73" i="82"/>
  <c r="AN73" i="82"/>
  <c r="AA106" i="82"/>
  <c r="AJ106" i="82"/>
  <c r="AJ59" i="82"/>
  <c r="AA59" i="82"/>
  <c r="AA33" i="82"/>
  <c r="AJ33" i="82"/>
  <c r="AJ34" i="82"/>
  <c r="AA34" i="82"/>
  <c r="AJ28" i="82"/>
  <c r="AA28" i="82"/>
  <c r="AA29" i="82"/>
  <c r="AJ29" i="82"/>
  <c r="AH47" i="82"/>
  <c r="AH113" i="82"/>
  <c r="AJ40" i="82"/>
  <c r="AA40" i="82"/>
  <c r="AA90" i="82"/>
  <c r="AJ90" i="82"/>
  <c r="AA100" i="82"/>
  <c r="AJ100" i="82"/>
  <c r="AA102" i="82"/>
  <c r="AJ102" i="82"/>
  <c r="AJ49" i="82"/>
  <c r="AA49" i="82"/>
  <c r="AH115" i="82"/>
  <c r="AJ67" i="82"/>
  <c r="AA67" i="82"/>
  <c r="AA84" i="82"/>
  <c r="AJ84" i="82"/>
  <c r="AA110" i="82"/>
  <c r="AJ110" i="82"/>
  <c r="AJ43" i="82"/>
  <c r="AA43" i="82"/>
  <c r="S115" i="82"/>
  <c r="S117" i="82" s="1"/>
  <c r="AJ44" i="82"/>
  <c r="AA44" i="82"/>
  <c r="AA70" i="82"/>
  <c r="AJ70" i="82"/>
  <c r="AA104" i="82"/>
  <c r="AJ104" i="82"/>
  <c r="AJ22" i="82"/>
  <c r="AA22" i="82"/>
  <c r="AJ31" i="82"/>
  <c r="AA31" i="82"/>
  <c r="AJ39" i="82"/>
  <c r="AA39" i="82"/>
  <c r="AA21" i="82"/>
  <c r="AJ21" i="82"/>
  <c r="AH117" i="82"/>
  <c r="AM117" i="82"/>
  <c r="AJ61" i="82"/>
  <c r="AA61" i="82"/>
  <c r="AJ46" i="82"/>
  <c r="AA46" i="82"/>
  <c r="AA80" i="82"/>
  <c r="AJ80" i="82"/>
  <c r="AJ89" i="82"/>
  <c r="AA89" i="82"/>
  <c r="AN89" i="82"/>
  <c r="AA98" i="82"/>
  <c r="AJ98" i="82"/>
  <c r="AJ55" i="82"/>
  <c r="AA55" i="82"/>
  <c r="AJ25" i="82"/>
  <c r="AA25" i="82"/>
  <c r="AA82" i="82"/>
  <c r="AJ82" i="82"/>
  <c r="AJ63" i="82"/>
  <c r="AA63" i="82"/>
  <c r="AN67" i="82"/>
  <c r="AA76" i="82"/>
  <c r="AJ76" i="82"/>
  <c r="AN84" i="82"/>
  <c r="AA94" i="82"/>
  <c r="AJ94" i="82"/>
  <c r="AN110" i="82"/>
  <c r="AN43" i="82"/>
  <c r="AN44" i="82"/>
  <c r="AN70" i="82"/>
  <c r="AA96" i="82"/>
  <c r="AJ96" i="82"/>
  <c r="AN104" i="82"/>
  <c r="AN31" i="82"/>
  <c r="AJ36" i="82"/>
  <c r="AA36" i="82"/>
  <c r="AN38" i="82"/>
  <c r="AN46" i="82"/>
  <c r="AA72" i="82"/>
  <c r="AJ72" i="82"/>
  <c r="AN80" i="82"/>
  <c r="AN98" i="82"/>
  <c r="AJ45" i="82"/>
  <c r="AA45" i="82"/>
  <c r="AJ51" i="82"/>
  <c r="AA51" i="82"/>
  <c r="AN24" i="82"/>
  <c r="AJ32" i="82"/>
  <c r="AA32" i="82"/>
  <c r="AJ41" i="82"/>
  <c r="AA41" i="82"/>
  <c r="AJ27" i="82"/>
  <c r="AA27" i="82"/>
  <c r="AJ53" i="82"/>
  <c r="AA53" i="82"/>
  <c r="AA56" i="82"/>
  <c r="AJ56" i="82"/>
  <c r="AN56" i="82"/>
  <c r="AA74" i="82"/>
  <c r="AJ74" i="82"/>
  <c r="AN82" i="82"/>
  <c r="AN26" i="82"/>
  <c r="AJ35" i="82"/>
  <c r="AA35" i="82"/>
  <c r="AJ20" i="82"/>
  <c r="AA20" i="82"/>
  <c r="AA115" i="82" s="1"/>
  <c r="AJ37" i="82"/>
  <c r="AA37" i="82"/>
  <c r="AN63" i="82"/>
  <c r="AA68" i="82"/>
  <c r="AJ68" i="82"/>
  <c r="AN76" i="82"/>
  <c r="AN94" i="82"/>
  <c r="AA86" i="82"/>
  <c r="AJ86" i="82"/>
  <c r="AJ79" i="82"/>
  <c r="AA79" i="82"/>
  <c r="AN79" i="82"/>
  <c r="AN96" i="82"/>
  <c r="AJ30" i="82"/>
  <c r="AA30" i="82"/>
  <c r="AJ23" i="82"/>
  <c r="AA23" i="82"/>
  <c r="AA47" i="82" s="1"/>
  <c r="AJ57" i="82"/>
  <c r="AA57" i="82"/>
  <c r="Y47" i="82"/>
  <c r="Y113" i="82" s="1"/>
  <c r="V117" i="75"/>
  <c r="AD57" i="75"/>
  <c r="W57" i="75"/>
  <c r="AO57" i="75"/>
  <c r="AS57" i="75"/>
  <c r="AD66" i="75"/>
  <c r="W66" i="75"/>
  <c r="AO66" i="75"/>
  <c r="AS66" i="75"/>
  <c r="AD70" i="75"/>
  <c r="AO70" i="75"/>
  <c r="W70" i="75"/>
  <c r="AS70" i="75"/>
  <c r="AD71" i="75"/>
  <c r="W71" i="75"/>
  <c r="AO71" i="75"/>
  <c r="AS71" i="75"/>
  <c r="Z100" i="75"/>
  <c r="AN100" i="75"/>
  <c r="AD103" i="75"/>
  <c r="AO103" i="75"/>
  <c r="W103" i="75"/>
  <c r="AS103" i="75"/>
  <c r="Z90" i="75"/>
  <c r="AN90" i="75"/>
  <c r="Z108" i="75"/>
  <c r="AN108" i="75"/>
  <c r="Z39" i="75"/>
  <c r="AN39" i="75"/>
  <c r="AD85" i="75"/>
  <c r="W85" i="75"/>
  <c r="AO85" i="75"/>
  <c r="AS85" i="75"/>
  <c r="Z82" i="75"/>
  <c r="AN82" i="75"/>
  <c r="AN92" i="75"/>
  <c r="Z92" i="75"/>
  <c r="Z109" i="75"/>
  <c r="AN109" i="75"/>
  <c r="Z43" i="75"/>
  <c r="AN43" i="75"/>
  <c r="AD107" i="75"/>
  <c r="W107" i="75"/>
  <c r="AO107" i="75"/>
  <c r="AS107" i="75"/>
  <c r="AD98" i="75"/>
  <c r="W98" i="75"/>
  <c r="AO98" i="75"/>
  <c r="AS98" i="75"/>
  <c r="R113" i="75"/>
  <c r="R117" i="75" s="1"/>
  <c r="AN25" i="75"/>
  <c r="Z25" i="75"/>
  <c r="AV27" i="75"/>
  <c r="AL27" i="75"/>
  <c r="AW27" i="75"/>
  <c r="AQ27" i="75"/>
  <c r="AD45" i="75"/>
  <c r="W45" i="75"/>
  <c r="AO45" i="75"/>
  <c r="AS45" i="75"/>
  <c r="AD88" i="75"/>
  <c r="AO88" i="75"/>
  <c r="W88" i="75"/>
  <c r="AS88" i="75"/>
  <c r="P113" i="75"/>
  <c r="P117" i="75" s="1"/>
  <c r="AD64" i="75"/>
  <c r="W64" i="75"/>
  <c r="AO64" i="75"/>
  <c r="AS64" i="75"/>
  <c r="Z81" i="75"/>
  <c r="AN81" i="75"/>
  <c r="Z104" i="75"/>
  <c r="AN104" i="75"/>
  <c r="AN31" i="75"/>
  <c r="Z31" i="75"/>
  <c r="AD77" i="75"/>
  <c r="W77" i="75"/>
  <c r="AO77" i="75"/>
  <c r="AS77" i="75"/>
  <c r="AD105" i="75"/>
  <c r="AO105" i="75"/>
  <c r="W105" i="75"/>
  <c r="AS105" i="75"/>
  <c r="Z32" i="75"/>
  <c r="AN32" i="75"/>
  <c r="AD83" i="75"/>
  <c r="AO83" i="75"/>
  <c r="W83" i="75"/>
  <c r="AS83" i="75"/>
  <c r="AD111" i="75"/>
  <c r="AO111" i="75"/>
  <c r="W111" i="75"/>
  <c r="AS111" i="75"/>
  <c r="AN38" i="75"/>
  <c r="Z38" i="75"/>
  <c r="AD95" i="75"/>
  <c r="AO95" i="75"/>
  <c r="W95" i="75"/>
  <c r="AS95" i="75"/>
  <c r="AD80" i="75"/>
  <c r="AO80" i="75"/>
  <c r="W80" i="75"/>
  <c r="AS80" i="75"/>
  <c r="Z101" i="75"/>
  <c r="AN101" i="75"/>
  <c r="AD65" i="75"/>
  <c r="W65" i="75"/>
  <c r="AO65" i="75"/>
  <c r="AS65" i="75"/>
  <c r="AN42" i="75"/>
  <c r="Z42" i="75"/>
  <c r="Z96" i="75"/>
  <c r="AN96" i="75"/>
  <c r="AR113" i="75"/>
  <c r="AR117" i="75" s="1"/>
  <c r="AN44" i="75"/>
  <c r="Z44" i="75"/>
  <c r="Z59" i="75"/>
  <c r="AN59" i="75"/>
  <c r="Z93" i="75"/>
  <c r="AN93" i="75"/>
  <c r="AN84" i="75"/>
  <c r="Z84" i="75"/>
  <c r="Z112" i="75"/>
  <c r="AN112" i="75"/>
  <c r="AD106" i="75"/>
  <c r="W106" i="75"/>
  <c r="AO106" i="75"/>
  <c r="AS106" i="75"/>
  <c r="AD46" i="75"/>
  <c r="W46" i="75"/>
  <c r="AO46" i="75"/>
  <c r="AS46" i="75"/>
  <c r="R115" i="75"/>
  <c r="AD99" i="75"/>
  <c r="W99" i="75"/>
  <c r="AO99" i="75"/>
  <c r="AS99" i="75"/>
  <c r="AO35" i="75"/>
  <c r="AD35" i="75"/>
  <c r="W35" i="75"/>
  <c r="AS35" i="75"/>
  <c r="Z51" i="75"/>
  <c r="AN51" i="75"/>
  <c r="AN76" i="75"/>
  <c r="Z76" i="75"/>
  <c r="AD86" i="75"/>
  <c r="W86" i="75"/>
  <c r="AO86" i="75"/>
  <c r="AS86" i="75"/>
  <c r="Z97" i="75"/>
  <c r="AN97" i="75"/>
  <c r="AD36" i="75"/>
  <c r="AO36" i="75"/>
  <c r="W36" i="75"/>
  <c r="AS36" i="75"/>
  <c r="Z87" i="75"/>
  <c r="AN87" i="75"/>
  <c r="AG45" i="79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J113" i="82" l="1"/>
  <c r="AA113" i="82"/>
  <c r="AA117" i="82" s="1"/>
  <c r="Y117" i="82"/>
  <c r="AJ47" i="82"/>
  <c r="AN115" i="82"/>
  <c r="AJ115" i="82"/>
  <c r="AJ117" i="82" s="1"/>
  <c r="AN47" i="82"/>
  <c r="AN113" i="82" s="1"/>
  <c r="AL36" i="75"/>
  <c r="AW36" i="75"/>
  <c r="AV36" i="75"/>
  <c r="AQ36" i="75"/>
  <c r="AD97" i="75"/>
  <c r="AO97" i="75"/>
  <c r="W97" i="75"/>
  <c r="AS97" i="75"/>
  <c r="AD51" i="75"/>
  <c r="AO51" i="75"/>
  <c r="W51" i="75"/>
  <c r="AS51" i="75"/>
  <c r="AL46" i="75"/>
  <c r="AV46" i="75"/>
  <c r="AW46" i="75"/>
  <c r="AQ46" i="75"/>
  <c r="AV106" i="75"/>
  <c r="AL106" i="75"/>
  <c r="AW106" i="75"/>
  <c r="AQ106" i="75"/>
  <c r="AD84" i="75"/>
  <c r="W84" i="75"/>
  <c r="AO84" i="75"/>
  <c r="AS84" i="75"/>
  <c r="AW80" i="75"/>
  <c r="AV80" i="75"/>
  <c r="AL80" i="75"/>
  <c r="AQ80" i="75"/>
  <c r="AW95" i="75"/>
  <c r="AV95" i="75"/>
  <c r="AL95" i="75"/>
  <c r="AQ95" i="75"/>
  <c r="AV105" i="75"/>
  <c r="AL105" i="75"/>
  <c r="AW105" i="75"/>
  <c r="AQ105" i="75"/>
  <c r="AD81" i="75"/>
  <c r="AO81" i="75"/>
  <c r="W81" i="75"/>
  <c r="AS81" i="75"/>
  <c r="AW88" i="75"/>
  <c r="AV88" i="75"/>
  <c r="AL88" i="75"/>
  <c r="AQ88" i="75"/>
  <c r="AV98" i="75"/>
  <c r="AL98" i="75"/>
  <c r="AW98" i="75"/>
  <c r="AQ98" i="75"/>
  <c r="AL107" i="75"/>
  <c r="AW107" i="75"/>
  <c r="AV107" i="75"/>
  <c r="AQ107" i="75"/>
  <c r="AL85" i="75"/>
  <c r="AW85" i="75"/>
  <c r="AV85" i="75"/>
  <c r="AQ85" i="75"/>
  <c r="AV70" i="75"/>
  <c r="AW70" i="75"/>
  <c r="AL70" i="75"/>
  <c r="AQ70" i="75"/>
  <c r="AD59" i="75"/>
  <c r="AO59" i="75"/>
  <c r="W59" i="75"/>
  <c r="AS59" i="75"/>
  <c r="AL77" i="75"/>
  <c r="AW77" i="75"/>
  <c r="AV77" i="75"/>
  <c r="AQ77" i="75"/>
  <c r="AV45" i="75"/>
  <c r="AW45" i="75"/>
  <c r="AL45" i="75"/>
  <c r="AQ45" i="75"/>
  <c r="AD109" i="75"/>
  <c r="AO109" i="75"/>
  <c r="W109" i="75"/>
  <c r="AS109" i="75"/>
  <c r="AD82" i="75"/>
  <c r="AO82" i="75"/>
  <c r="W82" i="75"/>
  <c r="AS82" i="75"/>
  <c r="AD108" i="75"/>
  <c r="W108" i="75"/>
  <c r="AO108" i="75"/>
  <c r="AS108" i="75"/>
  <c r="AW71" i="75"/>
  <c r="AV71" i="75"/>
  <c r="AL71" i="75"/>
  <c r="AQ71" i="75"/>
  <c r="AL66" i="75"/>
  <c r="AW66" i="75"/>
  <c r="AV66" i="75"/>
  <c r="AQ66" i="75"/>
  <c r="AL57" i="75"/>
  <c r="AW57" i="75"/>
  <c r="AV57" i="75"/>
  <c r="AQ57" i="75"/>
  <c r="AV35" i="75"/>
  <c r="AL35" i="75"/>
  <c r="AW35" i="75"/>
  <c r="AQ35" i="75"/>
  <c r="AD101" i="75"/>
  <c r="AO101" i="75"/>
  <c r="W101" i="75"/>
  <c r="AS101" i="75"/>
  <c r="AW111" i="75"/>
  <c r="AV111" i="75"/>
  <c r="AL111" i="75"/>
  <c r="AQ111" i="75"/>
  <c r="AV83" i="75"/>
  <c r="AL83" i="75"/>
  <c r="AW83" i="75"/>
  <c r="AQ83" i="75"/>
  <c r="AD32" i="75"/>
  <c r="AO32" i="75"/>
  <c r="W32" i="75"/>
  <c r="AS32" i="75"/>
  <c r="AD104" i="75"/>
  <c r="AO104" i="75"/>
  <c r="W104" i="75"/>
  <c r="AS104" i="75"/>
  <c r="AD92" i="75"/>
  <c r="W92" i="75"/>
  <c r="AO92" i="75"/>
  <c r="AS92" i="75"/>
  <c r="AW103" i="75"/>
  <c r="AV103" i="75"/>
  <c r="AL103" i="75"/>
  <c r="AQ103" i="75"/>
  <c r="AD100" i="75"/>
  <c r="W100" i="75"/>
  <c r="AO100" i="75"/>
  <c r="AS100" i="75"/>
  <c r="AD76" i="75"/>
  <c r="W76" i="75"/>
  <c r="AO76" i="75"/>
  <c r="AS76" i="75"/>
  <c r="AD87" i="75"/>
  <c r="AO87" i="75"/>
  <c r="W87" i="75"/>
  <c r="AS87" i="75"/>
  <c r="AD44" i="75"/>
  <c r="AO44" i="75"/>
  <c r="W44" i="75"/>
  <c r="AS44" i="75"/>
  <c r="AD96" i="75"/>
  <c r="AO96" i="75"/>
  <c r="W96" i="75"/>
  <c r="AS96" i="75"/>
  <c r="AL86" i="75"/>
  <c r="AW86" i="75"/>
  <c r="AV86" i="75"/>
  <c r="AQ86" i="75"/>
  <c r="AL99" i="75"/>
  <c r="AW99" i="75"/>
  <c r="AV99" i="75"/>
  <c r="AQ99" i="75"/>
  <c r="AD112" i="75"/>
  <c r="AO112" i="75"/>
  <c r="W112" i="75"/>
  <c r="AS112" i="75"/>
  <c r="AD93" i="75"/>
  <c r="W93" i="75"/>
  <c r="AO93" i="75"/>
  <c r="AS93" i="75"/>
  <c r="AD42" i="75"/>
  <c r="W42" i="75"/>
  <c r="AO42" i="75"/>
  <c r="AS42" i="75"/>
  <c r="AL65" i="75"/>
  <c r="AW65" i="75"/>
  <c r="AV65" i="75"/>
  <c r="AQ65" i="75"/>
  <c r="AD38" i="75"/>
  <c r="AO38" i="75"/>
  <c r="W38" i="75"/>
  <c r="AS38" i="75"/>
  <c r="AD31" i="75"/>
  <c r="W31" i="75"/>
  <c r="AO31" i="75"/>
  <c r="AS31" i="75"/>
  <c r="AV64" i="75"/>
  <c r="AL64" i="75"/>
  <c r="AW64" i="75"/>
  <c r="AQ64" i="75"/>
  <c r="AD25" i="75"/>
  <c r="W25" i="75"/>
  <c r="AO25" i="75"/>
  <c r="AS25" i="75"/>
  <c r="AD43" i="75"/>
  <c r="AO43" i="75"/>
  <c r="W43" i="75"/>
  <c r="AS43" i="75"/>
  <c r="AD39" i="75"/>
  <c r="W39" i="75"/>
  <c r="AO39" i="75"/>
  <c r="AS39" i="75"/>
  <c r="AD90" i="75"/>
  <c r="AO90" i="75"/>
  <c r="W90" i="75"/>
  <c r="AS90" i="75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AN117" i="82" l="1"/>
  <c r="AL25" i="75"/>
  <c r="AW25" i="75"/>
  <c r="AQ25" i="75"/>
  <c r="AV25" i="75"/>
  <c r="AV38" i="75"/>
  <c r="AW38" i="75"/>
  <c r="AL38" i="75"/>
  <c r="AQ38" i="75"/>
  <c r="AW112" i="75"/>
  <c r="AV112" i="75"/>
  <c r="AL112" i="75"/>
  <c r="AQ112" i="75"/>
  <c r="AW96" i="75"/>
  <c r="AV96" i="75"/>
  <c r="AL96" i="75"/>
  <c r="AQ96" i="75"/>
  <c r="AV44" i="75"/>
  <c r="AW44" i="75"/>
  <c r="AL44" i="75"/>
  <c r="AQ44" i="75"/>
  <c r="AL87" i="75"/>
  <c r="AW87" i="75"/>
  <c r="AV87" i="75"/>
  <c r="AQ87" i="75"/>
  <c r="AW104" i="75"/>
  <c r="AV104" i="75"/>
  <c r="AL104" i="75"/>
  <c r="AQ104" i="75"/>
  <c r="AW32" i="75"/>
  <c r="AV32" i="75"/>
  <c r="AL32" i="75"/>
  <c r="AQ32" i="75"/>
  <c r="AL101" i="75"/>
  <c r="AW101" i="75"/>
  <c r="AV101" i="75"/>
  <c r="AQ101" i="75"/>
  <c r="AW82" i="75"/>
  <c r="AV82" i="75"/>
  <c r="AL82" i="75"/>
  <c r="AQ82" i="75"/>
  <c r="AL109" i="75"/>
  <c r="AW109" i="75"/>
  <c r="AV109" i="75"/>
  <c r="AQ109" i="75"/>
  <c r="AL59" i="75"/>
  <c r="AW59" i="75"/>
  <c r="AV59" i="75"/>
  <c r="AQ59" i="75"/>
  <c r="AW81" i="75"/>
  <c r="AV81" i="75"/>
  <c r="AL81" i="75"/>
  <c r="AQ81" i="75"/>
  <c r="AL51" i="75"/>
  <c r="AW51" i="75"/>
  <c r="AV51" i="75"/>
  <c r="AQ51" i="75"/>
  <c r="AV97" i="75"/>
  <c r="AW97" i="75"/>
  <c r="AL97" i="75"/>
  <c r="AQ97" i="75"/>
  <c r="AL31" i="75"/>
  <c r="AW31" i="75"/>
  <c r="AV31" i="75"/>
  <c r="AQ31" i="75"/>
  <c r="AW42" i="75"/>
  <c r="AV42" i="75"/>
  <c r="AL42" i="75"/>
  <c r="AQ42" i="75"/>
  <c r="AL93" i="75"/>
  <c r="AW93" i="75"/>
  <c r="AV93" i="75"/>
  <c r="AQ93" i="75"/>
  <c r="AV76" i="75"/>
  <c r="AL76" i="75"/>
  <c r="AW76" i="75"/>
  <c r="AQ76" i="75"/>
  <c r="AL100" i="75"/>
  <c r="AW100" i="75"/>
  <c r="AV100" i="75"/>
  <c r="AQ100" i="75"/>
  <c r="AV92" i="75"/>
  <c r="AL92" i="75"/>
  <c r="AW92" i="75"/>
  <c r="AQ92" i="75"/>
  <c r="AL108" i="75"/>
  <c r="AW108" i="75"/>
  <c r="AV108" i="75"/>
  <c r="AQ108" i="75"/>
  <c r="AV84" i="75"/>
  <c r="AL84" i="75"/>
  <c r="AW84" i="75"/>
  <c r="AQ84" i="75"/>
  <c r="AW90" i="75"/>
  <c r="AV90" i="75"/>
  <c r="AL90" i="75"/>
  <c r="AQ90" i="75"/>
  <c r="AV43" i="75"/>
  <c r="AW43" i="75"/>
  <c r="AL43" i="75"/>
  <c r="AQ43" i="75"/>
  <c r="AW39" i="75"/>
  <c r="AV39" i="75"/>
  <c r="AL39" i="75"/>
  <c r="AQ39" i="75"/>
  <c r="Q49" i="78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  <c r="AO41" i="75"/>
  <c r="AD41" i="75"/>
  <c r="AS41" i="75"/>
  <c r="AW47" i="75"/>
  <c r="AW113" i="75"/>
  <c r="AW117" i="75"/>
  <c r="AW28" i="75"/>
  <c r="AW115" i="75"/>
  <c r="AN41" i="75"/>
  <c r="AQ47" i="75"/>
  <c r="AQ115" i="75"/>
  <c r="AQ113" i="75"/>
  <c r="AQ28" i="75"/>
  <c r="AQ117" i="75"/>
  <c r="AN47" i="75"/>
  <c r="AN117" i="75"/>
  <c r="AN113" i="75"/>
  <c r="AN28" i="75"/>
  <c r="AN115" i="75"/>
  <c r="AD56" i="75"/>
  <c r="AO56" i="75"/>
  <c r="AS56" i="75"/>
  <c r="AN55" i="75"/>
  <c r="AN73" i="75"/>
  <c r="AN33" i="75"/>
  <c r="AN49" i="75"/>
  <c r="AN62" i="75"/>
  <c r="AN89" i="75"/>
  <c r="AN67" i="75"/>
  <c r="AD67" i="75"/>
  <c r="AO67" i="75"/>
  <c r="AS67" i="75"/>
  <c r="AO63" i="75"/>
  <c r="AS63" i="75"/>
  <c r="AD63" i="75"/>
  <c r="AN69" i="75"/>
  <c r="AN79" i="75"/>
  <c r="AO79" i="75"/>
  <c r="AD79" i="75"/>
  <c r="AS79" i="75"/>
  <c r="AN72" i="75"/>
  <c r="AL47" i="75"/>
  <c r="AL117" i="75"/>
  <c r="AL115" i="75"/>
  <c r="AL28" i="75"/>
  <c r="AL113" i="75"/>
  <c r="AV47" i="75"/>
  <c r="AV115" i="75"/>
  <c r="AV117" i="75"/>
  <c r="AV28" i="75"/>
  <c r="AV113" i="75"/>
  <c r="AN37" i="75"/>
  <c r="AN75" i="75"/>
  <c r="AN110" i="75"/>
  <c r="AD73" i="75"/>
  <c r="AS73" i="75"/>
  <c r="AO73" i="75"/>
  <c r="AN58" i="75"/>
  <c r="AN30" i="75"/>
  <c r="AN94" i="75"/>
  <c r="AN91" i="75"/>
  <c r="AN50" i="75"/>
  <c r="AD47" i="75"/>
  <c r="AD117" i="75"/>
  <c r="AD115" i="75"/>
  <c r="AD28" i="75"/>
  <c r="AD113" i="75"/>
  <c r="AD30" i="75"/>
  <c r="AS30" i="75"/>
  <c r="AO30" i="75"/>
  <c r="AN61" i="75"/>
  <c r="AD61" i="75"/>
  <c r="AS61" i="75"/>
  <c r="AO61" i="75"/>
  <c r="AO110" i="75"/>
  <c r="AS110" i="75"/>
  <c r="AD110" i="75"/>
  <c r="AN29" i="75"/>
  <c r="AS29" i="75"/>
  <c r="AD29" i="75"/>
  <c r="AO29" i="75"/>
  <c r="AD37" i="75"/>
  <c r="AS37" i="75"/>
  <c r="AO37" i="75"/>
  <c r="AN54" i="75"/>
  <c r="AD54" i="75"/>
  <c r="AS54" i="75"/>
  <c r="AO54" i="75"/>
  <c r="AD58" i="75"/>
  <c r="AO58" i="75"/>
  <c r="AS58" i="75"/>
  <c r="AO89" i="75"/>
  <c r="AD89" i="75"/>
  <c r="AS89" i="75"/>
  <c r="AS115" i="75"/>
  <c r="AS113" i="75"/>
  <c r="AS47" i="75"/>
  <c r="AS28" i="75"/>
  <c r="AS117" i="75"/>
  <c r="AW33" i="75"/>
  <c r="AQ33" i="75"/>
  <c r="AV33" i="75"/>
  <c r="AL33" i="75"/>
  <c r="Y117" i="75"/>
  <c r="Y47" i="75"/>
  <c r="Y113" i="75"/>
  <c r="Y115" i="75"/>
  <c r="AW29" i="75"/>
  <c r="AL29" i="75"/>
  <c r="AQ29" i="75"/>
  <c r="Y29" i="75"/>
  <c r="Z29" i="75"/>
  <c r="W29" i="75"/>
  <c r="AV29" i="75"/>
  <c r="AV30" i="75"/>
  <c r="AL30" i="75"/>
  <c r="AW30" i="75"/>
  <c r="Y30" i="75"/>
  <c r="Z30" i="75"/>
  <c r="W30" i="75"/>
  <c r="AQ30" i="75"/>
  <c r="AL37" i="75"/>
  <c r="AV37" i="75"/>
  <c r="AQ37" i="75"/>
  <c r="Y37" i="75"/>
  <c r="Z37" i="75"/>
  <c r="W37" i="75"/>
  <c r="AW37" i="75"/>
  <c r="AN40" i="75"/>
  <c r="AV40" i="75"/>
  <c r="AW40" i="75"/>
  <c r="AL40" i="75"/>
  <c r="AQ40" i="75"/>
  <c r="AQ41" i="75"/>
  <c r="AW41" i="75"/>
  <c r="AL41" i="75"/>
  <c r="Y41" i="75"/>
  <c r="Z41" i="75"/>
  <c r="W41" i="75"/>
  <c r="AV41" i="75"/>
  <c r="AV49" i="75"/>
  <c r="AQ49" i="75"/>
  <c r="AL49" i="75"/>
  <c r="AW49" i="75"/>
  <c r="AN52" i="75"/>
  <c r="AO52" i="75"/>
  <c r="AD52" i="75"/>
  <c r="AS52" i="75"/>
  <c r="AV52" i="75"/>
  <c r="AW52" i="75"/>
  <c r="AL52" i="75"/>
  <c r="Y52" i="75"/>
  <c r="Z52" i="75"/>
  <c r="W52" i="75"/>
  <c r="AQ52" i="75"/>
  <c r="AD53" i="75"/>
  <c r="AO53" i="75"/>
  <c r="AS53" i="75"/>
  <c r="AQ50" i="75"/>
  <c r="AW50" i="75"/>
  <c r="AV50" i="75"/>
  <c r="AL50" i="75"/>
  <c r="AL53" i="75"/>
  <c r="AQ53" i="75"/>
  <c r="AW53" i="75"/>
  <c r="AV53" i="75"/>
  <c r="AL54" i="75"/>
  <c r="AV54" i="75"/>
  <c r="AQ54" i="75"/>
  <c r="Y54" i="75"/>
  <c r="Z54" i="75"/>
  <c r="W54" i="75"/>
  <c r="AW54" i="75"/>
  <c r="AQ55" i="75"/>
  <c r="AL55" i="75"/>
  <c r="AV55" i="75"/>
  <c r="AW55" i="75"/>
  <c r="AW56" i="75"/>
  <c r="AV56" i="75"/>
  <c r="AL56" i="75"/>
  <c r="AQ56" i="75"/>
  <c r="AL58" i="75"/>
  <c r="AQ58" i="75"/>
  <c r="AW58" i="75"/>
  <c r="Y58" i="75"/>
  <c r="Z58" i="75"/>
  <c r="W58" i="75"/>
  <c r="AV58" i="75"/>
  <c r="AV61" i="75"/>
  <c r="AW61" i="75"/>
  <c r="AL61" i="75"/>
  <c r="Y61" i="75"/>
  <c r="Z61" i="75"/>
  <c r="W61" i="75"/>
  <c r="AQ61" i="75"/>
  <c r="AL62" i="75"/>
  <c r="AQ62" i="75"/>
  <c r="AW62" i="75"/>
  <c r="AV62" i="75"/>
  <c r="AQ63" i="75"/>
  <c r="AL63" i="75"/>
  <c r="AW63" i="75"/>
  <c r="AV63" i="75"/>
  <c r="AV67" i="75"/>
  <c r="AQ67" i="75"/>
  <c r="AL67" i="75"/>
  <c r="Y67" i="75"/>
  <c r="Z67" i="75"/>
  <c r="W67" i="75"/>
  <c r="AW67" i="75"/>
  <c r="AV69" i="75"/>
  <c r="AQ69" i="75"/>
  <c r="AW69" i="75"/>
  <c r="AL69" i="75"/>
  <c r="AO72" i="75"/>
  <c r="AD72" i="75"/>
  <c r="AS72" i="75"/>
  <c r="AW72" i="75"/>
  <c r="AV72" i="75"/>
  <c r="AQ72" i="75"/>
  <c r="Y72" i="75"/>
  <c r="Z72" i="75"/>
  <c r="W72" i="75"/>
  <c r="AL72" i="75"/>
  <c r="AV73" i="75"/>
  <c r="AW73" i="75"/>
  <c r="AL73" i="75"/>
  <c r="Y73" i="75"/>
  <c r="Z73" i="75"/>
  <c r="W73" i="75"/>
  <c r="AQ73" i="75"/>
  <c r="AN74" i="75"/>
  <c r="AO74" i="75"/>
  <c r="AD74" i="75"/>
  <c r="AS74" i="75"/>
  <c r="AQ74" i="75"/>
  <c r="AW74" i="75"/>
  <c r="AL74" i="75"/>
  <c r="Y74" i="75"/>
  <c r="Z74" i="75"/>
  <c r="W74" i="75"/>
  <c r="AV74" i="75"/>
  <c r="AW75" i="75"/>
  <c r="AQ75" i="75"/>
  <c r="AL75" i="75"/>
  <c r="AV75" i="75"/>
  <c r="AL78" i="75"/>
  <c r="AV78" i="75"/>
  <c r="AW78" i="75"/>
  <c r="AQ78" i="75"/>
  <c r="AL79" i="75"/>
  <c r="AV79" i="75"/>
  <c r="AW79" i="75"/>
  <c r="Y79" i="75"/>
  <c r="Z79" i="75"/>
  <c r="W79" i="75"/>
  <c r="AQ79" i="75"/>
  <c r="AL89" i="75"/>
  <c r="AV89" i="75"/>
  <c r="AQ89" i="75"/>
  <c r="Y89" i="75"/>
  <c r="Z89" i="75"/>
  <c r="W89" i="75"/>
  <c r="AW89" i="75"/>
  <c r="Z117" i="75"/>
  <c r="Z115" i="75"/>
  <c r="Z113" i="75"/>
  <c r="Z47" i="75"/>
  <c r="AO40" i="75"/>
  <c r="AD40" i="75"/>
  <c r="W40" i="75"/>
  <c r="Y40" i="75"/>
  <c r="Z40" i="75"/>
  <c r="AS40" i="75"/>
  <c r="AO113" i="75"/>
  <c r="AO117" i="75"/>
  <c r="AO115" i="75"/>
  <c r="AO28" i="75"/>
  <c r="AO47" i="75"/>
  <c r="AO33" i="75"/>
  <c r="AD33" i="75"/>
  <c r="W33" i="75"/>
  <c r="Y33" i="75"/>
  <c r="Z33" i="75"/>
  <c r="AS33" i="75"/>
  <c r="AS62" i="75"/>
  <c r="AO62" i="75"/>
  <c r="W62" i="75"/>
  <c r="Y62" i="75"/>
  <c r="Z62" i="75"/>
  <c r="AD62" i="75"/>
  <c r="Z53" i="75"/>
  <c r="W53" i="75"/>
  <c r="Y53" i="75"/>
  <c r="AN53" i="75"/>
  <c r="W115" i="75"/>
  <c r="W113" i="75"/>
  <c r="W117" i="75"/>
  <c r="Y28" i="75"/>
  <c r="Z28" i="75"/>
  <c r="W28" i="75"/>
  <c r="W47" i="75"/>
  <c r="AD91" i="75"/>
  <c r="AO91" i="75"/>
  <c r="AS91" i="75"/>
  <c r="AS50" i="75"/>
  <c r="AO50" i="75"/>
  <c r="W50" i="75"/>
  <c r="Y50" i="75"/>
  <c r="Z50" i="75"/>
  <c r="AD50" i="75"/>
  <c r="AO55" i="75"/>
  <c r="AS55" i="75"/>
  <c r="W55" i="75"/>
  <c r="Y55" i="75"/>
  <c r="Z55" i="75"/>
  <c r="AD55" i="75"/>
  <c r="Z56" i="75"/>
  <c r="W56" i="75"/>
  <c r="Y56" i="75"/>
  <c r="AN56" i="75"/>
  <c r="AN78" i="75"/>
  <c r="Z63" i="75"/>
  <c r="W63" i="75"/>
  <c r="Y63" i="75"/>
  <c r="AN63" i="75"/>
  <c r="AD69" i="75"/>
  <c r="AS69" i="75"/>
  <c r="W69" i="75"/>
  <c r="Y69" i="75"/>
  <c r="Z69" i="75"/>
  <c r="AO69" i="75"/>
  <c r="AD49" i="75"/>
  <c r="AS49" i="75"/>
  <c r="W49" i="75"/>
  <c r="Y49" i="75"/>
  <c r="Z49" i="75"/>
  <c r="AO49" i="75"/>
  <c r="AO78" i="75"/>
  <c r="AD78" i="75"/>
  <c r="W78" i="75"/>
  <c r="Y78" i="75"/>
  <c r="Z78" i="75"/>
  <c r="AS78" i="75"/>
  <c r="AD75" i="75"/>
  <c r="AS75" i="75"/>
  <c r="W75" i="75"/>
  <c r="Y75" i="75"/>
  <c r="Z75" i="75"/>
  <c r="AO75" i="75"/>
  <c r="AV91" i="75"/>
  <c r="AL91" i="75"/>
  <c r="AW91" i="75"/>
  <c r="Y91" i="75"/>
  <c r="Z91" i="75"/>
  <c r="W91" i="75"/>
  <c r="AQ91" i="75"/>
  <c r="AL94" i="75"/>
  <c r="AW94" i="75"/>
  <c r="AQ94" i="75"/>
  <c r="AV94" i="75"/>
  <c r="AV110" i="75"/>
  <c r="AL110" i="75"/>
  <c r="AQ110" i="75"/>
  <c r="Y110" i="75"/>
  <c r="Z110" i="75"/>
  <c r="W110" i="75"/>
  <c r="AW110" i="75"/>
  <c r="AD94" i="75"/>
  <c r="AS94" i="75"/>
  <c r="W94" i="75"/>
  <c r="Y94" i="75"/>
  <c r="Z94" i="75"/>
  <c r="AO94" i="7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3052804C-D316-431C-8948-FF04C7FE1E46}">
      <text>
        <r>
          <rPr>
            <sz val="10"/>
            <color indexed="81"/>
            <rFont val="Arial"/>
            <family val="2"/>
          </rPr>
          <t>Original - _x000D_
375,000_x000D_
Change Order - _x000D_
-1,575</t>
        </r>
      </text>
    </comment>
    <comment ref="E12" authorId="0" shapeId="0" xr:uid="{0BD6F989-1ADE-4490-AAD9-A01399BD9802}">
      <text>
        <r>
          <rPr>
            <sz val="10"/>
            <color indexed="81"/>
            <rFont val="Arial"/>
            <family val="2"/>
          </rPr>
          <t>Original - _x000D_
160,000_x000D_
Change Order - _x000D_
83,360</t>
        </r>
      </text>
    </comment>
    <comment ref="E13" authorId="0" shapeId="0" xr:uid="{250C60B1-BE88-4C33-9B94-C06B3EE4F71E}">
      <text>
        <r>
          <rPr>
            <sz val="10"/>
            <color indexed="81"/>
            <rFont val="Arial"/>
            <family val="2"/>
          </rPr>
          <t>Original - _x000D_
59,500_x000D_
Change Order - _x000D_
43,368</t>
        </r>
      </text>
    </comment>
    <comment ref="E14" authorId="0" shapeId="0" xr:uid="{AD680523-2AEC-4CC3-A091-F89EDA7B14BB}">
      <text>
        <r>
          <rPr>
            <sz val="10"/>
            <color indexed="81"/>
            <rFont val="Arial"/>
            <family val="2"/>
          </rPr>
          <t>Original - _x000D_
145,000_x000D_
Change Order - _x000D_
8,913</t>
        </r>
      </text>
    </comment>
    <comment ref="E17" authorId="0" shapeId="0" xr:uid="{00C41474-7A71-44AD-8846-5EEC6F9F10EC}">
      <text>
        <r>
          <rPr>
            <sz val="10"/>
            <color indexed="81"/>
            <rFont val="Arial"/>
            <family val="2"/>
          </rPr>
          <t>Original - _x000D_
30,000_x000D_
Change Order - _x000D_
30,000</t>
        </r>
      </text>
    </comment>
    <comment ref="E20" authorId="0" shapeId="0" xr:uid="{5B44A30D-4CAC-46C4-AAD3-E48B3A9A3ACF}">
      <text>
        <r>
          <rPr>
            <sz val="10"/>
            <color indexed="81"/>
            <rFont val="Arial"/>
            <family val="2"/>
          </rPr>
          <t>Original - _x000D_
217,870_x000D_
Change Order - _x000D_
59,695</t>
        </r>
      </text>
    </comment>
    <comment ref="E21" authorId="0" shapeId="0" xr:uid="{E629063D-D619-4906-A56C-035BC2033BD0}">
      <text>
        <r>
          <rPr>
            <sz val="10"/>
            <color indexed="81"/>
            <rFont val="Arial"/>
            <family val="2"/>
          </rPr>
          <t>Original - _x000D_
325,000_x000D_
Change Order - _x000D_
11,610</t>
        </r>
      </text>
    </comment>
    <comment ref="E22" authorId="0" shapeId="0" xr:uid="{B3836C08-0A4F-4ED7-8446-7EC5BA7DEB6B}">
      <text>
        <r>
          <rPr>
            <sz val="10"/>
            <color indexed="81"/>
            <rFont val="Arial"/>
            <family val="2"/>
          </rPr>
          <t>Original - _x000D_
66,600_x000D_
Change Order - _x000D_
10,520</t>
        </r>
      </text>
    </comment>
    <comment ref="E23" authorId="0" shapeId="0" xr:uid="{CECF2AB9-E20E-4A46-A26D-02A27BFCCC20}">
      <text>
        <r>
          <rPr>
            <sz val="10"/>
            <color indexed="81"/>
            <rFont val="Arial"/>
            <family val="2"/>
          </rPr>
          <t>Original - _x000D_
2,377,335_x000D_
Change Order - _x000D_
50,383</t>
        </r>
      </text>
    </comment>
    <comment ref="E24" authorId="0" shapeId="0" xr:uid="{F04022B8-7ED6-48CA-A413-DA5C1EE07777}">
      <text>
        <r>
          <rPr>
            <sz val="10"/>
            <color indexed="81"/>
            <rFont val="Arial"/>
            <family val="2"/>
          </rPr>
          <t>Original - _x000D_
200,000_x000D_
Change Order - _x000D_
1,767</t>
        </r>
      </text>
    </comment>
    <comment ref="E25" authorId="0" shapeId="0" xr:uid="{ACDD6525-1736-4FF4-9977-D1317B1F1A3E}">
      <text>
        <r>
          <rPr>
            <sz val="10"/>
            <color indexed="81"/>
            <rFont val="Arial"/>
            <family val="2"/>
          </rPr>
          <t>Original - _x000D_
_x000D_
Change Order - _x000D_
234,225</t>
        </r>
      </text>
    </comment>
    <comment ref="E26" authorId="0" shapeId="0" xr:uid="{3FA491A2-B679-49CB-8D84-83DDB9676E28}">
      <text>
        <r>
          <rPr>
            <sz val="10"/>
            <color indexed="81"/>
            <rFont val="Arial"/>
            <family val="2"/>
          </rPr>
          <t>Original - _x000D_
3,780,000_x000D_
Change Order - _x000D_
12,559</t>
        </r>
      </text>
    </comment>
    <comment ref="E27" authorId="0" shapeId="0" xr:uid="{7E5A7FCA-8ECF-4D1F-A188-2612B25457FF}">
      <text>
        <r>
          <rPr>
            <sz val="10"/>
            <color indexed="81"/>
            <rFont val="Arial"/>
            <family val="2"/>
          </rPr>
          <t>Original - _x000D_
135,000_x000D_
Change Order - _x000D_
-14,109</t>
        </r>
      </text>
    </comment>
    <comment ref="E28" authorId="0" shapeId="0" xr:uid="{8D9DCC1E-0D47-4882-B5C5-0B76D8C5927A}">
      <text>
        <r>
          <rPr>
            <sz val="10"/>
            <color indexed="81"/>
            <rFont val="Arial"/>
            <family val="2"/>
          </rPr>
          <t>Original - _x000D_
380,000_x000D_
Change Order - _x000D_
19,389</t>
        </r>
      </text>
    </comment>
    <comment ref="E29" authorId="0" shapeId="0" xr:uid="{C05C6308-F5C8-4AB8-8EA7-0D798D24766A}">
      <text>
        <r>
          <rPr>
            <sz val="10"/>
            <color indexed="81"/>
            <rFont val="Arial"/>
            <family val="2"/>
          </rPr>
          <t>Original - _x000D_
400,000_x000D_
Change Order - _x000D_
4,663</t>
        </r>
      </text>
    </comment>
    <comment ref="E30" authorId="0" shapeId="0" xr:uid="{C23F66E6-0C89-4524-85F3-BACF99ACCFBC}">
      <text>
        <r>
          <rPr>
            <sz val="10"/>
            <color indexed="81"/>
            <rFont val="Arial"/>
            <family val="2"/>
          </rPr>
          <t>Original - _x000D_
108,000_x000D_
Change Order - _x000D_
7,400</t>
        </r>
      </text>
    </comment>
    <comment ref="E33" authorId="0" shapeId="0" xr:uid="{656C29AF-7158-4226-88A4-54AC51E6433D}">
      <text>
        <r>
          <rPr>
            <sz val="10"/>
            <color indexed="81"/>
            <rFont val="Arial"/>
            <family val="2"/>
          </rPr>
          <t>Original - _x000D_
119,450_x000D_
Change Order - _x000D_
2,760</t>
        </r>
      </text>
    </comment>
    <comment ref="E50" authorId="0" shapeId="0" xr:uid="{68EF9CCF-7C4B-4622-A72D-C6A32BAB9216}">
      <text>
        <r>
          <rPr>
            <sz val="10"/>
            <color indexed="81"/>
            <rFont val="Arial"/>
            <family val="2"/>
          </rPr>
          <t>Original - _x000D_
292,000_x000D_
Change Order - _x000D_
40,901</t>
        </r>
      </text>
    </comment>
    <comment ref="E51" authorId="0" shapeId="0" xr:uid="{E3A304D2-DF2F-4AAF-B382-B652AC255F45}">
      <text>
        <r>
          <rPr>
            <sz val="10"/>
            <color indexed="81"/>
            <rFont val="Arial"/>
            <family val="2"/>
          </rPr>
          <t>Original - _x000D_
2,250_x000D_
Change Order - _x000D_
14,564</t>
        </r>
      </text>
    </comment>
    <comment ref="E55" authorId="0" shapeId="0" xr:uid="{30864ECB-5520-4836-88E9-9A3DDC2DC03F}">
      <text>
        <r>
          <rPr>
            <sz val="10"/>
            <color indexed="81"/>
            <rFont val="Arial"/>
            <family val="2"/>
          </rPr>
          <t>Original - _x000D_
168,000_x000D_
Change Order - _x000D_
25,845</t>
        </r>
      </text>
    </comment>
    <comment ref="E56" authorId="0" shapeId="0" xr:uid="{A376AFB2-2B59-4EA8-AC66-D2144CB292B4}">
      <text>
        <r>
          <rPr>
            <sz val="10"/>
            <color indexed="81"/>
            <rFont val="Arial"/>
            <family val="2"/>
          </rPr>
          <t>Original - _x000D_
235,000_x000D_
Change Order - _x000D_
9,760</t>
        </r>
      </text>
    </comment>
    <comment ref="E58" authorId="0" shapeId="0" xr:uid="{3D75048E-6B5F-49D0-A3A4-65E7F860343D}">
      <text>
        <r>
          <rPr>
            <sz val="10"/>
            <color indexed="81"/>
            <rFont val="Arial"/>
            <family val="2"/>
          </rPr>
          <t>Original - _x000D_
215,000_x000D_
Change Order - _x000D_
5,390</t>
        </r>
      </text>
    </comment>
    <comment ref="E60" authorId="0" shapeId="0" xr:uid="{349D6375-6CBD-4CFD-8641-0A8F01BB1ABF}">
      <text>
        <r>
          <rPr>
            <sz val="10"/>
            <color indexed="81"/>
            <rFont val="Arial"/>
            <family val="2"/>
          </rPr>
          <t>Original - _x000D_
_x000D_
Change Order - _x000D_
4,444</t>
        </r>
      </text>
    </comment>
    <comment ref="E61" authorId="0" shapeId="0" xr:uid="{3BF5F1A4-F4F5-4529-9A69-14DCED6B4195}">
      <text>
        <r>
          <rPr>
            <sz val="10"/>
            <color indexed="81"/>
            <rFont val="Arial"/>
            <family val="2"/>
          </rPr>
          <t>Original - _x000D_
124,975_x000D_
Change Order - _x000D_
11,900</t>
        </r>
      </text>
    </comment>
    <comment ref="E69" authorId="0" shapeId="0" xr:uid="{0C03EFCF-CD9E-4716-933B-DA71273F28AC}">
      <text>
        <r>
          <rPr>
            <sz val="10"/>
            <color indexed="81"/>
            <rFont val="Arial"/>
            <family val="2"/>
          </rPr>
          <t>Original - _x000D_
405,900_x000D_
Change Order - _x000D_
29,253</t>
        </r>
      </text>
    </comment>
    <comment ref="E70" authorId="0" shapeId="0" xr:uid="{EB28D0C6-6491-4A27-80C0-B06F90675C6B}">
      <text>
        <r>
          <rPr>
            <sz val="10"/>
            <color indexed="81"/>
            <rFont val="Arial"/>
            <family val="2"/>
          </rPr>
          <t>Original - _x000D_
227,000_x000D_
Change Order - _x000D_
-599</t>
        </r>
      </text>
    </comment>
    <comment ref="E73" authorId="0" shapeId="0" xr:uid="{7A0ECB77-6171-43DA-B614-717551BB32ED}">
      <text>
        <r>
          <rPr>
            <sz val="10"/>
            <color indexed="81"/>
            <rFont val="Arial"/>
            <family val="2"/>
          </rPr>
          <t>Original - _x000D_
48,420_x000D_
Change Order - _x000D_
17,540</t>
        </r>
      </text>
    </comment>
    <comment ref="E90" authorId="0" shapeId="0" xr:uid="{77C07C3A-BEF1-4F12-BDF1-20FF4FBB8F9B}">
      <text>
        <r>
          <rPr>
            <sz val="10"/>
            <color indexed="81"/>
            <rFont val="Arial"/>
            <family val="2"/>
          </rPr>
          <t>Original - _x000D_
_x000D_
Change Order - _x000D_
-20,000</t>
        </r>
      </text>
    </comment>
    <comment ref="E98" authorId="0" shapeId="0" xr:uid="{D26DB192-DF70-42BB-98FA-50E320F6B9C9}">
      <text>
        <r>
          <rPr>
            <sz val="10"/>
            <color indexed="81"/>
            <rFont val="Arial"/>
            <family val="2"/>
          </rPr>
          <t>Original - _x000D_
_x000D_
Change Order - _x000D_
4,800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4D98D711-65EF-489D-9655-D698317AA9D7}">
      <text>
        <r>
          <rPr>
            <sz val="10"/>
            <color indexed="81"/>
            <rFont val="Arial"/>
            <family val="2"/>
          </rPr>
          <t>Original - _x000D_
375,000_x000D_
Change Order - _x000D_
-1,575</t>
        </r>
      </text>
    </comment>
    <comment ref="E12" authorId="0" shapeId="0" xr:uid="{6B042B90-77A4-4C48-8F1A-2B884FD29843}">
      <text>
        <r>
          <rPr>
            <sz val="10"/>
            <color indexed="81"/>
            <rFont val="Arial"/>
            <family val="2"/>
          </rPr>
          <t>Original - _x000D_
160,000_x000D_
Change Order - _x000D_
83,360</t>
        </r>
      </text>
    </comment>
    <comment ref="E13" authorId="0" shapeId="0" xr:uid="{7B689571-2FD9-4153-B3A0-CC77F66E0E94}">
      <text>
        <r>
          <rPr>
            <sz val="10"/>
            <color indexed="81"/>
            <rFont val="Arial"/>
            <family val="2"/>
          </rPr>
          <t>Original - _x000D_
59,500_x000D_
Change Order - _x000D_
43,368</t>
        </r>
      </text>
    </comment>
    <comment ref="E14" authorId="0" shapeId="0" xr:uid="{56701D0F-7BF9-4728-AC25-DB2D11864AA4}">
      <text>
        <r>
          <rPr>
            <sz val="10"/>
            <color indexed="81"/>
            <rFont val="Arial"/>
            <family val="2"/>
          </rPr>
          <t>Original - _x000D_
145,000_x000D_
Change Order - _x000D_
8,913</t>
        </r>
      </text>
    </comment>
    <comment ref="E17" authorId="0" shapeId="0" xr:uid="{F6644E25-CD63-4E35-851D-617B7A664482}">
      <text>
        <r>
          <rPr>
            <sz val="10"/>
            <color indexed="81"/>
            <rFont val="Arial"/>
            <family val="2"/>
          </rPr>
          <t>Original - _x000D_
30,000_x000D_
Change Order - _x000D_
30,000</t>
        </r>
      </text>
    </comment>
    <comment ref="E20" authorId="0" shapeId="0" xr:uid="{CE938A60-B41D-4A9C-A5A8-7FEC744DEFB1}">
      <text>
        <r>
          <rPr>
            <sz val="10"/>
            <color indexed="81"/>
            <rFont val="Arial"/>
            <family val="2"/>
          </rPr>
          <t>Original - _x000D_
217,870_x000D_
Change Order - _x000D_
59,695</t>
        </r>
      </text>
    </comment>
    <comment ref="E21" authorId="0" shapeId="0" xr:uid="{22A2BEB8-02FB-4954-88EC-559113868FDB}">
      <text>
        <r>
          <rPr>
            <sz val="10"/>
            <color indexed="81"/>
            <rFont val="Arial"/>
            <family val="2"/>
          </rPr>
          <t>Original - _x000D_
325,000_x000D_
Change Order - _x000D_
11,610</t>
        </r>
      </text>
    </comment>
    <comment ref="E22" authorId="0" shapeId="0" xr:uid="{B23CE7D9-4B0B-4527-AB5B-9C225E11CDF1}">
      <text>
        <r>
          <rPr>
            <sz val="10"/>
            <color indexed="81"/>
            <rFont val="Arial"/>
            <family val="2"/>
          </rPr>
          <t>Original - _x000D_
66,600_x000D_
Change Order - _x000D_
10,520</t>
        </r>
      </text>
    </comment>
    <comment ref="E23" authorId="0" shapeId="0" xr:uid="{8C27F152-AB55-4FB9-8B9C-F5F14A011570}">
      <text>
        <r>
          <rPr>
            <sz val="10"/>
            <color indexed="81"/>
            <rFont val="Arial"/>
            <family val="2"/>
          </rPr>
          <t>Original - _x000D_
2,377,335_x000D_
Change Order - _x000D_
50,383</t>
        </r>
      </text>
    </comment>
    <comment ref="E24" authorId="0" shapeId="0" xr:uid="{88222D36-77DC-4FE7-801D-F948D0205D83}">
      <text>
        <r>
          <rPr>
            <sz val="10"/>
            <color indexed="81"/>
            <rFont val="Arial"/>
            <family val="2"/>
          </rPr>
          <t>Original - _x000D_
200,000_x000D_
Change Order - _x000D_
1,767</t>
        </r>
      </text>
    </comment>
    <comment ref="E25" authorId="0" shapeId="0" xr:uid="{9B0E8319-0D01-4ECE-8FD5-9B8CDC3B5EA5}">
      <text>
        <r>
          <rPr>
            <sz val="10"/>
            <color indexed="81"/>
            <rFont val="Arial"/>
            <family val="2"/>
          </rPr>
          <t>Original - _x000D_
_x000D_
Change Order - _x000D_
234,225</t>
        </r>
      </text>
    </comment>
    <comment ref="E26" authorId="0" shapeId="0" xr:uid="{78A867F4-E7FB-4F14-8C34-3EA986C0D780}">
      <text>
        <r>
          <rPr>
            <sz val="10"/>
            <color indexed="81"/>
            <rFont val="Arial"/>
            <family val="2"/>
          </rPr>
          <t>Original - _x000D_
3,780,000_x000D_
Change Order - _x000D_
12,559</t>
        </r>
      </text>
    </comment>
    <comment ref="E27" authorId="0" shapeId="0" xr:uid="{8C447618-6DD6-4FB4-B898-26D30640D1B2}">
      <text>
        <r>
          <rPr>
            <sz val="10"/>
            <color indexed="81"/>
            <rFont val="Arial"/>
            <family val="2"/>
          </rPr>
          <t>Original - _x000D_
135,000_x000D_
Change Order - _x000D_
-14,109</t>
        </r>
      </text>
    </comment>
    <comment ref="E28" authorId="0" shapeId="0" xr:uid="{345FA7CB-0B5D-4A05-B45E-BE1B7CA99E6B}">
      <text>
        <r>
          <rPr>
            <sz val="10"/>
            <color indexed="81"/>
            <rFont val="Arial"/>
            <family val="2"/>
          </rPr>
          <t>Original - _x000D_
380,000_x000D_
Change Order - _x000D_
19,389</t>
        </r>
      </text>
    </comment>
    <comment ref="E29" authorId="0" shapeId="0" xr:uid="{B7F6EC46-6A9D-42DE-933A-53FA44859EFD}">
      <text>
        <r>
          <rPr>
            <sz val="10"/>
            <color indexed="81"/>
            <rFont val="Arial"/>
            <family val="2"/>
          </rPr>
          <t>Original - _x000D_
400,000_x000D_
Change Order - _x000D_
4,663</t>
        </r>
      </text>
    </comment>
    <comment ref="E30" authorId="0" shapeId="0" xr:uid="{43EBD599-1E08-4D49-9163-0577D505D795}">
      <text>
        <r>
          <rPr>
            <sz val="10"/>
            <color indexed="81"/>
            <rFont val="Arial"/>
            <family val="2"/>
          </rPr>
          <t>Original - _x000D_
108,000_x000D_
Change Order - _x000D_
7,400</t>
        </r>
      </text>
    </comment>
    <comment ref="E33" authorId="0" shapeId="0" xr:uid="{B12FAD66-056F-4DB0-B384-19CAE9F61F76}">
      <text>
        <r>
          <rPr>
            <sz val="10"/>
            <color indexed="81"/>
            <rFont val="Arial"/>
            <family val="2"/>
          </rPr>
          <t>Original - _x000D_
119,450_x000D_
Change Order - _x000D_
2,760</t>
        </r>
      </text>
    </comment>
    <comment ref="E50" authorId="0" shapeId="0" xr:uid="{68C46CEC-2A4F-4C54-ACC6-CB21FBAF6866}">
      <text>
        <r>
          <rPr>
            <sz val="10"/>
            <color indexed="81"/>
            <rFont val="Arial"/>
            <family val="2"/>
          </rPr>
          <t>Original - _x000D_
292,000_x000D_
Change Order - _x000D_
40,901</t>
        </r>
      </text>
    </comment>
    <comment ref="E51" authorId="0" shapeId="0" xr:uid="{4EA360B1-D247-44A5-B6B1-F5D2B127ACE0}">
      <text>
        <r>
          <rPr>
            <sz val="10"/>
            <color indexed="81"/>
            <rFont val="Arial"/>
            <family val="2"/>
          </rPr>
          <t>Original - _x000D_
2,250_x000D_
Change Order - _x000D_
14,564</t>
        </r>
      </text>
    </comment>
    <comment ref="E55" authorId="0" shapeId="0" xr:uid="{F5075D2C-750E-4765-A35F-B000111BB0D8}">
      <text>
        <r>
          <rPr>
            <sz val="10"/>
            <color indexed="81"/>
            <rFont val="Arial"/>
            <family val="2"/>
          </rPr>
          <t>Original - _x000D_
168,000_x000D_
Change Order - _x000D_
25,845</t>
        </r>
      </text>
    </comment>
    <comment ref="E56" authorId="0" shapeId="0" xr:uid="{66F4A352-C7AE-438E-852B-6942296B6D81}">
      <text>
        <r>
          <rPr>
            <sz val="10"/>
            <color indexed="81"/>
            <rFont val="Arial"/>
            <family val="2"/>
          </rPr>
          <t>Original - _x000D_
235,000_x000D_
Change Order - _x000D_
9,760</t>
        </r>
      </text>
    </comment>
    <comment ref="E58" authorId="0" shapeId="0" xr:uid="{3ECE6754-E49C-4BB8-B786-7242963CCB4D}">
      <text>
        <r>
          <rPr>
            <sz val="10"/>
            <color indexed="81"/>
            <rFont val="Arial"/>
            <family val="2"/>
          </rPr>
          <t>Original - _x000D_
215,000_x000D_
Change Order - _x000D_
5,390</t>
        </r>
      </text>
    </comment>
    <comment ref="E60" authorId="0" shapeId="0" xr:uid="{31E5E481-6A81-4C60-A2CB-535D2EA06261}">
      <text>
        <r>
          <rPr>
            <sz val="10"/>
            <color indexed="81"/>
            <rFont val="Arial"/>
            <family val="2"/>
          </rPr>
          <t>Original - _x000D_
_x000D_
Change Order - _x000D_
4,444</t>
        </r>
      </text>
    </comment>
    <comment ref="E61" authorId="0" shapeId="0" xr:uid="{B1E8D9B3-2171-4A58-BF97-CAFEBB142767}">
      <text>
        <r>
          <rPr>
            <sz val="10"/>
            <color indexed="81"/>
            <rFont val="Arial"/>
            <family val="2"/>
          </rPr>
          <t>Original - _x000D_
124,975_x000D_
Change Order - _x000D_
11,900</t>
        </r>
      </text>
    </comment>
    <comment ref="E69" authorId="0" shapeId="0" xr:uid="{21C43448-302F-458C-84F3-0D025BF1ADE7}">
      <text>
        <r>
          <rPr>
            <sz val="10"/>
            <color indexed="81"/>
            <rFont val="Arial"/>
            <family val="2"/>
          </rPr>
          <t>Original - _x000D_
405,900_x000D_
Change Order - _x000D_
29,253</t>
        </r>
      </text>
    </comment>
    <comment ref="E70" authorId="0" shapeId="0" xr:uid="{80631FBD-934F-48D9-B120-414A313A698E}">
      <text>
        <r>
          <rPr>
            <sz val="10"/>
            <color indexed="81"/>
            <rFont val="Arial"/>
            <family val="2"/>
          </rPr>
          <t>Original - _x000D_
227,000_x000D_
Change Order - _x000D_
-599</t>
        </r>
      </text>
    </comment>
    <comment ref="E73" authorId="0" shapeId="0" xr:uid="{AA6A1C20-7965-4B7B-B8FC-BD69BA9E370A}">
      <text>
        <r>
          <rPr>
            <sz val="10"/>
            <color indexed="81"/>
            <rFont val="Arial"/>
            <family val="2"/>
          </rPr>
          <t>Original - _x000D_
48,420_x000D_
Change Order - _x000D_
17,540</t>
        </r>
      </text>
    </comment>
    <comment ref="E90" authorId="0" shapeId="0" xr:uid="{E9E1C34B-11F4-49BA-8C25-0B97E27F0493}">
      <text>
        <r>
          <rPr>
            <sz val="10"/>
            <color indexed="81"/>
            <rFont val="Arial"/>
            <family val="2"/>
          </rPr>
          <t>Original - _x000D_
_x000D_
Change Order - _x000D_
-20,000</t>
        </r>
      </text>
    </comment>
    <comment ref="E98" authorId="0" shapeId="0" xr:uid="{3DFF046C-62F3-435A-9BC7-9D626D374C6B}">
      <text>
        <r>
          <rPr>
            <sz val="10"/>
            <color indexed="81"/>
            <rFont val="Arial"/>
            <family val="2"/>
          </rPr>
          <t>Original - _x000D_
_x000D_
Change Order - _x000D_
4,800</t>
        </r>
      </text>
    </comment>
  </commentList>
</comments>
</file>

<file path=xl/sharedStrings.xml><?xml version="1.0" encoding="utf-8"?>
<sst xmlns="http://schemas.openxmlformats.org/spreadsheetml/2006/main" count="5588" uniqueCount="849">
  <si>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</si>
  <si>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</si>
  <si>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</si>
  <si>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</si>
  <si>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</si>
  <si>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</si>
  <si>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</si>
  <si>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</si>
  <si>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</si>
  <si>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</si>
  <si>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</si>
  <si>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</si>
  <si>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</si>
  <si>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</si>
  <si>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</si>
  <si>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</si>
  <si>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</si>
  <si>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</si>
  <si>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</si>
  <si>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</si>
  <si>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</si>
  <si>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</si>
  <si>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</si>
  <si>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</si>
  <si>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</si>
  <si>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</si>
  <si>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</si>
  <si>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</si>
  <si>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</si>
  <si>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</si>
  <si>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</si>
  <si>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</si>
  <si>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</si>
  <si>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</si>
  <si>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</si>
  <si>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</si>
  <si>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</si>
  <si>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</si>
  <si>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</si>
  <si>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</si>
  <si>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</si>
  <si>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</si>
  <si>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</si>
  <si>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</si>
  <si>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</si>
  <si>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</si>
  <si>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</si>
  <si>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</si>
  <si>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</si>
  <si>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</si>
  <si>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</si>
  <si>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</si>
  <si>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</si>
  <si>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</si>
  <si>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</si>
  <si>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</si>
  <si>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</si>
  <si>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</si>
  <si>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</si>
  <si>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</si>
  <si>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</si>
  <si>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</si>
  <si>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</si>
  <si>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</si>
  <si>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</si>
  <si>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</si>
  <si>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</si>
  <si>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</si>
  <si>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</si>
  <si>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</si>
  <si>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</si>
  <si>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</si>
  <si>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</si>
  <si>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</si>
  <si>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</si>
  <si>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</si>
  <si>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</si>
  <si>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</si>
  <si>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</si>
  <si>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</si>
  <si>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</si>
  <si>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</si>
  <si>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</si>
  <si>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</si>
  <si>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</si>
  <si>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</si>
  <si>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</si>
  <si>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</si>
  <si>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</si>
  <si>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</si>
  <si>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</si>
  <si>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</si>
  <si>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</si>
  <si>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</si>
  <si>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</si>
  <si>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</si>
  <si>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</si>
  <si>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</si>
  <si>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</si>
  <si>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</si>
  <si>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</si>
  <si>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</si>
  <si>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</si>
  <si>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</si>
  <si>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</si>
  <si>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</si>
  <si>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</si>
  <si>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</si>
  <si>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</si>
  <si>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</si>
  <si>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</si>
  <si>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</si>
  <si>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</si>
  <si>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</si>
  <si>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</si>
  <si>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</si>
  <si>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</si>
  <si>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</si>
  <si>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</si>
  <si>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</si>
  <si>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</si>
  <si>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</si>
  <si>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</si>
  <si>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</si>
  <si>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</si>
  <si>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</si>
  <si>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</si>
  <si>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</si>
  <si>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</si>
  <si>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</si>
  <si>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</si>
  <si>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</si>
  <si>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</si>
  <si>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</si>
  <si>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</si>
  <si>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</si>
  <si>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</si>
  <si>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</si>
  <si>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</si>
  <si>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</si>
  <si>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</si>
  <si>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</si>
  <si>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</si>
  <si>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</si>
  <si>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</si>
  <si>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</si>
  <si>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</si>
  <si>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</si>
  <si>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</si>
  <si>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</si>
  <si>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</si>
  <si>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</si>
  <si>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</si>
  <si>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</si>
  <si>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</si>
  <si>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</si>
  <si>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</si>
  <si>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</si>
  <si>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</si>
  <si>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</si>
  <si>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</si>
  <si>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</si>
  <si>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</si>
  <si>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</si>
  <si>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</si>
  <si>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</si>
  <si>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</si>
  <si>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</si>
  <si>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</si>
  <si>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</si>
  <si>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</si>
  <si>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</si>
  <si>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</si>
  <si>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</si>
  <si>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</si>
  <si>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</si>
  <si>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</si>
  <si>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</si>
  <si>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</si>
  <si>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</si>
  <si>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</si>
  <si>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</si>
  <si>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</si>
  <si>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</si>
  <si>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</si>
  <si>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</si>
  <si>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</si>
  <si>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</si>
  <si>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</si>
  <si>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</si>
  <si>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</si>
  <si>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</si>
  <si>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</si>
  <si>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</si>
  <si>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</si>
  <si>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</si>
  <si>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</si>
  <si>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</si>
  <si>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</si>
  <si>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</si>
  <si>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</si>
  <si>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</si>
  <si>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</si>
  <si>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</si>
  <si>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</si>
  <si>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</si>
  <si>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</si>
  <si>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</si>
  <si>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</si>
  <si>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</si>
  <si>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</si>
  <si>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</si>
  <si>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</si>
  <si>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</si>
  <si>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</si>
  <si>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</si>
  <si>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</si>
  <si>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</si>
  <si>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</si>
  <si>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</si>
  <si>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</si>
  <si>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</si>
  <si>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</si>
  <si>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</si>
  <si>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</si>
  <si>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</si>
  <si>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</si>
  <si>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</si>
  <si>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</si>
  <si>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</si>
  <si>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</si>
  <si>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</si>
  <si>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</si>
  <si>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</si>
  <si>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</si>
  <si>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</si>
  <si>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</si>
  <si>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</si>
  <si>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</si>
  <si>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</si>
  <si>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</si>
  <si>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</si>
  <si>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</si>
  <si>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</si>
  <si>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</si>
  <si>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</si>
  <si>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</si>
  <si>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</si>
  <si>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</si>
  <si>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</si>
  <si>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</si>
  <si>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</si>
  <si>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</si>
  <si>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</si>
  <si>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</si>
  <si>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</si>
  <si>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</si>
  <si>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</si>
  <si>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</si>
  <si>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</si>
  <si>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</si>
  <si>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</si>
  <si>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</si>
  <si>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</si>
  <si>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</si>
  <si>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</si>
  <si>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</si>
  <si>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</si>
  <si>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</si>
  <si>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</si>
  <si>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</si>
  <si>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</si>
  <si>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</si>
  <si>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</si>
  <si>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</si>
  <si>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</si>
  <si>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</si>
  <si>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</si>
  <si>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</si>
  <si>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</si>
  <si>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</si>
  <si>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</si>
  <si>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</si>
  <si>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</si>
  <si>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</si>
  <si>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</si>
  <si>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</si>
  <si>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</si>
  <si>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</si>
  <si>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</si>
  <si>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</si>
  <si>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</si>
  <si>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</si>
  <si>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</si>
  <si>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</si>
  <si>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</si>
  <si>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</si>
  <si>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</si>
  <si>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</si>
  <si>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</si>
  <si>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</si>
  <si>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</si>
  <si>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</si>
  <si>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</si>
  <si>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</si>
  <si>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</si>
  <si>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</si>
  <si>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</si>
  <si>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</si>
  <si>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</si>
  <si>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</si>
  <si>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</si>
  <si>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</si>
  <si>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</si>
  <si>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</si>
  <si>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</si>
  <si>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</si>
  <si>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</si>
  <si>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</si>
  <si>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</si>
  <si>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</si>
  <si>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</si>
  <si>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</si>
  <si>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</si>
  <si>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</si>
  <si>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</si>
  <si>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</si>
  <si>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</si>
  <si>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</si>
  <si>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</si>
  <si>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</si>
  <si>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</si>
  <si>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</si>
  <si>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</si>
  <si>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</si>
  <si>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</si>
  <si>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</si>
  <si>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</si>
  <si>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</si>
  <si>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</si>
  <si>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</si>
  <si>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</si>
  <si>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</si>
  <si>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</si>
  <si>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</si>
  <si>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</si>
  <si>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</si>
  <si>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</si>
  <si>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</si>
  <si>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</si>
  <si>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</si>
  <si>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</si>
  <si>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</si>
  <si>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</si>
  <si>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</si>
  <si>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</si>
  <si>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</si>
  <si>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</si>
  <si>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</si>
  <si>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</si>
  <si>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</si>
  <si>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</si>
  <si>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</si>
  <si>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</si>
  <si>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</si>
  <si>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</si>
  <si>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</si>
  <si>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</si>
  <si>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</si>
  <si>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</si>
  <si>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</si>
  <si>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</si>
  <si>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</si>
  <si>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</si>
  <si>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</si>
  <si>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</si>
  <si>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</si>
  <si>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</si>
  <si>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</si>
  <si>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</si>
  <si>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</si>
  <si>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</si>
  <si>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</si>
  <si>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</si>
  <si>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</si>
  <si>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</si>
  <si>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</si>
  <si>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</si>
  <si>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</si>
  <si>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</si>
  <si>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</si>
  <si>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</si>
  <si>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</si>
  <si>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</si>
  <si>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</si>
  <si>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</si>
  <si>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</si>
  <si>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</si>
  <si>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</si>
  <si>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</si>
  <si>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</si>
  <si>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</si>
  <si>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</si>
  <si>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</si>
  <si>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</si>
  <si>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</si>
  <si>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</si>
  <si>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</si>
  <si>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</si>
  <si>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</si>
  <si>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</si>
  <si>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</si>
  <si>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</si>
  <si>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</si>
  <si>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</si>
  <si>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</si>
  <si>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</si>
  <si>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</si>
  <si>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</si>
  <si>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</si>
  <si>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</si>
  <si>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</si>
  <si>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</si>
  <si>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</si>
  <si>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</si>
  <si>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</si>
  <si>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</si>
  <si>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</si>
  <si>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</si>
  <si>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</si>
  <si>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</si>
  <si>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</si>
  <si>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</si>
  <si>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</si>
  <si>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</si>
  <si>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</si>
  <si>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</si>
  <si>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</si>
  <si>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</si>
  <si>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</si>
  <si>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</si>
  <si>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</si>
  <si>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</si>
  <si>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</si>
  <si>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</si>
  <si>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</si>
  <si>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</si>
  <si>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</si>
  <si>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</si>
  <si>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</si>
  <si>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</si>
  <si>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</si>
  <si>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</si>
  <si>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</si>
  <si>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</si>
  <si>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</si>
  <si>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</si>
  <si>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</si>
  <si>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</si>
  <si>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</si>
  <si>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</si>
  <si>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</si>
  <si>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</si>
  <si>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</si>
  <si>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</si>
  <si>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</si>
  <si>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</si>
  <si>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</si>
  <si>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</si>
  <si>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</si>
  <si>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</si>
  <si>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</si>
  <si>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</si>
  <si>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</si>
  <si>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</si>
  <si>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</si>
  <si>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</si>
  <si>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</si>
  <si>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</si>
  <si>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</si>
  <si>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</si>
  <si>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</si>
  <si>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</si>
  <si>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</si>
  <si>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</si>
  <si>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</si>
  <si>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</si>
  <si>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</si>
  <si>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</si>
  <si>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</si>
  <si>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</si>
  <si>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</si>
  <si>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</si>
  <si>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</si>
  <si>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</si>
  <si>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</si>
  <si>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</si>
  <si>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</si>
  <si>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</si>
  <si>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</si>
  <si>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</si>
  <si>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</si>
  <si>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</si>
  <si>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</si>
  <si>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</si>
  <si>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</si>
  <si>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</si>
  <si>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</si>
  <si>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</si>
  <si>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</si>
  <si>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</si>
  <si>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</si>
  <si>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</si>
  <si>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</si>
  <si>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</si>
  <si>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</si>
  <si>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</si>
  <si>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</si>
  <si>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</si>
  <si>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</si>
  <si>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</si>
  <si>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</si>
  <si>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</si>
  <si>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</si>
  <si>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</si>
  <si>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</si>
  <si>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</si>
  <si>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</si>
  <si>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</si>
  <si>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</si>
  <si>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</si>
  <si>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</si>
  <si>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</si>
  <si>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</si>
  <si>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</si>
  <si>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</si>
  <si>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</si>
  <si>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</si>
  <si>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</si>
  <si>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</si>
  <si>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</si>
  <si>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</si>
  <si>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</si>
  <si>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</si>
  <si>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</si>
  <si>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</si>
  <si>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</si>
  <si>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</si>
  <si>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</si>
  <si>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</si>
  <si>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</si>
  <si>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</si>
  <si>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</si>
  <si>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</si>
  <si>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</si>
  <si>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</si>
  <si>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</si>
  <si>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</si>
  <si>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</si>
  <si>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</si>
  <si>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</si>
  <si>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</si>
  <si>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</si>
  <si>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</si>
  <si>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</si>
  <si>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</si>
  <si>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</si>
  <si>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</si>
  <si>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</si>
  <si>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</si>
  <si>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</si>
  <si>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</si>
  <si>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</si>
  <si>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</si>
  <si>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</si>
  <si>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</si>
  <si>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</si>
  <si>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</si>
  <si>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</si>
  <si>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</si>
  <si>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</si>
  <si>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</si>
  <si>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</si>
  <si>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</si>
  <si>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</si>
  <si>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</si>
  <si>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</si>
  <si>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</si>
  <si>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</si>
  <si>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</si>
  <si>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</si>
  <si>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</si>
  <si>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</si>
  <si>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</si>
  <si>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</si>
  <si>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</si>
  <si>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</si>
  <si>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</si>
  <si>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</si>
  <si>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</si>
  <si>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</si>
  <si>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</si>
  <si>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</si>
  <si>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</si>
  <si>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</si>
  <si>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</si>
  <si>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</si>
  <si>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</si>
  <si>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</si>
  <si>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</si>
  <si>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</si>
  <si>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</si>
  <si>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</si>
  <si>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</si>
  <si>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</si>
  <si>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</si>
  <si>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</si>
  <si>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</si>
  <si>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</si>
  <si>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</si>
  <si>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</si>
  <si>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</si>
  <si>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</si>
  <si>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</si>
  <si>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</si>
  <si>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</si>
  <si>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</si>
  <si>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</si>
  <si>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</si>
  <si>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</si>
  <si>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</si>
  <si>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W. M. LYLES CO.</t>
  </si>
  <si>
    <t>Closed!</t>
  </si>
  <si>
    <t xml:space="preserve">  Open Jobs</t>
  </si>
  <si>
    <t>0000000000000000</t>
  </si>
  <si>
    <t>Company 15 Grand Totals</t>
  </si>
  <si>
    <t>Company 15 Open Job Totals</t>
  </si>
  <si>
    <t>Company 15 Closed Job Totals</t>
  </si>
  <si>
    <t>ExcelImport</t>
  </si>
  <si>
    <t xml:space="preserve">    Galt, City of - Liberty Ranch Sewer Pump Station</t>
  </si>
  <si>
    <t>Kevin Ford</t>
  </si>
  <si>
    <t xml:space="preserve">    Lathrop, City- River Islands Stormwater Evac Lines &amp; Outfall</t>
  </si>
  <si>
    <t xml:space="preserve">    Calistoga, City of - Riverside Ponds &amp; Headworks Mitigation</t>
  </si>
  <si>
    <t xml:space="preserve">    SFO - SDDS Gate Valves Replacement</t>
  </si>
  <si>
    <t xml:space="preserve">    Salinas, City of - AG Industrial Phase 1</t>
  </si>
  <si>
    <t xml:space="preserve">    Watsonville, City of - Zone 2 Water Res &amp; AirportBPS Mods</t>
  </si>
  <si>
    <t xml:space="preserve">    GSW, San Benito Co. Sewer Pump Station No. 2</t>
  </si>
  <si>
    <t xml:space="preserve">    FMFCD - Construction of Storm Drainage Facility in Area "X"</t>
  </si>
  <si>
    <t xml:space="preserve">    Placer County - Creekview Ranch Sewer Lift Station</t>
  </si>
  <si>
    <t xml:space="preserve">    Morgan Hill, City of - Sanitary Sewer Lift Station K &amp; F Reh</t>
  </si>
  <si>
    <t xml:space="preserve">    Lathrop, City of - Consolidated Treatment Facility Ph. 3</t>
  </si>
  <si>
    <t xml:space="preserve">    West Bay Sanitary District - Telemetry Panel Replacement</t>
  </si>
  <si>
    <t xml:space="preserve">    Watsonville, City of - WWTF Electrical System Hazard Mitigat</t>
  </si>
  <si>
    <t xml:space="preserve">    Tranquility Irrigation District - Tranquility Well 8 Project</t>
  </si>
  <si>
    <t xml:space="preserve">    San Francisco Utilities Commission (SFPUC) - Moccasin Compou</t>
  </si>
  <si>
    <t xml:space="preserve">    Stockton, City of - N4 Pump Station Improvement Plans of Mar</t>
  </si>
  <si>
    <t xml:space="preserve">    West Bay Sanitary District - Stowe Lane Pump Station Project</t>
  </si>
  <si>
    <t xml:space="preserve">    City of Larkspur and Ross Valley Sanitary District – Heather</t>
  </si>
  <si>
    <t xml:space="preserve">    Woodland Lift Station Rehabilitation - City of Modesto</t>
  </si>
  <si>
    <t xml:space="preserve">    Pkg 3 Chico PFAS RFP (CTS) - California Water Service</t>
  </si>
  <si>
    <t xml:space="preserve">    Pkg 3 Chico PFAS RFP (WVC) - California Water Service</t>
  </si>
  <si>
    <t xml:space="preserve">    Corte Madera, Town of - Paradise PS RehabiProject</t>
  </si>
  <si>
    <t xml:space="preserve">    Fairfield, City of - Waterman WTP Ozone System Imp</t>
  </si>
  <si>
    <t xml:space="preserve">    Santa Cruz, City of – Rail Trail Segment 7 – Phase 2</t>
  </si>
  <si>
    <t xml:space="preserve">    Caltrans, D5 - 13th Street OC Pumping Plant Upgrade</t>
  </si>
  <si>
    <t xml:space="preserve">    WWTF Sodium Hypochlorite Improvements / Chlorine Contact Bas</t>
  </si>
  <si>
    <t xml:space="preserve">    Ceres, City of - Well 22 GAC Water Treatment</t>
  </si>
  <si>
    <t xml:space="preserve">    Stanislau, County of - Monte Vista Collection Subdivision</t>
  </si>
  <si>
    <t xml:space="preserve">    Washwater Equalizer Tank Replacement Project – Paradise Irri</t>
  </si>
  <si>
    <t>56</t>
  </si>
  <si>
    <t xml:space="preserve"> SYSTEM INTEGRATION</t>
  </si>
  <si>
    <t>Division 56</t>
  </si>
  <si>
    <t>56.1004.</t>
  </si>
  <si>
    <t>56.1005.</t>
  </si>
  <si>
    <t>56.1010.</t>
  </si>
  <si>
    <t xml:space="preserve">    PCWA Time &amp; Material Contract</t>
  </si>
  <si>
    <t>56.1015.</t>
  </si>
  <si>
    <t>56.1017.</t>
  </si>
  <si>
    <t>56.1018.</t>
  </si>
  <si>
    <t>56.1032.</t>
  </si>
  <si>
    <t>56.1036.</t>
  </si>
  <si>
    <t>56.1037.</t>
  </si>
  <si>
    <t xml:space="preserve">    EOCWD - On-Call SCADA Integration Services</t>
  </si>
  <si>
    <t>56.1038.</t>
  </si>
  <si>
    <t>56.1039.</t>
  </si>
  <si>
    <t>56.1042.</t>
  </si>
  <si>
    <t xml:space="preserve">    TCWD - SCADA Integration Services</t>
  </si>
  <si>
    <t>56.1043.</t>
  </si>
  <si>
    <t>56.1046.</t>
  </si>
  <si>
    <t xml:space="preserve">    Cal Water - Visalia St. 97 Panelboard Mods</t>
  </si>
  <si>
    <t>56.1047.</t>
  </si>
  <si>
    <t>56.1048.</t>
  </si>
  <si>
    <t>56.1049.</t>
  </si>
  <si>
    <t xml:space="preserve">    EOCWD - SCADA Field Site RTU Prog Ph.1</t>
  </si>
  <si>
    <t>56.1050.</t>
  </si>
  <si>
    <t>56.1055.</t>
  </si>
  <si>
    <t>56.1059.</t>
  </si>
  <si>
    <t>56.1060.</t>
  </si>
  <si>
    <t>56.1063.</t>
  </si>
  <si>
    <t>56.1066.</t>
  </si>
  <si>
    <t>56.1067.</t>
  </si>
  <si>
    <t>56.1073.</t>
  </si>
  <si>
    <t xml:space="preserve">    Stockton Station 66-02 Panelboard Replacement - California W</t>
  </si>
  <si>
    <t>56.1075.</t>
  </si>
  <si>
    <t xml:space="preserve">    California Water Service - Pkg 1 Bakersfield &amp; Arden PFAS RF</t>
  </si>
  <si>
    <t>56.1078.</t>
  </si>
  <si>
    <t xml:space="preserve">    On-Call Control Systems Integrator Services - City of Napa</t>
  </si>
  <si>
    <t>56.1081.</t>
  </si>
  <si>
    <t xml:space="preserve">    RFP for Replacement of WTP SCADA – Rancho Murieta Community</t>
  </si>
  <si>
    <t>56.1083.</t>
  </si>
  <si>
    <t xml:space="preserve">    Furnish Planning Services for SCADA, Instrumentation, and SM</t>
  </si>
  <si>
    <t>56.1085.</t>
  </si>
  <si>
    <t>56.1086.</t>
  </si>
  <si>
    <t>56.1087.</t>
  </si>
  <si>
    <t xml:space="preserve">    WNOU Plant Replacement Flow Transmitters  – San Gabriel Vall</t>
  </si>
  <si>
    <t>56.1088.</t>
  </si>
  <si>
    <t xml:space="preserve">    Salinas District Station 304 Panelboard Replacement - Califo</t>
  </si>
  <si>
    <t>56.1089.</t>
  </si>
  <si>
    <t xml:space="preserve">    ASE Bell Modem Assistance - San Jose Water</t>
  </si>
  <si>
    <t>56.1116.</t>
  </si>
  <si>
    <t xml:space="preserve">    74.1116 - Water &amp; Gas Integration Service Contract - UC Davi</t>
  </si>
  <si>
    <t>56.1117.</t>
  </si>
  <si>
    <t xml:space="preserve">    74.1117 - Wastewater Integration Service Contract - UC Davis</t>
  </si>
  <si>
    <t>56.1118.</t>
  </si>
  <si>
    <t xml:space="preserve">    74.1118 - Heating &amp; Cooling Integration Service Contract - U</t>
  </si>
  <si>
    <t>56.1140.</t>
  </si>
  <si>
    <t xml:space="preserve">    74.1140 - On-Call Consultant Agreement - City of Morgan Hill</t>
  </si>
  <si>
    <t xml:space="preserve">  Division 56 Open Job Totals</t>
  </si>
  <si>
    <t>56.1002.</t>
  </si>
  <si>
    <t xml:space="preserve">    PCWA - Bowman WTP Phase 3 Improvements</t>
  </si>
  <si>
    <t>56.1003.</t>
  </si>
  <si>
    <t>56.1007.</t>
  </si>
  <si>
    <t>56.1008.</t>
  </si>
  <si>
    <t xml:space="preserve">    SVCSD - Treatment Plant Seismic Retrofit of 2nd Clarifiers</t>
  </si>
  <si>
    <t>56.1010.01</t>
  </si>
  <si>
    <t xml:space="preserve">    Auburn WTP Removal of 531s from Filter Control Panels</t>
  </si>
  <si>
    <t>56.1016.</t>
  </si>
  <si>
    <t xml:space="preserve">    Trabuco Canyon Water District - On Call SVCS</t>
  </si>
  <si>
    <t>56.1019.</t>
  </si>
  <si>
    <t>56.1021.</t>
  </si>
  <si>
    <t>56.1022.</t>
  </si>
  <si>
    <t xml:space="preserve">    Santa Cruz, City of - Graham Hill WTP Facility Improvements</t>
  </si>
  <si>
    <t>56.1023.</t>
  </si>
  <si>
    <t>56.1030.</t>
  </si>
  <si>
    <t>56.1041.</t>
  </si>
  <si>
    <t xml:space="preserve">    IRWD - MWRP Fueling Facility CP-100 Programming</t>
  </si>
  <si>
    <t>56.1051.</t>
  </si>
  <si>
    <t xml:space="preserve">    PE Pump Variable Frequency Drives</t>
  </si>
  <si>
    <t>56.1052.</t>
  </si>
  <si>
    <t xml:space="preserve">    San Jose Water - Williams Back ATS Replacement</t>
  </si>
  <si>
    <t>56.1053.</t>
  </si>
  <si>
    <t xml:space="preserve">    San Francisco Public Utilities Commission (SFPUC) - Geary Un</t>
  </si>
  <si>
    <t>56.1054.</t>
  </si>
  <si>
    <t xml:space="preserve">    Riverside Public Works - Digester 5 Rehab</t>
  </si>
  <si>
    <t>56.1056.</t>
  </si>
  <si>
    <t xml:space="preserve">    Irvine Ranch Water District - Michelson Water Recycling Plan</t>
  </si>
  <si>
    <t>56.1057.</t>
  </si>
  <si>
    <t xml:space="preserve">    Caltrans District 06 - Olive Avenue Pumping Plant</t>
  </si>
  <si>
    <t>56.1061.</t>
  </si>
  <si>
    <t xml:space="preserve">    San Jose Water - PLC System Assessment</t>
  </si>
  <si>
    <t>56.1062.</t>
  </si>
  <si>
    <t xml:space="preserve">    SCADA System Upgrade - City of Brentwood</t>
  </si>
  <si>
    <t>56.1064.</t>
  </si>
  <si>
    <t xml:space="preserve">    South Orange County Water Agency - CTP &amp; JBL SCADA Upgrade</t>
  </si>
  <si>
    <t>56.1065.</t>
  </si>
  <si>
    <t>56.1069.</t>
  </si>
  <si>
    <t xml:space="preserve">    Brentwood, City of - On-Call Agreement</t>
  </si>
  <si>
    <t>56.1071.</t>
  </si>
  <si>
    <t xml:space="preserve">    3 Mile Station 3000 Amp Switchboard - San Jose Water</t>
  </si>
  <si>
    <t>56.1072.</t>
  </si>
  <si>
    <t>56.1074.</t>
  </si>
  <si>
    <t xml:space="preserve">    Power Monitor Replacement at B24 Hydro – San Gabriel Valley</t>
  </si>
  <si>
    <t>56.1076.</t>
  </si>
  <si>
    <t xml:space="preserve">    Saratoga Plant Feed Pump 1 VFD Replacement</t>
  </si>
  <si>
    <t>56.1077.</t>
  </si>
  <si>
    <t xml:space="preserve">    System Integration Division Overhead 2025</t>
  </si>
  <si>
    <t>56.1079.</t>
  </si>
  <si>
    <t xml:space="preserve">    Montevina PLC Upgrade – San Jose Water</t>
  </si>
  <si>
    <t>56.1080.</t>
  </si>
  <si>
    <t xml:space="preserve">    PLC System Assessment – San Jose Water</t>
  </si>
  <si>
    <t>56.1082.</t>
  </si>
  <si>
    <t xml:space="preserve">    Pump Station E New Pump 5 VFD Startup - City of Clovis</t>
  </si>
  <si>
    <t>56.1084.</t>
  </si>
  <si>
    <t xml:space="preserve">    PLC Programming Support - South Orange County Wastewater Aut</t>
  </si>
  <si>
    <t>56.1102.</t>
  </si>
  <si>
    <t xml:space="preserve">    73.1102 - West Hills WTP Exp. - San Benito County WD - Royal</t>
  </si>
  <si>
    <t>56.1103.</t>
  </si>
  <si>
    <t xml:space="preserve">    73.1103 - Washington &amp; S. Union PP Repair- Caltrans District</t>
  </si>
  <si>
    <t>56.1104.</t>
  </si>
  <si>
    <t xml:space="preserve">    73.1104 - Tunnel SCADA Integration Config - Caltrans Distric</t>
  </si>
  <si>
    <t>56.1105.</t>
  </si>
  <si>
    <t xml:space="preserve">    73.1105 - Monte Vista Tank Replacement Project – Placer Coun</t>
  </si>
  <si>
    <t>56.1106.</t>
  </si>
  <si>
    <t xml:space="preserve">    73.1106 - SR211 Fernbridge Eel River Bridge Seismic Gates -</t>
  </si>
  <si>
    <t>56.1107.</t>
  </si>
  <si>
    <t xml:space="preserve">    72.1107 - Pkg 4 Livermore &amp; Stockton PFAS RFP – California W</t>
  </si>
  <si>
    <t>56.1108.</t>
  </si>
  <si>
    <t xml:space="preserve">    74.1108 - Programming and Panel Modifications at Turnout Sit</t>
  </si>
  <si>
    <t>56.1109.</t>
  </si>
  <si>
    <t xml:space="preserve">    73.1109 - Moccasin WWTP Replacement - San Francisco Public U</t>
  </si>
  <si>
    <t>56.1110.</t>
  </si>
  <si>
    <t xml:space="preserve">    72.1110 - East Garrison Autodialer Replacement - County of M</t>
  </si>
  <si>
    <t>56.1111.</t>
  </si>
  <si>
    <t xml:space="preserve">    73.1111 - Luzern Well Treatment Design – California American</t>
  </si>
  <si>
    <t>56.1112.</t>
  </si>
  <si>
    <t xml:space="preserve">    74.1112 - Pump Station A On-Site Support - Westside Water Au</t>
  </si>
  <si>
    <t>56.1113.</t>
  </si>
  <si>
    <t xml:space="preserve">    73.1113 - Industrial WWTF - City of Gonzales - Central Sierr</t>
  </si>
  <si>
    <t>56.1114.</t>
  </si>
  <si>
    <t xml:space="preserve">    73.1114 - Del Valle WTP Sump Rehabilitation - Zone 7 Water A</t>
  </si>
  <si>
    <t>56.1115.</t>
  </si>
  <si>
    <t xml:space="preserve">    74.1115 - WWTP Annual Instrument Calibrations - UC Davis</t>
  </si>
  <si>
    <t>56.1119.</t>
  </si>
  <si>
    <t xml:space="preserve">    72.1119 - Chrysler Stormwater Pump Station Switchboard - Cit</t>
  </si>
  <si>
    <t>56.1120.</t>
  </si>
  <si>
    <t xml:space="preserve">    73.1120 - Construction Plans for 2-Water Booster Pump Statio</t>
  </si>
  <si>
    <t>56.1121.</t>
  </si>
  <si>
    <t xml:space="preserve">    73.1121 -WQCF Sludge Thickener and Dewatering Unit No. 3 Pro</t>
  </si>
  <si>
    <t>56.1122.</t>
  </si>
  <si>
    <t xml:space="preserve">    74.1122 - West Bay Sanitary District - Soft Starter Retrofit</t>
  </si>
  <si>
    <t>56.1123.</t>
  </si>
  <si>
    <t xml:space="preserve">    74.1123 - Landfill Flare PLC &amp; SCADA Integration - UC Davis</t>
  </si>
  <si>
    <t>56.1124.</t>
  </si>
  <si>
    <t xml:space="preserve">    73.1124 - Eagle Rock Aggregrates Oakland Terminal - Port of</t>
  </si>
  <si>
    <t>56.1125.</t>
  </si>
  <si>
    <t xml:space="preserve">    73.1125 - Third Street Pump Station - San Rafael Sanitation</t>
  </si>
  <si>
    <t>56.1126.</t>
  </si>
  <si>
    <t xml:space="preserve">    73.1126 - Parr Tank and Pipeline Project – North Gualala Wat</t>
  </si>
  <si>
    <t>56.1127.</t>
  </si>
  <si>
    <t xml:space="preserve">    73.1127 - Colfax Water Treatment Plant Replacement Project –</t>
  </si>
  <si>
    <t>56.1128.</t>
  </si>
  <si>
    <t xml:space="preserve">    73.1128 - San Joaquin Pipeline Valve and Safe Entry Improvem</t>
  </si>
  <si>
    <t>56.1129.</t>
  </si>
  <si>
    <t xml:space="preserve">    74.1129 - VEEAM Software Addition - Rancho Murieta Community</t>
  </si>
  <si>
    <t>56.1130.</t>
  </si>
  <si>
    <t xml:space="preserve">    System Integration Division Estimating 2025</t>
  </si>
  <si>
    <t>56.1131.</t>
  </si>
  <si>
    <t xml:space="preserve">    73.1131 - Sweeney Ranch Pump Station Pumps &amp; Temp Electrical</t>
  </si>
  <si>
    <t>56.1132.</t>
  </si>
  <si>
    <t xml:space="preserve">    74.1132 - CABA Well Pump Station Rehabilitation - UC Davis</t>
  </si>
  <si>
    <t>56.1133.</t>
  </si>
  <si>
    <t xml:space="preserve">    74.1133 - CABA Ag Pump Station Rehabilitation - UC Davis</t>
  </si>
  <si>
    <t>56.1134.</t>
  </si>
  <si>
    <t xml:space="preserve">    73.1134 - SEP020 Headworks (Cupertino Troubleshooting Projec</t>
  </si>
  <si>
    <t>56.1135.</t>
  </si>
  <si>
    <t xml:space="preserve">    73.1135 - Lurline Check and Siphon Replacement Project - Gle</t>
  </si>
  <si>
    <t>56.1141.</t>
  </si>
  <si>
    <t xml:space="preserve">    73.1141 - Glenview Reservoir Recoating and Tank Improvements</t>
  </si>
  <si>
    <t>Division 56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</si>
</sst>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color indexed="8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1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165" fontId="22" fillId="2" borderId="1" xfId="6" applyNumberFormat="1" applyFont="1" applyFill="1" applyBorder="1" applyAlignment="1" applyProtection="1">
      <alignment horizontal="right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322</v>
      </c>
      <c r="B1" s="177"/>
      <c r="C1" s="177"/>
      <c r="D1" s="177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631</v>
      </c>
      <c r="D3" s="3"/>
    </row>
    <row r="4" spans="1:4" ht="15" x14ac:dyDescent="0.25">
      <c r="A4" s="4" t="s">
        <v>6</v>
      </c>
      <c r="B4" s="176">
        <v>45992</v>
      </c>
      <c r="C4" s="65" t="s">
        <v>632</v>
      </c>
      <c r="D4" s="3"/>
    </row>
    <row r="5" spans="1:4" ht="15.75" thickBot="1" x14ac:dyDescent="0.3">
      <c r="A5" s="4" t="s">
        <v>5</v>
      </c>
      <c r="B5" s="175" t="s">
        <v>669</v>
      </c>
      <c r="C5" s="17" t="s">
        <v>670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GGPpek5C1vdKuz7RHktTg6nmH/6cPi9ExFJzmItFsROtNKA+wIX7K3hyYl8s+FSUqD3ICox0h7iOEfndhalayA==" saltValue="95xobw0VjYTVdJKMdnRzVQ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tabSelected="1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K14" sqref="K14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  <c r="U2" s="196" t="s">
        <v>8</v>
      </c>
      <c r="V2" s="197"/>
      <c r="W2" s="197"/>
      <c r="X2" s="197"/>
      <c r="Y2" s="197"/>
      <c r="Z2" s="197"/>
      <c r="AA2" s="197"/>
      <c r="AB2" s="197"/>
      <c r="AC2" s="197"/>
      <c r="AD2" s="198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96" t="s">
        <v>11</v>
      </c>
      <c r="AR2" s="197"/>
      <c r="AS2" s="197"/>
      <c r="AT2" s="83" t="s">
        <v>255</v>
      </c>
      <c r="AU2" s="196" t="s">
        <v>12</v>
      </c>
      <c r="AV2" s="197"/>
      <c r="AW2" s="19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3" t="s">
        <v>13</v>
      </c>
      <c r="B3" s="193" t="s">
        <v>20</v>
      </c>
      <c r="C3" s="19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0" t="s">
        <v>323</v>
      </c>
      <c r="J3" s="180" t="s">
        <v>324</v>
      </c>
      <c r="K3" s="183" t="s">
        <v>14</v>
      </c>
      <c r="L3" s="210" t="s">
        <v>24</v>
      </c>
      <c r="M3" s="180" t="s">
        <v>325</v>
      </c>
      <c r="N3" s="180" t="s">
        <v>326</v>
      </c>
      <c r="O3" s="183" t="s">
        <v>14</v>
      </c>
      <c r="P3" s="186" t="s">
        <v>25</v>
      </c>
      <c r="Q3" s="186" t="s">
        <v>26</v>
      </c>
      <c r="R3" s="186" t="s">
        <v>27</v>
      </c>
      <c r="S3" s="180" t="s">
        <v>44</v>
      </c>
      <c r="T3" s="22"/>
      <c r="U3" s="207" t="s">
        <v>28</v>
      </c>
      <c r="V3" s="202" t="s">
        <v>554</v>
      </c>
      <c r="W3" s="202" t="s">
        <v>30</v>
      </c>
      <c r="X3" s="210" t="s">
        <v>29</v>
      </c>
      <c r="Y3" s="186" t="s">
        <v>68</v>
      </c>
      <c r="Z3" s="180" t="s">
        <v>219</v>
      </c>
      <c r="AA3" s="180" t="s">
        <v>227</v>
      </c>
      <c r="AB3" s="183" t="s">
        <v>14</v>
      </c>
      <c r="AC3" s="186" t="s">
        <v>220</v>
      </c>
      <c r="AD3" s="186" t="s">
        <v>221</v>
      </c>
      <c r="AE3" s="22"/>
      <c r="AF3" s="208" t="s">
        <v>43</v>
      </c>
      <c r="AG3" s="187" t="s">
        <v>32</v>
      </c>
      <c r="AH3" s="211" t="s">
        <v>31</v>
      </c>
      <c r="AI3" s="178" t="s">
        <v>33</v>
      </c>
      <c r="AJ3" s="178" t="s">
        <v>225</v>
      </c>
      <c r="AK3" s="22"/>
      <c r="AL3" s="187" t="s">
        <v>35</v>
      </c>
      <c r="AM3" s="211" t="s">
        <v>34</v>
      </c>
      <c r="AN3" s="178" t="s">
        <v>36</v>
      </c>
      <c r="AO3" s="192" t="s">
        <v>223</v>
      </c>
      <c r="AP3" s="22"/>
      <c r="AQ3" s="193" t="s">
        <v>37</v>
      </c>
      <c r="AR3" s="193" t="s">
        <v>38</v>
      </c>
      <c r="AS3" s="193" t="s">
        <v>557</v>
      </c>
      <c r="AT3" s="22"/>
      <c r="AU3" s="189" t="s">
        <v>40</v>
      </c>
      <c r="AV3" s="189" t="s">
        <v>41</v>
      </c>
      <c r="AW3" s="18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4"/>
      <c r="B4" s="194"/>
      <c r="C4" s="194"/>
      <c r="D4" s="200"/>
      <c r="E4" s="187"/>
      <c r="F4" s="187"/>
      <c r="G4" s="184"/>
      <c r="H4" s="184"/>
      <c r="I4" s="181"/>
      <c r="J4" s="181"/>
      <c r="K4" s="184"/>
      <c r="L4" s="211"/>
      <c r="M4" s="181"/>
      <c r="N4" s="181"/>
      <c r="O4" s="184"/>
      <c r="P4" s="178"/>
      <c r="Q4" s="178"/>
      <c r="R4" s="178"/>
      <c r="S4" s="181"/>
      <c r="T4" s="22"/>
      <c r="U4" s="208"/>
      <c r="V4" s="187"/>
      <c r="W4" s="187"/>
      <c r="X4" s="211"/>
      <c r="Y4" s="178"/>
      <c r="Z4" s="181"/>
      <c r="AA4" s="181"/>
      <c r="AB4" s="184"/>
      <c r="AC4" s="178"/>
      <c r="AD4" s="178"/>
      <c r="AE4" s="22"/>
      <c r="AF4" s="208"/>
      <c r="AG4" s="187"/>
      <c r="AH4" s="211"/>
      <c r="AI4" s="178"/>
      <c r="AJ4" s="178"/>
      <c r="AK4" s="22"/>
      <c r="AL4" s="187"/>
      <c r="AM4" s="211"/>
      <c r="AN4" s="178"/>
      <c r="AO4" s="192"/>
      <c r="AP4" s="22"/>
      <c r="AQ4" s="194"/>
      <c r="AR4" s="194"/>
      <c r="AS4" s="194"/>
      <c r="AT4" s="22"/>
      <c r="AU4" s="190"/>
      <c r="AV4" s="190"/>
      <c r="AW4" s="19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5"/>
      <c r="B5" s="195"/>
      <c r="C5" s="195"/>
      <c r="D5" s="201"/>
      <c r="E5" s="188"/>
      <c r="F5" s="188"/>
      <c r="G5" s="185"/>
      <c r="H5" s="184"/>
      <c r="I5" s="182"/>
      <c r="J5" s="182"/>
      <c r="K5" s="185"/>
      <c r="L5" s="212"/>
      <c r="M5" s="182"/>
      <c r="N5" s="182"/>
      <c r="O5" s="185"/>
      <c r="P5" s="179"/>
      <c r="Q5" s="179"/>
      <c r="R5" s="179"/>
      <c r="S5" s="182"/>
      <c r="T5" s="22"/>
      <c r="U5" s="209"/>
      <c r="V5" s="188"/>
      <c r="W5" s="188"/>
      <c r="X5" s="212"/>
      <c r="Y5" s="179"/>
      <c r="Z5" s="182"/>
      <c r="AA5" s="182"/>
      <c r="AB5" s="185"/>
      <c r="AC5" s="179"/>
      <c r="AD5" s="179"/>
      <c r="AE5" s="22"/>
      <c r="AF5" s="209"/>
      <c r="AG5" s="188"/>
      <c r="AH5" s="212"/>
      <c r="AI5" s="179"/>
      <c r="AJ5" s="179"/>
      <c r="AK5" s="22"/>
      <c r="AL5" s="188"/>
      <c r="AM5" s="212"/>
      <c r="AN5" s="179"/>
      <c r="AO5" s="192"/>
      <c r="AP5" s="22"/>
      <c r="AQ5" s="195"/>
      <c r="AR5" s="195"/>
      <c r="AS5" s="195"/>
      <c r="AT5" s="22"/>
      <c r="AU5" s="191"/>
      <c r="AV5" s="191"/>
      <c r="AW5" s="19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3"/>
      <c r="BU6" s="293"/>
      <c r="BV6" s="293"/>
      <c r="BW6" s="293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671</v>
      </c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94"/>
      <c r="BU7" s="294"/>
      <c r="BV7" s="294"/>
      <c r="BW7" s="294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/>
      <c r="B8" s="120" t="s">
        <v>633</v>
      </c>
      <c r="C8" s="232"/>
      <c r="D8" s="233"/>
      <c r="E8" s="234"/>
      <c r="F8" s="235"/>
      <c r="G8" s="236"/>
      <c r="H8" s="104"/>
      <c r="I8" s="237">
        <f t="shared" si="11"/>
        <v>0</v>
      </c>
      <c r="J8" s="238"/>
      <c r="K8" s="239"/>
      <c r="L8" s="8"/>
      <c r="M8" s="240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94"/>
      <c r="BU8" s="294"/>
      <c r="BV8" s="294"/>
      <c r="BW8" s="294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1" t="s">
        <v>672</v>
      </c>
      <c r="B9" s="232" t="s">
        <v>639</v>
      </c>
      <c r="C9" s="232" t="s">
        <v>640</v>
      </c>
      <c r="D9" s="233"/>
      <c r="E9" s="234">
        <v>373425</v>
      </c>
      <c r="F9" s="235">
        <v>373425</v>
      </c>
      <c r="G9" s="236"/>
      <c r="H9" s="104"/>
      <c r="I9" s="237">
        <v>373425</v>
      </c>
      <c r="J9" s="248"/>
      <c r="K9" s="239"/>
      <c r="L9" s="8">
        <v>288875.81</v>
      </c>
      <c r="M9" s="240">
        <v>269840</v>
      </c>
      <c r="N9" s="72"/>
      <c r="O9" s="100"/>
      <c r="P9" s="9">
        <f t="shared" si="13"/>
        <v>103585</v>
      </c>
      <c r="Q9" s="9">
        <v>92970</v>
      </c>
      <c r="R9" s="9">
        <f t="shared" si="15"/>
        <v>10615</v>
      </c>
      <c r="S9" s="152">
        <v>46112</v>
      </c>
      <c r="T9" s="10"/>
      <c r="U9" s="23">
        <f t="shared" si="16"/>
        <v>0.87597735695226808</v>
      </c>
      <c r="V9" s="11">
        <f t="shared" si="17"/>
        <v>327111.84451990068</v>
      </c>
      <c r="W9" s="11">
        <f t="shared" si="18"/>
        <v>327111.84000000003</v>
      </c>
      <c r="X9" s="8">
        <v>236373.73</v>
      </c>
      <c r="Y9" s="9">
        <f t="shared" si="19"/>
        <v>90738.110000000015</v>
      </c>
      <c r="Z9" s="70">
        <v>90738.11</v>
      </c>
      <c r="AA9" s="72"/>
      <c r="AB9" s="108"/>
      <c r="AC9" s="9">
        <v>92970</v>
      </c>
      <c r="AD9" s="9">
        <f t="shared" si="22"/>
        <v>-2231.8899999999994</v>
      </c>
      <c r="AE9" s="10"/>
      <c r="AF9" s="24">
        <v>0.54683204481953063</v>
      </c>
      <c r="AG9" s="11">
        <v>152851.04</v>
      </c>
      <c r="AH9" s="8">
        <v>152851.04</v>
      </c>
      <c r="AI9" s="9">
        <v>-41187.531792138616</v>
      </c>
      <c r="AJ9" s="9">
        <v>51359.96</v>
      </c>
      <c r="AK9" s="10"/>
      <c r="AL9" s="11">
        <f t="shared" si="24"/>
        <v>174260.80000000002</v>
      </c>
      <c r="AM9" s="8">
        <v>83522.69</v>
      </c>
      <c r="AN9" s="9">
        <f t="shared" si="26"/>
        <v>131925.64179213863</v>
      </c>
      <c r="AO9" s="9">
        <f t="shared" si="27"/>
        <v>39378.15</v>
      </c>
      <c r="AP9" s="10"/>
      <c r="AQ9" s="25">
        <f t="shared" si="28"/>
        <v>46313.159999999974</v>
      </c>
      <c r="AR9" s="25">
        <f t="shared" si="29"/>
        <v>33466.26999999999</v>
      </c>
      <c r="AS9" s="25">
        <f t="shared" si="30"/>
        <v>12846.89</v>
      </c>
      <c r="AT9" s="10"/>
      <c r="AU9" s="12">
        <v>373425</v>
      </c>
      <c r="AV9" s="12" t="str">
        <f t="shared" si="31"/>
        <v xml:space="preserve"> </v>
      </c>
      <c r="AW9" s="12">
        <f t="shared" si="32"/>
        <v>46313.159999999974</v>
      </c>
      <c r="AX9" s="241"/>
      <c r="AY9" s="242"/>
      <c r="AZ9" s="241"/>
      <c r="BA9" s="241"/>
      <c r="BB9" s="243"/>
      <c r="BC9" s="242" t="s">
        <v>630</v>
      </c>
      <c r="BD9" s="242" t="s">
        <v>630</v>
      </c>
      <c r="BE9" s="15">
        <v>373425</v>
      </c>
      <c r="BF9" s="15">
        <v>269840</v>
      </c>
      <c r="BG9" s="15">
        <v>90738.11</v>
      </c>
      <c r="BH9" s="15">
        <v>373425</v>
      </c>
      <c r="BI9" s="15">
        <v>269840</v>
      </c>
      <c r="BJ9" s="241">
        <v>0</v>
      </c>
      <c r="BK9" s="241">
        <v>0</v>
      </c>
      <c r="BL9" s="241"/>
      <c r="BM9" s="241">
        <v>1</v>
      </c>
      <c r="BN9" s="241">
        <v>0</v>
      </c>
      <c r="BO9" s="241">
        <v>92970</v>
      </c>
      <c r="BP9" s="241"/>
      <c r="BQ9" s="241"/>
      <c r="BR9" s="241"/>
      <c r="BS9" s="241"/>
      <c r="BT9" s="294"/>
      <c r="BU9" s="294"/>
      <c r="BV9" s="294"/>
      <c r="BW9" s="294"/>
      <c r="BX9" s="241"/>
      <c r="BY9" s="241"/>
      <c r="BZ9" s="244"/>
      <c r="CA9" s="244"/>
      <c r="CB9" s="291">
        <v>90738.11</v>
      </c>
      <c r="CC9" s="245" t="s">
        <v>638</v>
      </c>
      <c r="CD9" s="241">
        <v>0</v>
      </c>
      <c r="CE9" s="247">
        <v>204200.74</v>
      </c>
      <c r="CF9" s="247">
        <v>279521</v>
      </c>
      <c r="CG9" s="247">
        <v>204200.74</v>
      </c>
      <c r="CH9" s="247">
        <v>279521</v>
      </c>
      <c r="CI9" s="246" t="s">
        <v>634</v>
      </c>
      <c r="CJ9" s="247">
        <v>236373.73</v>
      </c>
      <c r="CK9" s="247">
        <v>83522.69</v>
      </c>
      <c r="CL9" s="247">
        <v>373425</v>
      </c>
      <c r="CM9" s="247">
        <v>0</v>
      </c>
    </row>
    <row r="10" spans="1:102" x14ac:dyDescent="0.25">
      <c r="A10" s="231" t="s">
        <v>673</v>
      </c>
      <c r="B10" s="232" t="s">
        <v>641</v>
      </c>
      <c r="C10" s="232" t="s">
        <v>640</v>
      </c>
      <c r="D10" s="233"/>
      <c r="E10" s="234">
        <v>135000</v>
      </c>
      <c r="F10" s="235">
        <v>135000</v>
      </c>
      <c r="G10" s="236"/>
      <c r="H10" s="104"/>
      <c r="I10" s="237">
        <v>135000</v>
      </c>
      <c r="J10" s="248"/>
      <c r="K10" s="239"/>
      <c r="L10" s="8">
        <v>104469.52</v>
      </c>
      <c r="M10" s="240">
        <v>68025</v>
      </c>
      <c r="N10" s="72"/>
      <c r="O10" s="100"/>
      <c r="P10" s="9">
        <f t="shared" si="13"/>
        <v>66975</v>
      </c>
      <c r="Q10" s="9">
        <v>66975</v>
      </c>
      <c r="R10" s="9">
        <f t="shared" si="15"/>
        <v>0</v>
      </c>
      <c r="S10" s="152">
        <v>46112</v>
      </c>
      <c r="T10" s="10"/>
      <c r="U10" s="23">
        <f t="shared" si="16"/>
        <v>0.75027445791988234</v>
      </c>
      <c r="V10" s="11">
        <f t="shared" si="17"/>
        <v>101287.05181918411</v>
      </c>
      <c r="W10" s="11">
        <f t="shared" si="18"/>
        <v>101287.04999999999</v>
      </c>
      <c r="X10" s="8">
        <v>51037.42</v>
      </c>
      <c r="Y10" s="9">
        <f t="shared" si="19"/>
        <v>50249.62999999999</v>
      </c>
      <c r="Z10" s="70">
        <v>50249.63</v>
      </c>
      <c r="AA10" s="72"/>
      <c r="AB10" s="108"/>
      <c r="AC10" s="9">
        <v>66975</v>
      </c>
      <c r="AD10" s="9">
        <f t="shared" si="22"/>
        <v>-16725.370000000003</v>
      </c>
      <c r="AE10" s="10"/>
      <c r="AF10" s="24">
        <v>0.22503938904474485</v>
      </c>
      <c r="AG10" s="11">
        <v>15882.83</v>
      </c>
      <c r="AH10" s="8">
        <v>15882.83</v>
      </c>
      <c r="AI10" s="9">
        <v>-9046.0726001856056</v>
      </c>
      <c r="AJ10" s="9">
        <v>0</v>
      </c>
      <c r="AK10" s="10"/>
      <c r="AL10" s="11">
        <f t="shared" si="24"/>
        <v>85404.219999999987</v>
      </c>
      <c r="AM10" s="8">
        <v>35154.589999999997</v>
      </c>
      <c r="AN10" s="9">
        <f t="shared" si="26"/>
        <v>59295.702600185599</v>
      </c>
      <c r="AO10" s="9">
        <f t="shared" si="27"/>
        <v>50249.63</v>
      </c>
      <c r="AP10" s="10"/>
      <c r="AQ10" s="25">
        <f t="shared" si="28"/>
        <v>33712.950000000012</v>
      </c>
      <c r="AR10" s="25">
        <f t="shared" si="29"/>
        <v>16987.580000000002</v>
      </c>
      <c r="AS10" s="25">
        <f t="shared" si="30"/>
        <v>16725.370000000003</v>
      </c>
      <c r="AT10" s="10"/>
      <c r="AU10" s="12">
        <v>135000</v>
      </c>
      <c r="AV10" s="12" t="str">
        <f t="shared" si="31"/>
        <v xml:space="preserve"> </v>
      </c>
      <c r="AW10" s="12">
        <f t="shared" si="32"/>
        <v>33712.950000000012</v>
      </c>
      <c r="AX10" s="241"/>
      <c r="AY10" s="242"/>
      <c r="AZ10" s="241"/>
      <c r="BA10" s="241"/>
      <c r="BB10" s="243"/>
      <c r="BC10" s="242" t="s">
        <v>630</v>
      </c>
      <c r="BD10" s="242" t="s">
        <v>630</v>
      </c>
      <c r="BE10" s="15">
        <v>135000</v>
      </c>
      <c r="BF10" s="15">
        <v>68025</v>
      </c>
      <c r="BG10" s="15">
        <v>50249.63</v>
      </c>
      <c r="BH10" s="15">
        <v>135000</v>
      </c>
      <c r="BI10" s="15">
        <v>68025</v>
      </c>
      <c r="BJ10" s="241">
        <v>0</v>
      </c>
      <c r="BK10" s="241">
        <v>0</v>
      </c>
      <c r="BL10" s="241"/>
      <c r="BM10" s="241">
        <v>1</v>
      </c>
      <c r="BN10" s="241">
        <v>0</v>
      </c>
      <c r="BO10" s="241">
        <v>66975</v>
      </c>
      <c r="BP10" s="241"/>
      <c r="BQ10" s="241"/>
      <c r="BR10" s="241"/>
      <c r="BS10" s="241"/>
      <c r="BT10" s="294"/>
      <c r="BU10" s="294"/>
      <c r="BV10" s="294"/>
      <c r="BW10" s="294"/>
      <c r="BX10" s="241"/>
      <c r="BY10" s="241"/>
      <c r="BZ10" s="244"/>
      <c r="CA10" s="244"/>
      <c r="CB10" s="291">
        <v>50249.63</v>
      </c>
      <c r="CC10" s="245" t="s">
        <v>638</v>
      </c>
      <c r="CD10" s="241">
        <v>0</v>
      </c>
      <c r="CE10" s="247">
        <v>30380.27</v>
      </c>
      <c r="CF10" s="247">
        <v>70578</v>
      </c>
      <c r="CG10" s="247">
        <v>15882.83</v>
      </c>
      <c r="CH10" s="247">
        <v>70578</v>
      </c>
      <c r="CI10" s="246" t="s">
        <v>634</v>
      </c>
      <c r="CJ10" s="247">
        <v>51037.42</v>
      </c>
      <c r="CK10" s="247">
        <v>35154.589999999997</v>
      </c>
      <c r="CL10" s="247">
        <v>135000</v>
      </c>
      <c r="CM10" s="247">
        <v>0</v>
      </c>
    </row>
    <row r="11" spans="1:102" x14ac:dyDescent="0.25">
      <c r="A11" s="231" t="s">
        <v>674</v>
      </c>
      <c r="B11" s="232" t="s">
        <v>675</v>
      </c>
      <c r="C11" s="232" t="s">
        <v>640</v>
      </c>
      <c r="D11" s="233"/>
      <c r="E11" s="234">
        <v>75150</v>
      </c>
      <c r="F11" s="235">
        <v>75150</v>
      </c>
      <c r="G11" s="236"/>
      <c r="H11" s="104"/>
      <c r="I11" s="237">
        <v>49250</v>
      </c>
      <c r="J11" s="248"/>
      <c r="K11" s="239"/>
      <c r="L11" s="8">
        <v>39622.47</v>
      </c>
      <c r="M11" s="240">
        <v>36461.94</v>
      </c>
      <c r="N11" s="72"/>
      <c r="O11" s="100"/>
      <c r="P11" s="9">
        <f t="shared" si="13"/>
        <v>12788.059999999998</v>
      </c>
      <c r="Q11" s="9">
        <v>13783.75</v>
      </c>
      <c r="R11" s="9">
        <f t="shared" si="15"/>
        <v>-995.69000000000233</v>
      </c>
      <c r="S11" s="152">
        <v>46387</v>
      </c>
      <c r="T11" s="10"/>
      <c r="U11" s="23">
        <f t="shared" si="16"/>
        <v>1</v>
      </c>
      <c r="V11" s="11">
        <f t="shared" si="17"/>
        <v>49250</v>
      </c>
      <c r="W11" s="11">
        <f t="shared" si="18"/>
        <v>49250</v>
      </c>
      <c r="X11" s="8">
        <v>36461.94</v>
      </c>
      <c r="Y11" s="9">
        <f t="shared" si="19"/>
        <v>12788.059999999998</v>
      </c>
      <c r="Z11" s="70">
        <v>12788.06</v>
      </c>
      <c r="AA11" s="72"/>
      <c r="AB11" s="108"/>
      <c r="AC11" s="9">
        <v>13783.75</v>
      </c>
      <c r="AD11" s="9">
        <f t="shared" si="22"/>
        <v>-995.69000000000051</v>
      </c>
      <c r="AE11" s="10"/>
      <c r="AF11" s="24">
        <v>0</v>
      </c>
      <c r="AG11" s="11">
        <v>0</v>
      </c>
      <c r="AH11" s="8">
        <v>0</v>
      </c>
      <c r="AI11" s="9">
        <v>0</v>
      </c>
      <c r="AJ11" s="9">
        <v>0</v>
      </c>
      <c r="AK11" s="10"/>
      <c r="AL11" s="11">
        <f t="shared" si="24"/>
        <v>49250</v>
      </c>
      <c r="AM11" s="8">
        <v>36461.94</v>
      </c>
      <c r="AN11" s="9">
        <f t="shared" si="26"/>
        <v>12788.059999999998</v>
      </c>
      <c r="AO11" s="9">
        <f t="shared" si="27"/>
        <v>12788.06</v>
      </c>
      <c r="AP11" s="10"/>
      <c r="AQ11" s="25">
        <f t="shared" si="28"/>
        <v>0</v>
      </c>
      <c r="AR11" s="25">
        <f t="shared" si="29"/>
        <v>0</v>
      </c>
      <c r="AS11" s="25">
        <f t="shared" si="30"/>
        <v>-1.8189894035458565E-12</v>
      </c>
      <c r="AT11" s="10"/>
      <c r="AU11" s="12">
        <v>75150</v>
      </c>
      <c r="AV11" s="12" t="str">
        <f t="shared" si="31"/>
        <v xml:space="preserve"> </v>
      </c>
      <c r="AW11" s="12">
        <f t="shared" si="32"/>
        <v>25900</v>
      </c>
      <c r="AX11" s="241"/>
      <c r="AY11" s="242"/>
      <c r="AZ11" s="241"/>
      <c r="BA11" s="241"/>
      <c r="BB11" s="243"/>
      <c r="BC11" s="242" t="s">
        <v>630</v>
      </c>
      <c r="BD11" s="242" t="s">
        <v>630</v>
      </c>
      <c r="BE11" s="15">
        <v>49250</v>
      </c>
      <c r="BF11" s="15">
        <v>36461.94</v>
      </c>
      <c r="BG11" s="15">
        <v>12788.06</v>
      </c>
      <c r="BH11" s="15">
        <v>49250</v>
      </c>
      <c r="BI11" s="15">
        <v>36461.94</v>
      </c>
      <c r="BJ11" s="241">
        <v>0</v>
      </c>
      <c r="BK11" s="249">
        <v>0</v>
      </c>
      <c r="BL11" s="241"/>
      <c r="BM11" s="241">
        <v>1</v>
      </c>
      <c r="BN11" s="241">
        <v>0</v>
      </c>
      <c r="BO11" s="241">
        <v>15061.870000000003</v>
      </c>
      <c r="BP11" s="241"/>
      <c r="BQ11" s="241"/>
      <c r="BR11" s="241"/>
      <c r="BS11" s="241"/>
      <c r="BT11" s="294"/>
      <c r="BU11" s="294"/>
      <c r="BV11" s="294"/>
      <c r="BW11" s="294"/>
      <c r="BX11" s="241"/>
      <c r="BY11" s="241"/>
      <c r="BZ11" s="244"/>
      <c r="CA11" s="244"/>
      <c r="CB11" s="291">
        <v>12788.06</v>
      </c>
      <c r="CC11" s="245" t="s">
        <v>638</v>
      </c>
      <c r="CD11" s="241">
        <v>0</v>
      </c>
      <c r="CE11" s="241">
        <v>0</v>
      </c>
      <c r="CF11" s="241">
        <v>0</v>
      </c>
      <c r="CG11" s="241">
        <v>0</v>
      </c>
      <c r="CH11" s="241">
        <v>0</v>
      </c>
      <c r="CI11" s="246" t="s">
        <v>634</v>
      </c>
      <c r="CJ11" s="247">
        <v>36461.94</v>
      </c>
      <c r="CK11" s="247">
        <v>36461.94</v>
      </c>
      <c r="CL11" s="247">
        <v>75150</v>
      </c>
      <c r="CM11" s="247">
        <v>0</v>
      </c>
    </row>
    <row r="12" spans="1:102" x14ac:dyDescent="0.25">
      <c r="A12" s="231" t="s">
        <v>676</v>
      </c>
      <c r="B12" s="232" t="s">
        <v>642</v>
      </c>
      <c r="C12" s="232" t="s">
        <v>640</v>
      </c>
      <c r="D12" s="233"/>
      <c r="E12" s="234">
        <v>243360</v>
      </c>
      <c r="F12" s="235">
        <v>243360</v>
      </c>
      <c r="G12" s="236"/>
      <c r="H12" s="104"/>
      <c r="I12" s="237">
        <v>230000</v>
      </c>
      <c r="J12" s="248"/>
      <c r="K12" s="239"/>
      <c r="L12" s="8">
        <v>137970.42000000001</v>
      </c>
      <c r="M12" s="240">
        <v>203520</v>
      </c>
      <c r="N12" s="71"/>
      <c r="O12" s="100"/>
      <c r="P12" s="9">
        <f t="shared" si="13"/>
        <v>26480</v>
      </c>
      <c r="Q12" s="9">
        <v>29456</v>
      </c>
      <c r="R12" s="9">
        <f t="shared" si="15"/>
        <v>-2976</v>
      </c>
      <c r="S12" s="152">
        <v>46203</v>
      </c>
      <c r="T12" s="10"/>
      <c r="U12" s="23">
        <f t="shared" si="16"/>
        <v>0.69948383451257867</v>
      </c>
      <c r="V12" s="11">
        <f t="shared" si="17"/>
        <v>160881.2819378931</v>
      </c>
      <c r="W12" s="11">
        <f t="shared" si="18"/>
        <v>160881.28000000003</v>
      </c>
      <c r="X12" s="8">
        <v>142358.95000000001</v>
      </c>
      <c r="Y12" s="9">
        <f t="shared" si="19"/>
        <v>18522.330000000016</v>
      </c>
      <c r="Z12" s="70">
        <v>18522.330000000002</v>
      </c>
      <c r="AA12" s="72"/>
      <c r="AB12" s="108"/>
      <c r="AC12" s="9">
        <v>29456</v>
      </c>
      <c r="AD12" s="9">
        <f t="shared" si="22"/>
        <v>-10933.669999999998</v>
      </c>
      <c r="AE12" s="10"/>
      <c r="AF12" s="24">
        <v>0.80918534329420133</v>
      </c>
      <c r="AG12" s="11">
        <v>100083.28</v>
      </c>
      <c r="AH12" s="8">
        <v>100083.28</v>
      </c>
      <c r="AI12" s="9">
        <v>59264.135745713196</v>
      </c>
      <c r="AJ12" s="9">
        <v>29395.33</v>
      </c>
      <c r="AK12" s="10"/>
      <c r="AL12" s="11">
        <f t="shared" si="24"/>
        <v>60798.000000000029</v>
      </c>
      <c r="AM12" s="8">
        <v>42275.67</v>
      </c>
      <c r="AN12" s="9">
        <f t="shared" si="26"/>
        <v>-40741.80574571318</v>
      </c>
      <c r="AO12" s="9">
        <f t="shared" si="27"/>
        <v>-10873</v>
      </c>
      <c r="AP12" s="10"/>
      <c r="AQ12" s="25">
        <f t="shared" si="28"/>
        <v>69118.719999999972</v>
      </c>
      <c r="AR12" s="25">
        <f t="shared" si="29"/>
        <v>61161.049999999988</v>
      </c>
      <c r="AS12" s="25">
        <f t="shared" si="30"/>
        <v>7957.6699999999983</v>
      </c>
      <c r="AT12" s="10"/>
      <c r="AU12" s="12">
        <v>160000</v>
      </c>
      <c r="AV12" s="12">
        <f t="shared" si="31"/>
        <v>881.28000000002794</v>
      </c>
      <c r="AW12" s="12" t="str">
        <f t="shared" si="32"/>
        <v xml:space="preserve"> </v>
      </c>
      <c r="AX12" s="241"/>
      <c r="AY12" s="242"/>
      <c r="AZ12" s="241"/>
      <c r="BA12" s="241"/>
      <c r="BB12" s="243"/>
      <c r="BC12" s="242" t="s">
        <v>630</v>
      </c>
      <c r="BD12" s="242" t="s">
        <v>630</v>
      </c>
      <c r="BE12" s="15">
        <v>230000</v>
      </c>
      <c r="BF12" s="15">
        <v>203520</v>
      </c>
      <c r="BG12" s="15">
        <v>18522.330000000002</v>
      </c>
      <c r="BH12" s="15">
        <v>160000</v>
      </c>
      <c r="BI12" s="15">
        <v>142358.95000000001</v>
      </c>
      <c r="BJ12" s="241">
        <v>0</v>
      </c>
      <c r="BK12" s="241">
        <v>0</v>
      </c>
      <c r="BL12" s="241"/>
      <c r="BM12" s="241">
        <v>1</v>
      </c>
      <c r="BN12" s="241">
        <v>0</v>
      </c>
      <c r="BO12" s="241">
        <v>29456</v>
      </c>
      <c r="BP12" s="241"/>
      <c r="BQ12" s="241"/>
      <c r="BR12" s="241"/>
      <c r="BS12" s="241"/>
      <c r="BT12" s="294"/>
      <c r="BU12" s="294"/>
      <c r="BV12" s="294"/>
      <c r="BW12" s="294"/>
      <c r="BX12" s="241"/>
      <c r="BY12" s="241"/>
      <c r="BZ12" s="244"/>
      <c r="CA12" s="244"/>
      <c r="CB12" s="291">
        <v>18522.330000000002</v>
      </c>
      <c r="CC12" s="245" t="s">
        <v>638</v>
      </c>
      <c r="CD12" s="241">
        <v>0</v>
      </c>
      <c r="CE12" s="241">
        <v>196923.26</v>
      </c>
      <c r="CF12" s="241">
        <v>123684</v>
      </c>
      <c r="CG12" s="241">
        <v>196923.26</v>
      </c>
      <c r="CH12" s="241">
        <v>123684</v>
      </c>
      <c r="CI12" s="246" t="s">
        <v>634</v>
      </c>
      <c r="CJ12" s="247">
        <v>142358.95000000001</v>
      </c>
      <c r="CK12" s="247">
        <v>42275.67</v>
      </c>
      <c r="CL12" s="247">
        <v>160000</v>
      </c>
      <c r="CM12" s="247">
        <v>0</v>
      </c>
    </row>
    <row r="13" spans="1:102" x14ac:dyDescent="0.25">
      <c r="A13" s="231" t="s">
        <v>677</v>
      </c>
      <c r="B13" s="232" t="s">
        <v>643</v>
      </c>
      <c r="C13" s="232" t="s">
        <v>640</v>
      </c>
      <c r="D13" s="233"/>
      <c r="E13" s="234">
        <v>102868</v>
      </c>
      <c r="F13" s="235">
        <v>102868</v>
      </c>
      <c r="G13" s="236"/>
      <c r="H13" s="104"/>
      <c r="I13" s="237">
        <v>102868</v>
      </c>
      <c r="J13" s="248"/>
      <c r="K13" s="239"/>
      <c r="L13" s="8">
        <v>55440.5</v>
      </c>
      <c r="M13" s="240">
        <v>114895</v>
      </c>
      <c r="N13" s="71"/>
      <c r="O13" s="100"/>
      <c r="P13" s="9">
        <f t="shared" si="13"/>
        <v>-12027</v>
      </c>
      <c r="Q13" s="9">
        <v>9341</v>
      </c>
      <c r="R13" s="9">
        <f t="shared" si="15"/>
        <v>-21368</v>
      </c>
      <c r="S13" s="152">
        <v>46112</v>
      </c>
      <c r="T13" s="10"/>
      <c r="U13" s="23">
        <f t="shared" si="16"/>
        <v>0.83076252230297232</v>
      </c>
      <c r="V13" s="11">
        <f t="shared" si="17"/>
        <v>85458.879144262159</v>
      </c>
      <c r="W13" s="11">
        <f t="shared" si="18"/>
        <v>83423.460000000006</v>
      </c>
      <c r="X13" s="8">
        <v>95450.46</v>
      </c>
      <c r="Y13" s="9">
        <f t="shared" si="19"/>
        <v>-12027</v>
      </c>
      <c r="Z13" s="70">
        <v>-12027</v>
      </c>
      <c r="AA13" s="71"/>
      <c r="AB13" s="108"/>
      <c r="AC13" s="9">
        <v>9341</v>
      </c>
      <c r="AD13" s="9">
        <f t="shared" si="22"/>
        <v>-21368</v>
      </c>
      <c r="AE13" s="10"/>
      <c r="AF13" s="24">
        <v>0.84304529754268231</v>
      </c>
      <c r="AG13" s="11">
        <v>42712.89</v>
      </c>
      <c r="AH13" s="8">
        <v>42712.89</v>
      </c>
      <c r="AI13" s="9">
        <v>30397.979359350604</v>
      </c>
      <c r="AJ13" s="9">
        <v>19016.57</v>
      </c>
      <c r="AK13" s="10"/>
      <c r="AL13" s="11">
        <f t="shared" si="24"/>
        <v>40710.570000000007</v>
      </c>
      <c r="AM13" s="8">
        <v>52737.57</v>
      </c>
      <c r="AN13" s="9">
        <f t="shared" si="26"/>
        <v>-42424.979359350604</v>
      </c>
      <c r="AO13" s="9">
        <f t="shared" si="27"/>
        <v>-31043.57</v>
      </c>
      <c r="AP13" s="10"/>
      <c r="AQ13" s="25">
        <f t="shared" si="28"/>
        <v>19444.539999999994</v>
      </c>
      <c r="AR13" s="25">
        <f t="shared" si="29"/>
        <v>19444.539999999994</v>
      </c>
      <c r="AS13" s="25">
        <f t="shared" si="30"/>
        <v>0</v>
      </c>
      <c r="AT13" s="10"/>
      <c r="AU13" s="12">
        <v>99118</v>
      </c>
      <c r="AV13" s="12" t="str">
        <f t="shared" si="31"/>
        <v xml:space="preserve"> </v>
      </c>
      <c r="AW13" s="12">
        <f t="shared" si="32"/>
        <v>15694.539999999994</v>
      </c>
      <c r="AX13" s="241"/>
      <c r="AY13" s="242"/>
      <c r="AZ13" s="241"/>
      <c r="BA13" s="241"/>
      <c r="BB13" s="243"/>
      <c r="BC13" s="242" t="s">
        <v>630</v>
      </c>
      <c r="BD13" s="242" t="s">
        <v>630</v>
      </c>
      <c r="BE13" s="15">
        <v>102868</v>
      </c>
      <c r="BF13" s="15">
        <v>114895</v>
      </c>
      <c r="BG13" s="15">
        <v>-12027</v>
      </c>
      <c r="BH13" s="15">
        <v>102868</v>
      </c>
      <c r="BI13" s="15">
        <v>114895</v>
      </c>
      <c r="BJ13" s="241">
        <v>0</v>
      </c>
      <c r="BK13" s="241">
        <v>0</v>
      </c>
      <c r="BL13" s="241"/>
      <c r="BM13" s="241">
        <v>1</v>
      </c>
      <c r="BN13" s="241">
        <v>0</v>
      </c>
      <c r="BO13" s="241">
        <v>18947</v>
      </c>
      <c r="BP13" s="241"/>
      <c r="BQ13" s="241"/>
      <c r="BR13" s="241"/>
      <c r="BS13" s="241"/>
      <c r="BT13" s="294"/>
      <c r="BU13" s="294"/>
      <c r="BV13" s="294"/>
      <c r="BW13" s="294"/>
      <c r="BX13" s="241"/>
      <c r="BY13" s="241"/>
      <c r="BZ13" s="244"/>
      <c r="CA13" s="244"/>
      <c r="CB13" s="291">
        <v>-12027</v>
      </c>
      <c r="CC13" s="245" t="s">
        <v>638</v>
      </c>
      <c r="CD13" s="241">
        <v>0</v>
      </c>
      <c r="CE13" s="241">
        <v>86722.35</v>
      </c>
      <c r="CF13" s="241">
        <v>50665</v>
      </c>
      <c r="CG13" s="241">
        <v>86722.35</v>
      </c>
      <c r="CH13" s="241">
        <v>50665</v>
      </c>
      <c r="CI13" s="246" t="s">
        <v>634</v>
      </c>
      <c r="CJ13" s="247">
        <v>95450.46</v>
      </c>
      <c r="CK13" s="247">
        <v>52737.57</v>
      </c>
      <c r="CL13" s="247">
        <v>99118</v>
      </c>
      <c r="CM13" s="247">
        <v>0</v>
      </c>
    </row>
    <row r="14" spans="1:102" x14ac:dyDescent="0.25">
      <c r="A14" s="231" t="s">
        <v>678</v>
      </c>
      <c r="B14" s="232" t="s">
        <v>644</v>
      </c>
      <c r="C14" s="232" t="s">
        <v>640</v>
      </c>
      <c r="D14" s="233"/>
      <c r="E14" s="234">
        <v>153913</v>
      </c>
      <c r="F14" s="235">
        <v>153913</v>
      </c>
      <c r="G14" s="236"/>
      <c r="H14" s="104"/>
      <c r="I14" s="237">
        <v>153913</v>
      </c>
      <c r="J14" s="248"/>
      <c r="K14" s="239"/>
      <c r="L14" s="8">
        <v>52763.68</v>
      </c>
      <c r="M14" s="240">
        <v>71045</v>
      </c>
      <c r="N14" s="72"/>
      <c r="O14" s="100"/>
      <c r="P14" s="9">
        <f t="shared" si="13"/>
        <v>82868</v>
      </c>
      <c r="Q14" s="9">
        <v>92841</v>
      </c>
      <c r="R14" s="9">
        <f t="shared" si="15"/>
        <v>-9973</v>
      </c>
      <c r="S14" s="152">
        <v>46112</v>
      </c>
      <c r="T14" s="10"/>
      <c r="U14" s="23">
        <f t="shared" si="16"/>
        <v>0.59105003870786121</v>
      </c>
      <c r="V14" s="11">
        <f t="shared" si="17"/>
        <v>90970.284607643043</v>
      </c>
      <c r="W14" s="11">
        <f t="shared" si="18"/>
        <v>90970.28</v>
      </c>
      <c r="X14" s="8">
        <v>41991.15</v>
      </c>
      <c r="Y14" s="9">
        <f t="shared" si="19"/>
        <v>48979.13</v>
      </c>
      <c r="Z14" s="70">
        <v>48979.13</v>
      </c>
      <c r="AA14" s="72"/>
      <c r="AB14" s="108"/>
      <c r="AC14" s="9">
        <v>92841</v>
      </c>
      <c r="AD14" s="9">
        <f t="shared" si="22"/>
        <v>-43861.87</v>
      </c>
      <c r="AE14" s="10"/>
      <c r="AF14" s="24">
        <v>0.34561968663032294</v>
      </c>
      <c r="AG14" s="11">
        <v>18131.900000000001</v>
      </c>
      <c r="AH14" s="8">
        <v>18131.900000000001</v>
      </c>
      <c r="AI14" s="9">
        <v>253.42909141855489</v>
      </c>
      <c r="AJ14" s="9">
        <v>31982.95</v>
      </c>
      <c r="AK14" s="10"/>
      <c r="AL14" s="11">
        <f t="shared" si="24"/>
        <v>72838.38</v>
      </c>
      <c r="AM14" s="8">
        <v>23859.25</v>
      </c>
      <c r="AN14" s="9">
        <f t="shared" si="26"/>
        <v>48725.700908581442</v>
      </c>
      <c r="AO14" s="9">
        <f t="shared" si="27"/>
        <v>16996.179999999997</v>
      </c>
      <c r="AP14" s="10"/>
      <c r="AQ14" s="25">
        <f t="shared" si="28"/>
        <v>62942.720000000001</v>
      </c>
      <c r="AR14" s="25">
        <f t="shared" si="29"/>
        <v>29053.85</v>
      </c>
      <c r="AS14" s="25">
        <f t="shared" si="30"/>
        <v>33888.870000000003</v>
      </c>
      <c r="AT14" s="10"/>
      <c r="AU14" s="12">
        <v>93500</v>
      </c>
      <c r="AV14" s="12" t="str">
        <f t="shared" si="31"/>
        <v xml:space="preserve"> </v>
      </c>
      <c r="AW14" s="12">
        <f t="shared" si="32"/>
        <v>2529.7200000000012</v>
      </c>
      <c r="AX14" s="241"/>
      <c r="AY14" s="242"/>
      <c r="AZ14" s="241"/>
      <c r="BA14" s="241"/>
      <c r="BB14" s="243"/>
      <c r="BC14" s="242" t="s">
        <v>630</v>
      </c>
      <c r="BD14" s="242" t="s">
        <v>630</v>
      </c>
      <c r="BE14" s="15">
        <v>153913</v>
      </c>
      <c r="BF14" s="15">
        <v>71045</v>
      </c>
      <c r="BG14" s="15">
        <v>48979.13</v>
      </c>
      <c r="BH14" s="15">
        <v>153913</v>
      </c>
      <c r="BI14" s="15">
        <v>71045</v>
      </c>
      <c r="BJ14" s="241">
        <v>0</v>
      </c>
      <c r="BK14" s="241">
        <v>0</v>
      </c>
      <c r="BL14" s="241"/>
      <c r="BM14" s="241">
        <v>1</v>
      </c>
      <c r="BN14" s="241">
        <v>0</v>
      </c>
      <c r="BO14" s="241">
        <v>92841</v>
      </c>
      <c r="BP14" s="241"/>
      <c r="BQ14" s="241"/>
      <c r="BR14" s="241"/>
      <c r="BS14" s="241"/>
      <c r="BT14" s="294"/>
      <c r="BU14" s="294"/>
      <c r="BV14" s="294"/>
      <c r="BW14" s="294"/>
      <c r="BX14" s="241"/>
      <c r="BY14" s="241"/>
      <c r="BZ14" s="244"/>
      <c r="CA14" s="244"/>
      <c r="CB14" s="291">
        <v>48979.13</v>
      </c>
      <c r="CC14" s="245" t="s">
        <v>638</v>
      </c>
      <c r="CD14" s="241">
        <v>0</v>
      </c>
      <c r="CE14" s="241">
        <v>53195.26</v>
      </c>
      <c r="CF14" s="241">
        <v>52462</v>
      </c>
      <c r="CG14" s="241">
        <v>53195.26</v>
      </c>
      <c r="CH14" s="241">
        <v>52462</v>
      </c>
      <c r="CI14" s="246" t="s">
        <v>634</v>
      </c>
      <c r="CJ14" s="247">
        <v>41991.15</v>
      </c>
      <c r="CK14" s="247">
        <v>23859.25</v>
      </c>
      <c r="CL14" s="247">
        <v>93500</v>
      </c>
      <c r="CM14" s="247">
        <v>0</v>
      </c>
    </row>
    <row r="15" spans="1:102" x14ac:dyDescent="0.25">
      <c r="A15" s="231" t="s">
        <v>679</v>
      </c>
      <c r="B15" s="232" t="s">
        <v>645</v>
      </c>
      <c r="C15" s="232" t="s">
        <v>640</v>
      </c>
      <c r="D15" s="233"/>
      <c r="E15" s="234">
        <v>85000</v>
      </c>
      <c r="F15" s="235">
        <v>85000</v>
      </c>
      <c r="G15" s="236"/>
      <c r="H15" s="104"/>
      <c r="I15" s="237">
        <v>85000</v>
      </c>
      <c r="J15" s="248"/>
      <c r="K15" s="239"/>
      <c r="L15" s="8">
        <v>79770.14</v>
      </c>
      <c r="M15" s="240">
        <v>82975</v>
      </c>
      <c r="N15" s="72"/>
      <c r="O15" s="100"/>
      <c r="P15" s="9">
        <f t="shared" si="13"/>
        <v>2025</v>
      </c>
      <c r="Q15" s="9">
        <v>7172</v>
      </c>
      <c r="R15" s="9">
        <f t="shared" si="15"/>
        <v>-5147</v>
      </c>
      <c r="S15" s="152">
        <v>46112</v>
      </c>
      <c r="T15" s="10"/>
      <c r="U15" s="23">
        <f t="shared" si="16"/>
        <v>0.42210714070503158</v>
      </c>
      <c r="V15" s="11">
        <f t="shared" si="17"/>
        <v>35879.106959927682</v>
      </c>
      <c r="W15" s="11">
        <f t="shared" si="18"/>
        <v>35879.109999999993</v>
      </c>
      <c r="X15" s="8">
        <v>35024.339999999997</v>
      </c>
      <c r="Y15" s="9">
        <f t="shared" si="19"/>
        <v>854.7699999999968</v>
      </c>
      <c r="Z15" s="70">
        <v>854.77</v>
      </c>
      <c r="AA15" s="71"/>
      <c r="AB15" s="108"/>
      <c r="AC15" s="9">
        <v>7172</v>
      </c>
      <c r="AD15" s="9">
        <f t="shared" si="22"/>
        <v>-6317.23</v>
      </c>
      <c r="AE15" s="10"/>
      <c r="AF15" s="24">
        <v>0.11684768612198776</v>
      </c>
      <c r="AG15" s="11">
        <v>8892.81</v>
      </c>
      <c r="AH15" s="8">
        <v>8892.81</v>
      </c>
      <c r="AI15" s="9">
        <v>-7732.2787814364146</v>
      </c>
      <c r="AJ15" s="9">
        <v>0</v>
      </c>
      <c r="AK15" s="10"/>
      <c r="AL15" s="11">
        <f t="shared" si="24"/>
        <v>26986.299999999996</v>
      </c>
      <c r="AM15" s="8">
        <v>26131.53</v>
      </c>
      <c r="AN15" s="9">
        <f t="shared" si="26"/>
        <v>8587.0487814364114</v>
      </c>
      <c r="AO15" s="9">
        <f t="shared" si="27"/>
        <v>854.77</v>
      </c>
      <c r="AP15" s="10"/>
      <c r="AQ15" s="25">
        <f t="shared" si="28"/>
        <v>49120.890000000007</v>
      </c>
      <c r="AR15" s="25">
        <f t="shared" si="29"/>
        <v>47950.66</v>
      </c>
      <c r="AS15" s="25">
        <f t="shared" si="30"/>
        <v>1170.23</v>
      </c>
      <c r="AT15" s="10"/>
      <c r="AU15" s="12">
        <v>15500</v>
      </c>
      <c r="AV15" s="12">
        <f t="shared" si="31"/>
        <v>20379.109999999993</v>
      </c>
      <c r="AW15" s="12" t="str">
        <f t="shared" si="32"/>
        <v xml:space="preserve"> </v>
      </c>
      <c r="AX15" s="241"/>
      <c r="AY15" s="242"/>
      <c r="AZ15" s="241"/>
      <c r="BA15" s="241"/>
      <c r="BB15" s="243"/>
      <c r="BC15" s="242" t="s">
        <v>630</v>
      </c>
      <c r="BD15" s="242" t="s">
        <v>630</v>
      </c>
      <c r="BE15" s="15">
        <v>85000</v>
      </c>
      <c r="BF15" s="15">
        <v>82975</v>
      </c>
      <c r="BG15" s="15">
        <v>854.77</v>
      </c>
      <c r="BH15" s="15">
        <v>85000</v>
      </c>
      <c r="BI15" s="15">
        <v>82975</v>
      </c>
      <c r="BJ15" s="241">
        <v>0</v>
      </c>
      <c r="BK15" s="241">
        <v>0</v>
      </c>
      <c r="BL15" s="241"/>
      <c r="BM15" s="241">
        <v>1</v>
      </c>
      <c r="BN15" s="241">
        <v>0</v>
      </c>
      <c r="BO15" s="241">
        <v>7172</v>
      </c>
      <c r="BP15" s="241"/>
      <c r="BQ15" s="241"/>
      <c r="BR15" s="241"/>
      <c r="BS15" s="241"/>
      <c r="BT15" s="294"/>
      <c r="BU15" s="294"/>
      <c r="BV15" s="294"/>
      <c r="BW15" s="294"/>
      <c r="BX15" s="241"/>
      <c r="BY15" s="241"/>
      <c r="BZ15" s="244"/>
      <c r="CA15" s="244"/>
      <c r="CB15" s="291">
        <v>854.77</v>
      </c>
      <c r="CC15" s="245" t="s">
        <v>638</v>
      </c>
      <c r="CD15" s="241">
        <v>0</v>
      </c>
      <c r="CE15" s="241">
        <v>9932</v>
      </c>
      <c r="CF15" s="241">
        <v>76106</v>
      </c>
      <c r="CG15" s="241">
        <v>8892.81</v>
      </c>
      <c r="CH15" s="241">
        <v>76106</v>
      </c>
      <c r="CI15" s="246" t="s">
        <v>634</v>
      </c>
      <c r="CJ15" s="247">
        <v>35024.339999999997</v>
      </c>
      <c r="CK15" s="247">
        <v>26131.53</v>
      </c>
      <c r="CL15" s="247">
        <v>15500</v>
      </c>
      <c r="CM15" s="247">
        <v>0</v>
      </c>
    </row>
    <row r="16" spans="1:102" x14ac:dyDescent="0.25">
      <c r="A16" s="231" t="s">
        <v>680</v>
      </c>
      <c r="B16" s="232" t="s">
        <v>646</v>
      </c>
      <c r="C16" s="232" t="s">
        <v>640</v>
      </c>
      <c r="D16" s="233"/>
      <c r="E16" s="234">
        <v>276000</v>
      </c>
      <c r="F16" s="235">
        <v>276000</v>
      </c>
      <c r="G16" s="236"/>
      <c r="H16" s="104"/>
      <c r="I16" s="237">
        <v>276000</v>
      </c>
      <c r="J16" s="248"/>
      <c r="K16" s="239"/>
      <c r="L16" s="8">
        <v>217354.61</v>
      </c>
      <c r="M16" s="240">
        <v>209024</v>
      </c>
      <c r="N16" s="72"/>
      <c r="O16" s="100"/>
      <c r="P16" s="9">
        <f t="shared" si="13"/>
        <v>66976</v>
      </c>
      <c r="Q16" s="9">
        <v>63834</v>
      </c>
      <c r="R16" s="9">
        <f t="shared" si="15"/>
        <v>3142</v>
      </c>
      <c r="S16" s="152">
        <v>46203</v>
      </c>
      <c r="T16" s="10"/>
      <c r="U16" s="23">
        <f t="shared" si="16"/>
        <v>0.51215147542865891</v>
      </c>
      <c r="V16" s="11">
        <f t="shared" si="17"/>
        <v>141353.80721830987</v>
      </c>
      <c r="W16" s="11">
        <f t="shared" si="18"/>
        <v>141353.81</v>
      </c>
      <c r="X16" s="8">
        <v>107051.95</v>
      </c>
      <c r="Y16" s="9">
        <f t="shared" si="19"/>
        <v>34301.86</v>
      </c>
      <c r="Z16" s="70">
        <v>34301.86</v>
      </c>
      <c r="AA16" s="72"/>
      <c r="AB16" s="108"/>
      <c r="AC16" s="9">
        <v>63834</v>
      </c>
      <c r="AD16" s="9">
        <f t="shared" si="22"/>
        <v>-29532.14</v>
      </c>
      <c r="AE16" s="10"/>
      <c r="AF16" s="24">
        <v>0.25171187205090034</v>
      </c>
      <c r="AG16" s="11">
        <v>51904.75</v>
      </c>
      <c r="AH16" s="8">
        <v>51904.75</v>
      </c>
      <c r="AI16" s="9">
        <v>-34417.762414030585</v>
      </c>
      <c r="AJ16" s="9">
        <v>0</v>
      </c>
      <c r="AK16" s="10"/>
      <c r="AL16" s="11">
        <f t="shared" si="24"/>
        <v>89449.06</v>
      </c>
      <c r="AM16" s="8">
        <v>55147.199999999997</v>
      </c>
      <c r="AN16" s="9">
        <f t="shared" si="26"/>
        <v>68719.622414030586</v>
      </c>
      <c r="AO16" s="9">
        <f t="shared" si="27"/>
        <v>34301.86</v>
      </c>
      <c r="AP16" s="10"/>
      <c r="AQ16" s="25">
        <f t="shared" si="28"/>
        <v>134646.19</v>
      </c>
      <c r="AR16" s="25">
        <f t="shared" si="29"/>
        <v>101972.05</v>
      </c>
      <c r="AS16" s="25">
        <f t="shared" si="30"/>
        <v>32674.14</v>
      </c>
      <c r="AT16" s="10"/>
      <c r="AU16" s="12">
        <v>48000</v>
      </c>
      <c r="AV16" s="12">
        <f t="shared" si="31"/>
        <v>93353.81</v>
      </c>
      <c r="AW16" s="12" t="str">
        <f t="shared" si="32"/>
        <v xml:space="preserve"> </v>
      </c>
      <c r="AX16" s="241"/>
      <c r="AY16" s="242"/>
      <c r="AZ16" s="241"/>
      <c r="BA16" s="241"/>
      <c r="BB16" s="243"/>
      <c r="BC16" s="242" t="s">
        <v>630</v>
      </c>
      <c r="BD16" s="242" t="s">
        <v>630</v>
      </c>
      <c r="BE16" s="15">
        <v>276000</v>
      </c>
      <c r="BF16" s="15">
        <v>209024</v>
      </c>
      <c r="BG16" s="15">
        <v>34301.86</v>
      </c>
      <c r="BH16" s="15">
        <v>276000</v>
      </c>
      <c r="BI16" s="15">
        <v>209024</v>
      </c>
      <c r="BJ16" s="241">
        <v>0</v>
      </c>
      <c r="BK16" s="241">
        <v>0</v>
      </c>
      <c r="BL16" s="241"/>
      <c r="BM16" s="241">
        <v>1</v>
      </c>
      <c r="BN16" s="241">
        <v>0</v>
      </c>
      <c r="BO16" s="241">
        <v>63834</v>
      </c>
      <c r="BP16" s="241"/>
      <c r="BQ16" s="241"/>
      <c r="BR16" s="241"/>
      <c r="BS16" s="241"/>
      <c r="BT16" s="294"/>
      <c r="BU16" s="294"/>
      <c r="BV16" s="294"/>
      <c r="BW16" s="294"/>
      <c r="BX16" s="241"/>
      <c r="BY16" s="241"/>
      <c r="BZ16" s="244"/>
      <c r="CA16" s="244"/>
      <c r="CB16" s="291">
        <v>34301.86</v>
      </c>
      <c r="CC16" s="245" t="s">
        <v>638</v>
      </c>
      <c r="CD16" s="241">
        <v>0</v>
      </c>
      <c r="CE16" s="241">
        <v>69472.240000000005</v>
      </c>
      <c r="CF16" s="241">
        <v>206207</v>
      </c>
      <c r="CG16" s="241">
        <v>51904.75</v>
      </c>
      <c r="CH16" s="241">
        <v>206207</v>
      </c>
      <c r="CI16" s="246" t="s">
        <v>634</v>
      </c>
      <c r="CJ16" s="247">
        <v>107051.95</v>
      </c>
      <c r="CK16" s="247">
        <v>55147.199999999997</v>
      </c>
      <c r="CL16" s="247">
        <v>48000</v>
      </c>
      <c r="CM16" s="247">
        <v>0</v>
      </c>
    </row>
    <row r="17" spans="1:91" x14ac:dyDescent="0.25">
      <c r="A17" s="231" t="s">
        <v>681</v>
      </c>
      <c r="B17" s="232" t="s">
        <v>682</v>
      </c>
      <c r="C17" s="232" t="s">
        <v>640</v>
      </c>
      <c r="D17" s="233"/>
      <c r="E17" s="234">
        <v>60000</v>
      </c>
      <c r="F17" s="235">
        <v>60000</v>
      </c>
      <c r="G17" s="236"/>
      <c r="H17" s="104"/>
      <c r="I17" s="237">
        <v>36491</v>
      </c>
      <c r="J17" s="248"/>
      <c r="K17" s="239"/>
      <c r="L17" s="8">
        <v>5541.88</v>
      </c>
      <c r="M17" s="240">
        <v>21674.2</v>
      </c>
      <c r="N17" s="72"/>
      <c r="O17" s="100"/>
      <c r="P17" s="9">
        <f t="shared" si="13"/>
        <v>14816.8</v>
      </c>
      <c r="Q17" s="9">
        <v>15425</v>
      </c>
      <c r="R17" s="9">
        <f t="shared" si="15"/>
        <v>-608.20000000000073</v>
      </c>
      <c r="S17" s="152">
        <v>46387</v>
      </c>
      <c r="T17" s="10"/>
      <c r="U17" s="23">
        <f t="shared" si="16"/>
        <v>1</v>
      </c>
      <c r="V17" s="11">
        <f t="shared" si="17"/>
        <v>36491</v>
      </c>
      <c r="W17" s="11">
        <f t="shared" si="18"/>
        <v>36491</v>
      </c>
      <c r="X17" s="8">
        <v>21674.2</v>
      </c>
      <c r="Y17" s="9">
        <f t="shared" si="19"/>
        <v>14816.8</v>
      </c>
      <c r="Z17" s="70">
        <v>14816.8</v>
      </c>
      <c r="AA17" s="71"/>
      <c r="AB17" s="108"/>
      <c r="AC17" s="9">
        <v>15425</v>
      </c>
      <c r="AD17" s="9">
        <f t="shared" si="22"/>
        <v>-608.20000000000073</v>
      </c>
      <c r="AE17" s="10"/>
      <c r="AF17" s="24">
        <v>1</v>
      </c>
      <c r="AG17" s="11">
        <v>2024.38</v>
      </c>
      <c r="AH17" s="8">
        <v>2024.38</v>
      </c>
      <c r="AI17" s="9">
        <v>57975.62</v>
      </c>
      <c r="AJ17" s="9">
        <v>338.12</v>
      </c>
      <c r="AK17" s="10"/>
      <c r="AL17" s="11">
        <f t="shared" si="24"/>
        <v>34466.620000000003</v>
      </c>
      <c r="AM17" s="8">
        <v>19649.82</v>
      </c>
      <c r="AN17" s="9">
        <f t="shared" si="26"/>
        <v>-43158.820000000007</v>
      </c>
      <c r="AO17" s="9">
        <f t="shared" si="27"/>
        <v>14478.679999999998</v>
      </c>
      <c r="AP17" s="10"/>
      <c r="AQ17" s="25">
        <f t="shared" si="28"/>
        <v>0</v>
      </c>
      <c r="AR17" s="25">
        <f t="shared" si="29"/>
        <v>0</v>
      </c>
      <c r="AS17" s="25">
        <f t="shared" si="30"/>
        <v>0</v>
      </c>
      <c r="AT17" s="10"/>
      <c r="AU17" s="12">
        <v>40143</v>
      </c>
      <c r="AV17" s="12" t="str">
        <f t="shared" si="31"/>
        <v xml:space="preserve"> </v>
      </c>
      <c r="AW17" s="12">
        <f t="shared" si="32"/>
        <v>3652</v>
      </c>
      <c r="AX17" s="241"/>
      <c r="AY17" s="242"/>
      <c r="AZ17" s="241"/>
      <c r="BA17" s="241"/>
      <c r="BB17" s="243"/>
      <c r="BC17" s="242" t="s">
        <v>630</v>
      </c>
      <c r="BD17" s="242" t="s">
        <v>630</v>
      </c>
      <c r="BE17" s="15">
        <v>36491</v>
      </c>
      <c r="BF17" s="15">
        <v>21674.2</v>
      </c>
      <c r="BG17" s="15">
        <v>14816.8</v>
      </c>
      <c r="BH17" s="15">
        <v>36491</v>
      </c>
      <c r="BI17" s="15">
        <v>21674.2</v>
      </c>
      <c r="BJ17" s="241">
        <v>0</v>
      </c>
      <c r="BK17" s="241">
        <v>0</v>
      </c>
      <c r="BL17" s="241"/>
      <c r="BM17" s="241">
        <v>1</v>
      </c>
      <c r="BN17" s="241">
        <v>0</v>
      </c>
      <c r="BO17" s="241">
        <v>8081.4500000000007</v>
      </c>
      <c r="BP17" s="241"/>
      <c r="BQ17" s="241"/>
      <c r="BR17" s="241"/>
      <c r="BS17" s="241"/>
      <c r="BT17" s="294"/>
      <c r="BU17" s="294"/>
      <c r="BV17" s="294"/>
      <c r="BW17" s="294"/>
      <c r="BX17" s="241"/>
      <c r="BY17" s="241"/>
      <c r="BZ17" s="244"/>
      <c r="CA17" s="244"/>
      <c r="CB17" s="291">
        <v>14816.8</v>
      </c>
      <c r="CC17" s="245" t="s">
        <v>638</v>
      </c>
      <c r="CD17" s="241">
        <v>0</v>
      </c>
      <c r="CE17" s="241">
        <v>60000</v>
      </c>
      <c r="CF17" s="241">
        <v>2024.38</v>
      </c>
      <c r="CG17" s="241">
        <v>60000</v>
      </c>
      <c r="CH17" s="241">
        <v>2024.38</v>
      </c>
      <c r="CI17" s="246" t="s">
        <v>634</v>
      </c>
      <c r="CJ17" s="247">
        <v>21674.2</v>
      </c>
      <c r="CK17" s="247">
        <v>19649.82</v>
      </c>
      <c r="CL17" s="247">
        <v>40143</v>
      </c>
      <c r="CM17" s="247">
        <v>0</v>
      </c>
    </row>
    <row r="18" spans="1:91" x14ac:dyDescent="0.25">
      <c r="A18" s="231" t="s">
        <v>683</v>
      </c>
      <c r="B18" s="232" t="s">
        <v>647</v>
      </c>
      <c r="C18" s="232" t="s">
        <v>640</v>
      </c>
      <c r="D18" s="233"/>
      <c r="E18" s="234">
        <v>95000</v>
      </c>
      <c r="F18" s="235">
        <v>95000</v>
      </c>
      <c r="G18" s="236"/>
      <c r="H18" s="104"/>
      <c r="I18" s="237">
        <v>95000</v>
      </c>
      <c r="J18" s="248"/>
      <c r="K18" s="239"/>
      <c r="L18" s="8">
        <v>106311.75</v>
      </c>
      <c r="M18" s="240">
        <v>117376</v>
      </c>
      <c r="N18" s="72"/>
      <c r="O18" s="100"/>
      <c r="P18" s="9">
        <f t="shared" si="13"/>
        <v>-22376</v>
      </c>
      <c r="Q18" s="9">
        <v>-20454</v>
      </c>
      <c r="R18" s="9">
        <f t="shared" si="15"/>
        <v>-1922</v>
      </c>
      <c r="S18" s="152">
        <v>46112</v>
      </c>
      <c r="T18" s="10"/>
      <c r="U18" s="23">
        <f t="shared" si="16"/>
        <v>0.85238796687568152</v>
      </c>
      <c r="V18" s="11">
        <f t="shared" si="17"/>
        <v>80976.856853189747</v>
      </c>
      <c r="W18" s="11">
        <f t="shared" si="18"/>
        <v>77673.89</v>
      </c>
      <c r="X18" s="8">
        <v>100049.89</v>
      </c>
      <c r="Y18" s="9">
        <f t="shared" si="19"/>
        <v>-22376</v>
      </c>
      <c r="Z18" s="70">
        <v>-22376</v>
      </c>
      <c r="AA18" s="71"/>
      <c r="AB18" s="108"/>
      <c r="AC18" s="9">
        <v>-20454</v>
      </c>
      <c r="AD18" s="9">
        <f t="shared" si="22"/>
        <v>-1922</v>
      </c>
      <c r="AE18" s="10"/>
      <c r="AF18" s="24">
        <v>0.64340657019119041</v>
      </c>
      <c r="AG18" s="11">
        <v>54820.17</v>
      </c>
      <c r="AH18" s="8">
        <v>54820.17</v>
      </c>
      <c r="AI18" s="9">
        <v>-15492.863468458883</v>
      </c>
      <c r="AJ18" s="9">
        <v>6303.45</v>
      </c>
      <c r="AK18" s="10"/>
      <c r="AL18" s="11">
        <f t="shared" si="24"/>
        <v>22853.72</v>
      </c>
      <c r="AM18" s="8">
        <v>45229.72</v>
      </c>
      <c r="AN18" s="9">
        <f t="shared" si="26"/>
        <v>-6883.1365315411167</v>
      </c>
      <c r="AO18" s="9">
        <f t="shared" si="27"/>
        <v>-28679.45</v>
      </c>
      <c r="AP18" s="10"/>
      <c r="AQ18" s="25">
        <f t="shared" si="28"/>
        <v>17326.11</v>
      </c>
      <c r="AR18" s="25">
        <f t="shared" si="29"/>
        <v>17326.11</v>
      </c>
      <c r="AS18" s="25">
        <f t="shared" si="30"/>
        <v>0</v>
      </c>
      <c r="AT18" s="10"/>
      <c r="AU18" s="12">
        <v>9500</v>
      </c>
      <c r="AV18" s="12">
        <f t="shared" si="31"/>
        <v>68173.89</v>
      </c>
      <c r="AW18" s="12" t="str">
        <f t="shared" si="32"/>
        <v xml:space="preserve"> </v>
      </c>
      <c r="AX18" s="241"/>
      <c r="AY18" s="242"/>
      <c r="AZ18" s="241"/>
      <c r="BA18" s="241"/>
      <c r="BB18" s="243"/>
      <c r="BC18" s="242" t="s">
        <v>630</v>
      </c>
      <c r="BD18" s="242" t="s">
        <v>630</v>
      </c>
      <c r="BE18" s="15">
        <v>95000</v>
      </c>
      <c r="BF18" s="15">
        <v>117376</v>
      </c>
      <c r="BG18" s="15">
        <v>-22376</v>
      </c>
      <c r="BH18" s="15">
        <v>95000</v>
      </c>
      <c r="BI18" s="15">
        <v>117376</v>
      </c>
      <c r="BJ18" s="241">
        <v>0</v>
      </c>
      <c r="BK18" s="241">
        <v>0</v>
      </c>
      <c r="BL18" s="241"/>
      <c r="BM18" s="241">
        <v>1</v>
      </c>
      <c r="BN18" s="241">
        <v>0</v>
      </c>
      <c r="BO18" s="241">
        <v>4885</v>
      </c>
      <c r="BP18" s="241"/>
      <c r="BQ18" s="241"/>
      <c r="BR18" s="241"/>
      <c r="BS18" s="241"/>
      <c r="BT18" s="294"/>
      <c r="BU18" s="294"/>
      <c r="BV18" s="294"/>
      <c r="BW18" s="294"/>
      <c r="BX18" s="241"/>
      <c r="BY18" s="241"/>
      <c r="BZ18" s="244"/>
      <c r="CA18" s="244"/>
      <c r="CB18" s="291">
        <v>-22376</v>
      </c>
      <c r="CC18" s="245" t="s">
        <v>638</v>
      </c>
      <c r="CD18" s="241">
        <v>0</v>
      </c>
      <c r="CE18" s="241">
        <v>61123.57</v>
      </c>
      <c r="CF18" s="241">
        <v>85203</v>
      </c>
      <c r="CG18" s="241">
        <v>61123.57</v>
      </c>
      <c r="CH18" s="241">
        <v>85203</v>
      </c>
      <c r="CI18" s="246" t="s">
        <v>634</v>
      </c>
      <c r="CJ18" s="247">
        <v>100049.89</v>
      </c>
      <c r="CK18" s="247">
        <v>45229.72</v>
      </c>
      <c r="CL18" s="247">
        <v>9500</v>
      </c>
      <c r="CM18" s="247">
        <v>0</v>
      </c>
    </row>
    <row r="19" spans="1:91" x14ac:dyDescent="0.25">
      <c r="A19" s="231" t="s">
        <v>684</v>
      </c>
      <c r="B19" s="232" t="s">
        <v>648</v>
      </c>
      <c r="C19" s="232" t="s">
        <v>640</v>
      </c>
      <c r="D19" s="233"/>
      <c r="E19" s="234">
        <v>375000</v>
      </c>
      <c r="F19" s="235">
        <v>375000</v>
      </c>
      <c r="G19" s="236"/>
      <c r="H19" s="104"/>
      <c r="I19" s="237">
        <v>375000</v>
      </c>
      <c r="J19" s="238"/>
      <c r="K19" s="239"/>
      <c r="L19" s="8">
        <v>376966.87</v>
      </c>
      <c r="M19" s="240">
        <v>332284</v>
      </c>
      <c r="N19" s="72"/>
      <c r="O19" s="100"/>
      <c r="P19" s="9">
        <f t="shared" si="13"/>
        <v>42716</v>
      </c>
      <c r="Q19" s="9">
        <v>33826</v>
      </c>
      <c r="R19" s="9">
        <f t="shared" si="15"/>
        <v>8890</v>
      </c>
      <c r="S19" s="152">
        <v>46112</v>
      </c>
      <c r="T19" s="10"/>
      <c r="U19" s="23">
        <f t="shared" si="16"/>
        <v>0.9752176752416607</v>
      </c>
      <c r="V19" s="11">
        <f t="shared" si="17"/>
        <v>365706.62821562274</v>
      </c>
      <c r="W19" s="11">
        <f t="shared" si="18"/>
        <v>365706.63</v>
      </c>
      <c r="X19" s="8">
        <v>324049.23</v>
      </c>
      <c r="Y19" s="9">
        <f t="shared" si="19"/>
        <v>41657.400000000023</v>
      </c>
      <c r="Z19" s="70">
        <v>41657.4</v>
      </c>
      <c r="AA19" s="71"/>
      <c r="AB19" s="108"/>
      <c r="AC19" s="9">
        <v>33826</v>
      </c>
      <c r="AD19" s="9">
        <f t="shared" si="22"/>
        <v>7831.4000000000015</v>
      </c>
      <c r="AE19" s="10"/>
      <c r="AF19" s="24">
        <v>0.13104272334526701</v>
      </c>
      <c r="AG19" s="11">
        <v>44619.13</v>
      </c>
      <c r="AH19" s="8">
        <v>44619.13</v>
      </c>
      <c r="AI19" s="9">
        <v>-38179.592292771071</v>
      </c>
      <c r="AJ19" s="9">
        <v>0</v>
      </c>
      <c r="AK19" s="10"/>
      <c r="AL19" s="11">
        <f t="shared" si="24"/>
        <v>321087.5</v>
      </c>
      <c r="AM19" s="8">
        <v>279430.09999999998</v>
      </c>
      <c r="AN19" s="9">
        <f t="shared" si="26"/>
        <v>79836.992292771087</v>
      </c>
      <c r="AO19" s="9">
        <f t="shared" si="27"/>
        <v>41657.4</v>
      </c>
      <c r="AP19" s="10"/>
      <c r="AQ19" s="25">
        <f t="shared" si="28"/>
        <v>9293.3699999999953</v>
      </c>
      <c r="AR19" s="25">
        <f t="shared" si="29"/>
        <v>8234.7700000000186</v>
      </c>
      <c r="AS19" s="25">
        <f t="shared" si="30"/>
        <v>1058.5999999999985</v>
      </c>
      <c r="AT19" s="10"/>
      <c r="AU19" s="12">
        <v>330000</v>
      </c>
      <c r="AV19" s="12">
        <f t="shared" si="31"/>
        <v>35706.630000000005</v>
      </c>
      <c r="AW19" s="12" t="str">
        <f t="shared" si="32"/>
        <v xml:space="preserve"> </v>
      </c>
      <c r="AX19" s="241"/>
      <c r="AY19" s="242"/>
      <c r="AZ19" s="241"/>
      <c r="BA19" s="241"/>
      <c r="BB19" s="243"/>
      <c r="BC19" s="242" t="s">
        <v>630</v>
      </c>
      <c r="BD19" s="242" t="s">
        <v>630</v>
      </c>
      <c r="BE19" s="15">
        <v>375000</v>
      </c>
      <c r="BF19" s="15">
        <v>332284</v>
      </c>
      <c r="BG19" s="15">
        <v>41657.4</v>
      </c>
      <c r="BH19" s="15">
        <v>375000</v>
      </c>
      <c r="BI19" s="15">
        <v>332284</v>
      </c>
      <c r="BJ19" s="241">
        <v>0</v>
      </c>
      <c r="BK19" s="241">
        <v>0</v>
      </c>
      <c r="BL19" s="241"/>
      <c r="BM19" s="241">
        <v>1</v>
      </c>
      <c r="BN19" s="241">
        <v>0</v>
      </c>
      <c r="BO19" s="241">
        <v>33826</v>
      </c>
      <c r="BP19" s="241"/>
      <c r="BQ19" s="241"/>
      <c r="BR19" s="241"/>
      <c r="BS19" s="241"/>
      <c r="BT19" s="294"/>
      <c r="BU19" s="294"/>
      <c r="BV19" s="294"/>
      <c r="BW19" s="294"/>
      <c r="BX19" s="241"/>
      <c r="BY19" s="241"/>
      <c r="BZ19" s="244"/>
      <c r="CA19" s="244"/>
      <c r="CB19" s="291">
        <v>41657.4</v>
      </c>
      <c r="CC19" s="245" t="s">
        <v>638</v>
      </c>
      <c r="CD19" s="241">
        <v>0</v>
      </c>
      <c r="CE19" s="241">
        <v>49140.75</v>
      </c>
      <c r="CF19" s="241">
        <v>340493</v>
      </c>
      <c r="CG19" s="241">
        <v>44619.13</v>
      </c>
      <c r="CH19" s="241">
        <v>340493</v>
      </c>
      <c r="CI19" s="246" t="s">
        <v>634</v>
      </c>
      <c r="CJ19" s="247">
        <v>324049.23</v>
      </c>
      <c r="CK19" s="247">
        <v>279430.09999999998</v>
      </c>
      <c r="CL19" s="247">
        <v>330000</v>
      </c>
      <c r="CM19" s="247">
        <v>0</v>
      </c>
    </row>
    <row r="20" spans="1:91" x14ac:dyDescent="0.25">
      <c r="A20" s="231" t="s">
        <v>685</v>
      </c>
      <c r="B20" s="232" t="s">
        <v>686</v>
      </c>
      <c r="C20" s="232" t="s">
        <v>640</v>
      </c>
      <c r="D20" s="233"/>
      <c r="E20" s="234">
        <v>277565</v>
      </c>
      <c r="F20" s="235">
        <v>277565</v>
      </c>
      <c r="G20" s="236"/>
      <c r="H20" s="104"/>
      <c r="I20" s="237">
        <v>277565</v>
      </c>
      <c r="J20" s="238"/>
      <c r="K20" s="239"/>
      <c r="L20" s="8">
        <v>212288.1</v>
      </c>
      <c r="M20" s="240">
        <v>218288</v>
      </c>
      <c r="N20" s="72"/>
      <c r="O20" s="100"/>
      <c r="P20" s="9">
        <f t="shared" si="13"/>
        <v>59277</v>
      </c>
      <c r="Q20" s="9">
        <v>59277</v>
      </c>
      <c r="R20" s="9">
        <f t="shared" si="15"/>
        <v>0</v>
      </c>
      <c r="S20" s="152">
        <v>46112</v>
      </c>
      <c r="T20" s="10"/>
      <c r="U20" s="23">
        <f t="shared" si="16"/>
        <v>0.79107999523565198</v>
      </c>
      <c r="V20" s="11">
        <f t="shared" si="17"/>
        <v>219576.11887758374</v>
      </c>
      <c r="W20" s="11">
        <f t="shared" si="18"/>
        <v>219576.12</v>
      </c>
      <c r="X20" s="8">
        <v>172683.27</v>
      </c>
      <c r="Y20" s="9">
        <f t="shared" si="19"/>
        <v>46892.850000000006</v>
      </c>
      <c r="Z20" s="70">
        <v>46892.85</v>
      </c>
      <c r="AA20" s="71"/>
      <c r="AB20" s="108"/>
      <c r="AC20" s="9">
        <v>59277</v>
      </c>
      <c r="AD20" s="9">
        <f t="shared" si="22"/>
        <v>-12384.150000000001</v>
      </c>
      <c r="AE20" s="10"/>
      <c r="AF20" s="24">
        <v>0.56271380273032301</v>
      </c>
      <c r="AG20" s="11">
        <v>87880.14</v>
      </c>
      <c r="AH20" s="8">
        <v>87880.14</v>
      </c>
      <c r="AI20" s="9">
        <v>9.8081015815987485</v>
      </c>
      <c r="AJ20" s="9">
        <v>34822.22</v>
      </c>
      <c r="AK20" s="10"/>
      <c r="AL20" s="11">
        <f t="shared" si="24"/>
        <v>131695.97999999998</v>
      </c>
      <c r="AM20" s="8">
        <v>84803.13</v>
      </c>
      <c r="AN20" s="9">
        <f t="shared" si="26"/>
        <v>46883.041898418407</v>
      </c>
      <c r="AO20" s="9">
        <f t="shared" si="27"/>
        <v>12070.629999999997</v>
      </c>
      <c r="AP20" s="10"/>
      <c r="AQ20" s="25">
        <f t="shared" si="28"/>
        <v>57988.880000000005</v>
      </c>
      <c r="AR20" s="25">
        <f t="shared" si="29"/>
        <v>45604.73000000001</v>
      </c>
      <c r="AS20" s="25">
        <f t="shared" si="30"/>
        <v>12384.150000000001</v>
      </c>
      <c r="AT20" s="10"/>
      <c r="AU20" s="12">
        <v>277565</v>
      </c>
      <c r="AV20" s="12" t="str">
        <f t="shared" si="31"/>
        <v xml:space="preserve"> </v>
      </c>
      <c r="AW20" s="12">
        <f t="shared" si="32"/>
        <v>57988.880000000005</v>
      </c>
      <c r="AX20" s="241"/>
      <c r="AY20" s="242"/>
      <c r="AZ20" s="241"/>
      <c r="BA20" s="241"/>
      <c r="BB20" s="243"/>
      <c r="BC20" s="242" t="s">
        <v>630</v>
      </c>
      <c r="BD20" s="242" t="s">
        <v>630</v>
      </c>
      <c r="BE20" s="15">
        <v>277565</v>
      </c>
      <c r="BF20" s="15">
        <v>218288</v>
      </c>
      <c r="BG20" s="15">
        <v>46892.85</v>
      </c>
      <c r="BH20" s="15">
        <v>277565</v>
      </c>
      <c r="BI20" s="15">
        <v>218288</v>
      </c>
      <c r="BJ20" s="241">
        <v>0</v>
      </c>
      <c r="BK20" s="241">
        <v>0</v>
      </c>
      <c r="BL20" s="241"/>
      <c r="BM20" s="241">
        <v>1</v>
      </c>
      <c r="BN20" s="241">
        <v>0</v>
      </c>
      <c r="BO20" s="241">
        <v>59277</v>
      </c>
      <c r="BP20" s="241"/>
      <c r="BQ20" s="241"/>
      <c r="BR20" s="241"/>
      <c r="BS20" s="241"/>
      <c r="BT20" s="294"/>
      <c r="BU20" s="294"/>
      <c r="BV20" s="294"/>
      <c r="BW20" s="294"/>
      <c r="BX20" s="241"/>
      <c r="BY20" s="241"/>
      <c r="BZ20" s="244"/>
      <c r="CA20" s="244"/>
      <c r="CB20" s="291">
        <v>46892.85</v>
      </c>
      <c r="CC20" s="245" t="s">
        <v>638</v>
      </c>
      <c r="CD20" s="241">
        <v>0</v>
      </c>
      <c r="CE20" s="241">
        <v>156189.43</v>
      </c>
      <c r="CF20" s="241">
        <v>156172</v>
      </c>
      <c r="CG20" s="241">
        <v>156189.43</v>
      </c>
      <c r="CH20" s="241">
        <v>156172</v>
      </c>
      <c r="CI20" s="246" t="s">
        <v>634</v>
      </c>
      <c r="CJ20" s="247">
        <v>172683.27</v>
      </c>
      <c r="CK20" s="247">
        <v>84803.13</v>
      </c>
      <c r="CL20" s="247">
        <v>277565</v>
      </c>
      <c r="CM20" s="247">
        <v>0</v>
      </c>
    </row>
    <row r="21" spans="1:91" x14ac:dyDescent="0.25">
      <c r="A21" s="231" t="s">
        <v>687</v>
      </c>
      <c r="B21" s="232" t="s">
        <v>649</v>
      </c>
      <c r="C21" s="232" t="s">
        <v>640</v>
      </c>
      <c r="D21" s="233"/>
      <c r="E21" s="234">
        <v>336610</v>
      </c>
      <c r="F21" s="235">
        <v>336610</v>
      </c>
      <c r="G21" s="236"/>
      <c r="H21" s="104"/>
      <c r="I21" s="237">
        <v>336610</v>
      </c>
      <c r="J21" s="238"/>
      <c r="K21" s="239"/>
      <c r="L21" s="8">
        <v>313683.81</v>
      </c>
      <c r="M21" s="240">
        <v>311391</v>
      </c>
      <c r="N21" s="71"/>
      <c r="O21" s="100"/>
      <c r="P21" s="9">
        <f t="shared" si="13"/>
        <v>25219</v>
      </c>
      <c r="Q21" s="9">
        <v>16427</v>
      </c>
      <c r="R21" s="9">
        <f t="shared" si="15"/>
        <v>8792</v>
      </c>
      <c r="S21" s="152">
        <v>46112</v>
      </c>
      <c r="T21" s="10"/>
      <c r="U21" s="23">
        <f t="shared" si="16"/>
        <v>0.69043196495724024</v>
      </c>
      <c r="V21" s="11">
        <f t="shared" si="17"/>
        <v>232406.30372425664</v>
      </c>
      <c r="W21" s="11">
        <f t="shared" si="18"/>
        <v>232406.3</v>
      </c>
      <c r="X21" s="8">
        <v>214994.3</v>
      </c>
      <c r="Y21" s="9">
        <f t="shared" si="19"/>
        <v>17412</v>
      </c>
      <c r="Z21" s="70">
        <v>17412</v>
      </c>
      <c r="AA21" s="71"/>
      <c r="AB21" s="108"/>
      <c r="AC21" s="9">
        <v>16427</v>
      </c>
      <c r="AD21" s="9">
        <f t="shared" si="22"/>
        <v>985</v>
      </c>
      <c r="AE21" s="10"/>
      <c r="AF21" s="24">
        <v>0.12626424733126101</v>
      </c>
      <c r="AG21" s="11">
        <v>36678.879999999997</v>
      </c>
      <c r="AH21" s="8">
        <v>36678.879999999997</v>
      </c>
      <c r="AI21" s="9">
        <v>-31312.431051273521</v>
      </c>
      <c r="AJ21" s="9">
        <v>0</v>
      </c>
      <c r="AK21" s="10"/>
      <c r="AL21" s="11">
        <f t="shared" si="24"/>
        <v>195727.41999999998</v>
      </c>
      <c r="AM21" s="8">
        <v>178315.42</v>
      </c>
      <c r="AN21" s="9">
        <f t="shared" si="26"/>
        <v>48724.431051273525</v>
      </c>
      <c r="AO21" s="9">
        <f t="shared" si="27"/>
        <v>17412</v>
      </c>
      <c r="AP21" s="10"/>
      <c r="AQ21" s="25">
        <f t="shared" si="28"/>
        <v>104203.70000000001</v>
      </c>
      <c r="AR21" s="25">
        <f t="shared" si="29"/>
        <v>96396.700000000012</v>
      </c>
      <c r="AS21" s="25">
        <f t="shared" si="30"/>
        <v>7807</v>
      </c>
      <c r="AT21" s="10"/>
      <c r="AU21" s="12">
        <v>153750</v>
      </c>
      <c r="AV21" s="12">
        <f t="shared" si="31"/>
        <v>78656.299999999988</v>
      </c>
      <c r="AW21" s="12" t="str">
        <f t="shared" si="32"/>
        <v xml:space="preserve"> </v>
      </c>
      <c r="AX21" s="241"/>
      <c r="AY21" s="242"/>
      <c r="AZ21" s="241"/>
      <c r="BA21" s="241"/>
      <c r="BB21" s="243"/>
      <c r="BC21" s="242" t="s">
        <v>630</v>
      </c>
      <c r="BD21" s="242" t="s">
        <v>630</v>
      </c>
      <c r="BE21" s="15">
        <v>336610</v>
      </c>
      <c r="BF21" s="15">
        <v>311391</v>
      </c>
      <c r="BG21" s="15">
        <v>17412</v>
      </c>
      <c r="BH21" s="15">
        <v>336610</v>
      </c>
      <c r="BI21" s="15">
        <v>311391</v>
      </c>
      <c r="BJ21" s="241">
        <v>0</v>
      </c>
      <c r="BK21" s="241">
        <v>0</v>
      </c>
      <c r="BL21" s="241"/>
      <c r="BM21" s="241">
        <v>1</v>
      </c>
      <c r="BN21" s="241">
        <v>0</v>
      </c>
      <c r="BO21" s="241">
        <v>16427</v>
      </c>
      <c r="BP21" s="241"/>
      <c r="BQ21" s="241"/>
      <c r="BR21" s="241"/>
      <c r="BS21" s="241"/>
      <c r="BT21" s="294"/>
      <c r="BU21" s="294"/>
      <c r="BV21" s="294"/>
      <c r="BW21" s="294"/>
      <c r="BX21" s="241"/>
      <c r="BY21" s="241"/>
      <c r="BZ21" s="244"/>
      <c r="CA21" s="244"/>
      <c r="CB21" s="291">
        <v>17412</v>
      </c>
      <c r="CC21" s="245" t="s">
        <v>638</v>
      </c>
      <c r="CD21" s="241">
        <v>0</v>
      </c>
      <c r="CE21" s="241">
        <v>42501.73</v>
      </c>
      <c r="CF21" s="241">
        <v>290493</v>
      </c>
      <c r="CG21" s="241">
        <v>36678.879999999997</v>
      </c>
      <c r="CH21" s="241">
        <v>290493</v>
      </c>
      <c r="CI21" s="246" t="s">
        <v>634</v>
      </c>
      <c r="CJ21" s="247">
        <v>214994.3</v>
      </c>
      <c r="CK21" s="247">
        <v>178315.42</v>
      </c>
      <c r="CL21" s="247">
        <v>153750</v>
      </c>
      <c r="CM21" s="247">
        <v>0</v>
      </c>
    </row>
    <row r="22" spans="1:91" x14ac:dyDescent="0.25">
      <c r="A22" s="231" t="s">
        <v>688</v>
      </c>
      <c r="B22" s="232" t="s">
        <v>689</v>
      </c>
      <c r="C22" s="232" t="s">
        <v>640</v>
      </c>
      <c r="D22" s="233"/>
      <c r="E22" s="234">
        <v>77120</v>
      </c>
      <c r="F22" s="235">
        <v>77120</v>
      </c>
      <c r="G22" s="236"/>
      <c r="H22" s="104"/>
      <c r="I22" s="237">
        <v>77120</v>
      </c>
      <c r="J22" s="238"/>
      <c r="K22" s="239"/>
      <c r="L22" s="8">
        <v>78995.570000000007</v>
      </c>
      <c r="M22" s="240">
        <v>79956</v>
      </c>
      <c r="N22" s="71"/>
      <c r="O22" s="100"/>
      <c r="P22" s="9">
        <f t="shared" si="13"/>
        <v>-2836</v>
      </c>
      <c r="Q22" s="9">
        <v>-2190</v>
      </c>
      <c r="R22" s="9">
        <f t="shared" si="15"/>
        <v>-646</v>
      </c>
      <c r="S22" s="152">
        <v>46112</v>
      </c>
      <c r="T22" s="10"/>
      <c r="U22" s="23">
        <f t="shared" si="16"/>
        <v>0.97260743408874883</v>
      </c>
      <c r="V22" s="11">
        <f t="shared" si="17"/>
        <v>75007.485316924314</v>
      </c>
      <c r="W22" s="11">
        <f t="shared" si="18"/>
        <v>74929.8</v>
      </c>
      <c r="X22" s="8">
        <v>77765.8</v>
      </c>
      <c r="Y22" s="9">
        <f t="shared" si="19"/>
        <v>-2836</v>
      </c>
      <c r="Z22" s="70">
        <v>-2836</v>
      </c>
      <c r="AA22" s="71"/>
      <c r="AB22" s="108"/>
      <c r="AC22" s="9">
        <v>-2190</v>
      </c>
      <c r="AD22" s="9">
        <f t="shared" si="22"/>
        <v>-646</v>
      </c>
      <c r="AE22" s="10"/>
      <c r="AF22" s="24">
        <v>0.16772798951079929</v>
      </c>
      <c r="AG22" s="11">
        <v>9466.4</v>
      </c>
      <c r="AH22" s="8">
        <v>9466.4</v>
      </c>
      <c r="AI22" s="9">
        <v>-7296.8200055989691</v>
      </c>
      <c r="AJ22" s="9">
        <v>0</v>
      </c>
      <c r="AK22" s="10"/>
      <c r="AL22" s="11">
        <f t="shared" si="24"/>
        <v>65463.4</v>
      </c>
      <c r="AM22" s="8">
        <v>68299.399999999994</v>
      </c>
      <c r="AN22" s="9">
        <f t="shared" si="26"/>
        <v>4460.8200055989691</v>
      </c>
      <c r="AO22" s="9">
        <f t="shared" si="27"/>
        <v>-2836</v>
      </c>
      <c r="AP22" s="10"/>
      <c r="AQ22" s="25">
        <f t="shared" si="28"/>
        <v>2190.1999999999971</v>
      </c>
      <c r="AR22" s="25">
        <f t="shared" si="29"/>
        <v>2190.1999999999971</v>
      </c>
      <c r="AS22" s="25">
        <f t="shared" si="30"/>
        <v>0</v>
      </c>
      <c r="AT22" s="10"/>
      <c r="AU22" s="12">
        <v>75120</v>
      </c>
      <c r="AV22" s="12" t="str">
        <f t="shared" si="31"/>
        <v xml:space="preserve"> </v>
      </c>
      <c r="AW22" s="12">
        <f t="shared" si="32"/>
        <v>190.19999999999709</v>
      </c>
      <c r="AX22" s="241"/>
      <c r="AY22" s="242"/>
      <c r="AZ22" s="241"/>
      <c r="BA22" s="241"/>
      <c r="BB22" s="243"/>
      <c r="BC22" s="242" t="s">
        <v>630</v>
      </c>
      <c r="BD22" s="242" t="s">
        <v>630</v>
      </c>
      <c r="BE22" s="15">
        <v>77120</v>
      </c>
      <c r="BF22" s="15">
        <v>79956</v>
      </c>
      <c r="BG22" s="15">
        <v>-2836</v>
      </c>
      <c r="BH22" s="15">
        <v>77120</v>
      </c>
      <c r="BI22" s="15">
        <v>79956</v>
      </c>
      <c r="BJ22" s="241">
        <v>0</v>
      </c>
      <c r="BK22" s="241">
        <v>0</v>
      </c>
      <c r="BL22" s="241"/>
      <c r="BM22" s="241">
        <v>1</v>
      </c>
      <c r="BN22" s="241">
        <v>0</v>
      </c>
      <c r="BO22" s="241">
        <v>-405.80000000000291</v>
      </c>
      <c r="BP22" s="241"/>
      <c r="BQ22" s="241"/>
      <c r="BR22" s="241"/>
      <c r="BS22" s="241"/>
      <c r="BT22" s="294"/>
      <c r="BU22" s="294"/>
      <c r="BV22" s="294"/>
      <c r="BW22" s="294"/>
      <c r="BX22" s="241"/>
      <c r="BY22" s="241"/>
      <c r="BZ22" s="244"/>
      <c r="CA22" s="244"/>
      <c r="CB22" s="291">
        <v>-2836</v>
      </c>
      <c r="CC22" s="245" t="s">
        <v>638</v>
      </c>
      <c r="CD22" s="241">
        <v>0</v>
      </c>
      <c r="CE22" s="241">
        <v>12935.11</v>
      </c>
      <c r="CF22" s="241">
        <v>56439</v>
      </c>
      <c r="CG22" s="241">
        <v>9466.4</v>
      </c>
      <c r="CH22" s="241">
        <v>56439</v>
      </c>
      <c r="CI22" s="246" t="s">
        <v>634</v>
      </c>
      <c r="CJ22" s="247">
        <v>77765.8</v>
      </c>
      <c r="CK22" s="247">
        <v>68299.399999999994</v>
      </c>
      <c r="CL22" s="247">
        <v>75120</v>
      </c>
      <c r="CM22" s="247">
        <v>0</v>
      </c>
    </row>
    <row r="23" spans="1:91" x14ac:dyDescent="0.25">
      <c r="A23" s="231" t="s">
        <v>690</v>
      </c>
      <c r="B23" s="232" t="s">
        <v>650</v>
      </c>
      <c r="C23" s="232" t="s">
        <v>640</v>
      </c>
      <c r="D23" s="233"/>
      <c r="E23" s="234">
        <v>2427718</v>
      </c>
      <c r="F23" s="235">
        <v>2427718</v>
      </c>
      <c r="G23" s="236"/>
      <c r="H23" s="104"/>
      <c r="I23" s="237">
        <v>2394758</v>
      </c>
      <c r="J23" s="238"/>
      <c r="K23" s="239"/>
      <c r="L23" s="8">
        <v>2058814.52</v>
      </c>
      <c r="M23" s="240">
        <v>2040555</v>
      </c>
      <c r="N23" s="71"/>
      <c r="O23" s="100"/>
      <c r="P23" s="9">
        <f t="shared" si="13"/>
        <v>354203</v>
      </c>
      <c r="Q23" s="9">
        <v>250531</v>
      </c>
      <c r="R23" s="9">
        <f t="shared" si="15"/>
        <v>103672</v>
      </c>
      <c r="S23" s="152">
        <v>46387</v>
      </c>
      <c r="T23" s="10"/>
      <c r="U23" s="23">
        <f t="shared" si="16"/>
        <v>0.78550670283329771</v>
      </c>
      <c r="V23" s="11">
        <f t="shared" si="17"/>
        <v>1881098.4606636623</v>
      </c>
      <c r="W23" s="11">
        <f t="shared" si="18"/>
        <v>1881098.46</v>
      </c>
      <c r="X23" s="8">
        <v>1602869.63</v>
      </c>
      <c r="Y23" s="9">
        <f t="shared" si="19"/>
        <v>278228.83000000007</v>
      </c>
      <c r="Z23" s="70">
        <v>278228.83</v>
      </c>
      <c r="AA23" s="71"/>
      <c r="AB23" s="108"/>
      <c r="AC23" s="9">
        <v>250531</v>
      </c>
      <c r="AD23" s="9">
        <f t="shared" si="22"/>
        <v>27697.830000000016</v>
      </c>
      <c r="AE23" s="10"/>
      <c r="AF23" s="24">
        <v>2.7936041985518679E-2</v>
      </c>
      <c r="AG23" s="11">
        <v>60107.16</v>
      </c>
      <c r="AH23" s="8">
        <v>60107.16</v>
      </c>
      <c r="AI23" s="9">
        <v>-58428.003854609713</v>
      </c>
      <c r="AJ23" s="9">
        <v>0</v>
      </c>
      <c r="AK23" s="10"/>
      <c r="AL23" s="11">
        <f t="shared" si="24"/>
        <v>1820991.3</v>
      </c>
      <c r="AM23" s="8">
        <v>1542762.47</v>
      </c>
      <c r="AN23" s="9">
        <f t="shared" si="26"/>
        <v>336656.83385460981</v>
      </c>
      <c r="AO23" s="9">
        <f t="shared" si="27"/>
        <v>278228.83</v>
      </c>
      <c r="AP23" s="10"/>
      <c r="AQ23" s="25">
        <f t="shared" si="28"/>
        <v>513659.54000000004</v>
      </c>
      <c r="AR23" s="25">
        <f t="shared" si="29"/>
        <v>437685.37000000011</v>
      </c>
      <c r="AS23" s="25">
        <f t="shared" si="30"/>
        <v>75974.169999999984</v>
      </c>
      <c r="AT23" s="10"/>
      <c r="AU23" s="12">
        <v>2166468.25</v>
      </c>
      <c r="AV23" s="12" t="str">
        <f t="shared" si="31"/>
        <v xml:space="preserve"> </v>
      </c>
      <c r="AW23" s="12">
        <f t="shared" si="32"/>
        <v>285369.79000000004</v>
      </c>
      <c r="AX23" s="241"/>
      <c r="AY23" s="242"/>
      <c r="AZ23" s="241"/>
      <c r="BA23" s="241"/>
      <c r="BB23" s="243"/>
      <c r="BC23" s="242" t="s">
        <v>630</v>
      </c>
      <c r="BD23" s="242" t="s">
        <v>630</v>
      </c>
      <c r="BE23" s="15">
        <v>2394758</v>
      </c>
      <c r="BF23" s="15">
        <v>2040555</v>
      </c>
      <c r="BG23" s="15">
        <v>278228.83</v>
      </c>
      <c r="BH23" s="15">
        <v>2394758</v>
      </c>
      <c r="BI23" s="15">
        <v>2040555</v>
      </c>
      <c r="BJ23" s="241">
        <v>0</v>
      </c>
      <c r="BK23" s="241">
        <v>0</v>
      </c>
      <c r="BL23" s="241"/>
      <c r="BM23" s="241">
        <v>1</v>
      </c>
      <c r="BN23" s="241">
        <v>0</v>
      </c>
      <c r="BO23" s="241">
        <v>250531</v>
      </c>
      <c r="BP23" s="241"/>
      <c r="BQ23" s="241"/>
      <c r="BR23" s="241"/>
      <c r="BS23" s="241"/>
      <c r="BT23" s="294"/>
      <c r="BU23" s="294"/>
      <c r="BV23" s="294"/>
      <c r="BW23" s="294"/>
      <c r="BX23" s="241"/>
      <c r="BY23" s="241"/>
      <c r="BZ23" s="244"/>
      <c r="CA23" s="244"/>
      <c r="CB23" s="291">
        <v>278228.83</v>
      </c>
      <c r="CC23" s="245" t="s">
        <v>638</v>
      </c>
      <c r="CD23" s="241">
        <v>0</v>
      </c>
      <c r="CE23" s="241">
        <v>60107.16</v>
      </c>
      <c r="CF23" s="241">
        <v>2151599</v>
      </c>
      <c r="CG23" s="241">
        <v>60107.16</v>
      </c>
      <c r="CH23" s="241">
        <v>2151599</v>
      </c>
      <c r="CI23" s="246" t="s">
        <v>634</v>
      </c>
      <c r="CJ23" s="247">
        <v>1602869.63</v>
      </c>
      <c r="CK23" s="247">
        <v>1542762.47</v>
      </c>
      <c r="CL23" s="247">
        <v>2166468.25</v>
      </c>
      <c r="CM23" s="247">
        <v>0</v>
      </c>
    </row>
    <row r="24" spans="1:91" x14ac:dyDescent="0.25">
      <c r="A24" s="231" t="s">
        <v>691</v>
      </c>
      <c r="B24" s="232" t="s">
        <v>651</v>
      </c>
      <c r="C24" s="232" t="s">
        <v>640</v>
      </c>
      <c r="D24" s="233"/>
      <c r="E24" s="234">
        <v>201766.56</v>
      </c>
      <c r="F24" s="235">
        <v>201766.56</v>
      </c>
      <c r="G24" s="236"/>
      <c r="H24" s="104"/>
      <c r="I24" s="237">
        <v>200000</v>
      </c>
      <c r="J24" s="238"/>
      <c r="K24" s="239"/>
      <c r="L24" s="8">
        <v>171691.21</v>
      </c>
      <c r="M24" s="240">
        <v>161119</v>
      </c>
      <c r="N24" s="71"/>
      <c r="O24" s="100"/>
      <c r="P24" s="9">
        <f t="shared" si="13"/>
        <v>38881</v>
      </c>
      <c r="Q24" s="9">
        <v>39909.920000000013</v>
      </c>
      <c r="R24" s="9">
        <f t="shared" si="15"/>
        <v>-1028.9200000000128</v>
      </c>
      <c r="S24" s="152">
        <v>46112</v>
      </c>
      <c r="T24" s="10"/>
      <c r="U24" s="23">
        <f t="shared" si="16"/>
        <v>0.98012121475431202</v>
      </c>
      <c r="V24" s="11">
        <f t="shared" si="17"/>
        <v>196024.24295086239</v>
      </c>
      <c r="W24" s="11">
        <f t="shared" si="18"/>
        <v>196024.24</v>
      </c>
      <c r="X24" s="8">
        <v>157916.15</v>
      </c>
      <c r="Y24" s="9">
        <f t="shared" si="19"/>
        <v>38108.089999999997</v>
      </c>
      <c r="Z24" s="70">
        <v>38108.089999999997</v>
      </c>
      <c r="AA24" s="71"/>
      <c r="AB24" s="108"/>
      <c r="AC24" s="9">
        <v>39909.920000000013</v>
      </c>
      <c r="AD24" s="9">
        <f t="shared" si="22"/>
        <v>-1801.8300000000163</v>
      </c>
      <c r="AE24" s="10"/>
      <c r="AF24" s="24">
        <v>0.27612556161424934</v>
      </c>
      <c r="AG24" s="11">
        <v>20711.349999999999</v>
      </c>
      <c r="AH24" s="8">
        <v>20711.349999999999</v>
      </c>
      <c r="AI24" s="9">
        <v>-5327.6245721532832</v>
      </c>
      <c r="AJ24" s="9">
        <v>0</v>
      </c>
      <c r="AK24" s="10"/>
      <c r="AL24" s="11">
        <f t="shared" si="24"/>
        <v>175312.88999999998</v>
      </c>
      <c r="AM24" s="8">
        <v>137204.79999999999</v>
      </c>
      <c r="AN24" s="9">
        <f t="shared" si="26"/>
        <v>43435.71457215328</v>
      </c>
      <c r="AO24" s="9">
        <f t="shared" si="27"/>
        <v>38108.089999999997</v>
      </c>
      <c r="AP24" s="10"/>
      <c r="AQ24" s="25">
        <f t="shared" si="28"/>
        <v>3975.7600000000093</v>
      </c>
      <c r="AR24" s="25">
        <f t="shared" si="29"/>
        <v>3202.8500000000058</v>
      </c>
      <c r="AS24" s="25">
        <f t="shared" si="30"/>
        <v>772.91000000000349</v>
      </c>
      <c r="AT24" s="10"/>
      <c r="AU24" s="12">
        <v>187500</v>
      </c>
      <c r="AV24" s="12">
        <f t="shared" si="31"/>
        <v>8524.2399999999907</v>
      </c>
      <c r="AW24" s="12" t="str">
        <f t="shared" si="32"/>
        <v xml:space="preserve"> </v>
      </c>
      <c r="AX24" s="241"/>
      <c r="AY24" s="242"/>
      <c r="AZ24" s="241"/>
      <c r="BA24" s="241"/>
      <c r="BB24" s="243"/>
      <c r="BC24" s="242" t="s">
        <v>630</v>
      </c>
      <c r="BD24" s="242" t="s">
        <v>630</v>
      </c>
      <c r="BE24" s="15">
        <v>200000</v>
      </c>
      <c r="BF24" s="15">
        <v>161119</v>
      </c>
      <c r="BG24" s="15">
        <v>38108.089999999997</v>
      </c>
      <c r="BH24" s="15">
        <v>200000</v>
      </c>
      <c r="BI24" s="15">
        <v>161119</v>
      </c>
      <c r="BJ24" s="241">
        <v>0</v>
      </c>
      <c r="BK24" s="241">
        <v>0</v>
      </c>
      <c r="BL24" s="241"/>
      <c r="BM24" s="241">
        <v>1</v>
      </c>
      <c r="BN24" s="241">
        <v>0</v>
      </c>
      <c r="BO24" s="241">
        <v>60000</v>
      </c>
      <c r="BP24" s="241"/>
      <c r="BQ24" s="241"/>
      <c r="BR24" s="241"/>
      <c r="BS24" s="241"/>
      <c r="BT24" s="294"/>
      <c r="BU24" s="294"/>
      <c r="BV24" s="294"/>
      <c r="BW24" s="294"/>
      <c r="BX24" s="241"/>
      <c r="BY24" s="241"/>
      <c r="BZ24" s="244"/>
      <c r="CA24" s="244"/>
      <c r="CB24" s="291">
        <v>38108.089999999997</v>
      </c>
      <c r="CC24" s="245" t="s">
        <v>638</v>
      </c>
      <c r="CD24" s="241">
        <v>0</v>
      </c>
      <c r="CE24" s="241">
        <v>55712.79</v>
      </c>
      <c r="CF24" s="241">
        <v>75007</v>
      </c>
      <c r="CG24" s="241">
        <v>20711.349999999999</v>
      </c>
      <c r="CH24" s="241">
        <v>75007</v>
      </c>
      <c r="CI24" s="246" t="s">
        <v>634</v>
      </c>
      <c r="CJ24" s="247">
        <v>157916.15</v>
      </c>
      <c r="CK24" s="247">
        <v>137204.79999999999</v>
      </c>
      <c r="CL24" s="247">
        <v>187500</v>
      </c>
      <c r="CM24" s="247">
        <v>0</v>
      </c>
    </row>
    <row r="25" spans="1:91" x14ac:dyDescent="0.25">
      <c r="A25" s="231" t="s">
        <v>692</v>
      </c>
      <c r="B25" s="232" t="s">
        <v>693</v>
      </c>
      <c r="C25" s="232" t="s">
        <v>640</v>
      </c>
      <c r="D25" s="233"/>
      <c r="E25" s="234">
        <v>234225</v>
      </c>
      <c r="F25" s="235">
        <v>234225</v>
      </c>
      <c r="G25" s="236"/>
      <c r="H25" s="104"/>
      <c r="I25" s="237">
        <f t="shared" si="11"/>
        <v>234225</v>
      </c>
      <c r="J25" s="248"/>
      <c r="K25" s="239"/>
      <c r="L25" s="8">
        <v>258872.83</v>
      </c>
      <c r="M25" s="240">
        <f t="shared" si="12"/>
        <v>258872.83</v>
      </c>
      <c r="N25" s="71"/>
      <c r="O25" s="100"/>
      <c r="P25" s="9">
        <f t="shared" si="13"/>
        <v>-24647.829999999987</v>
      </c>
      <c r="Q25" s="9">
        <f t="shared" si="14"/>
        <v>0</v>
      </c>
      <c r="R25" s="9">
        <f t="shared" si="15"/>
        <v>-24647.829999999987</v>
      </c>
      <c r="S25" s="152"/>
      <c r="T25" s="10"/>
      <c r="U25" s="23">
        <f t="shared" si="16"/>
        <v>0.82829495857097091</v>
      </c>
      <c r="V25" s="11">
        <f t="shared" si="17"/>
        <v>194007.38667128567</v>
      </c>
      <c r="W25" s="11">
        <f t="shared" si="18"/>
        <v>189775.23</v>
      </c>
      <c r="X25" s="8">
        <v>214423.06</v>
      </c>
      <c r="Y25" s="9">
        <f t="shared" si="19"/>
        <v>-24647.829999999987</v>
      </c>
      <c r="Z25" s="70">
        <f t="shared" si="20"/>
        <v>-24647.829999999987</v>
      </c>
      <c r="AA25" s="71"/>
      <c r="AB25" s="108"/>
      <c r="AC25" s="9">
        <f t="shared" si="21"/>
        <v>0</v>
      </c>
      <c r="AD25" s="9">
        <f t="shared" si="22"/>
        <v>-24647.829999999987</v>
      </c>
      <c r="AE25" s="10"/>
      <c r="AF25" s="24">
        <v>0.68330674168160876</v>
      </c>
      <c r="AG25" s="11">
        <v>127282.28</v>
      </c>
      <c r="AH25" s="8">
        <v>127282.28</v>
      </c>
      <c r="AI25" s="9">
        <v>-17920.846756723942</v>
      </c>
      <c r="AJ25" s="9">
        <v>0</v>
      </c>
      <c r="AK25" s="10"/>
      <c r="AL25" s="11">
        <f t="shared" si="24"/>
        <v>62492.950000000012</v>
      </c>
      <c r="AM25" s="8">
        <v>87140.78</v>
      </c>
      <c r="AN25" s="9">
        <f t="shared" si="26"/>
        <v>-6726.983243276045</v>
      </c>
      <c r="AO25" s="9">
        <f t="shared" si="27"/>
        <v>-24647.829999999987</v>
      </c>
      <c r="AP25" s="10"/>
      <c r="AQ25" s="25">
        <f t="shared" si="28"/>
        <v>44449.76999999999</v>
      </c>
      <c r="AR25" s="25">
        <f t="shared" si="29"/>
        <v>44449.76999999999</v>
      </c>
      <c r="AS25" s="25">
        <f t="shared" si="30"/>
        <v>0</v>
      </c>
      <c r="AT25" s="10"/>
      <c r="AU25" s="12">
        <v>308725</v>
      </c>
      <c r="AV25" s="12" t="str">
        <f t="shared" si="31"/>
        <v xml:space="preserve"> </v>
      </c>
      <c r="AW25" s="12">
        <f t="shared" si="32"/>
        <v>118949.76999999999</v>
      </c>
      <c r="AX25" s="241"/>
      <c r="AY25" s="242"/>
      <c r="AZ25" s="241"/>
      <c r="BA25" s="241"/>
      <c r="BB25" s="243"/>
      <c r="BC25" s="242"/>
      <c r="BD25" s="242"/>
      <c r="BE25" s="241">
        <v>0</v>
      </c>
      <c r="BF25" s="241">
        <v>0</v>
      </c>
      <c r="BG25" s="241">
        <v>0</v>
      </c>
      <c r="BH25" s="241">
        <v>0</v>
      </c>
      <c r="BI25" s="241">
        <v>0</v>
      </c>
      <c r="BJ25" s="241">
        <v>0</v>
      </c>
      <c r="BK25" s="241">
        <v>0</v>
      </c>
      <c r="BL25" s="241"/>
      <c r="BM25" s="241">
        <v>1</v>
      </c>
      <c r="BN25" s="241">
        <v>0</v>
      </c>
      <c r="BO25" s="241">
        <v>54852</v>
      </c>
      <c r="BP25" s="241"/>
      <c r="BQ25" s="241"/>
      <c r="BR25" s="241"/>
      <c r="BS25" s="241"/>
      <c r="BT25" s="294"/>
      <c r="BU25" s="294"/>
      <c r="BV25" s="294"/>
      <c r="BW25" s="294"/>
      <c r="BX25" s="241"/>
      <c r="BY25" s="241"/>
      <c r="BZ25" s="244"/>
      <c r="CA25" s="244"/>
      <c r="CB25" s="244"/>
      <c r="CC25" s="245"/>
      <c r="CD25" s="241">
        <v>0</v>
      </c>
      <c r="CE25" s="241">
        <v>160047.35</v>
      </c>
      <c r="CF25" s="241">
        <v>186274</v>
      </c>
      <c r="CG25" s="241">
        <v>160047.35</v>
      </c>
      <c r="CH25" s="241">
        <v>186274</v>
      </c>
      <c r="CI25" s="246" t="s">
        <v>634</v>
      </c>
      <c r="CJ25" s="247">
        <v>214423.06</v>
      </c>
      <c r="CK25" s="247">
        <v>87140.78</v>
      </c>
      <c r="CL25" s="247">
        <v>308725</v>
      </c>
      <c r="CM25" s="247">
        <v>0</v>
      </c>
    </row>
    <row r="26" spans="1:91" x14ac:dyDescent="0.25">
      <c r="A26" s="231" t="s">
        <v>694</v>
      </c>
      <c r="B26" s="232" t="s">
        <v>652</v>
      </c>
      <c r="C26" s="232" t="s">
        <v>640</v>
      </c>
      <c r="D26" s="233"/>
      <c r="E26" s="234">
        <v>3792559</v>
      </c>
      <c r="F26" s="235">
        <v>3792559</v>
      </c>
      <c r="G26" s="236"/>
      <c r="H26" s="104"/>
      <c r="I26" s="237">
        <f t="shared" si="11"/>
        <v>3792559</v>
      </c>
      <c r="J26" s="248"/>
      <c r="K26" s="239"/>
      <c r="L26" s="8">
        <v>4044279.73</v>
      </c>
      <c r="M26" s="240">
        <f t="shared" si="12"/>
        <v>4044279.73</v>
      </c>
      <c r="N26" s="71"/>
      <c r="O26" s="100"/>
      <c r="P26" s="9">
        <f t="shared" si="13"/>
        <v>-251720.72999999998</v>
      </c>
      <c r="Q26" s="9">
        <f t="shared" si="14"/>
        <v>0</v>
      </c>
      <c r="R26" s="9">
        <f t="shared" si="15"/>
        <v>-251720.72999999998</v>
      </c>
      <c r="S26" s="152"/>
      <c r="T26" s="10"/>
      <c r="U26" s="23">
        <f t="shared" si="16"/>
        <v>0.2289276686605454</v>
      </c>
      <c r="V26" s="11">
        <f t="shared" si="17"/>
        <v>868221.69012756937</v>
      </c>
      <c r="W26" s="11">
        <f t="shared" si="18"/>
        <v>674126.8</v>
      </c>
      <c r="X26" s="8">
        <v>925847.53</v>
      </c>
      <c r="Y26" s="9">
        <f t="shared" si="19"/>
        <v>-251720.72999999998</v>
      </c>
      <c r="Z26" s="70">
        <f t="shared" si="20"/>
        <v>-251720.72999999998</v>
      </c>
      <c r="AA26" s="71"/>
      <c r="AB26" s="108"/>
      <c r="AC26" s="9">
        <f t="shared" si="21"/>
        <v>0</v>
      </c>
      <c r="AD26" s="9">
        <f t="shared" si="22"/>
        <v>-251720.72999999998</v>
      </c>
      <c r="AE26" s="10"/>
      <c r="AF26" s="24">
        <v>1.6128117061979943E-2</v>
      </c>
      <c r="AG26" s="11">
        <v>53879.62</v>
      </c>
      <c r="AH26" s="8">
        <v>53879.62</v>
      </c>
      <c r="AI26" s="9">
        <v>-53010.643181385007</v>
      </c>
      <c r="AJ26" s="9">
        <v>0</v>
      </c>
      <c r="AK26" s="10"/>
      <c r="AL26" s="11">
        <f t="shared" si="24"/>
        <v>620247.18000000005</v>
      </c>
      <c r="AM26" s="8">
        <v>871967.91</v>
      </c>
      <c r="AN26" s="9">
        <f t="shared" si="26"/>
        <v>-198710.08681861497</v>
      </c>
      <c r="AO26" s="9">
        <f t="shared" si="27"/>
        <v>-251720.72999999998</v>
      </c>
      <c r="AP26" s="10"/>
      <c r="AQ26" s="25">
        <f t="shared" si="28"/>
        <v>3118432.2</v>
      </c>
      <c r="AR26" s="25">
        <f t="shared" si="29"/>
        <v>3118432.2</v>
      </c>
      <c r="AS26" s="25">
        <f t="shared" si="30"/>
        <v>0</v>
      </c>
      <c r="AT26" s="10"/>
      <c r="AU26" s="12">
        <v>1149259</v>
      </c>
      <c r="AV26" s="12" t="str">
        <f t="shared" si="31"/>
        <v xml:space="preserve"> </v>
      </c>
      <c r="AW26" s="12">
        <f t="shared" si="32"/>
        <v>475132.19999999995</v>
      </c>
      <c r="AX26" s="241"/>
      <c r="AY26" s="242"/>
      <c r="AZ26" s="241"/>
      <c r="BA26" s="241"/>
      <c r="BB26" s="243"/>
      <c r="BC26" s="242"/>
      <c r="BD26" s="242"/>
      <c r="BE26" s="241">
        <v>0</v>
      </c>
      <c r="BF26" s="241">
        <v>0</v>
      </c>
      <c r="BG26" s="241">
        <v>0</v>
      </c>
      <c r="BH26" s="241">
        <v>0</v>
      </c>
      <c r="BI26" s="241">
        <v>0</v>
      </c>
      <c r="BJ26" s="241">
        <v>0</v>
      </c>
      <c r="BK26" s="241">
        <v>0</v>
      </c>
      <c r="BL26" s="241"/>
      <c r="BM26" s="241">
        <v>1</v>
      </c>
      <c r="BN26" s="241">
        <v>0</v>
      </c>
      <c r="BO26" s="241">
        <v>438624</v>
      </c>
      <c r="BP26" s="241"/>
      <c r="BQ26" s="241"/>
      <c r="BR26" s="241"/>
      <c r="BS26" s="241"/>
      <c r="BT26" s="294"/>
      <c r="BU26" s="294"/>
      <c r="BV26" s="294"/>
      <c r="BW26" s="294"/>
      <c r="BX26" s="241"/>
      <c r="BY26" s="241"/>
      <c r="BZ26" s="244"/>
      <c r="CA26" s="244"/>
      <c r="CB26" s="244"/>
      <c r="CC26" s="245"/>
      <c r="CD26" s="241">
        <v>0</v>
      </c>
      <c r="CE26" s="241">
        <v>53879.62</v>
      </c>
      <c r="CF26" s="241">
        <v>3340726</v>
      </c>
      <c r="CG26" s="241">
        <v>53879.62</v>
      </c>
      <c r="CH26" s="241">
        <v>3340726</v>
      </c>
      <c r="CI26" s="246" t="s">
        <v>634</v>
      </c>
      <c r="CJ26" s="247">
        <v>925847.53</v>
      </c>
      <c r="CK26" s="247">
        <v>871967.91</v>
      </c>
      <c r="CL26" s="247">
        <v>1149259</v>
      </c>
      <c r="CM26" s="247">
        <v>0</v>
      </c>
    </row>
    <row r="27" spans="1:91" x14ac:dyDescent="0.25">
      <c r="A27" s="231" t="s">
        <v>695</v>
      </c>
      <c r="B27" s="232" t="s">
        <v>653</v>
      </c>
      <c r="C27" s="232" t="s">
        <v>640</v>
      </c>
      <c r="D27" s="233"/>
      <c r="E27" s="234">
        <v>120891</v>
      </c>
      <c r="F27" s="235">
        <v>120891</v>
      </c>
      <c r="G27" s="236"/>
      <c r="H27" s="104"/>
      <c r="I27" s="237">
        <f t="shared" si="11"/>
        <v>120891</v>
      </c>
      <c r="J27" s="238"/>
      <c r="K27" s="239"/>
      <c r="L27" s="8">
        <v>121766.01</v>
      </c>
      <c r="M27" s="240">
        <f t="shared" si="12"/>
        <v>121766.01</v>
      </c>
      <c r="N27" s="71"/>
      <c r="O27" s="100"/>
      <c r="P27" s="9">
        <f t="shared" si="13"/>
        <v>-875.00999999999476</v>
      </c>
      <c r="Q27" s="9">
        <f t="shared" si="14"/>
        <v>0</v>
      </c>
      <c r="R27" s="9">
        <f t="shared" si="15"/>
        <v>-875.00999999999476</v>
      </c>
      <c r="S27" s="152"/>
      <c r="T27" s="10"/>
      <c r="U27" s="23">
        <f t="shared" si="16"/>
        <v>0.64662084271300346</v>
      </c>
      <c r="V27" s="11">
        <f t="shared" si="17"/>
        <v>78170.640296417696</v>
      </c>
      <c r="W27" s="11">
        <f t="shared" si="18"/>
        <v>77861.430000000008</v>
      </c>
      <c r="X27" s="8">
        <v>78736.44</v>
      </c>
      <c r="Y27" s="9">
        <f t="shared" si="19"/>
        <v>-875.00999999999476</v>
      </c>
      <c r="Z27" s="70">
        <f t="shared" si="20"/>
        <v>-875.00999999999476</v>
      </c>
      <c r="AA27" s="71"/>
      <c r="AB27" s="108"/>
      <c r="AC27" s="9">
        <f t="shared" si="21"/>
        <v>0</v>
      </c>
      <c r="AD27" s="9">
        <f t="shared" si="22"/>
        <v>-875.00999999999476</v>
      </c>
      <c r="AE27" s="10"/>
      <c r="AF27" s="24">
        <v>0.13862558939158975</v>
      </c>
      <c r="AG27" s="11">
        <v>14115.01</v>
      </c>
      <c r="AH27" s="8">
        <v>14115.01</v>
      </c>
      <c r="AI27" s="9">
        <v>-11791.851673925146</v>
      </c>
      <c r="AJ27" s="9">
        <v>0</v>
      </c>
      <c r="AK27" s="10"/>
      <c r="AL27" s="11">
        <f t="shared" si="24"/>
        <v>63746.420000000006</v>
      </c>
      <c r="AM27" s="8">
        <v>64621.43</v>
      </c>
      <c r="AN27" s="9">
        <f t="shared" si="26"/>
        <v>10916.841673925152</v>
      </c>
      <c r="AO27" s="9">
        <f t="shared" si="27"/>
        <v>-875.00999999999476</v>
      </c>
      <c r="AP27" s="10"/>
      <c r="AQ27" s="25">
        <f t="shared" si="28"/>
        <v>43029.569999999992</v>
      </c>
      <c r="AR27" s="25">
        <f t="shared" si="29"/>
        <v>43029.569999999992</v>
      </c>
      <c r="AS27" s="25">
        <f t="shared" si="30"/>
        <v>0</v>
      </c>
      <c r="AT27" s="10"/>
      <c r="AU27" s="12">
        <v>120891</v>
      </c>
      <c r="AV27" s="12" t="str">
        <f t="shared" si="31"/>
        <v xml:space="preserve"> </v>
      </c>
      <c r="AW27" s="12">
        <f t="shared" si="32"/>
        <v>43029.569999999992</v>
      </c>
      <c r="AX27" s="241"/>
      <c r="AY27" s="242"/>
      <c r="AZ27" s="241"/>
      <c r="BA27" s="241"/>
      <c r="BB27" s="243"/>
      <c r="BC27" s="242"/>
      <c r="BD27" s="242"/>
      <c r="BE27" s="241">
        <v>0</v>
      </c>
      <c r="BF27" s="241">
        <v>0</v>
      </c>
      <c r="BG27" s="241">
        <v>0</v>
      </c>
      <c r="BH27" s="241">
        <v>0</v>
      </c>
      <c r="BI27" s="241">
        <v>0</v>
      </c>
      <c r="BJ27" s="241">
        <v>0</v>
      </c>
      <c r="BK27" s="241">
        <v>0</v>
      </c>
      <c r="BL27" s="241"/>
      <c r="BM27" s="241">
        <v>1</v>
      </c>
      <c r="BN27" s="241">
        <v>0</v>
      </c>
      <c r="BO27" s="241">
        <v>25414</v>
      </c>
      <c r="BP27" s="241"/>
      <c r="BQ27" s="241"/>
      <c r="BR27" s="241"/>
      <c r="BS27" s="241"/>
      <c r="BT27" s="294"/>
      <c r="BU27" s="294"/>
      <c r="BV27" s="294"/>
      <c r="BW27" s="294"/>
      <c r="BX27" s="241"/>
      <c r="BY27" s="241"/>
      <c r="BZ27" s="244"/>
      <c r="CA27" s="244"/>
      <c r="CB27" s="244"/>
      <c r="CC27" s="245"/>
      <c r="CD27" s="241">
        <v>0</v>
      </c>
      <c r="CE27" s="241">
        <v>16758.509999999998</v>
      </c>
      <c r="CF27" s="241">
        <v>101821.1</v>
      </c>
      <c r="CG27" s="241">
        <v>14115.01</v>
      </c>
      <c r="CH27" s="241">
        <v>101821.1</v>
      </c>
      <c r="CI27" s="246" t="s">
        <v>634</v>
      </c>
      <c r="CJ27" s="247">
        <v>78736.44</v>
      </c>
      <c r="CK27" s="247">
        <v>64621.43</v>
      </c>
      <c r="CL27" s="247">
        <v>120891</v>
      </c>
      <c r="CM27" s="247">
        <v>0</v>
      </c>
    </row>
    <row r="28" spans="1:91" x14ac:dyDescent="0.25">
      <c r="A28" s="231" t="s">
        <v>696</v>
      </c>
      <c r="B28" s="232" t="s">
        <v>654</v>
      </c>
      <c r="C28" s="232" t="s">
        <v>640</v>
      </c>
      <c r="D28" s="233"/>
      <c r="E28" s="234">
        <v>399389</v>
      </c>
      <c r="F28" s="235">
        <v>399389</v>
      </c>
      <c r="G28" s="236"/>
      <c r="H28" s="104"/>
      <c r="I28" s="237">
        <f t="shared" si="11"/>
        <v>399389</v>
      </c>
      <c r="J28" s="238"/>
      <c r="K28" s="239"/>
      <c r="L28" s="8">
        <v>306236.90000000002</v>
      </c>
      <c r="M28" s="240">
        <f t="shared" si="12"/>
        <v>306236.90000000002</v>
      </c>
      <c r="N28" s="238"/>
      <c r="O28" s="239"/>
      <c r="P28" s="9">
        <f t="shared" si="13"/>
        <v>93152.099999999977</v>
      </c>
      <c r="Q28" s="9">
        <f t="shared" si="14"/>
        <v>0</v>
      </c>
      <c r="R28" s="9">
        <f t="shared" si="15"/>
        <v>93152.099999999977</v>
      </c>
      <c r="S28" s="152"/>
      <c r="T28" s="10"/>
      <c r="U28" s="23">
        <f t="shared" si="16"/>
        <v>0.77012900796736117</v>
      </c>
      <c r="V28" s="11">
        <f t="shared" si="17"/>
        <v>307581.0543630764</v>
      </c>
      <c r="W28" s="11" t="str">
        <f t="shared" ca="1" si="18"/>
        <v/>
      </c>
      <c r="X28" s="8">
        <v>235841.92000000001</v>
      </c>
      <c r="Y28" s="9">
        <f t="shared" ca="1" si="19"/>
        <v>0</v>
      </c>
      <c r="Z28" s="70">
        <f t="shared" ca="1" si="20"/>
        <v>0</v>
      </c>
      <c r="AA28" s="71"/>
      <c r="AB28" s="108"/>
      <c r="AC28" s="9">
        <f t="shared" si="21"/>
        <v>0</v>
      </c>
      <c r="AD28" s="9">
        <f t="shared" ca="1" si="22"/>
        <v>0</v>
      </c>
      <c r="AE28" s="10"/>
      <c r="AF28" s="24">
        <v>8.6964766621563036E-2</v>
      </c>
      <c r="AG28" s="11">
        <v>26479.38</v>
      </c>
      <c r="AH28" s="8">
        <v>26479.38</v>
      </c>
      <c r="AI28" s="9">
        <v>-24176.606898016318</v>
      </c>
      <c r="AJ28" s="9">
        <v>0</v>
      </c>
      <c r="AK28" s="10"/>
      <c r="AL28" s="11" t="str">
        <f t="shared" ca="1" si="24"/>
        <v/>
      </c>
      <c r="AM28" s="8">
        <v>209362.54</v>
      </c>
      <c r="AN28" s="9" t="str">
        <f t="shared" ca="1" si="26"/>
        <v/>
      </c>
      <c r="AO28" s="9" t="str">
        <f t="shared" ca="1" si="27"/>
        <v/>
      </c>
      <c r="AP28" s="10"/>
      <c r="AQ28" s="25" t="str">
        <f t="shared" ca="1" si="28"/>
        <v/>
      </c>
      <c r="AR28" s="25">
        <f t="shared" si="29"/>
        <v>70394.98000000001</v>
      </c>
      <c r="AS28" s="25" t="str">
        <f t="shared" ca="1" si="30"/>
        <v/>
      </c>
      <c r="AT28" s="10"/>
      <c r="AU28" s="12">
        <v>351514</v>
      </c>
      <c r="AV28" s="12" t="str">
        <f t="shared" ca="1" si="31"/>
        <v/>
      </c>
      <c r="AW28" s="12" t="str">
        <f t="shared" ca="1" si="32"/>
        <v/>
      </c>
      <c r="AX28" s="241"/>
      <c r="AY28" s="242"/>
      <c r="AZ28" s="241"/>
      <c r="BA28" s="241"/>
      <c r="BB28" s="243"/>
      <c r="BC28" s="242"/>
      <c r="BD28" s="242"/>
      <c r="BE28" s="241">
        <v>0</v>
      </c>
      <c r="BF28" s="241">
        <v>0</v>
      </c>
      <c r="BG28" s="241">
        <v>0</v>
      </c>
      <c r="BH28" s="241">
        <v>0</v>
      </c>
      <c r="BI28" s="241">
        <v>0</v>
      </c>
      <c r="BJ28" s="241">
        <v>0</v>
      </c>
      <c r="BK28" s="241">
        <v>0</v>
      </c>
      <c r="BL28" s="241"/>
      <c r="BM28" s="241">
        <v>1</v>
      </c>
      <c r="BN28" s="241">
        <v>0</v>
      </c>
      <c r="BO28" s="241">
        <v>70627</v>
      </c>
      <c r="BP28" s="241"/>
      <c r="BQ28" s="241"/>
      <c r="BR28" s="241"/>
      <c r="BS28" s="241"/>
      <c r="BT28" s="294"/>
      <c r="BU28" s="294"/>
      <c r="BV28" s="294"/>
      <c r="BW28" s="294"/>
      <c r="BX28" s="241"/>
      <c r="BY28" s="241"/>
      <c r="BZ28" s="244"/>
      <c r="CA28" s="244"/>
      <c r="CB28" s="244"/>
      <c r="CC28" s="245"/>
      <c r="CD28" s="241">
        <v>0</v>
      </c>
      <c r="CE28" s="241">
        <v>26479.38</v>
      </c>
      <c r="CF28" s="241">
        <v>304484</v>
      </c>
      <c r="CG28" s="241">
        <v>26479.38</v>
      </c>
      <c r="CH28" s="241">
        <v>304484</v>
      </c>
      <c r="CI28" s="246" t="s">
        <v>634</v>
      </c>
      <c r="CJ28" s="247">
        <v>235841.92000000001</v>
      </c>
      <c r="CK28" s="247">
        <v>209362.54</v>
      </c>
      <c r="CL28" s="247">
        <v>351514</v>
      </c>
      <c r="CM28" s="247">
        <v>0</v>
      </c>
    </row>
    <row r="29" spans="1:91" x14ac:dyDescent="0.25">
      <c r="A29" s="231" t="s">
        <v>697</v>
      </c>
      <c r="B29" s="232" t="s">
        <v>655</v>
      </c>
      <c r="C29" s="232" t="s">
        <v>640</v>
      </c>
      <c r="D29" s="233"/>
      <c r="E29" s="234">
        <v>404663</v>
      </c>
      <c r="F29" s="235">
        <v>404663</v>
      </c>
      <c r="G29" s="236"/>
      <c r="H29" s="104"/>
      <c r="I29" s="237">
        <f t="shared" si="11"/>
        <v>404663</v>
      </c>
      <c r="J29" s="238"/>
      <c r="K29" s="239"/>
      <c r="L29" s="8">
        <v>310029.53999999998</v>
      </c>
      <c r="M29" s="240">
        <f t="shared" si="12"/>
        <v>310029.53999999998</v>
      </c>
      <c r="N29" s="71"/>
      <c r="O29" s="100"/>
      <c r="P29" s="9">
        <f t="shared" si="13"/>
        <v>94633.460000000021</v>
      </c>
      <c r="Q29" s="9">
        <f t="shared" si="14"/>
        <v>0</v>
      </c>
      <c r="R29" s="9">
        <f t="shared" si="15"/>
        <v>94633.460000000021</v>
      </c>
      <c r="S29" s="152"/>
      <c r="T29" s="10"/>
      <c r="U29" s="23">
        <f t="shared" si="16"/>
        <v>0.46951448561966064</v>
      </c>
      <c r="V29" s="11">
        <f t="shared" si="17"/>
        <v>189995.14029430875</v>
      </c>
      <c r="W29" s="11" t="str">
        <f t="shared" ca="1" si="18"/>
        <v/>
      </c>
      <c r="X29" s="8">
        <v>145563.35999999999</v>
      </c>
      <c r="Y29" s="9">
        <f t="shared" ca="1" si="19"/>
        <v>0</v>
      </c>
      <c r="Z29" s="70">
        <f t="shared" ca="1" si="20"/>
        <v>0</v>
      </c>
      <c r="AA29" s="71"/>
      <c r="AB29" s="108"/>
      <c r="AC29" s="9">
        <f t="shared" si="21"/>
        <v>0</v>
      </c>
      <c r="AD29" s="9">
        <f t="shared" ca="1" si="22"/>
        <v>0</v>
      </c>
      <c r="AE29" s="10"/>
      <c r="AF29" s="24">
        <v>0.11753578010876244</v>
      </c>
      <c r="AG29" s="11">
        <v>36159.06</v>
      </c>
      <c r="AH29" s="8">
        <v>36159.06</v>
      </c>
      <c r="AI29" s="9">
        <v>-30568.814998962451</v>
      </c>
      <c r="AJ29" s="9">
        <v>0</v>
      </c>
      <c r="AK29" s="10"/>
      <c r="AL29" s="11" t="str">
        <f t="shared" ca="1" si="24"/>
        <v/>
      </c>
      <c r="AM29" s="8">
        <v>109404.3</v>
      </c>
      <c r="AN29" s="9" t="str">
        <f t="shared" ca="1" si="26"/>
        <v/>
      </c>
      <c r="AO29" s="9" t="str">
        <f t="shared" ca="1" si="27"/>
        <v/>
      </c>
      <c r="AP29" s="10"/>
      <c r="AQ29" s="25" t="str">
        <f t="shared" ca="1" si="28"/>
        <v/>
      </c>
      <c r="AR29" s="25">
        <f t="shared" si="29"/>
        <v>164466.18</v>
      </c>
      <c r="AS29" s="25" t="str">
        <f t="shared" ca="1" si="30"/>
        <v/>
      </c>
      <c r="AT29" s="10"/>
      <c r="AU29" s="12">
        <v>393663</v>
      </c>
      <c r="AV29" s="12" t="str">
        <f t="shared" ca="1" si="31"/>
        <v/>
      </c>
      <c r="AW29" s="12" t="str">
        <f t="shared" ca="1" si="32"/>
        <v/>
      </c>
      <c r="AX29" s="241"/>
      <c r="AY29" s="242"/>
      <c r="AZ29" s="241"/>
      <c r="BA29" s="241"/>
      <c r="BB29" s="243"/>
      <c r="BC29" s="242"/>
      <c r="BD29" s="242"/>
      <c r="BE29" s="241">
        <v>0</v>
      </c>
      <c r="BF29" s="241">
        <v>0</v>
      </c>
      <c r="BG29" s="241">
        <v>0</v>
      </c>
      <c r="BH29" s="241">
        <v>0</v>
      </c>
      <c r="BI29" s="241">
        <v>0</v>
      </c>
      <c r="BJ29" s="241">
        <v>0</v>
      </c>
      <c r="BK29" s="241">
        <v>0</v>
      </c>
      <c r="BL29" s="241"/>
      <c r="BM29" s="241">
        <v>1</v>
      </c>
      <c r="BN29" s="241">
        <v>0</v>
      </c>
      <c r="BO29" s="241">
        <v>84743</v>
      </c>
      <c r="BP29" s="241"/>
      <c r="BQ29" s="241"/>
      <c r="BR29" s="241"/>
      <c r="BS29" s="241"/>
      <c r="BT29" s="294"/>
      <c r="BU29" s="294"/>
      <c r="BV29" s="294"/>
      <c r="BW29" s="294"/>
      <c r="BX29" s="241"/>
      <c r="BY29" s="241"/>
      <c r="BZ29" s="244"/>
      <c r="CA29" s="244"/>
      <c r="CB29" s="244"/>
      <c r="CC29" s="245"/>
      <c r="CD29" s="241">
        <v>0</v>
      </c>
      <c r="CE29" s="241">
        <v>47562.07</v>
      </c>
      <c r="CF29" s="241">
        <v>307643</v>
      </c>
      <c r="CG29" s="241">
        <v>36159.06</v>
      </c>
      <c r="CH29" s="241">
        <v>307643</v>
      </c>
      <c r="CI29" s="246" t="s">
        <v>634</v>
      </c>
      <c r="CJ29" s="247">
        <v>145563.35999999999</v>
      </c>
      <c r="CK29" s="247">
        <v>109404.3</v>
      </c>
      <c r="CL29" s="247">
        <v>393663</v>
      </c>
      <c r="CM29" s="247">
        <v>0</v>
      </c>
    </row>
    <row r="30" spans="1:91" x14ac:dyDescent="0.25">
      <c r="A30" s="231" t="s">
        <v>698</v>
      </c>
      <c r="B30" s="232" t="s">
        <v>656</v>
      </c>
      <c r="C30" s="232" t="s">
        <v>640</v>
      </c>
      <c r="D30" s="233"/>
      <c r="E30" s="234">
        <v>115400</v>
      </c>
      <c r="F30" s="235">
        <v>115400</v>
      </c>
      <c r="G30" s="236"/>
      <c r="H30" s="104"/>
      <c r="I30" s="237">
        <f t="shared" si="11"/>
        <v>115400</v>
      </c>
      <c r="J30" s="238"/>
      <c r="K30" s="239"/>
      <c r="L30" s="8">
        <v>92445.9</v>
      </c>
      <c r="M30" s="240">
        <f t="shared" si="12"/>
        <v>92445.9</v>
      </c>
      <c r="N30" s="71"/>
      <c r="O30" s="100"/>
      <c r="P30" s="9">
        <f t="shared" si="13"/>
        <v>22954.100000000006</v>
      </c>
      <c r="Q30" s="9">
        <f t="shared" si="14"/>
        <v>0</v>
      </c>
      <c r="R30" s="9">
        <f t="shared" si="15"/>
        <v>22954.100000000006</v>
      </c>
      <c r="S30" s="152"/>
      <c r="T30" s="10"/>
      <c r="U30" s="23">
        <f t="shared" si="16"/>
        <v>0.80090528622686363</v>
      </c>
      <c r="V30" s="11">
        <f t="shared" si="17"/>
        <v>92424.470030580065</v>
      </c>
      <c r="W30" s="11" t="str">
        <f t="shared" ca="1" si="18"/>
        <v/>
      </c>
      <c r="X30" s="8">
        <v>74040.41</v>
      </c>
      <c r="Y30" s="9">
        <f t="shared" ca="1" si="19"/>
        <v>0</v>
      </c>
      <c r="Z30" s="70">
        <f t="shared" ca="1" si="20"/>
        <v>0</v>
      </c>
      <c r="AA30" s="71"/>
      <c r="AB30" s="108"/>
      <c r="AC30" s="9">
        <f t="shared" si="21"/>
        <v>0</v>
      </c>
      <c r="AD30" s="9">
        <f t="shared" ca="1" si="22"/>
        <v>0</v>
      </c>
      <c r="AE30" s="10"/>
      <c r="AF30" s="24">
        <v>0.18882948680494693</v>
      </c>
      <c r="AG30" s="11">
        <v>17451.810000000001</v>
      </c>
      <c r="AH30" s="8">
        <v>17451.810000000001</v>
      </c>
      <c r="AI30" s="9">
        <v>-13337.051200866685</v>
      </c>
      <c r="AJ30" s="9">
        <v>0</v>
      </c>
      <c r="AK30" s="10"/>
      <c r="AL30" s="11" t="str">
        <f t="shared" ca="1" si="24"/>
        <v/>
      </c>
      <c r="AM30" s="8">
        <v>56588.6</v>
      </c>
      <c r="AN30" s="9" t="str">
        <f t="shared" ca="1" si="26"/>
        <v/>
      </c>
      <c r="AO30" s="9" t="str">
        <f t="shared" ca="1" si="27"/>
        <v/>
      </c>
      <c r="AP30" s="10"/>
      <c r="AQ30" s="25" t="str">
        <f t="shared" ca="1" si="28"/>
        <v/>
      </c>
      <c r="AR30" s="25">
        <f t="shared" si="29"/>
        <v>18405.489999999991</v>
      </c>
      <c r="AS30" s="25" t="str">
        <f t="shared" ca="1" si="30"/>
        <v/>
      </c>
      <c r="AT30" s="10"/>
      <c r="AU30" s="12">
        <v>115400</v>
      </c>
      <c r="AV30" s="12" t="str">
        <f t="shared" ca="1" si="31"/>
        <v/>
      </c>
      <c r="AW30" s="12" t="str">
        <f t="shared" ca="1" si="32"/>
        <v/>
      </c>
      <c r="AX30" s="241"/>
      <c r="AY30" s="242"/>
      <c r="AZ30" s="241"/>
      <c r="BA30" s="241"/>
      <c r="BB30" s="243"/>
      <c r="BC30" s="242"/>
      <c r="BD30" s="242"/>
      <c r="BE30" s="241">
        <v>0</v>
      </c>
      <c r="BF30" s="241">
        <v>0</v>
      </c>
      <c r="BG30" s="241">
        <v>0</v>
      </c>
      <c r="BH30" s="241">
        <v>0</v>
      </c>
      <c r="BI30" s="241">
        <v>0</v>
      </c>
      <c r="BJ30" s="241">
        <v>0</v>
      </c>
      <c r="BK30" s="241">
        <v>0</v>
      </c>
      <c r="BL30" s="241"/>
      <c r="BM30" s="241">
        <v>1</v>
      </c>
      <c r="BN30" s="241">
        <v>0</v>
      </c>
      <c r="BO30" s="241">
        <v>12532</v>
      </c>
      <c r="BP30" s="241"/>
      <c r="BQ30" s="241"/>
      <c r="BR30" s="241"/>
      <c r="BS30" s="241"/>
      <c r="BT30" s="294"/>
      <c r="BU30" s="294"/>
      <c r="BV30" s="294"/>
      <c r="BW30" s="294"/>
      <c r="BX30" s="241"/>
      <c r="BY30" s="241"/>
      <c r="BZ30" s="244"/>
      <c r="CA30" s="244"/>
      <c r="CB30" s="244"/>
      <c r="CC30" s="245"/>
      <c r="CD30" s="241">
        <v>0</v>
      </c>
      <c r="CE30" s="241">
        <v>21790.87</v>
      </c>
      <c r="CF30" s="241">
        <v>92421</v>
      </c>
      <c r="CG30" s="241">
        <v>17451.810000000001</v>
      </c>
      <c r="CH30" s="241">
        <v>92421</v>
      </c>
      <c r="CI30" s="246" t="s">
        <v>634</v>
      </c>
      <c r="CJ30" s="247">
        <v>74040.41</v>
      </c>
      <c r="CK30" s="247">
        <v>56588.6</v>
      </c>
      <c r="CL30" s="247">
        <v>115400</v>
      </c>
      <c r="CM30" s="247">
        <v>0</v>
      </c>
    </row>
    <row r="31" spans="1:91" x14ac:dyDescent="0.25">
      <c r="A31" s="231" t="s">
        <v>699</v>
      </c>
      <c r="B31" s="232" t="s">
        <v>657</v>
      </c>
      <c r="C31" s="232" t="s">
        <v>640</v>
      </c>
      <c r="D31" s="233"/>
      <c r="E31" s="234">
        <v>595000</v>
      </c>
      <c r="F31" s="235">
        <v>595000</v>
      </c>
      <c r="G31" s="236"/>
      <c r="H31" s="104"/>
      <c r="I31" s="237">
        <f t="shared" si="11"/>
        <v>595000</v>
      </c>
      <c r="J31" s="238"/>
      <c r="K31" s="239"/>
      <c r="L31" s="8">
        <v>637139.93999999994</v>
      </c>
      <c r="M31" s="240">
        <f t="shared" si="12"/>
        <v>637139.93999999994</v>
      </c>
      <c r="N31" s="71"/>
      <c r="O31" s="100"/>
      <c r="P31" s="9">
        <f t="shared" si="13"/>
        <v>-42139.939999999944</v>
      </c>
      <c r="Q31" s="9">
        <f t="shared" si="14"/>
        <v>0</v>
      </c>
      <c r="R31" s="9">
        <f t="shared" si="15"/>
        <v>-42139.939999999944</v>
      </c>
      <c r="S31" s="152"/>
      <c r="T31" s="10"/>
      <c r="U31" s="23">
        <f t="shared" si="16"/>
        <v>0.74713580190876128</v>
      </c>
      <c r="V31" s="11">
        <f t="shared" si="17"/>
        <v>444545.80213571293</v>
      </c>
      <c r="W31" s="11">
        <f t="shared" si="18"/>
        <v>433890.12000000005</v>
      </c>
      <c r="X31" s="8">
        <v>476030.06</v>
      </c>
      <c r="Y31" s="9">
        <f t="shared" si="19"/>
        <v>-42139.939999999944</v>
      </c>
      <c r="Z31" s="70">
        <f t="shared" si="20"/>
        <v>-42139.939999999944</v>
      </c>
      <c r="AA31" s="71"/>
      <c r="AB31" s="108"/>
      <c r="AC31" s="9">
        <f t="shared" si="21"/>
        <v>0</v>
      </c>
      <c r="AD31" s="9">
        <f t="shared" si="22"/>
        <v>-42139.939999999944</v>
      </c>
      <c r="AE31" s="10"/>
      <c r="AF31" s="24">
        <v>2.5239384191670881E-2</v>
      </c>
      <c r="AG31" s="11">
        <v>11730.13</v>
      </c>
      <c r="AH31" s="8">
        <v>11730.13</v>
      </c>
      <c r="AI31" s="9">
        <v>-11434.068742311754</v>
      </c>
      <c r="AJ31" s="9">
        <v>0</v>
      </c>
      <c r="AK31" s="10"/>
      <c r="AL31" s="11">
        <f t="shared" si="24"/>
        <v>422159.99000000005</v>
      </c>
      <c r="AM31" s="8">
        <v>464299.93</v>
      </c>
      <c r="AN31" s="9">
        <f t="shared" si="26"/>
        <v>-30705.871257688188</v>
      </c>
      <c r="AO31" s="9">
        <f t="shared" si="27"/>
        <v>-42139.939999999944</v>
      </c>
      <c r="AP31" s="10"/>
      <c r="AQ31" s="25">
        <f t="shared" si="28"/>
        <v>161109.87999999995</v>
      </c>
      <c r="AR31" s="25">
        <f t="shared" si="29"/>
        <v>161109.87999999995</v>
      </c>
      <c r="AS31" s="25">
        <f t="shared" si="30"/>
        <v>0</v>
      </c>
      <c r="AT31" s="10"/>
      <c r="AU31" s="12">
        <v>587783.51</v>
      </c>
      <c r="AV31" s="12" t="str">
        <f t="shared" si="31"/>
        <v xml:space="preserve"> </v>
      </c>
      <c r="AW31" s="12">
        <f t="shared" si="32"/>
        <v>153893.38999999996</v>
      </c>
      <c r="AX31" s="241"/>
      <c r="AY31" s="242"/>
      <c r="AZ31" s="241"/>
      <c r="BA31" s="241"/>
      <c r="BB31" s="243"/>
      <c r="BC31" s="242"/>
      <c r="BD31" s="242"/>
      <c r="BE31" s="241">
        <v>0</v>
      </c>
      <c r="BF31" s="241">
        <v>0</v>
      </c>
      <c r="BG31" s="241">
        <v>0</v>
      </c>
      <c r="BH31" s="241">
        <v>0</v>
      </c>
      <c r="BI31" s="241">
        <v>0</v>
      </c>
      <c r="BJ31" s="241">
        <v>0</v>
      </c>
      <c r="BK31" s="241">
        <v>0</v>
      </c>
      <c r="BL31" s="241"/>
      <c r="BM31" s="241">
        <v>1</v>
      </c>
      <c r="BN31" s="241">
        <v>0</v>
      </c>
      <c r="BO31" s="241">
        <v>137237</v>
      </c>
      <c r="BP31" s="241"/>
      <c r="BQ31" s="241"/>
      <c r="BR31" s="241"/>
      <c r="BS31" s="241"/>
      <c r="BT31" s="294"/>
      <c r="BU31" s="294"/>
      <c r="BV31" s="294"/>
      <c r="BW31" s="294"/>
      <c r="BX31" s="241"/>
      <c r="BY31" s="241"/>
      <c r="BZ31" s="244"/>
      <c r="CA31" s="244"/>
      <c r="CB31" s="244"/>
      <c r="CC31" s="245"/>
      <c r="CD31" s="241">
        <v>0</v>
      </c>
      <c r="CE31" s="241">
        <v>11730.13</v>
      </c>
      <c r="CF31" s="241">
        <v>464755</v>
      </c>
      <c r="CG31" s="241">
        <v>11730.13</v>
      </c>
      <c r="CH31" s="241">
        <v>464755</v>
      </c>
      <c r="CI31" s="246" t="s">
        <v>634</v>
      </c>
      <c r="CJ31" s="247">
        <v>476030.06</v>
      </c>
      <c r="CK31" s="247">
        <v>464299.93</v>
      </c>
      <c r="CL31" s="247">
        <v>587783.51</v>
      </c>
      <c r="CM31" s="247">
        <v>0</v>
      </c>
    </row>
    <row r="32" spans="1:91" x14ac:dyDescent="0.25">
      <c r="A32" s="231" t="s">
        <v>700</v>
      </c>
      <c r="B32" s="232" t="s">
        <v>658</v>
      </c>
      <c r="C32" s="232" t="s">
        <v>640</v>
      </c>
      <c r="D32" s="233"/>
      <c r="E32" s="234">
        <v>478000</v>
      </c>
      <c r="F32" s="235">
        <v>478000</v>
      </c>
      <c r="G32" s="236"/>
      <c r="H32" s="104"/>
      <c r="I32" s="237">
        <f t="shared" si="11"/>
        <v>478000</v>
      </c>
      <c r="J32" s="238"/>
      <c r="K32" s="239"/>
      <c r="L32" s="8">
        <v>406540.64</v>
      </c>
      <c r="M32" s="240">
        <f t="shared" si="12"/>
        <v>406540.64</v>
      </c>
      <c r="N32" s="71"/>
      <c r="O32" s="100"/>
      <c r="P32" s="9">
        <f t="shared" si="13"/>
        <v>71459.359999999986</v>
      </c>
      <c r="Q32" s="9">
        <f t="shared" si="14"/>
        <v>0</v>
      </c>
      <c r="R32" s="9">
        <f t="shared" si="15"/>
        <v>71459.359999999986</v>
      </c>
      <c r="S32" s="152"/>
      <c r="T32" s="10"/>
      <c r="U32" s="23">
        <f t="shared" si="16"/>
        <v>0.25766671199218855</v>
      </c>
      <c r="V32" s="11">
        <f t="shared" si="17"/>
        <v>123164.68833226613</v>
      </c>
      <c r="W32" s="11">
        <f t="shared" si="18"/>
        <v>104751.99</v>
      </c>
      <c r="X32" s="8">
        <v>104751.99</v>
      </c>
      <c r="Y32" s="9">
        <f t="shared" si="19"/>
        <v>0</v>
      </c>
      <c r="Z32" s="70">
        <f t="shared" si="20"/>
        <v>0</v>
      </c>
      <c r="AA32" s="71"/>
      <c r="AB32" s="108"/>
      <c r="AC32" s="9">
        <f t="shared" si="21"/>
        <v>0</v>
      </c>
      <c r="AD32" s="9">
        <f t="shared" si="22"/>
        <v>0</v>
      </c>
      <c r="AE32" s="10"/>
      <c r="AF32" s="24">
        <v>8.6993437694761165E-3</v>
      </c>
      <c r="AG32" s="11">
        <v>3559.38</v>
      </c>
      <c r="AH32" s="8">
        <v>3559.38</v>
      </c>
      <c r="AI32" s="9">
        <v>-3528.415729773802</v>
      </c>
      <c r="AJ32" s="9">
        <v>0</v>
      </c>
      <c r="AK32" s="10"/>
      <c r="AL32" s="11">
        <f t="shared" si="24"/>
        <v>101192.61</v>
      </c>
      <c r="AM32" s="8">
        <v>101192.61</v>
      </c>
      <c r="AN32" s="9">
        <f t="shared" si="26"/>
        <v>3528.415729773802</v>
      </c>
      <c r="AO32" s="9">
        <f t="shared" si="27"/>
        <v>0</v>
      </c>
      <c r="AP32" s="10"/>
      <c r="AQ32" s="25">
        <f t="shared" si="28"/>
        <v>373248.01</v>
      </c>
      <c r="AR32" s="25">
        <f t="shared" si="29"/>
        <v>301788.65000000002</v>
      </c>
      <c r="AS32" s="25">
        <f t="shared" si="30"/>
        <v>71459.359999999986</v>
      </c>
      <c r="AT32" s="10"/>
      <c r="AU32" s="12">
        <v>217000</v>
      </c>
      <c r="AV32" s="12" t="str">
        <f t="shared" si="31"/>
        <v xml:space="preserve"> </v>
      </c>
      <c r="AW32" s="12">
        <f t="shared" si="32"/>
        <v>112248.01</v>
      </c>
      <c r="AX32" s="241"/>
      <c r="AY32" s="242"/>
      <c r="AZ32" s="241"/>
      <c r="BA32" s="241"/>
      <c r="BB32" s="243"/>
      <c r="BC32" s="242"/>
      <c r="BD32" s="242"/>
      <c r="BE32" s="241">
        <v>0</v>
      </c>
      <c r="BF32" s="241">
        <v>0</v>
      </c>
      <c r="BG32" s="241">
        <v>0</v>
      </c>
      <c r="BH32" s="241">
        <v>0</v>
      </c>
      <c r="BI32" s="241">
        <v>0</v>
      </c>
      <c r="BJ32" s="241">
        <v>0</v>
      </c>
      <c r="BK32" s="241">
        <v>0</v>
      </c>
      <c r="BL32" s="241"/>
      <c r="BM32" s="241">
        <v>1</v>
      </c>
      <c r="BN32" s="241">
        <v>0</v>
      </c>
      <c r="BO32" s="241">
        <v>66480</v>
      </c>
      <c r="BP32" s="241"/>
      <c r="BQ32" s="241"/>
      <c r="BR32" s="241"/>
      <c r="BS32" s="241"/>
      <c r="BT32" s="294"/>
      <c r="BU32" s="294"/>
      <c r="BV32" s="294"/>
      <c r="BW32" s="294"/>
      <c r="BX32" s="241"/>
      <c r="BY32" s="241"/>
      <c r="BZ32" s="244"/>
      <c r="CA32" s="244"/>
      <c r="CB32" s="244"/>
      <c r="CC32" s="245"/>
      <c r="CD32" s="241">
        <v>0</v>
      </c>
      <c r="CE32" s="241">
        <v>3559.38</v>
      </c>
      <c r="CF32" s="241">
        <v>409155</v>
      </c>
      <c r="CG32" s="241">
        <v>3559.38</v>
      </c>
      <c r="CH32" s="241">
        <v>409155</v>
      </c>
      <c r="CI32" s="246" t="s">
        <v>634</v>
      </c>
      <c r="CJ32" s="247">
        <v>104751.99</v>
      </c>
      <c r="CK32" s="247">
        <v>101192.61</v>
      </c>
      <c r="CL32" s="247">
        <v>217000</v>
      </c>
      <c r="CM32" s="247">
        <v>0</v>
      </c>
    </row>
    <row r="33" spans="1:91" x14ac:dyDescent="0.25">
      <c r="A33" s="231" t="s">
        <v>701</v>
      </c>
      <c r="B33" s="232" t="s">
        <v>702</v>
      </c>
      <c r="C33" s="232" t="s">
        <v>640</v>
      </c>
      <c r="D33" s="233"/>
      <c r="E33" s="234">
        <v>122210</v>
      </c>
      <c r="F33" s="235">
        <v>122210</v>
      </c>
      <c r="G33" s="236"/>
      <c r="H33" s="104"/>
      <c r="I33" s="237">
        <f t="shared" si="11"/>
        <v>122210</v>
      </c>
      <c r="J33" s="238"/>
      <c r="K33" s="239"/>
      <c r="L33" s="8">
        <v>102789.9</v>
      </c>
      <c r="M33" s="240">
        <f t="shared" si="12"/>
        <v>102789.9</v>
      </c>
      <c r="N33" s="71"/>
      <c r="O33" s="100"/>
      <c r="P33" s="9">
        <f t="shared" si="13"/>
        <v>19420.100000000006</v>
      </c>
      <c r="Q33" s="9">
        <f t="shared" si="14"/>
        <v>0</v>
      </c>
      <c r="R33" s="9">
        <f t="shared" si="15"/>
        <v>19420.100000000006</v>
      </c>
      <c r="S33" s="152"/>
      <c r="T33" s="10"/>
      <c r="U33" s="23">
        <f t="shared" si="16"/>
        <v>1.0590127045556033</v>
      </c>
      <c r="V33" s="11">
        <f t="shared" si="17"/>
        <v>129421.94262374028</v>
      </c>
      <c r="W33" s="11" t="str">
        <f t="shared" ca="1" si="18"/>
        <v/>
      </c>
      <c r="X33" s="8">
        <v>108855.81</v>
      </c>
      <c r="Y33" s="9">
        <f t="shared" ca="1" si="19"/>
        <v>0</v>
      </c>
      <c r="Z33" s="70">
        <f t="shared" ca="1" si="20"/>
        <v>0</v>
      </c>
      <c r="AA33" s="71"/>
      <c r="AB33" s="108"/>
      <c r="AC33" s="9">
        <f t="shared" si="21"/>
        <v>0</v>
      </c>
      <c r="AD33" s="9">
        <f t="shared" ca="1" si="22"/>
        <v>0</v>
      </c>
      <c r="AE33" s="10"/>
      <c r="AF33" s="24">
        <v>0</v>
      </c>
      <c r="AG33" s="11">
        <v>0</v>
      </c>
      <c r="AH33" s="8">
        <v>0</v>
      </c>
      <c r="AI33" s="9">
        <v>0</v>
      </c>
      <c r="AJ33" s="9">
        <v>0</v>
      </c>
      <c r="AK33" s="10"/>
      <c r="AL33" s="11" t="str">
        <f t="shared" ca="1" si="24"/>
        <v/>
      </c>
      <c r="AM33" s="8">
        <v>108855.81</v>
      </c>
      <c r="AN33" s="9" t="str">
        <f t="shared" ca="1" si="26"/>
        <v/>
      </c>
      <c r="AO33" s="9" t="str">
        <f t="shared" ca="1" si="27"/>
        <v/>
      </c>
      <c r="AP33" s="10"/>
      <c r="AQ33" s="25" t="str">
        <f t="shared" ca="1" si="28"/>
        <v/>
      </c>
      <c r="AR33" s="25">
        <f t="shared" si="29"/>
        <v>-6065.9100000000035</v>
      </c>
      <c r="AS33" s="25" t="str">
        <f t="shared" ca="1" si="30"/>
        <v/>
      </c>
      <c r="AT33" s="10"/>
      <c r="AU33" s="12">
        <v>112760</v>
      </c>
      <c r="AV33" s="12" t="str">
        <f t="shared" ca="1" si="31"/>
        <v/>
      </c>
      <c r="AW33" s="12" t="str">
        <f t="shared" ca="1" si="32"/>
        <v/>
      </c>
      <c r="AX33" s="241"/>
      <c r="AY33" s="242"/>
      <c r="AZ33" s="241"/>
      <c r="BA33" s="241"/>
      <c r="BB33" s="243"/>
      <c r="BC33" s="242"/>
      <c r="BD33" s="242"/>
      <c r="BE33" s="241">
        <v>0</v>
      </c>
      <c r="BF33" s="241">
        <v>0</v>
      </c>
      <c r="BG33" s="241">
        <v>0</v>
      </c>
      <c r="BH33" s="241">
        <v>0</v>
      </c>
      <c r="BI33" s="241">
        <v>0</v>
      </c>
      <c r="BJ33" s="241">
        <v>0</v>
      </c>
      <c r="BK33" s="241">
        <v>0</v>
      </c>
      <c r="BL33" s="241"/>
      <c r="BM33" s="241">
        <v>1</v>
      </c>
      <c r="BN33" s="241">
        <v>0</v>
      </c>
      <c r="BO33" s="241">
        <v>19797</v>
      </c>
      <c r="BP33" s="241"/>
      <c r="BQ33" s="241"/>
      <c r="BR33" s="241"/>
      <c r="BS33" s="241"/>
      <c r="BT33" s="294"/>
      <c r="BU33" s="294"/>
      <c r="BV33" s="294"/>
      <c r="BW33" s="294"/>
      <c r="BX33" s="241"/>
      <c r="BY33" s="241"/>
      <c r="BZ33" s="244"/>
      <c r="CA33" s="244"/>
      <c r="CB33" s="244"/>
      <c r="CC33" s="245"/>
      <c r="CD33" s="241">
        <v>0</v>
      </c>
      <c r="CE33" s="241">
        <v>0</v>
      </c>
      <c r="CF33" s="241">
        <v>0</v>
      </c>
      <c r="CG33" s="241">
        <v>0</v>
      </c>
      <c r="CH33" s="241">
        <v>0</v>
      </c>
      <c r="CI33" s="246" t="s">
        <v>634</v>
      </c>
      <c r="CJ33" s="247">
        <v>108855.81</v>
      </c>
      <c r="CK33" s="247">
        <v>108855.81</v>
      </c>
      <c r="CL33" s="247">
        <v>112760</v>
      </c>
      <c r="CM33" s="247">
        <v>0</v>
      </c>
    </row>
    <row r="34" spans="1:91" x14ac:dyDescent="0.25">
      <c r="A34" s="231" t="s">
        <v>703</v>
      </c>
      <c r="B34" s="232" t="s">
        <v>704</v>
      </c>
      <c r="C34" s="232" t="s">
        <v>640</v>
      </c>
      <c r="D34" s="233"/>
      <c r="E34" s="234">
        <v>0</v>
      </c>
      <c r="F34" s="235">
        <v>0</v>
      </c>
      <c r="G34" s="236"/>
      <c r="H34" s="104"/>
      <c r="I34" s="237">
        <f t="shared" si="11"/>
        <v>0</v>
      </c>
      <c r="J34" s="238"/>
      <c r="K34" s="239"/>
      <c r="L34" s="8">
        <v>780525</v>
      </c>
      <c r="M34" s="240">
        <f t="shared" si="12"/>
        <v>780525</v>
      </c>
      <c r="N34" s="71"/>
      <c r="O34" s="100"/>
      <c r="P34" s="9">
        <f t="shared" si="13"/>
        <v>-780525</v>
      </c>
      <c r="Q34" s="9">
        <f t="shared" si="14"/>
        <v>0</v>
      </c>
      <c r="R34" s="9">
        <f t="shared" si="15"/>
        <v>-780525</v>
      </c>
      <c r="S34" s="152"/>
      <c r="T34" s="10"/>
      <c r="U34" s="23">
        <f t="shared" si="16"/>
        <v>3.5445270811312893E-2</v>
      </c>
      <c r="V34" s="11">
        <f t="shared" si="17"/>
        <v>0</v>
      </c>
      <c r="W34" s="11">
        <f t="shared" si="18"/>
        <v>-752859.08</v>
      </c>
      <c r="X34" s="8">
        <v>27665.919999999998</v>
      </c>
      <c r="Y34" s="9">
        <f t="shared" si="19"/>
        <v>-780525</v>
      </c>
      <c r="Z34" s="70">
        <f t="shared" si="20"/>
        <v>-780525</v>
      </c>
      <c r="AA34" s="71"/>
      <c r="AB34" s="108"/>
      <c r="AC34" s="9">
        <f t="shared" si="21"/>
        <v>0</v>
      </c>
      <c r="AD34" s="9">
        <f t="shared" si="22"/>
        <v>-780525</v>
      </c>
      <c r="AE34" s="10"/>
      <c r="AF34" s="24">
        <v>0</v>
      </c>
      <c r="AG34" s="11">
        <v>0</v>
      </c>
      <c r="AH34" s="8">
        <v>0</v>
      </c>
      <c r="AI34" s="9">
        <v>0</v>
      </c>
      <c r="AJ34" s="9">
        <v>0</v>
      </c>
      <c r="AK34" s="10"/>
      <c r="AL34" s="11">
        <f t="shared" si="24"/>
        <v>-752859.08</v>
      </c>
      <c r="AM34" s="8">
        <v>27665.919999999998</v>
      </c>
      <c r="AN34" s="9">
        <f t="shared" si="26"/>
        <v>-780525</v>
      </c>
      <c r="AO34" s="9">
        <f t="shared" si="27"/>
        <v>-780525</v>
      </c>
      <c r="AP34" s="10"/>
      <c r="AQ34" s="25">
        <f t="shared" si="28"/>
        <v>752859.08</v>
      </c>
      <c r="AR34" s="25">
        <f t="shared" si="29"/>
        <v>752859.08</v>
      </c>
      <c r="AS34" s="25">
        <f t="shared" si="30"/>
        <v>0</v>
      </c>
      <c r="AT34" s="10"/>
      <c r="AU34" s="12">
        <v>0</v>
      </c>
      <c r="AV34" s="12" t="str">
        <f t="shared" si="31"/>
        <v xml:space="preserve"> </v>
      </c>
      <c r="AW34" s="12">
        <f t="shared" si="32"/>
        <v>752859.08</v>
      </c>
      <c r="AX34" s="241"/>
      <c r="AY34" s="242"/>
      <c r="AZ34" s="241"/>
      <c r="BA34" s="241"/>
      <c r="BB34" s="243"/>
      <c r="BC34" s="242"/>
      <c r="BD34" s="242"/>
      <c r="BE34" s="241">
        <v>0</v>
      </c>
      <c r="BF34" s="241">
        <v>0</v>
      </c>
      <c r="BG34" s="241">
        <v>0</v>
      </c>
      <c r="BH34" s="241">
        <v>0</v>
      </c>
      <c r="BI34" s="241">
        <v>0</v>
      </c>
      <c r="BJ34" s="241">
        <v>0</v>
      </c>
      <c r="BK34" s="241">
        <v>0</v>
      </c>
      <c r="BL34" s="241"/>
      <c r="BM34" s="241">
        <v>1</v>
      </c>
      <c r="BN34" s="241">
        <v>0</v>
      </c>
      <c r="BO34" s="241">
        <v>177000</v>
      </c>
      <c r="BP34" s="241"/>
      <c r="BQ34" s="241"/>
      <c r="BR34" s="241"/>
      <c r="BS34" s="241"/>
      <c r="BT34" s="294"/>
      <c r="BU34" s="294"/>
      <c r="BV34" s="294"/>
      <c r="BW34" s="294"/>
      <c r="BX34" s="241"/>
      <c r="BY34" s="241"/>
      <c r="BZ34" s="244"/>
      <c r="CA34" s="244"/>
      <c r="CB34" s="244"/>
      <c r="CC34" s="245"/>
      <c r="CD34" s="241">
        <v>0</v>
      </c>
      <c r="CE34" s="241">
        <v>0</v>
      </c>
      <c r="CF34" s="241">
        <v>0</v>
      </c>
      <c r="CG34" s="241">
        <v>0</v>
      </c>
      <c r="CH34" s="241">
        <v>0</v>
      </c>
      <c r="CI34" s="246" t="s">
        <v>634</v>
      </c>
      <c r="CJ34" s="247">
        <v>27665.919999999998</v>
      </c>
      <c r="CK34" s="247">
        <v>27665.919999999998</v>
      </c>
      <c r="CL34" s="247">
        <v>0</v>
      </c>
      <c r="CM34" s="247">
        <v>0</v>
      </c>
    </row>
    <row r="35" spans="1:91" x14ac:dyDescent="0.25">
      <c r="A35" s="231" t="s">
        <v>705</v>
      </c>
      <c r="B35" s="232" t="s">
        <v>706</v>
      </c>
      <c r="C35" s="232" t="s">
        <v>640</v>
      </c>
      <c r="D35" s="233"/>
      <c r="E35" s="234">
        <v>0</v>
      </c>
      <c r="F35" s="235">
        <v>0</v>
      </c>
      <c r="G35" s="236"/>
      <c r="H35" s="104"/>
      <c r="I35" s="237">
        <f t="shared" si="11"/>
        <v>0</v>
      </c>
      <c r="J35" s="238"/>
      <c r="K35" s="239"/>
      <c r="L35" s="8">
        <v>7117.19</v>
      </c>
      <c r="M35" s="240">
        <f t="shared" si="12"/>
        <v>7117.19</v>
      </c>
      <c r="N35" s="71"/>
      <c r="O35" s="100"/>
      <c r="P35" s="9">
        <f t="shared" si="13"/>
        <v>-7117.19</v>
      </c>
      <c r="Q35" s="9">
        <f t="shared" si="14"/>
        <v>0</v>
      </c>
      <c r="R35" s="9">
        <f t="shared" si="15"/>
        <v>-7117.19</v>
      </c>
      <c r="S35" s="152"/>
      <c r="T35" s="10"/>
      <c r="U35" s="23">
        <f t="shared" si="16"/>
        <v>3.5626771239773003</v>
      </c>
      <c r="V35" s="11">
        <f t="shared" si="17"/>
        <v>0</v>
      </c>
      <c r="W35" s="11">
        <f t="shared" si="18"/>
        <v>18239.060000000001</v>
      </c>
      <c r="X35" s="8">
        <v>25356.25</v>
      </c>
      <c r="Y35" s="9">
        <f t="shared" si="19"/>
        <v>-7117.19</v>
      </c>
      <c r="Z35" s="70">
        <f t="shared" si="20"/>
        <v>-7117.19</v>
      </c>
      <c r="AA35" s="71"/>
      <c r="AB35" s="108"/>
      <c r="AC35" s="9">
        <f t="shared" si="21"/>
        <v>0</v>
      </c>
      <c r="AD35" s="9">
        <f t="shared" si="22"/>
        <v>-7117.19</v>
      </c>
      <c r="AE35" s="10"/>
      <c r="AF35" s="24">
        <v>0</v>
      </c>
      <c r="AG35" s="11">
        <v>0</v>
      </c>
      <c r="AH35" s="8">
        <v>0</v>
      </c>
      <c r="AI35" s="9">
        <v>0</v>
      </c>
      <c r="AJ35" s="9">
        <v>0</v>
      </c>
      <c r="AK35" s="10"/>
      <c r="AL35" s="11">
        <f t="shared" si="24"/>
        <v>18239.060000000001</v>
      </c>
      <c r="AM35" s="8">
        <v>25356.25</v>
      </c>
      <c r="AN35" s="9">
        <f t="shared" si="26"/>
        <v>-7117.19</v>
      </c>
      <c r="AO35" s="9">
        <f t="shared" si="27"/>
        <v>-7117.19</v>
      </c>
      <c r="AP35" s="10"/>
      <c r="AQ35" s="25">
        <f t="shared" si="28"/>
        <v>-18239.060000000001</v>
      </c>
      <c r="AR35" s="25">
        <f t="shared" si="29"/>
        <v>-18239.060000000001</v>
      </c>
      <c r="AS35" s="25">
        <f t="shared" si="30"/>
        <v>0</v>
      </c>
      <c r="AT35" s="10"/>
      <c r="AU35" s="12">
        <v>17050.240000000002</v>
      </c>
      <c r="AV35" s="12">
        <f t="shared" si="31"/>
        <v>1188.8199999999997</v>
      </c>
      <c r="AW35" s="12" t="str">
        <f t="shared" si="32"/>
        <v xml:space="preserve"> </v>
      </c>
      <c r="AX35" s="241"/>
      <c r="AY35" s="242"/>
      <c r="AZ35" s="241"/>
      <c r="BA35" s="241"/>
      <c r="BB35" s="243"/>
      <c r="BC35" s="242"/>
      <c r="BD35" s="242"/>
      <c r="BE35" s="241">
        <v>0</v>
      </c>
      <c r="BF35" s="241">
        <v>0</v>
      </c>
      <c r="BG35" s="241">
        <v>0</v>
      </c>
      <c r="BH35" s="241">
        <v>0</v>
      </c>
      <c r="BI35" s="241">
        <v>0</v>
      </c>
      <c r="BJ35" s="241">
        <v>0</v>
      </c>
      <c r="BK35" s="241">
        <v>0</v>
      </c>
      <c r="BL35" s="241"/>
      <c r="BM35" s="241">
        <v>1</v>
      </c>
      <c r="BN35" s="241">
        <v>0</v>
      </c>
      <c r="BO35" s="241">
        <v>6677.5599999999995</v>
      </c>
      <c r="BP35" s="241"/>
      <c r="BQ35" s="241"/>
      <c r="BR35" s="241"/>
      <c r="BS35" s="241"/>
      <c r="BT35" s="294"/>
      <c r="BU35" s="294"/>
      <c r="BV35" s="294"/>
      <c r="BW35" s="294"/>
      <c r="BX35" s="241"/>
      <c r="BY35" s="241"/>
      <c r="BZ35" s="244"/>
      <c r="CA35" s="244"/>
      <c r="CB35" s="244"/>
      <c r="CC35" s="245"/>
      <c r="CD35" s="241">
        <v>0</v>
      </c>
      <c r="CE35" s="241">
        <v>0</v>
      </c>
      <c r="CF35" s="241">
        <v>0</v>
      </c>
      <c r="CG35" s="241">
        <v>0</v>
      </c>
      <c r="CH35" s="241">
        <v>0</v>
      </c>
      <c r="CI35" s="246" t="s">
        <v>634</v>
      </c>
      <c r="CJ35" s="247">
        <v>25356.25</v>
      </c>
      <c r="CK35" s="247">
        <v>25356.25</v>
      </c>
      <c r="CL35" s="247">
        <v>17050.240000000002</v>
      </c>
      <c r="CM35" s="247">
        <v>0</v>
      </c>
    </row>
    <row r="36" spans="1:91" x14ac:dyDescent="0.25">
      <c r="A36" s="231" t="s">
        <v>707</v>
      </c>
      <c r="B36" s="232" t="s">
        <v>708</v>
      </c>
      <c r="C36" s="232" t="s">
        <v>640</v>
      </c>
      <c r="D36" s="233"/>
      <c r="E36" s="234">
        <v>179690</v>
      </c>
      <c r="F36" s="235">
        <v>179690</v>
      </c>
      <c r="G36" s="236"/>
      <c r="H36" s="104"/>
      <c r="I36" s="237">
        <f t="shared" si="11"/>
        <v>179690</v>
      </c>
      <c r="J36" s="238"/>
      <c r="K36" s="239"/>
      <c r="L36" s="8">
        <v>200197.67</v>
      </c>
      <c r="M36" s="240">
        <f t="shared" si="12"/>
        <v>200197.67</v>
      </c>
      <c r="N36" s="71"/>
      <c r="O36" s="100"/>
      <c r="P36" s="9">
        <f t="shared" si="13"/>
        <v>-20507.670000000013</v>
      </c>
      <c r="Q36" s="9">
        <f t="shared" si="14"/>
        <v>0</v>
      </c>
      <c r="R36" s="9">
        <f t="shared" si="15"/>
        <v>-20507.670000000013</v>
      </c>
      <c r="S36" s="152"/>
      <c r="T36" s="10"/>
      <c r="U36" s="23">
        <f t="shared" si="16"/>
        <v>0.78294802332115043</v>
      </c>
      <c r="V36" s="11">
        <f t="shared" si="17"/>
        <v>140687.93031057753</v>
      </c>
      <c r="W36" s="11">
        <f t="shared" si="18"/>
        <v>136236.69999999998</v>
      </c>
      <c r="X36" s="8">
        <v>156744.37</v>
      </c>
      <c r="Y36" s="9">
        <f t="shared" si="19"/>
        <v>-20507.670000000013</v>
      </c>
      <c r="Z36" s="70">
        <f t="shared" si="20"/>
        <v>-20507.670000000013</v>
      </c>
      <c r="AA36" s="71"/>
      <c r="AB36" s="108"/>
      <c r="AC36" s="9">
        <f t="shared" si="21"/>
        <v>0</v>
      </c>
      <c r="AD36" s="9">
        <f t="shared" si="22"/>
        <v>-20507.670000000013</v>
      </c>
      <c r="AE36" s="10"/>
      <c r="AF36" s="24">
        <v>0</v>
      </c>
      <c r="AG36" s="11">
        <v>0</v>
      </c>
      <c r="AH36" s="8">
        <v>0</v>
      </c>
      <c r="AI36" s="9">
        <v>0</v>
      </c>
      <c r="AJ36" s="9">
        <v>0</v>
      </c>
      <c r="AK36" s="10"/>
      <c r="AL36" s="11">
        <f t="shared" si="24"/>
        <v>136236.69999999998</v>
      </c>
      <c r="AM36" s="8">
        <v>156744.37</v>
      </c>
      <c r="AN36" s="9">
        <f t="shared" si="26"/>
        <v>-20507.670000000013</v>
      </c>
      <c r="AO36" s="9">
        <f t="shared" si="27"/>
        <v>-20507.670000000013</v>
      </c>
      <c r="AP36" s="10"/>
      <c r="AQ36" s="25">
        <f t="shared" si="28"/>
        <v>43453.300000000017</v>
      </c>
      <c r="AR36" s="25">
        <f t="shared" si="29"/>
        <v>43453.300000000017</v>
      </c>
      <c r="AS36" s="25">
        <f t="shared" si="30"/>
        <v>0</v>
      </c>
      <c r="AT36" s="10"/>
      <c r="AU36" s="12">
        <v>164416.35</v>
      </c>
      <c r="AV36" s="12" t="str">
        <f t="shared" si="31"/>
        <v xml:space="preserve"> </v>
      </c>
      <c r="AW36" s="12">
        <f t="shared" si="32"/>
        <v>28179.650000000023</v>
      </c>
      <c r="AX36" s="241"/>
      <c r="AY36" s="242"/>
      <c r="AZ36" s="241"/>
      <c r="BA36" s="241"/>
      <c r="BB36" s="243"/>
      <c r="BC36" s="242"/>
      <c r="BD36" s="242"/>
      <c r="BE36" s="241">
        <v>0</v>
      </c>
      <c r="BF36" s="241">
        <v>0</v>
      </c>
      <c r="BG36" s="241">
        <v>0</v>
      </c>
      <c r="BH36" s="241">
        <v>0</v>
      </c>
      <c r="BI36" s="241">
        <v>0</v>
      </c>
      <c r="BJ36" s="241">
        <v>0</v>
      </c>
      <c r="BK36" s="241">
        <v>0</v>
      </c>
      <c r="BL36" s="241"/>
      <c r="BM36" s="241">
        <v>1</v>
      </c>
      <c r="BN36" s="241">
        <v>0</v>
      </c>
      <c r="BO36" s="241">
        <v>12079</v>
      </c>
      <c r="BP36" s="241"/>
      <c r="BQ36" s="241"/>
      <c r="BR36" s="241"/>
      <c r="BS36" s="241"/>
      <c r="BT36" s="294"/>
      <c r="BU36" s="294"/>
      <c r="BV36" s="294"/>
      <c r="BW36" s="294"/>
      <c r="BX36" s="241"/>
      <c r="BY36" s="241"/>
      <c r="BZ36" s="244"/>
      <c r="CA36" s="244"/>
      <c r="CB36" s="244"/>
      <c r="CC36" s="245"/>
      <c r="CD36" s="241">
        <v>0</v>
      </c>
      <c r="CE36" s="241">
        <v>0</v>
      </c>
      <c r="CF36" s="241">
        <v>0</v>
      </c>
      <c r="CG36" s="241">
        <v>0</v>
      </c>
      <c r="CH36" s="241">
        <v>0</v>
      </c>
      <c r="CI36" s="246" t="s">
        <v>634</v>
      </c>
      <c r="CJ36" s="247">
        <v>156744.37</v>
      </c>
      <c r="CK36" s="247">
        <v>156744.37</v>
      </c>
      <c r="CL36" s="247">
        <v>164416.35</v>
      </c>
      <c r="CM36" s="247">
        <v>0</v>
      </c>
    </row>
    <row r="37" spans="1:91" x14ac:dyDescent="0.25">
      <c r="A37" s="231" t="s">
        <v>709</v>
      </c>
      <c r="B37" s="232" t="s">
        <v>710</v>
      </c>
      <c r="C37" s="232" t="s">
        <v>640</v>
      </c>
      <c r="D37" s="233"/>
      <c r="E37" s="234">
        <v>717010</v>
      </c>
      <c r="F37" s="235">
        <v>717010</v>
      </c>
      <c r="G37" s="236"/>
      <c r="H37" s="104"/>
      <c r="I37" s="237">
        <f t="shared" si="11"/>
        <v>717010</v>
      </c>
      <c r="J37" s="238"/>
      <c r="K37" s="239"/>
      <c r="L37" s="8">
        <v>652796.24</v>
      </c>
      <c r="M37" s="240">
        <f t="shared" si="12"/>
        <v>652796.24</v>
      </c>
      <c r="N37" s="71"/>
      <c r="O37" s="100"/>
      <c r="P37" s="9">
        <f t="shared" si="13"/>
        <v>64213.760000000009</v>
      </c>
      <c r="Q37" s="9">
        <f t="shared" si="14"/>
        <v>0</v>
      </c>
      <c r="R37" s="9">
        <f t="shared" si="15"/>
        <v>64213.760000000009</v>
      </c>
      <c r="S37" s="152"/>
      <c r="T37" s="10"/>
      <c r="U37" s="23">
        <f t="shared" si="16"/>
        <v>0.53304129018880375</v>
      </c>
      <c r="V37" s="11">
        <f t="shared" si="17"/>
        <v>382195.93547827419</v>
      </c>
      <c r="W37" s="11" t="str">
        <f t="shared" ca="1" si="18"/>
        <v/>
      </c>
      <c r="X37" s="8">
        <v>347967.35</v>
      </c>
      <c r="Y37" s="9">
        <f t="shared" ca="1" si="19"/>
        <v>0</v>
      </c>
      <c r="Z37" s="70">
        <f t="shared" ca="1" si="20"/>
        <v>0</v>
      </c>
      <c r="AA37" s="71"/>
      <c r="AB37" s="108"/>
      <c r="AC37" s="9">
        <f t="shared" si="21"/>
        <v>0</v>
      </c>
      <c r="AD37" s="9">
        <f t="shared" ca="1" si="22"/>
        <v>0</v>
      </c>
      <c r="AE37" s="10"/>
      <c r="AF37" s="24">
        <v>0</v>
      </c>
      <c r="AG37" s="11">
        <v>0</v>
      </c>
      <c r="AH37" s="8">
        <v>0</v>
      </c>
      <c r="AI37" s="9">
        <v>0</v>
      </c>
      <c r="AJ37" s="9">
        <v>0</v>
      </c>
      <c r="AK37" s="10"/>
      <c r="AL37" s="11" t="str">
        <f t="shared" ca="1" si="24"/>
        <v/>
      </c>
      <c r="AM37" s="8">
        <v>347967.35</v>
      </c>
      <c r="AN37" s="9" t="str">
        <f t="shared" ca="1" si="26"/>
        <v/>
      </c>
      <c r="AO37" s="9" t="str">
        <f t="shared" ca="1" si="27"/>
        <v/>
      </c>
      <c r="AP37" s="10"/>
      <c r="AQ37" s="25" t="str">
        <f t="shared" ca="1" si="28"/>
        <v/>
      </c>
      <c r="AR37" s="25">
        <f t="shared" si="29"/>
        <v>304828.89</v>
      </c>
      <c r="AS37" s="25" t="str">
        <f t="shared" ca="1" si="30"/>
        <v/>
      </c>
      <c r="AT37" s="10"/>
      <c r="AU37" s="12">
        <v>509263</v>
      </c>
      <c r="AV37" s="12" t="str">
        <f t="shared" ca="1" si="31"/>
        <v/>
      </c>
      <c r="AW37" s="12" t="str">
        <f t="shared" ca="1" si="32"/>
        <v/>
      </c>
      <c r="AX37" s="241"/>
      <c r="AY37" s="242"/>
      <c r="AZ37" s="241"/>
      <c r="BA37" s="241"/>
      <c r="BB37" s="243"/>
      <c r="BC37" s="242"/>
      <c r="BD37" s="242"/>
      <c r="BE37" s="241">
        <v>0</v>
      </c>
      <c r="BF37" s="241">
        <v>0</v>
      </c>
      <c r="BG37" s="241">
        <v>0</v>
      </c>
      <c r="BH37" s="241">
        <v>0</v>
      </c>
      <c r="BI37" s="241">
        <v>0</v>
      </c>
      <c r="BJ37" s="241">
        <v>0</v>
      </c>
      <c r="BK37" s="241">
        <v>0</v>
      </c>
      <c r="BL37" s="241"/>
      <c r="BM37" s="241">
        <v>1</v>
      </c>
      <c r="BN37" s="241">
        <v>0</v>
      </c>
      <c r="BO37" s="241">
        <v>64043</v>
      </c>
      <c r="BP37" s="241"/>
      <c r="BQ37" s="241"/>
      <c r="BR37" s="241"/>
      <c r="BS37" s="241"/>
      <c r="BT37" s="294"/>
      <c r="BU37" s="294"/>
      <c r="BV37" s="294"/>
      <c r="BW37" s="294"/>
      <c r="BX37" s="241"/>
      <c r="BY37" s="241"/>
      <c r="BZ37" s="244"/>
      <c r="CA37" s="244"/>
      <c r="CB37" s="244"/>
      <c r="CC37" s="245"/>
      <c r="CD37" s="241">
        <v>0</v>
      </c>
      <c r="CE37" s="241">
        <v>0</v>
      </c>
      <c r="CF37" s="241">
        <v>0</v>
      </c>
      <c r="CG37" s="241">
        <v>0</v>
      </c>
      <c r="CH37" s="241">
        <v>0</v>
      </c>
      <c r="CI37" s="246" t="s">
        <v>634</v>
      </c>
      <c r="CJ37" s="247">
        <v>347967.35</v>
      </c>
      <c r="CK37" s="247">
        <v>347967.35</v>
      </c>
      <c r="CL37" s="247">
        <v>509263</v>
      </c>
      <c r="CM37" s="247">
        <v>0</v>
      </c>
    </row>
    <row r="38" spans="1:91" x14ac:dyDescent="0.25">
      <c r="A38" s="231" t="s">
        <v>711</v>
      </c>
      <c r="B38" s="232" t="s">
        <v>659</v>
      </c>
      <c r="C38" s="232" t="s">
        <v>640</v>
      </c>
      <c r="D38" s="233"/>
      <c r="E38" s="234">
        <v>80000</v>
      </c>
      <c r="F38" s="235">
        <v>80000</v>
      </c>
      <c r="G38" s="236"/>
      <c r="H38" s="104"/>
      <c r="I38" s="237">
        <f t="shared" si="11"/>
        <v>80000</v>
      </c>
      <c r="J38" s="238"/>
      <c r="K38" s="239"/>
      <c r="L38" s="8">
        <v>66334.27</v>
      </c>
      <c r="M38" s="240">
        <f t="shared" si="12"/>
        <v>66334.27</v>
      </c>
      <c r="N38" s="71"/>
      <c r="O38" s="100"/>
      <c r="P38" s="9">
        <f t="shared" si="13"/>
        <v>13665.729999999996</v>
      </c>
      <c r="Q38" s="9">
        <f t="shared" si="14"/>
        <v>0</v>
      </c>
      <c r="R38" s="9">
        <f t="shared" si="15"/>
        <v>13665.729999999996</v>
      </c>
      <c r="S38" s="152"/>
      <c r="T38" s="10"/>
      <c r="U38" s="23">
        <f t="shared" si="16"/>
        <v>1.6436602076121437E-2</v>
      </c>
      <c r="V38" s="11">
        <f t="shared" si="17"/>
        <v>1314.928166089715</v>
      </c>
      <c r="W38" s="11">
        <f t="shared" si="18"/>
        <v>1090.31</v>
      </c>
      <c r="X38" s="8">
        <v>1090.31</v>
      </c>
      <c r="Y38" s="9">
        <f t="shared" si="19"/>
        <v>0</v>
      </c>
      <c r="Z38" s="70">
        <f t="shared" si="20"/>
        <v>0</v>
      </c>
      <c r="AA38" s="71"/>
      <c r="AB38" s="108"/>
      <c r="AC38" s="9">
        <f t="shared" si="21"/>
        <v>0</v>
      </c>
      <c r="AD38" s="9">
        <f t="shared" si="22"/>
        <v>0</v>
      </c>
      <c r="AE38" s="10"/>
      <c r="AF38" s="24">
        <v>0</v>
      </c>
      <c r="AG38" s="11">
        <v>0</v>
      </c>
      <c r="AH38" s="8">
        <v>0</v>
      </c>
      <c r="AI38" s="9">
        <v>0</v>
      </c>
      <c r="AJ38" s="9">
        <v>0</v>
      </c>
      <c r="AK38" s="10"/>
      <c r="AL38" s="11">
        <f t="shared" si="24"/>
        <v>1090.31</v>
      </c>
      <c r="AM38" s="8">
        <v>1090.31</v>
      </c>
      <c r="AN38" s="9">
        <f t="shared" si="26"/>
        <v>0</v>
      </c>
      <c r="AO38" s="9">
        <f t="shared" si="27"/>
        <v>0</v>
      </c>
      <c r="AP38" s="10"/>
      <c r="AQ38" s="25">
        <f t="shared" si="28"/>
        <v>78909.69</v>
      </c>
      <c r="AR38" s="25">
        <f t="shared" si="29"/>
        <v>65243.960000000006</v>
      </c>
      <c r="AS38" s="25">
        <f t="shared" si="30"/>
        <v>13665.729999999996</v>
      </c>
      <c r="AT38" s="10"/>
      <c r="AU38" s="12">
        <v>13500</v>
      </c>
      <c r="AV38" s="12" t="str">
        <f t="shared" si="31"/>
        <v xml:space="preserve"> </v>
      </c>
      <c r="AW38" s="12">
        <f t="shared" si="32"/>
        <v>12409.69</v>
      </c>
      <c r="AX38" s="241"/>
      <c r="AY38" s="242"/>
      <c r="AZ38" s="241"/>
      <c r="BA38" s="241"/>
      <c r="BB38" s="243"/>
      <c r="BC38" s="242"/>
      <c r="BD38" s="242"/>
      <c r="BE38" s="241">
        <v>0</v>
      </c>
      <c r="BF38" s="241">
        <v>0</v>
      </c>
      <c r="BG38" s="241">
        <v>0</v>
      </c>
      <c r="BH38" s="241">
        <v>0</v>
      </c>
      <c r="BI38" s="241">
        <v>0</v>
      </c>
      <c r="BJ38" s="241">
        <v>0</v>
      </c>
      <c r="BK38" s="241">
        <v>0</v>
      </c>
      <c r="BL38" s="241"/>
      <c r="BM38" s="241">
        <v>1</v>
      </c>
      <c r="BN38" s="241">
        <v>0</v>
      </c>
      <c r="BO38" s="241">
        <v>13190</v>
      </c>
      <c r="BP38" s="241"/>
      <c r="BQ38" s="241"/>
      <c r="BR38" s="241"/>
      <c r="BS38" s="241"/>
      <c r="BT38" s="294"/>
      <c r="BU38" s="294"/>
      <c r="BV38" s="294"/>
      <c r="BW38" s="294"/>
      <c r="BX38" s="241"/>
      <c r="BY38" s="241"/>
      <c r="BZ38" s="244"/>
      <c r="CA38" s="244"/>
      <c r="CB38" s="244"/>
      <c r="CC38" s="245"/>
      <c r="CD38" s="241">
        <v>0</v>
      </c>
      <c r="CE38" s="241">
        <v>0</v>
      </c>
      <c r="CF38" s="241">
        <v>0</v>
      </c>
      <c r="CG38" s="241">
        <v>0</v>
      </c>
      <c r="CH38" s="241">
        <v>0</v>
      </c>
      <c r="CI38" s="246" t="s">
        <v>634</v>
      </c>
      <c r="CJ38" s="247">
        <v>1090.31</v>
      </c>
      <c r="CK38" s="247">
        <v>1090.31</v>
      </c>
      <c r="CL38" s="247">
        <v>13500</v>
      </c>
      <c r="CM38" s="247">
        <v>0</v>
      </c>
    </row>
    <row r="39" spans="1:91" x14ac:dyDescent="0.25">
      <c r="A39" s="231" t="s">
        <v>712</v>
      </c>
      <c r="B39" s="232" t="s">
        <v>660</v>
      </c>
      <c r="C39" s="232" t="s">
        <v>640</v>
      </c>
      <c r="D39" s="233"/>
      <c r="E39" s="234">
        <v>376000</v>
      </c>
      <c r="F39" s="235">
        <v>376000</v>
      </c>
      <c r="G39" s="236"/>
      <c r="H39" s="104"/>
      <c r="I39" s="237">
        <f t="shared" si="11"/>
        <v>376000</v>
      </c>
      <c r="J39" s="238"/>
      <c r="K39" s="239"/>
      <c r="L39" s="8">
        <v>295345.25</v>
      </c>
      <c r="M39" s="240">
        <f t="shared" si="12"/>
        <v>295345.25</v>
      </c>
      <c r="N39" s="71"/>
      <c r="O39" s="100"/>
      <c r="P39" s="9">
        <f t="shared" si="13"/>
        <v>80654.75</v>
      </c>
      <c r="Q39" s="9">
        <f t="shared" si="14"/>
        <v>0</v>
      </c>
      <c r="R39" s="9">
        <f t="shared" si="15"/>
        <v>80654.75</v>
      </c>
      <c r="S39" s="152"/>
      <c r="T39" s="10"/>
      <c r="U39" s="23">
        <f t="shared" si="16"/>
        <v>4.3111206291619728E-2</v>
      </c>
      <c r="V39" s="11">
        <f t="shared" si="17"/>
        <v>16209.813565649018</v>
      </c>
      <c r="W39" s="11">
        <f t="shared" si="18"/>
        <v>12732.69</v>
      </c>
      <c r="X39" s="8">
        <v>12732.69</v>
      </c>
      <c r="Y39" s="9">
        <f t="shared" si="19"/>
        <v>0</v>
      </c>
      <c r="Z39" s="70">
        <f t="shared" si="20"/>
        <v>0</v>
      </c>
      <c r="AA39" s="71"/>
      <c r="AB39" s="108"/>
      <c r="AC39" s="9">
        <f t="shared" si="21"/>
        <v>0</v>
      </c>
      <c r="AD39" s="9">
        <f t="shared" si="22"/>
        <v>0</v>
      </c>
      <c r="AE39" s="10"/>
      <c r="AF39" s="24">
        <v>0</v>
      </c>
      <c r="AG39" s="11">
        <v>0</v>
      </c>
      <c r="AH39" s="8">
        <v>0</v>
      </c>
      <c r="AI39" s="9">
        <v>0</v>
      </c>
      <c r="AJ39" s="9">
        <v>0</v>
      </c>
      <c r="AK39" s="10"/>
      <c r="AL39" s="11">
        <f t="shared" si="24"/>
        <v>12732.69</v>
      </c>
      <c r="AM39" s="8">
        <v>12732.69</v>
      </c>
      <c r="AN39" s="9">
        <f t="shared" si="26"/>
        <v>0</v>
      </c>
      <c r="AO39" s="9">
        <f t="shared" si="27"/>
        <v>0</v>
      </c>
      <c r="AP39" s="10"/>
      <c r="AQ39" s="25">
        <f t="shared" si="28"/>
        <v>363267.31</v>
      </c>
      <c r="AR39" s="25">
        <f t="shared" si="29"/>
        <v>282612.56</v>
      </c>
      <c r="AS39" s="25">
        <f t="shared" si="30"/>
        <v>80654.75</v>
      </c>
      <c r="AT39" s="10"/>
      <c r="AU39" s="12">
        <v>14000</v>
      </c>
      <c r="AV39" s="12" t="str">
        <f t="shared" si="31"/>
        <v xml:space="preserve"> </v>
      </c>
      <c r="AW39" s="12">
        <f t="shared" si="32"/>
        <v>1267.3099999999995</v>
      </c>
      <c r="AX39" s="241"/>
      <c r="AY39" s="242"/>
      <c r="AZ39" s="241"/>
      <c r="BA39" s="241"/>
      <c r="BB39" s="243"/>
      <c r="BC39" s="242"/>
      <c r="BD39" s="242"/>
      <c r="BE39" s="241">
        <v>0</v>
      </c>
      <c r="BF39" s="241">
        <v>0</v>
      </c>
      <c r="BG39" s="241">
        <v>0</v>
      </c>
      <c r="BH39" s="241">
        <v>0</v>
      </c>
      <c r="BI39" s="241">
        <v>0</v>
      </c>
      <c r="BJ39" s="241">
        <v>0</v>
      </c>
      <c r="BK39" s="241">
        <v>0</v>
      </c>
      <c r="BL39" s="241"/>
      <c r="BM39" s="241">
        <v>1</v>
      </c>
      <c r="BN39" s="241">
        <v>0</v>
      </c>
      <c r="BO39" s="241">
        <v>79597</v>
      </c>
      <c r="BP39" s="241"/>
      <c r="BQ39" s="241"/>
      <c r="BR39" s="241"/>
      <c r="BS39" s="241"/>
      <c r="BT39" s="294"/>
      <c r="BU39" s="294"/>
      <c r="BV39" s="294"/>
      <c r="BW39" s="294"/>
      <c r="BX39" s="241"/>
      <c r="BY39" s="241"/>
      <c r="BZ39" s="244"/>
      <c r="CA39" s="244"/>
      <c r="CB39" s="244"/>
      <c r="CC39" s="245"/>
      <c r="CD39" s="241">
        <v>0</v>
      </c>
      <c r="CE39" s="241">
        <v>0</v>
      </c>
      <c r="CF39" s="241">
        <v>0</v>
      </c>
      <c r="CG39" s="241">
        <v>0</v>
      </c>
      <c r="CH39" s="241">
        <v>0</v>
      </c>
      <c r="CI39" s="246" t="s">
        <v>634</v>
      </c>
      <c r="CJ39" s="247">
        <v>12732.69</v>
      </c>
      <c r="CK39" s="247">
        <v>12732.69</v>
      </c>
      <c r="CL39" s="247">
        <v>14000</v>
      </c>
      <c r="CM39" s="247">
        <v>0</v>
      </c>
    </row>
    <row r="40" spans="1:91" x14ac:dyDescent="0.25">
      <c r="A40" s="231" t="s">
        <v>713</v>
      </c>
      <c r="B40" s="232" t="s">
        <v>714</v>
      </c>
      <c r="C40" s="232" t="s">
        <v>640</v>
      </c>
      <c r="D40" s="233"/>
      <c r="E40" s="234">
        <v>49369</v>
      </c>
      <c r="F40" s="235">
        <v>49369</v>
      </c>
      <c r="G40" s="236"/>
      <c r="H40" s="104"/>
      <c r="I40" s="237">
        <f t="shared" si="11"/>
        <v>49369</v>
      </c>
      <c r="J40" s="238"/>
      <c r="K40" s="239"/>
      <c r="L40" s="8">
        <v>45837.65</v>
      </c>
      <c r="M40" s="240">
        <f t="shared" si="12"/>
        <v>45837.65</v>
      </c>
      <c r="N40" s="71"/>
      <c r="O40" s="100"/>
      <c r="P40" s="9">
        <f t="shared" si="13"/>
        <v>3531.3499999999985</v>
      </c>
      <c r="Q40" s="9">
        <f t="shared" si="14"/>
        <v>0</v>
      </c>
      <c r="R40" s="9">
        <f t="shared" si="15"/>
        <v>3531.3499999999985</v>
      </c>
      <c r="S40" s="152"/>
      <c r="T40" s="10"/>
      <c r="U40" s="23">
        <f t="shared" si="16"/>
        <v>0.85348049038290574</v>
      </c>
      <c r="V40" s="11">
        <f t="shared" si="17"/>
        <v>42135.478329713675</v>
      </c>
      <c r="W40" s="11" t="str">
        <f t="shared" ca="1" si="18"/>
        <v/>
      </c>
      <c r="X40" s="8">
        <v>39121.54</v>
      </c>
      <c r="Y40" s="9">
        <f t="shared" ca="1" si="19"/>
        <v>0</v>
      </c>
      <c r="Z40" s="70">
        <f t="shared" ca="1" si="20"/>
        <v>0</v>
      </c>
      <c r="AA40" s="71"/>
      <c r="AB40" s="108"/>
      <c r="AC40" s="9">
        <f t="shared" si="21"/>
        <v>0</v>
      </c>
      <c r="AD40" s="9">
        <f t="shared" ca="1" si="22"/>
        <v>0</v>
      </c>
      <c r="AE40" s="10"/>
      <c r="AF40" s="24">
        <v>0</v>
      </c>
      <c r="AG40" s="11">
        <v>0</v>
      </c>
      <c r="AH40" s="8">
        <v>0</v>
      </c>
      <c r="AI40" s="9">
        <v>0</v>
      </c>
      <c r="AJ40" s="9">
        <v>0</v>
      </c>
      <c r="AK40" s="10"/>
      <c r="AL40" s="11" t="str">
        <f t="shared" ca="1" si="24"/>
        <v/>
      </c>
      <c r="AM40" s="8">
        <v>39121.54</v>
      </c>
      <c r="AN40" s="9" t="str">
        <f t="shared" ca="1" si="26"/>
        <v/>
      </c>
      <c r="AO40" s="9" t="str">
        <f t="shared" ca="1" si="27"/>
        <v/>
      </c>
      <c r="AP40" s="10"/>
      <c r="AQ40" s="25" t="str">
        <f t="shared" ca="1" si="28"/>
        <v/>
      </c>
      <c r="AR40" s="25">
        <f t="shared" si="29"/>
        <v>6716.1100000000006</v>
      </c>
      <c r="AS40" s="25" t="str">
        <f t="shared" ca="1" si="30"/>
        <v/>
      </c>
      <c r="AT40" s="10"/>
      <c r="AU40" s="12">
        <v>37977</v>
      </c>
      <c r="AV40" s="12" t="str">
        <f t="shared" ca="1" si="31"/>
        <v/>
      </c>
      <c r="AW40" s="12" t="str">
        <f t="shared" ca="1" si="32"/>
        <v/>
      </c>
      <c r="AX40" s="241"/>
      <c r="AY40" s="242"/>
      <c r="AZ40" s="241"/>
      <c r="BA40" s="241"/>
      <c r="BB40" s="243"/>
      <c r="BC40" s="242"/>
      <c r="BD40" s="242"/>
      <c r="BE40" s="241">
        <v>0</v>
      </c>
      <c r="BF40" s="241">
        <v>0</v>
      </c>
      <c r="BG40" s="241">
        <v>0</v>
      </c>
      <c r="BH40" s="241">
        <v>0</v>
      </c>
      <c r="BI40" s="241">
        <v>0</v>
      </c>
      <c r="BJ40" s="241">
        <v>0</v>
      </c>
      <c r="BK40" s="241">
        <v>0</v>
      </c>
      <c r="BL40" s="241"/>
      <c r="BM40" s="241">
        <v>1</v>
      </c>
      <c r="BN40" s="241">
        <v>0</v>
      </c>
      <c r="BO40" s="241">
        <v>6343</v>
      </c>
      <c r="BP40" s="241"/>
      <c r="BQ40" s="241"/>
      <c r="BR40" s="241"/>
      <c r="BS40" s="241"/>
      <c r="BT40" s="294"/>
      <c r="BU40" s="294"/>
      <c r="BV40" s="294"/>
      <c r="BW40" s="294"/>
      <c r="BX40" s="241"/>
      <c r="BY40" s="241"/>
      <c r="BZ40" s="244"/>
      <c r="CA40" s="244"/>
      <c r="CB40" s="244"/>
      <c r="CC40" s="245"/>
      <c r="CD40" s="241">
        <v>0</v>
      </c>
      <c r="CE40" s="241">
        <v>0</v>
      </c>
      <c r="CF40" s="241">
        <v>0</v>
      </c>
      <c r="CG40" s="241">
        <v>0</v>
      </c>
      <c r="CH40" s="241">
        <v>0</v>
      </c>
      <c r="CI40" s="246" t="s">
        <v>634</v>
      </c>
      <c r="CJ40" s="247">
        <v>39121.54</v>
      </c>
      <c r="CK40" s="247">
        <v>39121.54</v>
      </c>
      <c r="CL40" s="247">
        <v>37977</v>
      </c>
      <c r="CM40" s="247">
        <v>0</v>
      </c>
    </row>
    <row r="41" spans="1:91" x14ac:dyDescent="0.25">
      <c r="A41" s="231" t="s">
        <v>715</v>
      </c>
      <c r="B41" s="232" t="s">
        <v>716</v>
      </c>
      <c r="C41" s="232" t="s">
        <v>640</v>
      </c>
      <c r="D41" s="233"/>
      <c r="E41" s="234">
        <v>117985</v>
      </c>
      <c r="F41" s="235">
        <v>117985</v>
      </c>
      <c r="G41" s="236"/>
      <c r="H41" s="104"/>
      <c r="I41" s="237">
        <f t="shared" si="11"/>
        <v>117985</v>
      </c>
      <c r="J41" s="238"/>
      <c r="K41" s="239"/>
      <c r="L41" s="8">
        <v>95336.07</v>
      </c>
      <c r="M41" s="240">
        <f t="shared" si="12"/>
        <v>95336.07</v>
      </c>
      <c r="N41" s="71"/>
      <c r="O41" s="100"/>
      <c r="P41" s="9">
        <f t="shared" si="13"/>
        <v>22648.929999999993</v>
      </c>
      <c r="Q41" s="9">
        <f t="shared" si="14"/>
        <v>0</v>
      </c>
      <c r="R41" s="9">
        <f t="shared" si="15"/>
        <v>22648.929999999993</v>
      </c>
      <c r="S41" s="152"/>
      <c r="T41" s="10"/>
      <c r="U41" s="23">
        <f t="shared" si="16"/>
        <v>0.70096753516271437</v>
      </c>
      <c r="V41" s="11">
        <f t="shared" si="17"/>
        <v>82703.654636172854</v>
      </c>
      <c r="W41" s="11" t="str">
        <f t="shared" ca="1" si="18"/>
        <v/>
      </c>
      <c r="X41" s="8">
        <v>66827.490000000005</v>
      </c>
      <c r="Y41" s="9">
        <f t="shared" ca="1" si="19"/>
        <v>0</v>
      </c>
      <c r="Z41" s="70">
        <f t="shared" ca="1" si="20"/>
        <v>0</v>
      </c>
      <c r="AA41" s="71"/>
      <c r="AB41" s="108"/>
      <c r="AC41" s="9">
        <f t="shared" si="21"/>
        <v>0</v>
      </c>
      <c r="AD41" s="9">
        <f t="shared" ca="1" si="22"/>
        <v>0</v>
      </c>
      <c r="AE41" s="10"/>
      <c r="AF41" s="24">
        <v>0</v>
      </c>
      <c r="AG41" s="11">
        <v>0</v>
      </c>
      <c r="AH41" s="8">
        <v>0</v>
      </c>
      <c r="AI41" s="9">
        <v>0</v>
      </c>
      <c r="AJ41" s="9">
        <v>0</v>
      </c>
      <c r="AK41" s="10"/>
      <c r="AL41" s="11" t="str">
        <f t="shared" ca="1" si="24"/>
        <v/>
      </c>
      <c r="AM41" s="8">
        <v>66827.490000000005</v>
      </c>
      <c r="AN41" s="9" t="str">
        <f t="shared" ca="1" si="26"/>
        <v/>
      </c>
      <c r="AO41" s="9" t="str">
        <f t="shared" ca="1" si="27"/>
        <v/>
      </c>
      <c r="AP41" s="10"/>
      <c r="AQ41" s="25" t="str">
        <f t="shared" ca="1" si="28"/>
        <v/>
      </c>
      <c r="AR41" s="25">
        <f t="shared" si="29"/>
        <v>28508.58</v>
      </c>
      <c r="AS41" s="25" t="str">
        <f t="shared" ca="1" si="30"/>
        <v/>
      </c>
      <c r="AT41" s="10"/>
      <c r="AU41" s="12">
        <v>89426.25</v>
      </c>
      <c r="AV41" s="12" t="str">
        <f t="shared" ca="1" si="31"/>
        <v/>
      </c>
      <c r="AW41" s="12" t="str">
        <f t="shared" ca="1" si="32"/>
        <v/>
      </c>
      <c r="AX41" s="241"/>
      <c r="AY41" s="242"/>
      <c r="AZ41" s="241"/>
      <c r="BA41" s="241"/>
      <c r="BB41" s="243"/>
      <c r="BC41" s="242"/>
      <c r="BD41" s="242"/>
      <c r="BE41" s="241">
        <v>0</v>
      </c>
      <c r="BF41" s="241">
        <v>0</v>
      </c>
      <c r="BG41" s="241">
        <v>0</v>
      </c>
      <c r="BH41" s="241">
        <v>0</v>
      </c>
      <c r="BI41" s="241">
        <v>0</v>
      </c>
      <c r="BJ41" s="241">
        <v>0</v>
      </c>
      <c r="BK41" s="241">
        <v>0</v>
      </c>
      <c r="BL41" s="241"/>
      <c r="BM41" s="241">
        <v>1</v>
      </c>
      <c r="BN41" s="241">
        <v>0</v>
      </c>
      <c r="BO41" s="241">
        <v>30953</v>
      </c>
      <c r="BP41" s="241"/>
      <c r="BQ41" s="241"/>
      <c r="BR41" s="241"/>
      <c r="BS41" s="241"/>
      <c r="BT41" s="294"/>
      <c r="BU41" s="294"/>
      <c r="BV41" s="294"/>
      <c r="BW41" s="294"/>
      <c r="BX41" s="241"/>
      <c r="BY41" s="241"/>
      <c r="BZ41" s="244"/>
      <c r="CA41" s="244"/>
      <c r="CB41" s="244"/>
      <c r="CC41" s="245"/>
      <c r="CD41" s="241">
        <v>0</v>
      </c>
      <c r="CE41" s="241">
        <v>0</v>
      </c>
      <c r="CF41" s="241">
        <v>0</v>
      </c>
      <c r="CG41" s="241">
        <v>0</v>
      </c>
      <c r="CH41" s="241">
        <v>0</v>
      </c>
      <c r="CI41" s="246" t="s">
        <v>634</v>
      </c>
      <c r="CJ41" s="247">
        <v>66827.490000000005</v>
      </c>
      <c r="CK41" s="247">
        <v>66827.490000000005</v>
      </c>
      <c r="CL41" s="247">
        <v>89426.25</v>
      </c>
      <c r="CM41" s="247">
        <v>0</v>
      </c>
    </row>
    <row r="42" spans="1:91" x14ac:dyDescent="0.25">
      <c r="A42" s="231" t="s">
        <v>717</v>
      </c>
      <c r="B42" s="232" t="s">
        <v>718</v>
      </c>
      <c r="C42" s="232" t="s">
        <v>640</v>
      </c>
      <c r="D42" s="233"/>
      <c r="E42" s="234">
        <v>0</v>
      </c>
      <c r="F42" s="235">
        <v>0</v>
      </c>
      <c r="G42" s="236"/>
      <c r="H42" s="104"/>
      <c r="I42" s="237">
        <f t="shared" si="11"/>
        <v>0</v>
      </c>
      <c r="J42" s="238"/>
      <c r="K42" s="239"/>
      <c r="L42" s="8">
        <v>0</v>
      </c>
      <c r="M42" s="240">
        <f t="shared" si="12"/>
        <v>0</v>
      </c>
      <c r="N42" s="71"/>
      <c r="O42" s="100"/>
      <c r="P42" s="9">
        <f t="shared" si="13"/>
        <v>0</v>
      </c>
      <c r="Q42" s="9">
        <f t="shared" si="14"/>
        <v>0</v>
      </c>
      <c r="R42" s="9">
        <f t="shared" si="15"/>
        <v>0</v>
      </c>
      <c r="S42" s="152"/>
      <c r="T42" s="10"/>
      <c r="U42" s="23">
        <f t="shared" si="16"/>
        <v>0</v>
      </c>
      <c r="V42" s="11">
        <f t="shared" si="17"/>
        <v>0</v>
      </c>
      <c r="W42" s="11">
        <f t="shared" si="18"/>
        <v>0</v>
      </c>
      <c r="X42" s="8">
        <v>0</v>
      </c>
      <c r="Y42" s="9">
        <f t="shared" si="19"/>
        <v>0</v>
      </c>
      <c r="Z42" s="70">
        <f t="shared" si="20"/>
        <v>0</v>
      </c>
      <c r="AA42" s="71"/>
      <c r="AB42" s="108"/>
      <c r="AC42" s="9">
        <f t="shared" si="21"/>
        <v>0</v>
      </c>
      <c r="AD42" s="9">
        <f t="shared" si="22"/>
        <v>0</v>
      </c>
      <c r="AE42" s="10"/>
      <c r="AF42" s="24">
        <v>0</v>
      </c>
      <c r="AG42" s="11">
        <v>0</v>
      </c>
      <c r="AH42" s="8">
        <v>0</v>
      </c>
      <c r="AI42" s="9">
        <v>0</v>
      </c>
      <c r="AJ42" s="9">
        <v>0</v>
      </c>
      <c r="AK42" s="10"/>
      <c r="AL42" s="11">
        <f t="shared" si="24"/>
        <v>0</v>
      </c>
      <c r="AM42" s="8">
        <v>0</v>
      </c>
      <c r="AN42" s="9">
        <f t="shared" si="26"/>
        <v>0</v>
      </c>
      <c r="AO42" s="9">
        <f t="shared" si="27"/>
        <v>0</v>
      </c>
      <c r="AP42" s="10"/>
      <c r="AQ42" s="25">
        <f t="shared" si="28"/>
        <v>0</v>
      </c>
      <c r="AR42" s="25">
        <f t="shared" si="29"/>
        <v>0</v>
      </c>
      <c r="AS42" s="25">
        <f t="shared" si="30"/>
        <v>0</v>
      </c>
      <c r="AT42" s="10"/>
      <c r="AU42" s="12">
        <v>0</v>
      </c>
      <c r="AV42" s="12">
        <f t="shared" si="31"/>
        <v>0</v>
      </c>
      <c r="AW42" s="12">
        <f t="shared" si="32"/>
        <v>0</v>
      </c>
      <c r="AX42" s="241"/>
      <c r="AY42" s="242"/>
      <c r="AZ42" s="241"/>
      <c r="BA42" s="241"/>
      <c r="BB42" s="243"/>
      <c r="BC42" s="242"/>
      <c r="BD42" s="242"/>
      <c r="BE42" s="241">
        <v>0</v>
      </c>
      <c r="BF42" s="241">
        <v>0</v>
      </c>
      <c r="BG42" s="241">
        <v>0</v>
      </c>
      <c r="BH42" s="241">
        <v>0</v>
      </c>
      <c r="BI42" s="241">
        <v>0</v>
      </c>
      <c r="BJ42" s="241">
        <v>0</v>
      </c>
      <c r="BK42" s="241">
        <v>0</v>
      </c>
      <c r="BL42" s="241"/>
      <c r="BM42" s="241">
        <v>1</v>
      </c>
      <c r="BN42" s="241">
        <v>0</v>
      </c>
      <c r="BO42" s="241">
        <v>0</v>
      </c>
      <c r="BP42" s="241"/>
      <c r="BQ42" s="241"/>
      <c r="BR42" s="241"/>
      <c r="BS42" s="241"/>
      <c r="BT42" s="294"/>
      <c r="BU42" s="294"/>
      <c r="BV42" s="294"/>
      <c r="BW42" s="294"/>
      <c r="BX42" s="241"/>
      <c r="BY42" s="241"/>
      <c r="BZ42" s="244"/>
      <c r="CA42" s="244"/>
      <c r="CB42" s="244"/>
      <c r="CC42" s="245"/>
      <c r="CD42" s="241">
        <v>0</v>
      </c>
      <c r="CE42" s="241">
        <v>0</v>
      </c>
      <c r="CF42" s="241">
        <v>0</v>
      </c>
      <c r="CG42" s="241">
        <v>0</v>
      </c>
      <c r="CH42" s="241">
        <v>0</v>
      </c>
      <c r="CI42" s="246" t="s">
        <v>634</v>
      </c>
      <c r="CJ42" s="247">
        <v>0</v>
      </c>
      <c r="CK42" s="247">
        <v>0</v>
      </c>
      <c r="CL42" s="247">
        <v>0</v>
      </c>
      <c r="CM42" s="247">
        <v>0</v>
      </c>
    </row>
    <row r="43" spans="1:91" x14ac:dyDescent="0.25">
      <c r="A43" s="231" t="s">
        <v>719</v>
      </c>
      <c r="B43" s="232" t="s">
        <v>720</v>
      </c>
      <c r="C43" s="232" t="s">
        <v>640</v>
      </c>
      <c r="D43" s="233"/>
      <c r="E43" s="234">
        <v>0</v>
      </c>
      <c r="F43" s="235">
        <v>0</v>
      </c>
      <c r="G43" s="236"/>
      <c r="H43" s="104"/>
      <c r="I43" s="237">
        <f t="shared" si="11"/>
        <v>0</v>
      </c>
      <c r="J43" s="238"/>
      <c r="K43" s="239"/>
      <c r="L43" s="8">
        <v>0</v>
      </c>
      <c r="M43" s="240">
        <f t="shared" si="12"/>
        <v>0</v>
      </c>
      <c r="N43" s="71"/>
      <c r="O43" s="100"/>
      <c r="P43" s="9">
        <f t="shared" si="13"/>
        <v>0</v>
      </c>
      <c r="Q43" s="9">
        <f t="shared" si="14"/>
        <v>0</v>
      </c>
      <c r="R43" s="9">
        <f t="shared" si="15"/>
        <v>0</v>
      </c>
      <c r="S43" s="152"/>
      <c r="T43" s="10"/>
      <c r="U43" s="23">
        <f t="shared" si="16"/>
        <v>0</v>
      </c>
      <c r="V43" s="11">
        <f t="shared" si="17"/>
        <v>0</v>
      </c>
      <c r="W43" s="11">
        <f t="shared" si="18"/>
        <v>0</v>
      </c>
      <c r="X43" s="8">
        <v>0</v>
      </c>
      <c r="Y43" s="9">
        <f t="shared" si="19"/>
        <v>0</v>
      </c>
      <c r="Z43" s="70">
        <f t="shared" si="20"/>
        <v>0</v>
      </c>
      <c r="AA43" s="71"/>
      <c r="AB43" s="108"/>
      <c r="AC43" s="9">
        <f t="shared" si="21"/>
        <v>0</v>
      </c>
      <c r="AD43" s="9">
        <f t="shared" si="22"/>
        <v>0</v>
      </c>
      <c r="AE43" s="10"/>
      <c r="AF43" s="24">
        <v>0</v>
      </c>
      <c r="AG43" s="11">
        <v>0</v>
      </c>
      <c r="AH43" s="8">
        <v>0</v>
      </c>
      <c r="AI43" s="9">
        <v>0</v>
      </c>
      <c r="AJ43" s="9">
        <v>0</v>
      </c>
      <c r="AK43" s="10"/>
      <c r="AL43" s="11">
        <f t="shared" si="24"/>
        <v>0</v>
      </c>
      <c r="AM43" s="8">
        <v>0</v>
      </c>
      <c r="AN43" s="9">
        <f t="shared" si="26"/>
        <v>0</v>
      </c>
      <c r="AO43" s="9">
        <f t="shared" si="27"/>
        <v>0</v>
      </c>
      <c r="AP43" s="10"/>
      <c r="AQ43" s="25">
        <f t="shared" si="28"/>
        <v>0</v>
      </c>
      <c r="AR43" s="25">
        <f t="shared" si="29"/>
        <v>0</v>
      </c>
      <c r="AS43" s="25">
        <f t="shared" si="30"/>
        <v>0</v>
      </c>
      <c r="AT43" s="10"/>
      <c r="AU43" s="12">
        <v>0</v>
      </c>
      <c r="AV43" s="12">
        <f t="shared" si="31"/>
        <v>0</v>
      </c>
      <c r="AW43" s="12">
        <f t="shared" si="32"/>
        <v>0</v>
      </c>
      <c r="AX43" s="241"/>
      <c r="AY43" s="242"/>
      <c r="AZ43" s="241"/>
      <c r="BA43" s="241"/>
      <c r="BB43" s="243"/>
      <c r="BC43" s="242"/>
      <c r="BD43" s="242"/>
      <c r="BE43" s="241">
        <v>0</v>
      </c>
      <c r="BF43" s="241">
        <v>0</v>
      </c>
      <c r="BG43" s="241">
        <v>0</v>
      </c>
      <c r="BH43" s="241">
        <v>0</v>
      </c>
      <c r="BI43" s="241">
        <v>0</v>
      </c>
      <c r="BJ43" s="241">
        <v>0</v>
      </c>
      <c r="BK43" s="241">
        <v>0</v>
      </c>
      <c r="BL43" s="241"/>
      <c r="BM43" s="241">
        <v>1</v>
      </c>
      <c r="BN43" s="241">
        <v>0</v>
      </c>
      <c r="BO43" s="241">
        <v>0</v>
      </c>
      <c r="BP43" s="241"/>
      <c r="BQ43" s="241"/>
      <c r="BR43" s="241"/>
      <c r="BS43" s="241"/>
      <c r="BT43" s="294"/>
      <c r="BU43" s="294"/>
      <c r="BV43" s="294"/>
      <c r="BW43" s="294"/>
      <c r="BX43" s="241"/>
      <c r="BY43" s="241"/>
      <c r="BZ43" s="244"/>
      <c r="CA43" s="244"/>
      <c r="CB43" s="244"/>
      <c r="CC43" s="245"/>
      <c r="CD43" s="241">
        <v>0</v>
      </c>
      <c r="CE43" s="241">
        <v>0</v>
      </c>
      <c r="CF43" s="241">
        <v>0</v>
      </c>
      <c r="CG43" s="241">
        <v>0</v>
      </c>
      <c r="CH43" s="241">
        <v>0</v>
      </c>
      <c r="CI43" s="246" t="s">
        <v>634</v>
      </c>
      <c r="CJ43" s="247">
        <v>0</v>
      </c>
      <c r="CK43" s="247">
        <v>0</v>
      </c>
      <c r="CL43" s="247">
        <v>0</v>
      </c>
      <c r="CM43" s="247">
        <v>0</v>
      </c>
    </row>
    <row r="44" spans="1:91" x14ac:dyDescent="0.25">
      <c r="A44" s="231" t="s">
        <v>721</v>
      </c>
      <c r="B44" s="232" t="s">
        <v>722</v>
      </c>
      <c r="C44" s="232" t="s">
        <v>640</v>
      </c>
      <c r="D44" s="233"/>
      <c r="E44" s="234">
        <v>0</v>
      </c>
      <c r="F44" s="235">
        <v>0</v>
      </c>
      <c r="G44" s="236"/>
      <c r="H44" s="104"/>
      <c r="I44" s="237">
        <f t="shared" si="11"/>
        <v>0</v>
      </c>
      <c r="J44" s="238"/>
      <c r="K44" s="239"/>
      <c r="L44" s="8">
        <v>0</v>
      </c>
      <c r="M44" s="240">
        <f t="shared" si="12"/>
        <v>0</v>
      </c>
      <c r="N44" s="71"/>
      <c r="O44" s="100"/>
      <c r="P44" s="9">
        <f t="shared" si="13"/>
        <v>0</v>
      </c>
      <c r="Q44" s="9">
        <f t="shared" si="14"/>
        <v>0</v>
      </c>
      <c r="R44" s="9">
        <f t="shared" si="15"/>
        <v>0</v>
      </c>
      <c r="S44" s="152"/>
      <c r="T44" s="10"/>
      <c r="U44" s="23">
        <f t="shared" si="16"/>
        <v>0</v>
      </c>
      <c r="V44" s="11">
        <f t="shared" si="17"/>
        <v>0</v>
      </c>
      <c r="W44" s="11">
        <f t="shared" si="18"/>
        <v>0</v>
      </c>
      <c r="X44" s="8">
        <v>0</v>
      </c>
      <c r="Y44" s="9">
        <f t="shared" si="19"/>
        <v>0</v>
      </c>
      <c r="Z44" s="70">
        <f t="shared" si="20"/>
        <v>0</v>
      </c>
      <c r="AA44" s="71"/>
      <c r="AB44" s="108"/>
      <c r="AC44" s="9">
        <f t="shared" si="21"/>
        <v>0</v>
      </c>
      <c r="AD44" s="9">
        <f t="shared" si="22"/>
        <v>0</v>
      </c>
      <c r="AE44" s="10"/>
      <c r="AF44" s="24">
        <v>0</v>
      </c>
      <c r="AG44" s="11">
        <v>0</v>
      </c>
      <c r="AH44" s="8">
        <v>0</v>
      </c>
      <c r="AI44" s="9">
        <v>0</v>
      </c>
      <c r="AJ44" s="9">
        <v>0</v>
      </c>
      <c r="AK44" s="10"/>
      <c r="AL44" s="11">
        <f t="shared" si="24"/>
        <v>0</v>
      </c>
      <c r="AM44" s="8">
        <v>0</v>
      </c>
      <c r="AN44" s="9">
        <f t="shared" si="26"/>
        <v>0</v>
      </c>
      <c r="AO44" s="9">
        <f t="shared" si="27"/>
        <v>0</v>
      </c>
      <c r="AP44" s="10"/>
      <c r="AQ44" s="25">
        <f t="shared" si="28"/>
        <v>0</v>
      </c>
      <c r="AR44" s="25">
        <f t="shared" si="29"/>
        <v>0</v>
      </c>
      <c r="AS44" s="25">
        <f t="shared" si="30"/>
        <v>0</v>
      </c>
      <c r="AT44" s="10"/>
      <c r="AU44" s="12">
        <v>0</v>
      </c>
      <c r="AV44" s="12">
        <f t="shared" si="31"/>
        <v>0</v>
      </c>
      <c r="AW44" s="12">
        <f t="shared" si="32"/>
        <v>0</v>
      </c>
      <c r="AX44" s="241"/>
      <c r="AY44" s="242"/>
      <c r="AZ44" s="241"/>
      <c r="BA44" s="241"/>
      <c r="BB44" s="243"/>
      <c r="BC44" s="242"/>
      <c r="BD44" s="242"/>
      <c r="BE44" s="241">
        <v>0</v>
      </c>
      <c r="BF44" s="241">
        <v>0</v>
      </c>
      <c r="BG44" s="241">
        <v>0</v>
      </c>
      <c r="BH44" s="241">
        <v>0</v>
      </c>
      <c r="BI44" s="241">
        <v>0</v>
      </c>
      <c r="BJ44" s="241">
        <v>0</v>
      </c>
      <c r="BK44" s="241">
        <v>0</v>
      </c>
      <c r="BL44" s="241"/>
      <c r="BM44" s="241">
        <v>1</v>
      </c>
      <c r="BN44" s="241">
        <v>0</v>
      </c>
      <c r="BO44" s="241">
        <v>0</v>
      </c>
      <c r="BP44" s="241"/>
      <c r="BQ44" s="241"/>
      <c r="BR44" s="241"/>
      <c r="BS44" s="241"/>
      <c r="BT44" s="294"/>
      <c r="BU44" s="294"/>
      <c r="BV44" s="294"/>
      <c r="BW44" s="294"/>
      <c r="BX44" s="241"/>
      <c r="BY44" s="241"/>
      <c r="BZ44" s="244"/>
      <c r="CA44" s="244"/>
      <c r="CB44" s="244"/>
      <c r="CC44" s="245"/>
      <c r="CD44" s="241">
        <v>0</v>
      </c>
      <c r="CE44" s="241">
        <v>0</v>
      </c>
      <c r="CF44" s="241">
        <v>0</v>
      </c>
      <c r="CG44" s="241">
        <v>0</v>
      </c>
      <c r="CH44" s="241">
        <v>0</v>
      </c>
      <c r="CI44" s="246" t="s">
        <v>634</v>
      </c>
      <c r="CJ44" s="247">
        <v>0</v>
      </c>
      <c r="CK44" s="247">
        <v>0</v>
      </c>
      <c r="CL44" s="247">
        <v>0</v>
      </c>
      <c r="CM44" s="247">
        <v>0</v>
      </c>
    </row>
    <row r="45" spans="1:91" x14ac:dyDescent="0.25">
      <c r="A45" s="231" t="s">
        <v>723</v>
      </c>
      <c r="B45" s="251" t="s">
        <v>724</v>
      </c>
      <c r="C45" s="232" t="s">
        <v>640</v>
      </c>
      <c r="D45" s="233"/>
      <c r="E45" s="234">
        <v>0</v>
      </c>
      <c r="F45" s="235">
        <v>0</v>
      </c>
      <c r="G45" s="236"/>
      <c r="H45" s="104"/>
      <c r="I45" s="237">
        <f t="shared" si="11"/>
        <v>0</v>
      </c>
      <c r="J45" s="238"/>
      <c r="K45" s="239"/>
      <c r="L45" s="8">
        <v>0</v>
      </c>
      <c r="M45" s="240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>
        <f t="shared" si="16"/>
        <v>0</v>
      </c>
      <c r="V45" s="11">
        <f t="shared" si="17"/>
        <v>0</v>
      </c>
      <c r="W45" s="11">
        <f t="shared" si="18"/>
        <v>0</v>
      </c>
      <c r="X45" s="8">
        <v>0</v>
      </c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>
        <v>0</v>
      </c>
      <c r="AG45" s="11">
        <v>0</v>
      </c>
      <c r="AH45" s="8">
        <v>0</v>
      </c>
      <c r="AI45" s="9">
        <v>0</v>
      </c>
      <c r="AJ45" s="9">
        <v>0</v>
      </c>
      <c r="AK45" s="10"/>
      <c r="AL45" s="11">
        <f t="shared" si="24"/>
        <v>0</v>
      </c>
      <c r="AM45" s="8">
        <v>0</v>
      </c>
      <c r="AN45" s="9">
        <f t="shared" si="26"/>
        <v>0</v>
      </c>
      <c r="AO45" s="9">
        <f t="shared" si="27"/>
        <v>0</v>
      </c>
      <c r="AP45" s="10"/>
      <c r="AQ45" s="25">
        <f t="shared" si="28"/>
        <v>0</v>
      </c>
      <c r="AR45" s="25">
        <f t="shared" si="29"/>
        <v>0</v>
      </c>
      <c r="AS45" s="25">
        <f t="shared" si="30"/>
        <v>0</v>
      </c>
      <c r="AT45" s="10"/>
      <c r="AU45" s="12">
        <v>0</v>
      </c>
      <c r="AV45" s="12">
        <f t="shared" si="31"/>
        <v>0</v>
      </c>
      <c r="AW45" s="12">
        <f t="shared" si="32"/>
        <v>0</v>
      </c>
      <c r="AX45" s="241"/>
      <c r="AY45" s="242"/>
      <c r="AZ45" s="241"/>
      <c r="BA45" s="241"/>
      <c r="BB45" s="243"/>
      <c r="BC45" s="242"/>
      <c r="BD45" s="242"/>
      <c r="BE45" s="241">
        <v>0</v>
      </c>
      <c r="BF45" s="241">
        <v>0</v>
      </c>
      <c r="BG45" s="241">
        <v>0</v>
      </c>
      <c r="BH45" s="241">
        <v>0</v>
      </c>
      <c r="BI45" s="241">
        <v>0</v>
      </c>
      <c r="BJ45" s="241">
        <v>0</v>
      </c>
      <c r="BK45" s="241">
        <v>0</v>
      </c>
      <c r="BL45" s="241"/>
      <c r="BM45" s="241">
        <v>1</v>
      </c>
      <c r="BN45" s="241">
        <v>0</v>
      </c>
      <c r="BO45" s="241">
        <v>0</v>
      </c>
      <c r="BP45" s="241"/>
      <c r="BQ45" s="241"/>
      <c r="BR45" s="241"/>
      <c r="BS45" s="241"/>
      <c r="BT45" s="294"/>
      <c r="BU45" s="294"/>
      <c r="BV45" s="294"/>
      <c r="BW45" s="294"/>
      <c r="BX45" s="241"/>
      <c r="BY45" s="241"/>
      <c r="BZ45" s="244"/>
      <c r="CA45" s="244"/>
      <c r="CB45" s="244"/>
      <c r="CC45" s="245"/>
      <c r="CD45" s="241">
        <v>0</v>
      </c>
      <c r="CE45" s="241">
        <v>0</v>
      </c>
      <c r="CF45" s="241">
        <v>0</v>
      </c>
      <c r="CG45" s="241">
        <v>0</v>
      </c>
      <c r="CH45" s="241">
        <v>0</v>
      </c>
      <c r="CI45" s="246" t="s">
        <v>634</v>
      </c>
      <c r="CJ45" s="247">
        <v>0</v>
      </c>
      <c r="CK45" s="247">
        <v>0</v>
      </c>
      <c r="CL45" s="247">
        <v>0</v>
      </c>
      <c r="CM45" s="247">
        <v>0</v>
      </c>
    </row>
    <row r="46" spans="1:91" x14ac:dyDescent="0.25">
      <c r="A46" s="231" t="s">
        <v>725</v>
      </c>
      <c r="B46" s="251" t="s">
        <v>726</v>
      </c>
      <c r="C46" s="232" t="s">
        <v>640</v>
      </c>
      <c r="D46" s="233"/>
      <c r="E46" s="234">
        <v>0</v>
      </c>
      <c r="F46" s="235">
        <v>0</v>
      </c>
      <c r="G46" s="236"/>
      <c r="H46" s="104"/>
      <c r="I46" s="237">
        <f t="shared" si="11"/>
        <v>0</v>
      </c>
      <c r="J46" s="238"/>
      <c r="K46" s="239"/>
      <c r="L46" s="8">
        <v>0</v>
      </c>
      <c r="M46" s="240">
        <f t="shared" si="12"/>
        <v>0</v>
      </c>
      <c r="N46" s="71"/>
      <c r="O46" s="100"/>
      <c r="P46" s="9">
        <f t="shared" si="13"/>
        <v>0</v>
      </c>
      <c r="Q46" s="9">
        <f t="shared" si="14"/>
        <v>0</v>
      </c>
      <c r="R46" s="9">
        <f t="shared" si="15"/>
        <v>0</v>
      </c>
      <c r="S46" s="152"/>
      <c r="T46" s="10"/>
      <c r="U46" s="23">
        <f t="shared" si="16"/>
        <v>0</v>
      </c>
      <c r="V46" s="11">
        <f t="shared" si="17"/>
        <v>0</v>
      </c>
      <c r="W46" s="11">
        <f t="shared" si="18"/>
        <v>0</v>
      </c>
      <c r="X46" s="8">
        <v>0</v>
      </c>
      <c r="Y46" s="9">
        <f t="shared" si="19"/>
        <v>0</v>
      </c>
      <c r="Z46" s="70">
        <f t="shared" si="20"/>
        <v>0</v>
      </c>
      <c r="AA46" s="71"/>
      <c r="AB46" s="108"/>
      <c r="AC46" s="9">
        <f t="shared" si="21"/>
        <v>0</v>
      </c>
      <c r="AD46" s="9">
        <f t="shared" si="22"/>
        <v>0</v>
      </c>
      <c r="AE46" s="10"/>
      <c r="AF46" s="24">
        <v>0</v>
      </c>
      <c r="AG46" s="11">
        <v>0</v>
      </c>
      <c r="AH46" s="8">
        <v>0</v>
      </c>
      <c r="AI46" s="9">
        <v>0</v>
      </c>
      <c r="AJ46" s="9">
        <v>0</v>
      </c>
      <c r="AK46" s="10"/>
      <c r="AL46" s="11">
        <f t="shared" si="24"/>
        <v>0</v>
      </c>
      <c r="AM46" s="8">
        <v>0</v>
      </c>
      <c r="AN46" s="9">
        <f t="shared" si="26"/>
        <v>0</v>
      </c>
      <c r="AO46" s="9">
        <f t="shared" si="27"/>
        <v>0</v>
      </c>
      <c r="AP46" s="10"/>
      <c r="AQ46" s="25">
        <f t="shared" si="28"/>
        <v>0</v>
      </c>
      <c r="AR46" s="25">
        <f t="shared" si="29"/>
        <v>0</v>
      </c>
      <c r="AS46" s="25">
        <f t="shared" si="30"/>
        <v>0</v>
      </c>
      <c r="AT46" s="10"/>
      <c r="AU46" s="12">
        <v>0</v>
      </c>
      <c r="AV46" s="12">
        <f t="shared" si="31"/>
        <v>0</v>
      </c>
      <c r="AW46" s="12">
        <f t="shared" si="32"/>
        <v>0</v>
      </c>
      <c r="AX46" s="241"/>
      <c r="AY46" s="242"/>
      <c r="AZ46" s="241"/>
      <c r="BA46" s="241"/>
      <c r="BB46" s="243"/>
      <c r="BC46" s="242"/>
      <c r="BD46" s="242"/>
      <c r="BE46" s="241">
        <v>0</v>
      </c>
      <c r="BF46" s="241">
        <v>0</v>
      </c>
      <c r="BG46" s="241">
        <v>0</v>
      </c>
      <c r="BH46" s="241">
        <v>0</v>
      </c>
      <c r="BI46" s="241">
        <v>0</v>
      </c>
      <c r="BJ46" s="241">
        <v>0</v>
      </c>
      <c r="BK46" s="241">
        <v>0</v>
      </c>
      <c r="BL46" s="241"/>
      <c r="BM46" s="241">
        <v>1</v>
      </c>
      <c r="BN46" s="241">
        <v>0</v>
      </c>
      <c r="BO46" s="241">
        <v>0</v>
      </c>
      <c r="BP46" s="241"/>
      <c r="BQ46" s="241"/>
      <c r="BR46" s="241"/>
      <c r="BS46" s="241"/>
      <c r="BT46" s="294"/>
      <c r="BU46" s="294"/>
      <c r="BV46" s="294"/>
      <c r="BW46" s="294"/>
      <c r="BX46" s="241"/>
      <c r="BY46" s="241"/>
      <c r="BZ46" s="244"/>
      <c r="CA46" s="244"/>
      <c r="CB46" s="244"/>
      <c r="CC46" s="245"/>
      <c r="CD46" s="241">
        <v>0</v>
      </c>
      <c r="CE46" s="241">
        <v>0</v>
      </c>
      <c r="CF46" s="241">
        <v>0</v>
      </c>
      <c r="CG46" s="241">
        <v>0</v>
      </c>
      <c r="CH46" s="241">
        <v>0</v>
      </c>
      <c r="CI46" s="246" t="s">
        <v>634</v>
      </c>
      <c r="CJ46" s="247">
        <v>0</v>
      </c>
      <c r="CK46" s="247">
        <v>0</v>
      </c>
      <c r="CL46" s="247">
        <v>0</v>
      </c>
      <c r="CM46" s="247">
        <v>0</v>
      </c>
    </row>
    <row r="47" spans="1:91" x14ac:dyDescent="0.25">
      <c r="A47" s="231"/>
      <c r="B47" s="120" t="s">
        <v>727</v>
      </c>
      <c r="C47" s="232"/>
      <c r="D47" s="233"/>
      <c r="E47" s="276">
        <f>SUM(E8:E46)</f>
        <v>13077886.559999999</v>
      </c>
      <c r="F47" s="266">
        <f>SUM(F8:F46)</f>
        <v>13077886.559999999</v>
      </c>
      <c r="G47" s="236"/>
      <c r="H47" s="104"/>
      <c r="I47" s="277">
        <f>SUM(I8:I46)</f>
        <v>12980391</v>
      </c>
      <c r="J47" s="238"/>
      <c r="K47" s="239"/>
      <c r="L47" s="270">
        <f>SUM(L8:L46)</f>
        <v>12724151.59</v>
      </c>
      <c r="M47" s="278">
        <f>SUM(M8:M46)</f>
        <v>12762019.869999999</v>
      </c>
      <c r="N47" s="238"/>
      <c r="O47" s="239"/>
      <c r="P47" s="268">
        <f>SUM(P8:P46)</f>
        <v>218371.13000000009</v>
      </c>
      <c r="Q47" s="268">
        <f>SUM(Q8:Q46)</f>
        <v>769124.67</v>
      </c>
      <c r="R47" s="268">
        <f>SUM(R8:R46)</f>
        <v>-550753.54</v>
      </c>
      <c r="S47" s="152"/>
      <c r="T47" s="10"/>
      <c r="U47" s="23" t="str">
        <f t="shared" si="16"/>
        <v/>
      </c>
      <c r="V47" s="269">
        <f>SUM(V8:V46)</f>
        <v>7172259.9081706554</v>
      </c>
      <c r="W47" s="269">
        <f ca="1">SUM(W8:W46)</f>
        <v>0</v>
      </c>
      <c r="X47" s="270">
        <f>SUM(X8:X46)</f>
        <v>6459348.9100000001</v>
      </c>
      <c r="Y47" s="268">
        <f ca="1">SUM(Y8:Y46)</f>
        <v>0</v>
      </c>
      <c r="Z47" s="279">
        <f ca="1">SUM(Z8:Z46)</f>
        <v>0</v>
      </c>
      <c r="AA47" s="71"/>
      <c r="AB47" s="108"/>
      <c r="AC47" s="268">
        <f>SUM(AC8:AC46)</f>
        <v>769124.67</v>
      </c>
      <c r="AD47" s="268">
        <f ca="1">SUM(AD8:AD46)</f>
        <v>0</v>
      </c>
      <c r="AE47" s="10"/>
      <c r="AF47" s="24"/>
      <c r="AG47" s="269">
        <f>SUM(AG8:AG46)</f>
        <v>997423.78000000026</v>
      </c>
      <c r="AH47" s="270">
        <f>SUM(AH8:AH46)</f>
        <v>997423.78000000026</v>
      </c>
      <c r="AI47" s="268">
        <f>SUM(AI8:AI46)</f>
        <v>-266288.30771655781</v>
      </c>
      <c r="AJ47" s="268">
        <f>SUM(AJ8:AJ46)</f>
        <v>173218.60000000003</v>
      </c>
      <c r="AK47" s="10"/>
      <c r="AL47" s="269">
        <f ca="1">SUM(AL8:AL46)</f>
        <v>0</v>
      </c>
      <c r="AM47" s="270">
        <f>SUM(AM8:AM46)</f>
        <v>5461925.1299999999</v>
      </c>
      <c r="AN47" s="268">
        <f ca="1">SUM(AN8:AN46)</f>
        <v>0</v>
      </c>
      <c r="AO47" s="268">
        <f ca="1">SUM(AO8:AO46)</f>
        <v>0</v>
      </c>
      <c r="AP47" s="10"/>
      <c r="AQ47" s="280">
        <f ca="1">SUM(AQ8:AQ46)</f>
        <v>0</v>
      </c>
      <c r="AR47" s="280">
        <f>SUM(AR8:AR46)</f>
        <v>6302670.96</v>
      </c>
      <c r="AS47" s="280">
        <f ca="1">SUM(AS8:AS46)</f>
        <v>0</v>
      </c>
      <c r="AT47" s="10"/>
      <c r="AU47" s="281">
        <f>SUM(AU8:AU46)</f>
        <v>8442367.5999999996</v>
      </c>
      <c r="AV47" s="281">
        <f ca="1">SUM(AV8:AV46)</f>
        <v>0</v>
      </c>
      <c r="AW47" s="281">
        <f ca="1">SUM(AW8:AW46)</f>
        <v>0</v>
      </c>
      <c r="AX47" s="241"/>
      <c r="AY47" s="242"/>
      <c r="AZ47" s="241"/>
      <c r="BA47" s="241"/>
      <c r="BB47" s="243"/>
      <c r="BC47" s="242"/>
      <c r="BD47" s="242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1"/>
      <c r="BS47" s="241"/>
      <c r="BT47" s="294"/>
      <c r="BU47" s="294"/>
      <c r="BV47" s="294"/>
      <c r="BW47" s="294"/>
      <c r="BX47" s="241"/>
      <c r="BY47" s="241"/>
      <c r="BZ47" s="244"/>
      <c r="CA47" s="244"/>
      <c r="CB47" s="244"/>
      <c r="CC47" s="245"/>
      <c r="CD47" s="241"/>
      <c r="CE47" s="241"/>
      <c r="CF47" s="241"/>
      <c r="CG47" s="241"/>
      <c r="CH47" s="241"/>
      <c r="CI47" s="246"/>
      <c r="CJ47" s="247"/>
      <c r="CK47" s="247"/>
      <c r="CL47" s="247"/>
      <c r="CM47" s="247"/>
    </row>
    <row r="48" spans="1:91" x14ac:dyDescent="0.25">
      <c r="A48" s="231"/>
      <c r="B48" s="232"/>
      <c r="C48" s="232"/>
      <c r="D48" s="233"/>
      <c r="E48" s="234"/>
      <c r="F48" s="235"/>
      <c r="G48" s="236"/>
      <c r="H48" s="104"/>
      <c r="I48" s="237">
        <f t="shared" si="11"/>
        <v>0</v>
      </c>
      <c r="J48" s="238"/>
      <c r="K48" s="239"/>
      <c r="L48" s="8"/>
      <c r="M48" s="240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1"/>
      <c r="AY48" s="242"/>
      <c r="AZ48" s="241"/>
      <c r="BA48" s="241"/>
      <c r="BB48" s="243"/>
      <c r="BC48" s="242"/>
      <c r="BD48" s="242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1"/>
      <c r="BS48" s="241"/>
      <c r="BT48" s="294"/>
      <c r="BU48" s="294"/>
      <c r="BV48" s="294"/>
      <c r="BW48" s="294"/>
      <c r="BX48" s="241"/>
      <c r="BY48" s="241"/>
      <c r="BZ48" s="244"/>
      <c r="CA48" s="244"/>
      <c r="CB48" s="244"/>
      <c r="CC48" s="245"/>
      <c r="CD48" s="241"/>
      <c r="CE48" s="241"/>
      <c r="CF48" s="241"/>
      <c r="CG48" s="241"/>
      <c r="CH48" s="241"/>
      <c r="CI48" s="246"/>
      <c r="CJ48" s="247"/>
      <c r="CK48" s="247"/>
      <c r="CL48" s="247"/>
      <c r="CM48" s="247"/>
    </row>
    <row r="49" spans="1:91" x14ac:dyDescent="0.25">
      <c r="A49" s="231" t="s">
        <v>728</v>
      </c>
      <c r="B49" s="232" t="s">
        <v>729</v>
      </c>
      <c r="C49" s="232" t="s">
        <v>640</v>
      </c>
      <c r="D49" s="233"/>
      <c r="E49" s="234">
        <v>185000</v>
      </c>
      <c r="F49" s="235">
        <v>185000</v>
      </c>
      <c r="G49" s="236"/>
      <c r="H49" s="104"/>
      <c r="I49" s="237">
        <f t="shared" si="11"/>
        <v>185000</v>
      </c>
      <c r="J49" s="238"/>
      <c r="K49" s="239"/>
      <c r="L49" s="8">
        <v>115372.51</v>
      </c>
      <c r="M49" s="240">
        <f t="shared" si="12"/>
        <v>115372.51</v>
      </c>
      <c r="N49" s="71"/>
      <c r="O49" s="100"/>
      <c r="P49" s="9">
        <f t="shared" si="13"/>
        <v>69627.490000000005</v>
      </c>
      <c r="Q49" s="9">
        <f t="shared" si="14"/>
        <v>0</v>
      </c>
      <c r="R49" s="9">
        <f t="shared" si="15"/>
        <v>69627.490000000005</v>
      </c>
      <c r="S49" s="152">
        <v>46022</v>
      </c>
      <c r="T49" s="10"/>
      <c r="U49" s="23">
        <f t="shared" si="16"/>
        <v>0.99231454702684385</v>
      </c>
      <c r="V49" s="11">
        <f t="shared" si="17"/>
        <v>183578.19119996612</v>
      </c>
      <c r="W49" s="11" t="str">
        <f t="shared" ca="1" si="18"/>
        <v/>
      </c>
      <c r="X49" s="8">
        <v>114485.82</v>
      </c>
      <c r="Y49" s="9">
        <f t="shared" ca="1" si="19"/>
        <v>0</v>
      </c>
      <c r="Z49" s="70">
        <f t="shared" ca="1" si="20"/>
        <v>0</v>
      </c>
      <c r="AA49" s="71"/>
      <c r="AB49" s="108"/>
      <c r="AC49" s="9">
        <f t="shared" si="21"/>
        <v>0</v>
      </c>
      <c r="AD49" s="9">
        <f t="shared" ca="1" si="22"/>
        <v>0</v>
      </c>
      <c r="AE49" s="10"/>
      <c r="AF49" s="24">
        <v>0.88870523049991801</v>
      </c>
      <c r="AG49" s="11">
        <v>113719.61</v>
      </c>
      <c r="AH49" s="8">
        <v>113719.61</v>
      </c>
      <c r="AI49" s="9">
        <v>32392.799089740627</v>
      </c>
      <c r="AJ49" s="9">
        <v>0</v>
      </c>
      <c r="AK49" s="10"/>
      <c r="AL49" s="11" t="str">
        <f t="shared" ca="1" si="24"/>
        <v/>
      </c>
      <c r="AM49" s="8">
        <v>766.21</v>
      </c>
      <c r="AN49" s="9" t="str">
        <f t="shared" ca="1" si="26"/>
        <v/>
      </c>
      <c r="AO49" s="9" t="str">
        <f t="shared" ca="1" si="27"/>
        <v/>
      </c>
      <c r="AP49" s="10"/>
      <c r="AQ49" s="25" t="str">
        <f t="shared" ca="1" si="28"/>
        <v/>
      </c>
      <c r="AR49" s="25">
        <f t="shared" si="29"/>
        <v>886.68999999998778</v>
      </c>
      <c r="AS49" s="25" t="str">
        <f t="shared" ca="1" si="30"/>
        <v/>
      </c>
      <c r="AT49" s="10"/>
      <c r="AU49" s="12">
        <v>185000</v>
      </c>
      <c r="AV49" s="12" t="str">
        <f t="shared" ca="1" si="31"/>
        <v/>
      </c>
      <c r="AW49" s="12" t="str">
        <f t="shared" ca="1" si="32"/>
        <v/>
      </c>
      <c r="AX49" s="241"/>
      <c r="AY49" s="242"/>
      <c r="AZ49" s="241"/>
      <c r="BA49" s="241"/>
      <c r="BB49" s="243"/>
      <c r="BC49" s="242"/>
      <c r="BD49" s="242"/>
      <c r="BE49" s="241">
        <v>0</v>
      </c>
      <c r="BF49" s="241">
        <v>0</v>
      </c>
      <c r="BG49" s="241">
        <v>0</v>
      </c>
      <c r="BH49" s="241">
        <v>0</v>
      </c>
      <c r="BI49" s="241">
        <v>0</v>
      </c>
      <c r="BJ49" s="241">
        <v>0</v>
      </c>
      <c r="BK49" s="241">
        <v>0</v>
      </c>
      <c r="BL49" s="241"/>
      <c r="BM49" s="241">
        <v>3</v>
      </c>
      <c r="BN49" s="241">
        <v>0</v>
      </c>
      <c r="BO49" s="241">
        <v>70514.179999999993</v>
      </c>
      <c r="BP49" s="241"/>
      <c r="BQ49" s="241"/>
      <c r="BR49" s="241"/>
      <c r="BS49" s="241"/>
      <c r="BT49" s="294"/>
      <c r="BU49" s="294"/>
      <c r="BV49" s="294"/>
      <c r="BW49" s="294"/>
      <c r="BX49" s="241"/>
      <c r="BY49" s="241"/>
      <c r="BZ49" s="244"/>
      <c r="CA49" s="244"/>
      <c r="CB49" s="244"/>
      <c r="CC49" s="245"/>
      <c r="CD49" s="241">
        <v>0</v>
      </c>
      <c r="CE49" s="241">
        <v>164410.43</v>
      </c>
      <c r="CF49" s="241">
        <v>127961</v>
      </c>
      <c r="CG49" s="241">
        <v>164410.43</v>
      </c>
      <c r="CH49" s="241">
        <v>127961</v>
      </c>
      <c r="CI49" s="246" t="s">
        <v>634</v>
      </c>
      <c r="CJ49" s="247">
        <v>114485.82</v>
      </c>
      <c r="CK49" s="247">
        <v>766.21</v>
      </c>
      <c r="CL49" s="247">
        <v>185000</v>
      </c>
      <c r="CM49" s="247">
        <v>0</v>
      </c>
    </row>
    <row r="50" spans="1:91" x14ac:dyDescent="0.25">
      <c r="A50" s="231" t="s">
        <v>730</v>
      </c>
      <c r="B50" s="232" t="s">
        <v>666</v>
      </c>
      <c r="C50" s="232" t="s">
        <v>640</v>
      </c>
      <c r="D50" s="233"/>
      <c r="E50" s="234">
        <v>332901</v>
      </c>
      <c r="F50" s="235">
        <v>332901</v>
      </c>
      <c r="G50" s="236"/>
      <c r="H50" s="104"/>
      <c r="I50" s="237">
        <f t="shared" si="11"/>
        <v>332901</v>
      </c>
      <c r="J50" s="238"/>
      <c r="K50" s="239"/>
      <c r="L50" s="8">
        <v>230627.16</v>
      </c>
      <c r="M50" s="240">
        <f t="shared" si="12"/>
        <v>230627.16</v>
      </c>
      <c r="N50" s="71"/>
      <c r="O50" s="100"/>
      <c r="P50" s="9">
        <f t="shared" si="13"/>
        <v>102273.84</v>
      </c>
      <c r="Q50" s="9">
        <f t="shared" si="14"/>
        <v>0</v>
      </c>
      <c r="R50" s="9">
        <f t="shared" si="15"/>
        <v>102273.84</v>
      </c>
      <c r="S50" s="152">
        <v>46022</v>
      </c>
      <c r="T50" s="10"/>
      <c r="U50" s="23">
        <f t="shared" si="16"/>
        <v>0.96864454299311487</v>
      </c>
      <c r="V50" s="11">
        <f t="shared" si="17"/>
        <v>322462.73700695095</v>
      </c>
      <c r="W50" s="11" t="str">
        <f t="shared" ca="1" si="18"/>
        <v/>
      </c>
      <c r="X50" s="8">
        <v>223395.74</v>
      </c>
      <c r="Y50" s="9">
        <f t="shared" ca="1" si="19"/>
        <v>0</v>
      </c>
      <c r="Z50" s="70">
        <f t="shared" ca="1" si="20"/>
        <v>0</v>
      </c>
      <c r="AA50" s="71"/>
      <c r="AB50" s="108"/>
      <c r="AC50" s="9">
        <f t="shared" si="21"/>
        <v>0</v>
      </c>
      <c r="AD50" s="9">
        <f t="shared" ca="1" si="22"/>
        <v>0</v>
      </c>
      <c r="AE50" s="10"/>
      <c r="AF50" s="24">
        <v>0.73995166016091019</v>
      </c>
      <c r="AG50" s="11">
        <v>155062.79</v>
      </c>
      <c r="AH50" s="8">
        <v>155062.79</v>
      </c>
      <c r="AI50" s="9">
        <v>27209.82062665082</v>
      </c>
      <c r="AJ50" s="9">
        <v>0</v>
      </c>
      <c r="AK50" s="10"/>
      <c r="AL50" s="11" t="str">
        <f t="shared" ca="1" si="24"/>
        <v/>
      </c>
      <c r="AM50" s="8">
        <v>68332.95</v>
      </c>
      <c r="AN50" s="9" t="str">
        <f t="shared" ca="1" si="26"/>
        <v/>
      </c>
      <c r="AO50" s="9" t="str">
        <f t="shared" ca="1" si="27"/>
        <v/>
      </c>
      <c r="AP50" s="10"/>
      <c r="AQ50" s="25" t="str">
        <f t="shared" ca="1" si="28"/>
        <v/>
      </c>
      <c r="AR50" s="25">
        <f t="shared" si="29"/>
        <v>7231.4200000000128</v>
      </c>
      <c r="AS50" s="25" t="str">
        <f t="shared" ca="1" si="30"/>
        <v/>
      </c>
      <c r="AT50" s="10"/>
      <c r="AU50" s="12">
        <v>332901</v>
      </c>
      <c r="AV50" s="12" t="str">
        <f t="shared" ca="1" si="31"/>
        <v/>
      </c>
      <c r="AW50" s="12" t="str">
        <f t="shared" ca="1" si="32"/>
        <v/>
      </c>
      <c r="AX50" s="241"/>
      <c r="AY50" s="242"/>
      <c r="AZ50" s="241"/>
      <c r="BA50" s="241"/>
      <c r="BB50" s="243"/>
      <c r="BC50" s="242"/>
      <c r="BD50" s="242"/>
      <c r="BE50" s="241">
        <v>0</v>
      </c>
      <c r="BF50" s="241">
        <v>0</v>
      </c>
      <c r="BG50" s="241">
        <v>0</v>
      </c>
      <c r="BH50" s="241">
        <v>0</v>
      </c>
      <c r="BI50" s="241">
        <v>0</v>
      </c>
      <c r="BJ50" s="241">
        <v>0</v>
      </c>
      <c r="BK50" s="241">
        <v>0</v>
      </c>
      <c r="BL50" s="241"/>
      <c r="BM50" s="241">
        <v>3</v>
      </c>
      <c r="BN50" s="241">
        <v>0</v>
      </c>
      <c r="BO50" s="241">
        <v>83874</v>
      </c>
      <c r="BP50" s="241"/>
      <c r="BQ50" s="241"/>
      <c r="BR50" s="241"/>
      <c r="BS50" s="241"/>
      <c r="BT50" s="294"/>
      <c r="BU50" s="294"/>
      <c r="BV50" s="294"/>
      <c r="BW50" s="294"/>
      <c r="BX50" s="241"/>
      <c r="BY50" s="241"/>
      <c r="BZ50" s="244"/>
      <c r="CA50" s="244"/>
      <c r="CB50" s="244"/>
      <c r="CC50" s="245"/>
      <c r="CD50" s="241">
        <v>0</v>
      </c>
      <c r="CE50" s="241">
        <v>246330.43</v>
      </c>
      <c r="CF50" s="241">
        <v>209558</v>
      </c>
      <c r="CG50" s="241">
        <v>246330.43</v>
      </c>
      <c r="CH50" s="241">
        <v>209558</v>
      </c>
      <c r="CI50" s="246" t="s">
        <v>634</v>
      </c>
      <c r="CJ50" s="247">
        <v>223395.74</v>
      </c>
      <c r="CK50" s="247">
        <v>68332.95</v>
      </c>
      <c r="CL50" s="247">
        <v>332901</v>
      </c>
      <c r="CM50" s="247">
        <v>0</v>
      </c>
    </row>
    <row r="51" spans="1:91" x14ac:dyDescent="0.25">
      <c r="A51" s="231" t="s">
        <v>731</v>
      </c>
      <c r="B51" s="232" t="s">
        <v>662</v>
      </c>
      <c r="C51" s="232" t="s">
        <v>640</v>
      </c>
      <c r="D51" s="233"/>
      <c r="E51" s="234">
        <v>16814</v>
      </c>
      <c r="F51" s="235">
        <v>16814</v>
      </c>
      <c r="G51" s="236"/>
      <c r="H51" s="104"/>
      <c r="I51" s="237">
        <f t="shared" si="11"/>
        <v>16814</v>
      </c>
      <c r="J51" s="238"/>
      <c r="K51" s="239"/>
      <c r="L51" s="8">
        <v>19103.38</v>
      </c>
      <c r="M51" s="240">
        <f t="shared" si="12"/>
        <v>19103.38</v>
      </c>
      <c r="N51" s="71"/>
      <c r="O51" s="100"/>
      <c r="P51" s="9">
        <f t="shared" si="13"/>
        <v>-2289.380000000001</v>
      </c>
      <c r="Q51" s="9">
        <f t="shared" si="14"/>
        <v>0</v>
      </c>
      <c r="R51" s="9">
        <f t="shared" si="15"/>
        <v>-2289.380000000001</v>
      </c>
      <c r="S51" s="152">
        <v>46022</v>
      </c>
      <c r="T51" s="10"/>
      <c r="U51" s="23">
        <f t="shared" si="16"/>
        <v>1.0135892182430544</v>
      </c>
      <c r="V51" s="11">
        <f t="shared" si="17"/>
        <v>17042.489115538716</v>
      </c>
      <c r="W51" s="11">
        <f t="shared" si="18"/>
        <v>17073.599999999999</v>
      </c>
      <c r="X51" s="8">
        <v>19362.98</v>
      </c>
      <c r="Y51" s="9">
        <f t="shared" si="19"/>
        <v>-2289.380000000001</v>
      </c>
      <c r="Z51" s="70">
        <f t="shared" si="20"/>
        <v>-2289.380000000001</v>
      </c>
      <c r="AA51" s="71"/>
      <c r="AB51" s="108"/>
      <c r="AC51" s="9">
        <f t="shared" si="21"/>
        <v>0</v>
      </c>
      <c r="AD51" s="9">
        <f t="shared" si="22"/>
        <v>-2289.380000000001</v>
      </c>
      <c r="AE51" s="10"/>
      <c r="AF51" s="24">
        <v>0.90407756548146279</v>
      </c>
      <c r="AG51" s="11">
        <v>14289.85</v>
      </c>
      <c r="AH51" s="8">
        <v>14289.85</v>
      </c>
      <c r="AI51" s="9">
        <v>-546.83131548146048</v>
      </c>
      <c r="AJ51" s="9">
        <v>0</v>
      </c>
      <c r="AK51" s="10"/>
      <c r="AL51" s="11">
        <f t="shared" si="24"/>
        <v>2783.7499999999982</v>
      </c>
      <c r="AM51" s="8">
        <v>5073.13</v>
      </c>
      <c r="AN51" s="9">
        <f t="shared" si="26"/>
        <v>-1742.5486845185405</v>
      </c>
      <c r="AO51" s="9">
        <f t="shared" si="27"/>
        <v>-2289.380000000001</v>
      </c>
      <c r="AP51" s="10"/>
      <c r="AQ51" s="25">
        <f t="shared" si="28"/>
        <v>-259.59999999999854</v>
      </c>
      <c r="AR51" s="25">
        <f t="shared" si="29"/>
        <v>-259.59999999999854</v>
      </c>
      <c r="AS51" s="25">
        <f t="shared" si="30"/>
        <v>0</v>
      </c>
      <c r="AT51" s="10"/>
      <c r="AU51" s="12">
        <v>16814</v>
      </c>
      <c r="AV51" s="12">
        <f t="shared" si="31"/>
        <v>259.59999999999854</v>
      </c>
      <c r="AW51" s="12" t="str">
        <f t="shared" si="32"/>
        <v xml:space="preserve"> </v>
      </c>
      <c r="AX51" s="241"/>
      <c r="AY51" s="242"/>
      <c r="AZ51" s="241"/>
      <c r="BA51" s="241"/>
      <c r="BB51" s="243"/>
      <c r="BC51" s="242"/>
      <c r="BD51" s="242"/>
      <c r="BE51" s="241">
        <v>0</v>
      </c>
      <c r="BF51" s="241">
        <v>0</v>
      </c>
      <c r="BG51" s="241">
        <v>0</v>
      </c>
      <c r="BH51" s="241">
        <v>0</v>
      </c>
      <c r="BI51" s="241">
        <v>0</v>
      </c>
      <c r="BJ51" s="241">
        <v>0</v>
      </c>
      <c r="BK51" s="241">
        <v>0</v>
      </c>
      <c r="BL51" s="241"/>
      <c r="BM51" s="241">
        <v>3</v>
      </c>
      <c r="BN51" s="241">
        <v>0</v>
      </c>
      <c r="BO51" s="241">
        <v>24</v>
      </c>
      <c r="BP51" s="241"/>
      <c r="BQ51" s="241"/>
      <c r="BR51" s="241"/>
      <c r="BS51" s="241"/>
      <c r="BT51" s="294"/>
      <c r="BU51" s="294"/>
      <c r="BV51" s="294"/>
      <c r="BW51" s="294"/>
      <c r="BX51" s="241"/>
      <c r="BY51" s="241"/>
      <c r="BZ51" s="244"/>
      <c r="CA51" s="244"/>
      <c r="CB51" s="244"/>
      <c r="CC51" s="245"/>
      <c r="CD51" s="241">
        <v>0</v>
      </c>
      <c r="CE51" s="241">
        <v>15201.15</v>
      </c>
      <c r="CF51" s="241">
        <v>15806</v>
      </c>
      <c r="CG51" s="241">
        <v>15201.15</v>
      </c>
      <c r="CH51" s="241">
        <v>15806</v>
      </c>
      <c r="CI51" s="246" t="s">
        <v>634</v>
      </c>
      <c r="CJ51" s="247">
        <v>19362.98</v>
      </c>
      <c r="CK51" s="247">
        <v>5073.13</v>
      </c>
      <c r="CL51" s="247">
        <v>16814</v>
      </c>
      <c r="CM51" s="247">
        <v>0</v>
      </c>
    </row>
    <row r="52" spans="1:91" x14ac:dyDescent="0.25">
      <c r="A52" s="231" t="s">
        <v>732</v>
      </c>
      <c r="B52" s="232" t="s">
        <v>733</v>
      </c>
      <c r="C52" s="232" t="s">
        <v>640</v>
      </c>
      <c r="D52" s="233"/>
      <c r="E52" s="234">
        <v>55000</v>
      </c>
      <c r="F52" s="235">
        <v>55000</v>
      </c>
      <c r="G52" s="236"/>
      <c r="H52" s="104"/>
      <c r="I52" s="237">
        <f t="shared" si="11"/>
        <v>55000</v>
      </c>
      <c r="J52" s="238"/>
      <c r="K52" s="239"/>
      <c r="L52" s="8">
        <v>30824.32</v>
      </c>
      <c r="M52" s="240">
        <f t="shared" si="12"/>
        <v>30824.32</v>
      </c>
      <c r="N52" s="71"/>
      <c r="O52" s="100"/>
      <c r="P52" s="9">
        <f t="shared" si="13"/>
        <v>24175.68</v>
      </c>
      <c r="Q52" s="9">
        <f t="shared" si="14"/>
        <v>0</v>
      </c>
      <c r="R52" s="9">
        <f t="shared" si="15"/>
        <v>24175.68</v>
      </c>
      <c r="S52" s="152">
        <v>46022</v>
      </c>
      <c r="T52" s="10"/>
      <c r="U52" s="23">
        <f t="shared" si="16"/>
        <v>0.99116282208334194</v>
      </c>
      <c r="V52" s="11">
        <f t="shared" si="17"/>
        <v>54513.95521458381</v>
      </c>
      <c r="W52" s="11" t="str">
        <f t="shared" ca="1" si="18"/>
        <v/>
      </c>
      <c r="X52" s="8">
        <v>30551.919999999998</v>
      </c>
      <c r="Y52" s="9">
        <f t="shared" ca="1" si="19"/>
        <v>0</v>
      </c>
      <c r="Z52" s="70">
        <f t="shared" ca="1" si="20"/>
        <v>0</v>
      </c>
      <c r="AA52" s="71"/>
      <c r="AB52" s="108"/>
      <c r="AC52" s="9">
        <f t="shared" si="21"/>
        <v>0</v>
      </c>
      <c r="AD52" s="9">
        <f t="shared" ca="1" si="22"/>
        <v>0</v>
      </c>
      <c r="AE52" s="10"/>
      <c r="AF52" s="24">
        <v>0.96933444206351749</v>
      </c>
      <c r="AG52" s="11">
        <v>30308.18</v>
      </c>
      <c r="AH52" s="8">
        <v>30308.18</v>
      </c>
      <c r="AI52" s="9">
        <v>21370.305763475895</v>
      </c>
      <c r="AJ52" s="9">
        <v>0</v>
      </c>
      <c r="AK52" s="10"/>
      <c r="AL52" s="11" t="str">
        <f t="shared" ca="1" si="24"/>
        <v/>
      </c>
      <c r="AM52" s="8">
        <v>243.74</v>
      </c>
      <c r="AN52" s="9" t="str">
        <f t="shared" ca="1" si="26"/>
        <v/>
      </c>
      <c r="AO52" s="9" t="str">
        <f t="shared" ca="1" si="27"/>
        <v/>
      </c>
      <c r="AP52" s="10"/>
      <c r="AQ52" s="25" t="str">
        <f t="shared" ca="1" si="28"/>
        <v/>
      </c>
      <c r="AR52" s="25">
        <f t="shared" si="29"/>
        <v>272.40000000000146</v>
      </c>
      <c r="AS52" s="25" t="str">
        <f t="shared" ca="1" si="30"/>
        <v/>
      </c>
      <c r="AT52" s="10"/>
      <c r="AU52" s="12">
        <v>55000</v>
      </c>
      <c r="AV52" s="12" t="str">
        <f t="shared" ca="1" si="31"/>
        <v/>
      </c>
      <c r="AW52" s="12" t="str">
        <f t="shared" ca="1" si="32"/>
        <v/>
      </c>
      <c r="AX52" s="241"/>
      <c r="AY52" s="242"/>
      <c r="AZ52" s="241"/>
      <c r="BA52" s="241"/>
      <c r="BB52" s="243"/>
      <c r="BC52" s="242"/>
      <c r="BD52" s="242"/>
      <c r="BE52" s="241">
        <v>0</v>
      </c>
      <c r="BF52" s="241">
        <v>0</v>
      </c>
      <c r="BG52" s="241">
        <v>0</v>
      </c>
      <c r="BH52" s="241">
        <v>0</v>
      </c>
      <c r="BI52" s="241">
        <v>0</v>
      </c>
      <c r="BJ52" s="241">
        <v>0</v>
      </c>
      <c r="BK52" s="241">
        <v>0</v>
      </c>
      <c r="BL52" s="241"/>
      <c r="BM52" s="241">
        <v>3</v>
      </c>
      <c r="BN52" s="241">
        <v>0</v>
      </c>
      <c r="BO52" s="241">
        <v>24448.080000000002</v>
      </c>
      <c r="BP52" s="241"/>
      <c r="BQ52" s="241"/>
      <c r="BR52" s="241"/>
      <c r="BS52" s="241"/>
      <c r="BT52" s="294"/>
      <c r="BU52" s="294"/>
      <c r="BV52" s="294"/>
      <c r="BW52" s="294"/>
      <c r="BX52" s="241"/>
      <c r="BY52" s="241"/>
      <c r="BZ52" s="244"/>
      <c r="CA52" s="244"/>
      <c r="CB52" s="244"/>
      <c r="CC52" s="245"/>
      <c r="CD52" s="241">
        <v>0</v>
      </c>
      <c r="CE52" s="241">
        <v>53313.37</v>
      </c>
      <c r="CF52" s="241">
        <v>31267</v>
      </c>
      <c r="CG52" s="241">
        <v>53313.37</v>
      </c>
      <c r="CH52" s="241">
        <v>31267</v>
      </c>
      <c r="CI52" s="246" t="s">
        <v>634</v>
      </c>
      <c r="CJ52" s="247">
        <v>30551.919999999998</v>
      </c>
      <c r="CK52" s="247">
        <v>243.74</v>
      </c>
      <c r="CL52" s="247">
        <v>55000</v>
      </c>
      <c r="CM52" s="247">
        <v>0</v>
      </c>
    </row>
    <row r="53" spans="1:91" x14ac:dyDescent="0.25">
      <c r="A53" s="231" t="s">
        <v>734</v>
      </c>
      <c r="B53" s="232" t="s">
        <v>735</v>
      </c>
      <c r="C53" s="232" t="s">
        <v>640</v>
      </c>
      <c r="D53" s="233"/>
      <c r="E53" s="234">
        <v>9569</v>
      </c>
      <c r="F53" s="235">
        <v>9569</v>
      </c>
      <c r="G53" s="236"/>
      <c r="H53" s="104"/>
      <c r="I53" s="237">
        <f t="shared" si="11"/>
        <v>9569</v>
      </c>
      <c r="J53" s="238"/>
      <c r="K53" s="239"/>
      <c r="L53" s="8">
        <v>7513.1</v>
      </c>
      <c r="M53" s="240">
        <f t="shared" si="12"/>
        <v>7513.1</v>
      </c>
      <c r="N53" s="71"/>
      <c r="O53" s="100"/>
      <c r="P53" s="9">
        <f t="shared" si="13"/>
        <v>2055.8999999999996</v>
      </c>
      <c r="Q53" s="9">
        <f t="shared" si="14"/>
        <v>0</v>
      </c>
      <c r="R53" s="9">
        <f t="shared" si="15"/>
        <v>2055.8999999999996</v>
      </c>
      <c r="S53" s="152">
        <v>46022</v>
      </c>
      <c r="T53" s="10"/>
      <c r="U53" s="23">
        <f t="shared" si="16"/>
        <v>0.94463004618599511</v>
      </c>
      <c r="V53" s="11">
        <f t="shared" si="17"/>
        <v>9039.1649119537869</v>
      </c>
      <c r="W53" s="11" t="str">
        <f t="shared" ca="1" si="18"/>
        <v/>
      </c>
      <c r="X53" s="8">
        <v>7097.1</v>
      </c>
      <c r="Y53" s="9">
        <f t="shared" ca="1" si="19"/>
        <v>0</v>
      </c>
      <c r="Z53" s="70">
        <f t="shared" ca="1" si="20"/>
        <v>0</v>
      </c>
      <c r="AA53" s="71"/>
      <c r="AB53" s="108"/>
      <c r="AC53" s="9">
        <f t="shared" si="21"/>
        <v>0</v>
      </c>
      <c r="AD53" s="9">
        <f t="shared" ca="1" si="22"/>
        <v>0</v>
      </c>
      <c r="AE53" s="10"/>
      <c r="AF53" s="24">
        <v>0.31889891460703546</v>
      </c>
      <c r="AG53" s="11">
        <v>2438.62</v>
      </c>
      <c r="AH53" s="8">
        <v>2438.62</v>
      </c>
      <c r="AI53" s="9">
        <v>-1465.4903951091942</v>
      </c>
      <c r="AJ53" s="9">
        <v>0</v>
      </c>
      <c r="AK53" s="10"/>
      <c r="AL53" s="11" t="str">
        <f t="shared" ca="1" si="24"/>
        <v/>
      </c>
      <c r="AM53" s="8">
        <v>4658.4799999999996</v>
      </c>
      <c r="AN53" s="9" t="str">
        <f t="shared" ca="1" si="26"/>
        <v/>
      </c>
      <c r="AO53" s="9" t="str">
        <f t="shared" ca="1" si="27"/>
        <v/>
      </c>
      <c r="AP53" s="10"/>
      <c r="AQ53" s="25" t="str">
        <f t="shared" ca="1" si="28"/>
        <v/>
      </c>
      <c r="AR53" s="25">
        <f t="shared" si="29"/>
        <v>416</v>
      </c>
      <c r="AS53" s="25" t="str">
        <f t="shared" ca="1" si="30"/>
        <v/>
      </c>
      <c r="AT53" s="10"/>
      <c r="AU53" s="12">
        <v>9569</v>
      </c>
      <c r="AV53" s="12" t="str">
        <f t="shared" ca="1" si="31"/>
        <v/>
      </c>
      <c r="AW53" s="12" t="str">
        <f t="shared" ca="1" si="32"/>
        <v/>
      </c>
      <c r="AX53" s="241"/>
      <c r="AY53" s="242"/>
      <c r="AZ53" s="241"/>
      <c r="BA53" s="241"/>
      <c r="BB53" s="243"/>
      <c r="BC53" s="242"/>
      <c r="BD53" s="242"/>
      <c r="BE53" s="241">
        <v>0</v>
      </c>
      <c r="BF53" s="241">
        <v>0</v>
      </c>
      <c r="BG53" s="241">
        <v>0</v>
      </c>
      <c r="BH53" s="241">
        <v>0</v>
      </c>
      <c r="BI53" s="241">
        <v>0</v>
      </c>
      <c r="BJ53" s="241">
        <v>0</v>
      </c>
      <c r="BK53" s="241">
        <v>0</v>
      </c>
      <c r="BL53" s="241"/>
      <c r="BM53" s="241">
        <v>3</v>
      </c>
      <c r="BN53" s="241">
        <v>0</v>
      </c>
      <c r="BO53" s="241">
        <v>2471.8999999999996</v>
      </c>
      <c r="BP53" s="241"/>
      <c r="BQ53" s="241"/>
      <c r="BR53" s="241"/>
      <c r="BS53" s="241"/>
      <c r="BT53" s="294"/>
      <c r="BU53" s="294"/>
      <c r="BV53" s="294"/>
      <c r="BW53" s="294"/>
      <c r="BX53" s="241"/>
      <c r="BY53" s="241"/>
      <c r="BZ53" s="244"/>
      <c r="CA53" s="244"/>
      <c r="CB53" s="244"/>
      <c r="CC53" s="245"/>
      <c r="CD53" s="241">
        <v>0</v>
      </c>
      <c r="CE53" s="241">
        <v>3051.53</v>
      </c>
      <c r="CF53" s="241">
        <v>7647</v>
      </c>
      <c r="CG53" s="241">
        <v>3051.53</v>
      </c>
      <c r="CH53" s="241">
        <v>7647</v>
      </c>
      <c r="CI53" s="246" t="s">
        <v>634</v>
      </c>
      <c r="CJ53" s="247">
        <v>7097.1</v>
      </c>
      <c r="CK53" s="247">
        <v>4658.4799999999996</v>
      </c>
      <c r="CL53" s="247">
        <v>9569</v>
      </c>
      <c r="CM53" s="247">
        <v>0</v>
      </c>
    </row>
    <row r="54" spans="1:91" x14ac:dyDescent="0.25">
      <c r="A54" s="231" t="s">
        <v>736</v>
      </c>
      <c r="B54" s="232" t="s">
        <v>737</v>
      </c>
      <c r="C54" s="232" t="s">
        <v>640</v>
      </c>
      <c r="D54" s="233"/>
      <c r="E54" s="234">
        <v>150064.25</v>
      </c>
      <c r="F54" s="235">
        <v>150064.25</v>
      </c>
      <c r="G54" s="236"/>
      <c r="H54" s="104"/>
      <c r="I54" s="237">
        <f t="shared" si="11"/>
        <v>150064.25</v>
      </c>
      <c r="J54" s="238"/>
      <c r="K54" s="239"/>
      <c r="L54" s="8">
        <v>95610.73</v>
      </c>
      <c r="M54" s="240">
        <f t="shared" si="12"/>
        <v>95610.73</v>
      </c>
      <c r="N54" s="71"/>
      <c r="O54" s="100"/>
      <c r="P54" s="9">
        <f t="shared" si="13"/>
        <v>54453.520000000004</v>
      </c>
      <c r="Q54" s="9">
        <f t="shared" si="14"/>
        <v>0</v>
      </c>
      <c r="R54" s="9">
        <f t="shared" si="15"/>
        <v>54453.520000000004</v>
      </c>
      <c r="S54" s="152">
        <v>46022</v>
      </c>
      <c r="T54" s="10"/>
      <c r="U54" s="23">
        <f t="shared" si="16"/>
        <v>1.1513730728758163</v>
      </c>
      <c r="V54" s="11">
        <f t="shared" si="17"/>
        <v>172779.93665130471</v>
      </c>
      <c r="W54" s="11" t="str">
        <f t="shared" ca="1" si="18"/>
        <v/>
      </c>
      <c r="X54" s="8">
        <v>110083.62</v>
      </c>
      <c r="Y54" s="9">
        <f t="shared" ca="1" si="19"/>
        <v>0</v>
      </c>
      <c r="Z54" s="70">
        <f t="shared" ca="1" si="20"/>
        <v>0</v>
      </c>
      <c r="AA54" s="71"/>
      <c r="AB54" s="108"/>
      <c r="AC54" s="9">
        <f t="shared" si="21"/>
        <v>0</v>
      </c>
      <c r="AD54" s="9">
        <f t="shared" ca="1" si="22"/>
        <v>0</v>
      </c>
      <c r="AE54" s="10"/>
      <c r="AF54" s="24">
        <v>0.99953128674142488</v>
      </c>
      <c r="AG54" s="11">
        <v>57044.39</v>
      </c>
      <c r="AH54" s="8">
        <v>57044.39</v>
      </c>
      <c r="AI54" s="9">
        <v>92879.175884426033</v>
      </c>
      <c r="AJ54" s="9">
        <v>0</v>
      </c>
      <c r="AK54" s="10"/>
      <c r="AL54" s="11" t="str">
        <f t="shared" ca="1" si="24"/>
        <v/>
      </c>
      <c r="AM54" s="8">
        <v>53039.23</v>
      </c>
      <c r="AN54" s="9" t="str">
        <f t="shared" ca="1" si="26"/>
        <v/>
      </c>
      <c r="AO54" s="9" t="str">
        <f t="shared" ca="1" si="27"/>
        <v/>
      </c>
      <c r="AP54" s="10"/>
      <c r="AQ54" s="25" t="str">
        <f t="shared" ca="1" si="28"/>
        <v/>
      </c>
      <c r="AR54" s="25">
        <f t="shared" si="29"/>
        <v>-14472.89</v>
      </c>
      <c r="AS54" s="25" t="str">
        <f t="shared" ca="1" si="30"/>
        <v/>
      </c>
      <c r="AT54" s="10"/>
      <c r="AU54" s="12">
        <v>150064.25</v>
      </c>
      <c r="AV54" s="12" t="str">
        <f t="shared" ca="1" si="31"/>
        <v/>
      </c>
      <c r="AW54" s="12" t="str">
        <f t="shared" ca="1" si="32"/>
        <v/>
      </c>
      <c r="AX54" s="241"/>
      <c r="AY54" s="242"/>
      <c r="AZ54" s="241"/>
      <c r="BA54" s="241"/>
      <c r="BB54" s="243"/>
      <c r="BC54" s="242"/>
      <c r="BD54" s="242"/>
      <c r="BE54" s="241">
        <v>0</v>
      </c>
      <c r="BF54" s="241">
        <v>0</v>
      </c>
      <c r="BG54" s="241">
        <v>0</v>
      </c>
      <c r="BH54" s="241">
        <v>0</v>
      </c>
      <c r="BI54" s="241">
        <v>0</v>
      </c>
      <c r="BJ54" s="241">
        <v>0</v>
      </c>
      <c r="BK54" s="241">
        <v>0</v>
      </c>
      <c r="BL54" s="241"/>
      <c r="BM54" s="241">
        <v>3</v>
      </c>
      <c r="BN54" s="241">
        <v>0</v>
      </c>
      <c r="BO54" s="241">
        <v>41175.009999999995</v>
      </c>
      <c r="BP54" s="241"/>
      <c r="BQ54" s="241"/>
      <c r="BR54" s="241"/>
      <c r="BS54" s="241"/>
      <c r="BT54" s="294"/>
      <c r="BU54" s="294"/>
      <c r="BV54" s="294"/>
      <c r="BW54" s="294"/>
      <c r="BX54" s="241"/>
      <c r="BY54" s="241"/>
      <c r="BZ54" s="244"/>
      <c r="CA54" s="244"/>
      <c r="CB54" s="244"/>
      <c r="CC54" s="245"/>
      <c r="CD54" s="241">
        <v>0</v>
      </c>
      <c r="CE54" s="241">
        <v>149993.87</v>
      </c>
      <c r="CF54" s="241">
        <v>57071.14</v>
      </c>
      <c r="CG54" s="241">
        <v>149993.87</v>
      </c>
      <c r="CH54" s="241">
        <v>57071.14</v>
      </c>
      <c r="CI54" s="246" t="s">
        <v>634</v>
      </c>
      <c r="CJ54" s="247">
        <v>110083.62</v>
      </c>
      <c r="CK54" s="247">
        <v>53039.23</v>
      </c>
      <c r="CL54" s="247">
        <v>150064.25</v>
      </c>
      <c r="CM54" s="247">
        <v>0</v>
      </c>
    </row>
    <row r="55" spans="1:91" x14ac:dyDescent="0.25">
      <c r="A55" s="231" t="s">
        <v>738</v>
      </c>
      <c r="B55" s="232" t="s">
        <v>667</v>
      </c>
      <c r="C55" s="232" t="s">
        <v>640</v>
      </c>
      <c r="D55" s="233"/>
      <c r="E55" s="234">
        <v>193845</v>
      </c>
      <c r="F55" s="235">
        <v>193845</v>
      </c>
      <c r="G55" s="236"/>
      <c r="H55" s="104"/>
      <c r="I55" s="237">
        <f t="shared" si="11"/>
        <v>193845</v>
      </c>
      <c r="J55" s="238"/>
      <c r="K55" s="239"/>
      <c r="L55" s="8">
        <v>149416.92000000001</v>
      </c>
      <c r="M55" s="240">
        <f t="shared" si="12"/>
        <v>149416.92000000001</v>
      </c>
      <c r="N55" s="71"/>
      <c r="O55" s="100"/>
      <c r="P55" s="9">
        <f t="shared" si="13"/>
        <v>44428.079999999987</v>
      </c>
      <c r="Q55" s="9">
        <f t="shared" si="14"/>
        <v>0</v>
      </c>
      <c r="R55" s="9">
        <f t="shared" si="15"/>
        <v>44428.079999999987</v>
      </c>
      <c r="S55" s="152">
        <v>46022</v>
      </c>
      <c r="T55" s="10"/>
      <c r="U55" s="23">
        <f t="shared" si="16"/>
        <v>0.96217068321311916</v>
      </c>
      <c r="V55" s="11">
        <f t="shared" si="17"/>
        <v>186511.97608744708</v>
      </c>
      <c r="W55" s="11" t="str">
        <f t="shared" ca="1" si="18"/>
        <v/>
      </c>
      <c r="X55" s="8">
        <v>143764.57999999999</v>
      </c>
      <c r="Y55" s="9">
        <f t="shared" ca="1" si="19"/>
        <v>0</v>
      </c>
      <c r="Z55" s="70">
        <f t="shared" ca="1" si="20"/>
        <v>0</v>
      </c>
      <c r="AA55" s="71"/>
      <c r="AB55" s="108"/>
      <c r="AC55" s="9">
        <f t="shared" si="21"/>
        <v>0</v>
      </c>
      <c r="AD55" s="9">
        <f t="shared" ca="1" si="22"/>
        <v>0</v>
      </c>
      <c r="AE55" s="10"/>
      <c r="AF55" s="24">
        <v>0.14903163251171914</v>
      </c>
      <c r="AG55" s="11">
        <v>20442.52</v>
      </c>
      <c r="AH55" s="8">
        <v>20442.52</v>
      </c>
      <c r="AI55" s="9">
        <v>-16137.158581215877</v>
      </c>
      <c r="AJ55" s="9">
        <v>0</v>
      </c>
      <c r="AK55" s="10"/>
      <c r="AL55" s="11" t="str">
        <f t="shared" ca="1" si="24"/>
        <v/>
      </c>
      <c r="AM55" s="8">
        <v>123322.06</v>
      </c>
      <c r="AN55" s="9" t="str">
        <f t="shared" ca="1" si="26"/>
        <v/>
      </c>
      <c r="AO55" s="9" t="str">
        <f t="shared" ca="1" si="27"/>
        <v/>
      </c>
      <c r="AP55" s="10"/>
      <c r="AQ55" s="25" t="str">
        <f t="shared" ca="1" si="28"/>
        <v/>
      </c>
      <c r="AR55" s="25">
        <f t="shared" si="29"/>
        <v>5652.3400000000256</v>
      </c>
      <c r="AS55" s="25" t="str">
        <f t="shared" ca="1" si="30"/>
        <v/>
      </c>
      <c r="AT55" s="10"/>
      <c r="AU55" s="12">
        <v>193845</v>
      </c>
      <c r="AV55" s="12" t="str">
        <f t="shared" ca="1" si="31"/>
        <v/>
      </c>
      <c r="AW55" s="12" t="str">
        <f t="shared" ca="1" si="32"/>
        <v/>
      </c>
      <c r="AX55" s="241"/>
      <c r="AY55" s="242"/>
      <c r="AZ55" s="241"/>
      <c r="BA55" s="241"/>
      <c r="BB55" s="243"/>
      <c r="BC55" s="242"/>
      <c r="BD55" s="242"/>
      <c r="BE55" s="241">
        <v>0</v>
      </c>
      <c r="BF55" s="241">
        <v>0</v>
      </c>
      <c r="BG55" s="241">
        <v>0</v>
      </c>
      <c r="BH55" s="241">
        <v>0</v>
      </c>
      <c r="BI55" s="241">
        <v>0</v>
      </c>
      <c r="BJ55" s="241">
        <v>0</v>
      </c>
      <c r="BK55" s="241">
        <v>0</v>
      </c>
      <c r="BL55" s="241"/>
      <c r="BM55" s="241">
        <v>3</v>
      </c>
      <c r="BN55" s="241">
        <v>0</v>
      </c>
      <c r="BO55" s="241">
        <v>39983</v>
      </c>
      <c r="BP55" s="241"/>
      <c r="BQ55" s="241"/>
      <c r="BR55" s="241"/>
      <c r="BS55" s="241"/>
      <c r="BT55" s="294"/>
      <c r="BU55" s="294"/>
      <c r="BV55" s="294"/>
      <c r="BW55" s="294"/>
      <c r="BX55" s="241"/>
      <c r="BY55" s="241"/>
      <c r="BZ55" s="244"/>
      <c r="CA55" s="244"/>
      <c r="CB55" s="244"/>
      <c r="CC55" s="245"/>
      <c r="CD55" s="241">
        <v>0</v>
      </c>
      <c r="CE55" s="241">
        <v>28888.91</v>
      </c>
      <c r="CF55" s="241">
        <v>137169</v>
      </c>
      <c r="CG55" s="241">
        <v>20442.52</v>
      </c>
      <c r="CH55" s="241">
        <v>137169</v>
      </c>
      <c r="CI55" s="246" t="s">
        <v>634</v>
      </c>
      <c r="CJ55" s="247">
        <v>143764.57999999999</v>
      </c>
      <c r="CK55" s="247">
        <v>123322.06</v>
      </c>
      <c r="CL55" s="247">
        <v>193845</v>
      </c>
      <c r="CM55" s="247">
        <v>0</v>
      </c>
    </row>
    <row r="56" spans="1:91" x14ac:dyDescent="0.25">
      <c r="A56" s="231" t="s">
        <v>739</v>
      </c>
      <c r="B56" s="232" t="s">
        <v>663</v>
      </c>
      <c r="C56" s="232" t="s">
        <v>640</v>
      </c>
      <c r="D56" s="233"/>
      <c r="E56" s="234">
        <v>244760</v>
      </c>
      <c r="F56" s="235">
        <v>244760</v>
      </c>
      <c r="G56" s="236"/>
      <c r="H56" s="104"/>
      <c r="I56" s="237">
        <f t="shared" si="11"/>
        <v>244760</v>
      </c>
      <c r="J56" s="238"/>
      <c r="K56" s="239"/>
      <c r="L56" s="8">
        <v>122143.35</v>
      </c>
      <c r="M56" s="240">
        <f t="shared" si="12"/>
        <v>122143.35</v>
      </c>
      <c r="N56" s="71"/>
      <c r="O56" s="100"/>
      <c r="P56" s="9">
        <f t="shared" si="13"/>
        <v>122616.65</v>
      </c>
      <c r="Q56" s="9">
        <f t="shared" si="14"/>
        <v>0</v>
      </c>
      <c r="R56" s="9">
        <f t="shared" si="15"/>
        <v>122616.65</v>
      </c>
      <c r="S56" s="152">
        <v>46022</v>
      </c>
      <c r="T56" s="10"/>
      <c r="U56" s="23">
        <f t="shared" si="16"/>
        <v>0.95586472779729714</v>
      </c>
      <c r="V56" s="11">
        <f t="shared" si="17"/>
        <v>233957.45077566645</v>
      </c>
      <c r="W56" s="11" t="str">
        <f t="shared" ca="1" si="18"/>
        <v/>
      </c>
      <c r="X56" s="8">
        <v>116752.52</v>
      </c>
      <c r="Y56" s="9">
        <f t="shared" ca="1" si="19"/>
        <v>0</v>
      </c>
      <c r="Z56" s="70">
        <f t="shared" ca="1" si="20"/>
        <v>0</v>
      </c>
      <c r="AA56" s="71"/>
      <c r="AB56" s="108"/>
      <c r="AC56" s="9">
        <f t="shared" si="21"/>
        <v>0</v>
      </c>
      <c r="AD56" s="9">
        <f t="shared" ca="1" si="22"/>
        <v>0</v>
      </c>
      <c r="AE56" s="10"/>
      <c r="AF56" s="24">
        <v>0.6232759499777959</v>
      </c>
      <c r="AG56" s="11">
        <v>113684.91</v>
      </c>
      <c r="AH56" s="8">
        <v>113684.91</v>
      </c>
      <c r="AI56" s="9">
        <v>-18602.424890986789</v>
      </c>
      <c r="AJ56" s="9">
        <v>0</v>
      </c>
      <c r="AK56" s="10"/>
      <c r="AL56" s="11" t="str">
        <f t="shared" ca="1" si="24"/>
        <v/>
      </c>
      <c r="AM56" s="8">
        <v>3067.61</v>
      </c>
      <c r="AN56" s="9" t="str">
        <f t="shared" ca="1" si="26"/>
        <v/>
      </c>
      <c r="AO56" s="9" t="str">
        <f t="shared" ca="1" si="27"/>
        <v/>
      </c>
      <c r="AP56" s="10"/>
      <c r="AQ56" s="25" t="str">
        <f t="shared" ca="1" si="28"/>
        <v/>
      </c>
      <c r="AR56" s="25">
        <f t="shared" si="29"/>
        <v>5390.8300000000017</v>
      </c>
      <c r="AS56" s="25" t="str">
        <f t="shared" ca="1" si="30"/>
        <v/>
      </c>
      <c r="AT56" s="10"/>
      <c r="AU56" s="12">
        <v>244760</v>
      </c>
      <c r="AV56" s="12" t="str">
        <f t="shared" ca="1" si="31"/>
        <v/>
      </c>
      <c r="AW56" s="12" t="str">
        <f t="shared" ca="1" si="32"/>
        <v/>
      </c>
      <c r="AX56" s="241"/>
      <c r="AY56" s="242"/>
      <c r="AZ56" s="241"/>
      <c r="BA56" s="241"/>
      <c r="BB56" s="243"/>
      <c r="BC56" s="242"/>
      <c r="BD56" s="242"/>
      <c r="BE56" s="241">
        <v>0</v>
      </c>
      <c r="BF56" s="241">
        <v>0</v>
      </c>
      <c r="BG56" s="241">
        <v>0</v>
      </c>
      <c r="BH56" s="241">
        <v>0</v>
      </c>
      <c r="BI56" s="241">
        <v>0</v>
      </c>
      <c r="BJ56" s="241">
        <v>0</v>
      </c>
      <c r="BK56" s="241">
        <v>0</v>
      </c>
      <c r="BL56" s="241"/>
      <c r="BM56" s="241">
        <v>3</v>
      </c>
      <c r="BN56" s="241">
        <v>0</v>
      </c>
      <c r="BO56" s="241">
        <v>128007.48</v>
      </c>
      <c r="BP56" s="241"/>
      <c r="BQ56" s="241"/>
      <c r="BR56" s="241"/>
      <c r="BS56" s="241"/>
      <c r="BT56" s="294"/>
      <c r="BU56" s="294"/>
      <c r="BV56" s="294"/>
      <c r="BW56" s="294"/>
      <c r="BX56" s="241"/>
      <c r="BY56" s="241"/>
      <c r="BZ56" s="244"/>
      <c r="CA56" s="244"/>
      <c r="CB56" s="244"/>
      <c r="CC56" s="245"/>
      <c r="CD56" s="241">
        <v>0</v>
      </c>
      <c r="CE56" s="241">
        <v>152552.79</v>
      </c>
      <c r="CF56" s="241">
        <v>182399</v>
      </c>
      <c r="CG56" s="241">
        <v>152552.79</v>
      </c>
      <c r="CH56" s="241">
        <v>182399</v>
      </c>
      <c r="CI56" s="246" t="s">
        <v>634</v>
      </c>
      <c r="CJ56" s="247">
        <v>116752.52</v>
      </c>
      <c r="CK56" s="247">
        <v>3067.61</v>
      </c>
      <c r="CL56" s="247">
        <v>244760</v>
      </c>
      <c r="CM56" s="247">
        <v>0</v>
      </c>
    </row>
    <row r="57" spans="1:91" x14ac:dyDescent="0.25">
      <c r="A57" s="231" t="s">
        <v>740</v>
      </c>
      <c r="B57" s="232" t="s">
        <v>741</v>
      </c>
      <c r="C57" s="232" t="s">
        <v>640</v>
      </c>
      <c r="D57" s="233"/>
      <c r="E57" s="234">
        <v>0</v>
      </c>
      <c r="F57" s="235">
        <v>0</v>
      </c>
      <c r="G57" s="236"/>
      <c r="H57" s="104"/>
      <c r="I57" s="237">
        <f t="shared" si="11"/>
        <v>0</v>
      </c>
      <c r="J57" s="238"/>
      <c r="K57" s="239"/>
      <c r="L57" s="8">
        <v>88233.99</v>
      </c>
      <c r="M57" s="240">
        <f t="shared" si="12"/>
        <v>88233.99</v>
      </c>
      <c r="N57" s="71"/>
      <c r="O57" s="100"/>
      <c r="P57" s="9">
        <f t="shared" si="13"/>
        <v>-88233.99</v>
      </c>
      <c r="Q57" s="9">
        <f t="shared" si="14"/>
        <v>0</v>
      </c>
      <c r="R57" s="9">
        <f t="shared" si="15"/>
        <v>-88233.99</v>
      </c>
      <c r="S57" s="152">
        <v>46022</v>
      </c>
      <c r="T57" s="10"/>
      <c r="U57" s="23">
        <f t="shared" si="16"/>
        <v>0</v>
      </c>
      <c r="V57" s="11">
        <f t="shared" si="17"/>
        <v>0</v>
      </c>
      <c r="W57" s="11">
        <f t="shared" si="18"/>
        <v>-88233.99</v>
      </c>
      <c r="X57" s="8">
        <v>0</v>
      </c>
      <c r="Y57" s="9">
        <f t="shared" si="19"/>
        <v>-88233.99</v>
      </c>
      <c r="Z57" s="70">
        <f t="shared" si="20"/>
        <v>-88233.99</v>
      </c>
      <c r="AA57" s="71"/>
      <c r="AB57" s="108"/>
      <c r="AC57" s="9">
        <f t="shared" si="21"/>
        <v>0</v>
      </c>
      <c r="AD57" s="9">
        <f t="shared" si="22"/>
        <v>-88233.99</v>
      </c>
      <c r="AE57" s="10"/>
      <c r="AF57" s="24">
        <v>0.99969634556714493</v>
      </c>
      <c r="AG57" s="11">
        <v>88066.81</v>
      </c>
      <c r="AH57" s="8">
        <v>88066.81</v>
      </c>
      <c r="AI57" s="9">
        <v>-88066.81</v>
      </c>
      <c r="AJ57" s="9">
        <v>0</v>
      </c>
      <c r="AK57" s="10"/>
      <c r="AL57" s="11">
        <f t="shared" si="24"/>
        <v>-176300.79999999999</v>
      </c>
      <c r="AM57" s="8">
        <v>-88066.81</v>
      </c>
      <c r="AN57" s="9">
        <f t="shared" si="26"/>
        <v>-167.18000000000757</v>
      </c>
      <c r="AO57" s="9">
        <f t="shared" si="27"/>
        <v>-88233.99</v>
      </c>
      <c r="AP57" s="10"/>
      <c r="AQ57" s="25">
        <f t="shared" si="28"/>
        <v>88233.99</v>
      </c>
      <c r="AR57" s="25">
        <f t="shared" si="29"/>
        <v>88233.99</v>
      </c>
      <c r="AS57" s="25">
        <f t="shared" si="30"/>
        <v>0</v>
      </c>
      <c r="AT57" s="10"/>
      <c r="AU57" s="12">
        <v>0</v>
      </c>
      <c r="AV57" s="12" t="str">
        <f t="shared" si="31"/>
        <v xml:space="preserve"> </v>
      </c>
      <c r="AW57" s="12">
        <f t="shared" si="32"/>
        <v>88233.99</v>
      </c>
      <c r="AX57" s="241"/>
      <c r="AY57" s="242"/>
      <c r="AZ57" s="241"/>
      <c r="BA57" s="241"/>
      <c r="BB57" s="243"/>
      <c r="BC57" s="242"/>
      <c r="BD57" s="242"/>
      <c r="BE57" s="241">
        <v>0</v>
      </c>
      <c r="BF57" s="241">
        <v>0</v>
      </c>
      <c r="BG57" s="241">
        <v>0</v>
      </c>
      <c r="BH57" s="241">
        <v>0</v>
      </c>
      <c r="BI57" s="241">
        <v>0</v>
      </c>
      <c r="BJ57" s="241">
        <v>0</v>
      </c>
      <c r="BK57" s="241">
        <v>0</v>
      </c>
      <c r="BL57" s="241"/>
      <c r="BM57" s="241">
        <v>3</v>
      </c>
      <c r="BN57" s="241">
        <v>0</v>
      </c>
      <c r="BO57" s="241">
        <v>0</v>
      </c>
      <c r="BP57" s="241"/>
      <c r="BQ57" s="241"/>
      <c r="BR57" s="241"/>
      <c r="BS57" s="241"/>
      <c r="BT57" s="294"/>
      <c r="BU57" s="294"/>
      <c r="BV57" s="294"/>
      <c r="BW57" s="294"/>
      <c r="BX57" s="241"/>
      <c r="BY57" s="241"/>
      <c r="BZ57" s="244"/>
      <c r="CA57" s="244"/>
      <c r="CB57" s="244"/>
      <c r="CC57" s="245"/>
      <c r="CD57" s="241">
        <v>0</v>
      </c>
      <c r="CE57" s="241">
        <v>0</v>
      </c>
      <c r="CF57" s="241">
        <v>88093.56</v>
      </c>
      <c r="CG57" s="241">
        <v>0</v>
      </c>
      <c r="CH57" s="241">
        <v>88093.56</v>
      </c>
      <c r="CI57" s="246" t="s">
        <v>634</v>
      </c>
      <c r="CJ57" s="247">
        <v>0</v>
      </c>
      <c r="CK57" s="247">
        <v>-88066.81</v>
      </c>
      <c r="CL57" s="247">
        <v>0</v>
      </c>
      <c r="CM57" s="247">
        <v>0</v>
      </c>
    </row>
    <row r="58" spans="1:91" x14ac:dyDescent="0.25">
      <c r="A58" s="231" t="s">
        <v>742</v>
      </c>
      <c r="B58" s="232" t="s">
        <v>664</v>
      </c>
      <c r="C58" s="232" t="s">
        <v>640</v>
      </c>
      <c r="D58" s="233"/>
      <c r="E58" s="234">
        <v>220390</v>
      </c>
      <c r="F58" s="235">
        <v>220390</v>
      </c>
      <c r="G58" s="236"/>
      <c r="H58" s="104"/>
      <c r="I58" s="237">
        <f t="shared" si="11"/>
        <v>220390</v>
      </c>
      <c r="J58" s="238"/>
      <c r="K58" s="239"/>
      <c r="L58" s="8">
        <v>152588.28</v>
      </c>
      <c r="M58" s="240">
        <f t="shared" si="12"/>
        <v>152588.28</v>
      </c>
      <c r="N58" s="71"/>
      <c r="O58" s="100"/>
      <c r="P58" s="9">
        <f t="shared" si="13"/>
        <v>67801.72</v>
      </c>
      <c r="Q58" s="9">
        <f t="shared" si="14"/>
        <v>0</v>
      </c>
      <c r="R58" s="9">
        <f t="shared" si="15"/>
        <v>67801.72</v>
      </c>
      <c r="S58" s="152">
        <v>46022</v>
      </c>
      <c r="T58" s="10"/>
      <c r="U58" s="23">
        <f t="shared" si="16"/>
        <v>0.98634528156421986</v>
      </c>
      <c r="V58" s="11">
        <f t="shared" si="17"/>
        <v>217380.63660393842</v>
      </c>
      <c r="W58" s="11" t="str">
        <f t="shared" ca="1" si="18"/>
        <v/>
      </c>
      <c r="X58" s="8">
        <v>150504.73000000001</v>
      </c>
      <c r="Y58" s="9">
        <f t="shared" ca="1" si="19"/>
        <v>0</v>
      </c>
      <c r="Z58" s="70">
        <f t="shared" ca="1" si="20"/>
        <v>0</v>
      </c>
      <c r="AA58" s="71"/>
      <c r="AB58" s="108"/>
      <c r="AC58" s="9">
        <f t="shared" si="21"/>
        <v>0</v>
      </c>
      <c r="AD58" s="9">
        <f t="shared" ca="1" si="22"/>
        <v>0</v>
      </c>
      <c r="AE58" s="10"/>
      <c r="AF58" s="24">
        <v>0.70193887590316906</v>
      </c>
      <c r="AG58" s="11">
        <v>112013.3</v>
      </c>
      <c r="AH58" s="8">
        <v>112013.3</v>
      </c>
      <c r="AI58" s="9">
        <v>-3423.271665114662</v>
      </c>
      <c r="AJ58" s="9">
        <v>0</v>
      </c>
      <c r="AK58" s="10"/>
      <c r="AL58" s="11" t="str">
        <f t="shared" ca="1" si="24"/>
        <v/>
      </c>
      <c r="AM58" s="8">
        <v>38491.43</v>
      </c>
      <c r="AN58" s="9" t="str">
        <f t="shared" ca="1" si="26"/>
        <v/>
      </c>
      <c r="AO58" s="9" t="str">
        <f t="shared" ca="1" si="27"/>
        <v/>
      </c>
      <c r="AP58" s="10"/>
      <c r="AQ58" s="25" t="str">
        <f t="shared" ca="1" si="28"/>
        <v/>
      </c>
      <c r="AR58" s="25">
        <f t="shared" si="29"/>
        <v>2083.5499999999884</v>
      </c>
      <c r="AS58" s="25" t="str">
        <f t="shared" ca="1" si="30"/>
        <v/>
      </c>
      <c r="AT58" s="10"/>
      <c r="AU58" s="12">
        <v>220390</v>
      </c>
      <c r="AV58" s="12" t="str">
        <f t="shared" ca="1" si="31"/>
        <v/>
      </c>
      <c r="AW58" s="12" t="str">
        <f t="shared" ca="1" si="32"/>
        <v/>
      </c>
      <c r="AX58" s="241"/>
      <c r="AY58" s="242"/>
      <c r="AZ58" s="241"/>
      <c r="BA58" s="241"/>
      <c r="BB58" s="243"/>
      <c r="BC58" s="242"/>
      <c r="BD58" s="242"/>
      <c r="BE58" s="241">
        <v>0</v>
      </c>
      <c r="BF58" s="241">
        <v>0</v>
      </c>
      <c r="BG58" s="241">
        <v>0</v>
      </c>
      <c r="BH58" s="241">
        <v>0</v>
      </c>
      <c r="BI58" s="241">
        <v>0</v>
      </c>
      <c r="BJ58" s="241">
        <v>0</v>
      </c>
      <c r="BK58" s="241">
        <v>0</v>
      </c>
      <c r="BL58" s="241"/>
      <c r="BM58" s="241">
        <v>3</v>
      </c>
      <c r="BN58" s="241">
        <v>0</v>
      </c>
      <c r="BO58" s="241">
        <v>69885.26999999999</v>
      </c>
      <c r="BP58" s="241"/>
      <c r="BQ58" s="241"/>
      <c r="BR58" s="241"/>
      <c r="BS58" s="241"/>
      <c r="BT58" s="294"/>
      <c r="BU58" s="294"/>
      <c r="BV58" s="294"/>
      <c r="BW58" s="294"/>
      <c r="BX58" s="241"/>
      <c r="BY58" s="241"/>
      <c r="BZ58" s="244"/>
      <c r="CA58" s="244"/>
      <c r="CB58" s="244"/>
      <c r="CC58" s="245"/>
      <c r="CD58" s="241">
        <v>0</v>
      </c>
      <c r="CE58" s="241">
        <v>154700.12</v>
      </c>
      <c r="CF58" s="241">
        <v>159577</v>
      </c>
      <c r="CG58" s="241">
        <v>154700.12</v>
      </c>
      <c r="CH58" s="241">
        <v>159577</v>
      </c>
      <c r="CI58" s="246" t="s">
        <v>634</v>
      </c>
      <c r="CJ58" s="247">
        <v>150504.73000000001</v>
      </c>
      <c r="CK58" s="247">
        <v>38491.43</v>
      </c>
      <c r="CL58" s="247">
        <v>220390</v>
      </c>
      <c r="CM58" s="247">
        <v>0</v>
      </c>
    </row>
    <row r="59" spans="1:91" x14ac:dyDescent="0.25">
      <c r="A59" s="231" t="s">
        <v>743</v>
      </c>
      <c r="B59" s="232" t="s">
        <v>661</v>
      </c>
      <c r="C59" s="232" t="s">
        <v>640</v>
      </c>
      <c r="D59" s="233"/>
      <c r="E59" s="234">
        <v>77500</v>
      </c>
      <c r="F59" s="235">
        <v>77500</v>
      </c>
      <c r="G59" s="236"/>
      <c r="H59" s="104"/>
      <c r="I59" s="237">
        <f t="shared" si="11"/>
        <v>77500</v>
      </c>
      <c r="J59" s="238"/>
      <c r="K59" s="239"/>
      <c r="L59" s="8">
        <v>681897.01</v>
      </c>
      <c r="M59" s="240">
        <f t="shared" si="12"/>
        <v>681897.01</v>
      </c>
      <c r="N59" s="71"/>
      <c r="O59" s="100"/>
      <c r="P59" s="9">
        <f t="shared" si="13"/>
        <v>-604397.01</v>
      </c>
      <c r="Q59" s="9">
        <f t="shared" si="14"/>
        <v>0</v>
      </c>
      <c r="R59" s="9">
        <f t="shared" si="15"/>
        <v>-604397.01</v>
      </c>
      <c r="S59" s="152">
        <v>46022</v>
      </c>
      <c r="T59" s="10"/>
      <c r="U59" s="23">
        <f t="shared" si="16"/>
        <v>1.0112650882572429</v>
      </c>
      <c r="V59" s="11">
        <f t="shared" si="17"/>
        <v>78373.044339936328</v>
      </c>
      <c r="W59" s="11">
        <f t="shared" si="18"/>
        <v>85181.63</v>
      </c>
      <c r="X59" s="8">
        <v>689578.64</v>
      </c>
      <c r="Y59" s="9">
        <f t="shared" si="19"/>
        <v>-604397.01</v>
      </c>
      <c r="Z59" s="70">
        <f t="shared" si="20"/>
        <v>-604397.01</v>
      </c>
      <c r="AA59" s="71"/>
      <c r="AB59" s="108"/>
      <c r="AC59" s="9">
        <f t="shared" si="21"/>
        <v>0</v>
      </c>
      <c r="AD59" s="9">
        <f t="shared" si="22"/>
        <v>-604397.01</v>
      </c>
      <c r="AE59" s="10"/>
      <c r="AF59" s="24">
        <v>0.17475352824326976</v>
      </c>
      <c r="AG59" s="11">
        <v>121051.07</v>
      </c>
      <c r="AH59" s="8">
        <v>121051.07</v>
      </c>
      <c r="AI59" s="9">
        <v>-118684.32005573124</v>
      </c>
      <c r="AJ59" s="9">
        <v>0</v>
      </c>
      <c r="AK59" s="10"/>
      <c r="AL59" s="11">
        <f t="shared" si="24"/>
        <v>-35869.440000000002</v>
      </c>
      <c r="AM59" s="8">
        <v>568527.56999999995</v>
      </c>
      <c r="AN59" s="9">
        <f t="shared" si="26"/>
        <v>-485712.68994426879</v>
      </c>
      <c r="AO59" s="9">
        <f t="shared" si="27"/>
        <v>-604397.01</v>
      </c>
      <c r="AP59" s="10"/>
      <c r="AQ59" s="25">
        <f t="shared" si="28"/>
        <v>-7681.6300000000047</v>
      </c>
      <c r="AR59" s="25">
        <f t="shared" si="29"/>
        <v>-7681.6300000000047</v>
      </c>
      <c r="AS59" s="25">
        <f t="shared" si="30"/>
        <v>0</v>
      </c>
      <c r="AT59" s="10"/>
      <c r="AU59" s="12">
        <v>689578.64</v>
      </c>
      <c r="AV59" s="12" t="str">
        <f t="shared" si="31"/>
        <v xml:space="preserve"> </v>
      </c>
      <c r="AW59" s="12">
        <f t="shared" si="32"/>
        <v>604397.01</v>
      </c>
      <c r="AX59" s="241"/>
      <c r="AY59" s="242"/>
      <c r="AZ59" s="241"/>
      <c r="BA59" s="241"/>
      <c r="BB59" s="243"/>
      <c r="BC59" s="242"/>
      <c r="BD59" s="242"/>
      <c r="BE59" s="241">
        <v>0</v>
      </c>
      <c r="BF59" s="241">
        <v>0</v>
      </c>
      <c r="BG59" s="241">
        <v>0</v>
      </c>
      <c r="BH59" s="241">
        <v>0</v>
      </c>
      <c r="BI59" s="241">
        <v>0</v>
      </c>
      <c r="BJ59" s="241">
        <v>0</v>
      </c>
      <c r="BK59" s="241">
        <v>0</v>
      </c>
      <c r="BL59" s="241"/>
      <c r="BM59" s="241">
        <v>3</v>
      </c>
      <c r="BN59" s="241">
        <v>0</v>
      </c>
      <c r="BO59" s="241">
        <v>0</v>
      </c>
      <c r="BP59" s="241"/>
      <c r="BQ59" s="241"/>
      <c r="BR59" s="241"/>
      <c r="BS59" s="241"/>
      <c r="BT59" s="294"/>
      <c r="BU59" s="294"/>
      <c r="BV59" s="294"/>
      <c r="BW59" s="294"/>
      <c r="BX59" s="241"/>
      <c r="BY59" s="241"/>
      <c r="BZ59" s="244"/>
      <c r="CA59" s="244"/>
      <c r="CB59" s="244"/>
      <c r="CC59" s="245"/>
      <c r="CD59" s="241">
        <v>0</v>
      </c>
      <c r="CE59" s="241">
        <v>13543.36</v>
      </c>
      <c r="CF59" s="241">
        <v>692696</v>
      </c>
      <c r="CG59" s="241">
        <v>121051.07</v>
      </c>
      <c r="CH59" s="241">
        <v>692696</v>
      </c>
      <c r="CI59" s="246" t="s">
        <v>634</v>
      </c>
      <c r="CJ59" s="247">
        <v>689578.64</v>
      </c>
      <c r="CK59" s="247">
        <v>568527.56999999995</v>
      </c>
      <c r="CL59" s="247">
        <v>689578.64</v>
      </c>
      <c r="CM59" s="247">
        <v>0</v>
      </c>
    </row>
    <row r="60" spans="1:91" x14ac:dyDescent="0.25">
      <c r="A60" s="231" t="s">
        <v>744</v>
      </c>
      <c r="B60" s="232" t="s">
        <v>745</v>
      </c>
      <c r="C60" s="232" t="s">
        <v>640</v>
      </c>
      <c r="D60" s="233"/>
      <c r="E60" s="234">
        <v>4444</v>
      </c>
      <c r="F60" s="235">
        <v>4444</v>
      </c>
      <c r="G60" s="236"/>
      <c r="H60" s="104"/>
      <c r="I60" s="237">
        <f t="shared" si="11"/>
        <v>4444</v>
      </c>
      <c r="J60" s="238"/>
      <c r="K60" s="239"/>
      <c r="L60" s="8">
        <v>28866.19</v>
      </c>
      <c r="M60" s="240">
        <f t="shared" si="12"/>
        <v>28866.19</v>
      </c>
      <c r="N60" s="71"/>
      <c r="O60" s="100"/>
      <c r="P60" s="9">
        <f t="shared" si="13"/>
        <v>-24422.19</v>
      </c>
      <c r="Q60" s="9">
        <f t="shared" si="14"/>
        <v>0</v>
      </c>
      <c r="R60" s="9">
        <f t="shared" si="15"/>
        <v>-24422.19</v>
      </c>
      <c r="S60" s="152">
        <v>46022</v>
      </c>
      <c r="T60" s="10"/>
      <c r="U60" s="23">
        <f t="shared" si="16"/>
        <v>0.69343339041279783</v>
      </c>
      <c r="V60" s="11">
        <f t="shared" si="17"/>
        <v>3081.6179869944735</v>
      </c>
      <c r="W60" s="11">
        <f t="shared" si="18"/>
        <v>-4405.41</v>
      </c>
      <c r="X60" s="8">
        <v>20016.78</v>
      </c>
      <c r="Y60" s="9">
        <f t="shared" si="19"/>
        <v>-24422.19</v>
      </c>
      <c r="Z60" s="70">
        <f t="shared" si="20"/>
        <v>-24422.19</v>
      </c>
      <c r="AA60" s="71"/>
      <c r="AB60" s="108"/>
      <c r="AC60" s="9">
        <f t="shared" si="21"/>
        <v>0</v>
      </c>
      <c r="AD60" s="9">
        <f t="shared" si="22"/>
        <v>-24422.19</v>
      </c>
      <c r="AE60" s="10"/>
      <c r="AF60" s="24">
        <v>0.32249432125473232</v>
      </c>
      <c r="AG60" s="11">
        <v>8944.3799999999992</v>
      </c>
      <c r="AH60" s="8">
        <v>8944.3799999999992</v>
      </c>
      <c r="AI60" s="9">
        <v>-8482.1940385505677</v>
      </c>
      <c r="AJ60" s="9">
        <v>0</v>
      </c>
      <c r="AK60" s="10"/>
      <c r="AL60" s="11">
        <f t="shared" si="24"/>
        <v>-13349.789999999999</v>
      </c>
      <c r="AM60" s="8">
        <v>11072.4</v>
      </c>
      <c r="AN60" s="9">
        <f t="shared" si="26"/>
        <v>-15939.995961449431</v>
      </c>
      <c r="AO60" s="9">
        <f t="shared" si="27"/>
        <v>-24422.19</v>
      </c>
      <c r="AP60" s="10"/>
      <c r="AQ60" s="25">
        <f t="shared" si="28"/>
        <v>8849.41</v>
      </c>
      <c r="AR60" s="25">
        <f t="shared" si="29"/>
        <v>8849.41</v>
      </c>
      <c r="AS60" s="25">
        <f t="shared" si="30"/>
        <v>0</v>
      </c>
      <c r="AT60" s="10"/>
      <c r="AU60" s="12">
        <v>20016.78</v>
      </c>
      <c r="AV60" s="12" t="str">
        <f t="shared" si="31"/>
        <v xml:space="preserve"> </v>
      </c>
      <c r="AW60" s="12">
        <f t="shared" si="32"/>
        <v>24422.19</v>
      </c>
      <c r="AX60" s="241"/>
      <c r="AY60" s="242"/>
      <c r="AZ60" s="241"/>
      <c r="BA60" s="241"/>
      <c r="BB60" s="243"/>
      <c r="BC60" s="242"/>
      <c r="BD60" s="242"/>
      <c r="BE60" s="241">
        <v>0</v>
      </c>
      <c r="BF60" s="241">
        <v>0</v>
      </c>
      <c r="BG60" s="241">
        <v>0</v>
      </c>
      <c r="BH60" s="241">
        <v>0</v>
      </c>
      <c r="BI60" s="241">
        <v>0</v>
      </c>
      <c r="BJ60" s="241">
        <v>0</v>
      </c>
      <c r="BK60" s="241">
        <v>0</v>
      </c>
      <c r="BL60" s="241"/>
      <c r="BM60" s="241">
        <v>3</v>
      </c>
      <c r="BN60" s="241">
        <v>0</v>
      </c>
      <c r="BO60" s="241">
        <v>0</v>
      </c>
      <c r="BP60" s="241"/>
      <c r="BQ60" s="241"/>
      <c r="BR60" s="241"/>
      <c r="BS60" s="241"/>
      <c r="BT60" s="294"/>
      <c r="BU60" s="294"/>
      <c r="BV60" s="294"/>
      <c r="BW60" s="294"/>
      <c r="BX60" s="241"/>
      <c r="BY60" s="241"/>
      <c r="BZ60" s="244"/>
      <c r="CA60" s="244"/>
      <c r="CB60" s="244"/>
      <c r="CC60" s="245"/>
      <c r="CD60" s="241">
        <v>0</v>
      </c>
      <c r="CE60" s="241">
        <v>1433.16</v>
      </c>
      <c r="CF60" s="241">
        <v>27735</v>
      </c>
      <c r="CG60" s="241">
        <v>1433.16</v>
      </c>
      <c r="CH60" s="241">
        <v>27735</v>
      </c>
      <c r="CI60" s="246" t="s">
        <v>634</v>
      </c>
      <c r="CJ60" s="247">
        <v>20016.78</v>
      </c>
      <c r="CK60" s="247">
        <v>11072.4</v>
      </c>
      <c r="CL60" s="247">
        <v>20016.78</v>
      </c>
      <c r="CM60" s="247">
        <v>0</v>
      </c>
    </row>
    <row r="61" spans="1:91" x14ac:dyDescent="0.25">
      <c r="A61" s="231" t="s">
        <v>746</v>
      </c>
      <c r="B61" s="232" t="s">
        <v>747</v>
      </c>
      <c r="C61" s="232" t="s">
        <v>640</v>
      </c>
      <c r="D61" s="233"/>
      <c r="E61" s="234">
        <v>136875</v>
      </c>
      <c r="F61" s="235">
        <v>136875</v>
      </c>
      <c r="G61" s="236"/>
      <c r="H61" s="104"/>
      <c r="I61" s="237">
        <f t="shared" si="11"/>
        <v>136875</v>
      </c>
      <c r="J61" s="238"/>
      <c r="K61" s="239"/>
      <c r="L61" s="8">
        <v>94529.99</v>
      </c>
      <c r="M61" s="240">
        <f t="shared" si="12"/>
        <v>94529.99</v>
      </c>
      <c r="N61" s="71"/>
      <c r="O61" s="100"/>
      <c r="P61" s="9">
        <f t="shared" si="13"/>
        <v>42345.009999999995</v>
      </c>
      <c r="Q61" s="9">
        <f t="shared" si="14"/>
        <v>0</v>
      </c>
      <c r="R61" s="9">
        <f t="shared" si="15"/>
        <v>42345.009999999995</v>
      </c>
      <c r="S61" s="152">
        <v>46022</v>
      </c>
      <c r="T61" s="10"/>
      <c r="U61" s="23">
        <f t="shared" si="16"/>
        <v>1.0443054103782301</v>
      </c>
      <c r="V61" s="11">
        <f t="shared" si="17"/>
        <v>142939.30304552024</v>
      </c>
      <c r="W61" s="11" t="str">
        <f t="shared" ca="1" si="18"/>
        <v/>
      </c>
      <c r="X61" s="8">
        <v>98718.18</v>
      </c>
      <c r="Y61" s="9">
        <f t="shared" ca="1" si="19"/>
        <v>0</v>
      </c>
      <c r="Z61" s="70">
        <f t="shared" ca="1" si="20"/>
        <v>0</v>
      </c>
      <c r="AA61" s="71"/>
      <c r="AB61" s="108"/>
      <c r="AC61" s="9">
        <f t="shared" si="21"/>
        <v>0</v>
      </c>
      <c r="AD61" s="9">
        <f t="shared" ca="1" si="22"/>
        <v>0</v>
      </c>
      <c r="AE61" s="10"/>
      <c r="AF61" s="24">
        <v>0.44388757590492239</v>
      </c>
      <c r="AG61" s="11">
        <v>39254.31</v>
      </c>
      <c r="AH61" s="8">
        <v>39254.31</v>
      </c>
      <c r="AI61" s="9">
        <v>-12285.019234117375</v>
      </c>
      <c r="AJ61" s="9">
        <v>0</v>
      </c>
      <c r="AK61" s="10"/>
      <c r="AL61" s="11" t="str">
        <f t="shared" ca="1" si="24"/>
        <v/>
      </c>
      <c r="AM61" s="8">
        <v>59463.87</v>
      </c>
      <c r="AN61" s="9" t="str">
        <f t="shared" ca="1" si="26"/>
        <v/>
      </c>
      <c r="AO61" s="9" t="str">
        <f t="shared" ca="1" si="27"/>
        <v/>
      </c>
      <c r="AP61" s="10"/>
      <c r="AQ61" s="25" t="str">
        <f t="shared" ca="1" si="28"/>
        <v/>
      </c>
      <c r="AR61" s="25">
        <f t="shared" si="29"/>
        <v>-4188.1899999999878</v>
      </c>
      <c r="AS61" s="25" t="str">
        <f t="shared" ca="1" si="30"/>
        <v/>
      </c>
      <c r="AT61" s="10"/>
      <c r="AU61" s="12">
        <v>136875</v>
      </c>
      <c r="AV61" s="12" t="str">
        <f t="shared" ca="1" si="31"/>
        <v/>
      </c>
      <c r="AW61" s="12" t="str">
        <f t="shared" ca="1" si="32"/>
        <v/>
      </c>
      <c r="AX61" s="241"/>
      <c r="AY61" s="242"/>
      <c r="AZ61" s="241"/>
      <c r="BA61" s="241"/>
      <c r="BB61" s="243"/>
      <c r="BC61" s="242"/>
      <c r="BD61" s="242"/>
      <c r="BE61" s="241">
        <v>0</v>
      </c>
      <c r="BF61" s="241">
        <v>0</v>
      </c>
      <c r="BG61" s="241">
        <v>0</v>
      </c>
      <c r="BH61" s="241">
        <v>0</v>
      </c>
      <c r="BI61" s="241">
        <v>0</v>
      </c>
      <c r="BJ61" s="241">
        <v>0</v>
      </c>
      <c r="BK61" s="241">
        <v>0</v>
      </c>
      <c r="BL61" s="241"/>
      <c r="BM61" s="241">
        <v>3</v>
      </c>
      <c r="BN61" s="241">
        <v>0</v>
      </c>
      <c r="BO61" s="241">
        <v>30345</v>
      </c>
      <c r="BP61" s="241"/>
      <c r="BQ61" s="241"/>
      <c r="BR61" s="241"/>
      <c r="BS61" s="241"/>
      <c r="BT61" s="294"/>
      <c r="BU61" s="294"/>
      <c r="BV61" s="294"/>
      <c r="BW61" s="294"/>
      <c r="BX61" s="241"/>
      <c r="BY61" s="241"/>
      <c r="BZ61" s="244"/>
      <c r="CA61" s="244"/>
      <c r="CB61" s="244"/>
      <c r="CC61" s="245"/>
      <c r="CD61" s="241">
        <v>0</v>
      </c>
      <c r="CE61" s="241">
        <v>60757.03</v>
      </c>
      <c r="CF61" s="241">
        <v>88433</v>
      </c>
      <c r="CG61" s="241">
        <v>60757.03</v>
      </c>
      <c r="CH61" s="241">
        <v>88433</v>
      </c>
      <c r="CI61" s="246" t="s">
        <v>634</v>
      </c>
      <c r="CJ61" s="247">
        <v>98718.18</v>
      </c>
      <c r="CK61" s="247">
        <v>59463.87</v>
      </c>
      <c r="CL61" s="247">
        <v>136875</v>
      </c>
      <c r="CM61" s="247">
        <v>0</v>
      </c>
    </row>
    <row r="62" spans="1:91" x14ac:dyDescent="0.25">
      <c r="A62" s="231" t="s">
        <v>748</v>
      </c>
      <c r="B62" s="232" t="s">
        <v>749</v>
      </c>
      <c r="C62" s="232" t="s">
        <v>640</v>
      </c>
      <c r="D62" s="233"/>
      <c r="E62" s="234">
        <v>8887</v>
      </c>
      <c r="F62" s="235">
        <v>8887</v>
      </c>
      <c r="G62" s="236"/>
      <c r="H62" s="104"/>
      <c r="I62" s="237">
        <f t="shared" si="11"/>
        <v>8887</v>
      </c>
      <c r="J62" s="238"/>
      <c r="K62" s="239"/>
      <c r="L62" s="8">
        <v>6400.94</v>
      </c>
      <c r="M62" s="240">
        <f t="shared" si="12"/>
        <v>6400.94</v>
      </c>
      <c r="N62" s="71"/>
      <c r="O62" s="100"/>
      <c r="P62" s="9">
        <f t="shared" si="13"/>
        <v>2486.0600000000004</v>
      </c>
      <c r="Q62" s="9">
        <f t="shared" si="14"/>
        <v>0</v>
      </c>
      <c r="R62" s="9">
        <f t="shared" si="15"/>
        <v>2486.0600000000004</v>
      </c>
      <c r="S62" s="152">
        <v>46022</v>
      </c>
      <c r="T62" s="10"/>
      <c r="U62" s="23">
        <f t="shared" si="16"/>
        <v>1</v>
      </c>
      <c r="V62" s="11">
        <f t="shared" si="17"/>
        <v>8887</v>
      </c>
      <c r="W62" s="11" t="str">
        <f t="shared" ca="1" si="18"/>
        <v/>
      </c>
      <c r="X62" s="8">
        <v>6400.94</v>
      </c>
      <c r="Y62" s="9">
        <f t="shared" ca="1" si="19"/>
        <v>0</v>
      </c>
      <c r="Z62" s="70">
        <f t="shared" ca="1" si="20"/>
        <v>0</v>
      </c>
      <c r="AA62" s="71"/>
      <c r="AB62" s="108"/>
      <c r="AC62" s="9">
        <f t="shared" si="21"/>
        <v>0</v>
      </c>
      <c r="AD62" s="9">
        <f t="shared" ca="1" si="22"/>
        <v>0</v>
      </c>
      <c r="AE62" s="10"/>
      <c r="AF62" s="24">
        <v>0.69840884638374179</v>
      </c>
      <c r="AG62" s="11">
        <v>5842.19</v>
      </c>
      <c r="AH62" s="8">
        <v>5842.19</v>
      </c>
      <c r="AI62" s="9">
        <v>-1507.3408927077089</v>
      </c>
      <c r="AJ62" s="9">
        <v>0</v>
      </c>
      <c r="AK62" s="10"/>
      <c r="AL62" s="11" t="str">
        <f t="shared" ca="1" si="24"/>
        <v/>
      </c>
      <c r="AM62" s="8">
        <v>558.75</v>
      </c>
      <c r="AN62" s="9" t="str">
        <f t="shared" ca="1" si="26"/>
        <v/>
      </c>
      <c r="AO62" s="9" t="str">
        <f t="shared" ca="1" si="27"/>
        <v/>
      </c>
      <c r="AP62" s="10"/>
      <c r="AQ62" s="25" t="str">
        <f t="shared" ca="1" si="28"/>
        <v/>
      </c>
      <c r="AR62" s="25">
        <f t="shared" si="29"/>
        <v>0</v>
      </c>
      <c r="AS62" s="25" t="str">
        <f t="shared" ca="1" si="30"/>
        <v/>
      </c>
      <c r="AT62" s="10"/>
      <c r="AU62" s="12">
        <v>8887</v>
      </c>
      <c r="AV62" s="12" t="str">
        <f t="shared" ca="1" si="31"/>
        <v/>
      </c>
      <c r="AW62" s="12" t="str">
        <f t="shared" ca="1" si="32"/>
        <v/>
      </c>
      <c r="AX62" s="241"/>
      <c r="AY62" s="242"/>
      <c r="AZ62" s="241"/>
      <c r="BA62" s="241"/>
      <c r="BB62" s="243"/>
      <c r="BC62" s="242"/>
      <c r="BD62" s="242"/>
      <c r="BE62" s="241">
        <v>0</v>
      </c>
      <c r="BF62" s="241">
        <v>0</v>
      </c>
      <c r="BG62" s="241">
        <v>0</v>
      </c>
      <c r="BH62" s="241">
        <v>0</v>
      </c>
      <c r="BI62" s="241">
        <v>0</v>
      </c>
      <c r="BJ62" s="241">
        <v>0</v>
      </c>
      <c r="BK62" s="241">
        <v>0</v>
      </c>
      <c r="BL62" s="241"/>
      <c r="BM62" s="241">
        <v>3</v>
      </c>
      <c r="BN62" s="241">
        <v>0</v>
      </c>
      <c r="BO62" s="241">
        <v>2486.0600000000004</v>
      </c>
      <c r="BP62" s="241"/>
      <c r="BQ62" s="241"/>
      <c r="BR62" s="241"/>
      <c r="BS62" s="241"/>
      <c r="BT62" s="294"/>
      <c r="BU62" s="294"/>
      <c r="BV62" s="294"/>
      <c r="BW62" s="294"/>
      <c r="BX62" s="241"/>
      <c r="BY62" s="241"/>
      <c r="BZ62" s="244"/>
      <c r="CA62" s="244"/>
      <c r="CB62" s="244"/>
      <c r="CC62" s="245"/>
      <c r="CD62" s="241">
        <v>0</v>
      </c>
      <c r="CE62" s="241">
        <v>6206.75</v>
      </c>
      <c r="CF62" s="241">
        <v>8365</v>
      </c>
      <c r="CG62" s="241">
        <v>6206.75</v>
      </c>
      <c r="CH62" s="241">
        <v>8365</v>
      </c>
      <c r="CI62" s="246" t="s">
        <v>634</v>
      </c>
      <c r="CJ62" s="247">
        <v>6400.94</v>
      </c>
      <c r="CK62" s="247">
        <v>558.75</v>
      </c>
      <c r="CL62" s="247">
        <v>8887</v>
      </c>
      <c r="CM62" s="247">
        <v>0</v>
      </c>
    </row>
    <row r="63" spans="1:91" x14ac:dyDescent="0.25">
      <c r="A63" s="231" t="s">
        <v>750</v>
      </c>
      <c r="B63" s="232" t="s">
        <v>751</v>
      </c>
      <c r="C63" s="232" t="s">
        <v>640</v>
      </c>
      <c r="D63" s="233"/>
      <c r="E63" s="234">
        <v>35000</v>
      </c>
      <c r="F63" s="235">
        <v>35000</v>
      </c>
      <c r="G63" s="236"/>
      <c r="H63" s="104"/>
      <c r="I63" s="237">
        <f t="shared" si="11"/>
        <v>35000</v>
      </c>
      <c r="J63" s="238"/>
      <c r="K63" s="239"/>
      <c r="L63" s="8">
        <v>19854.54</v>
      </c>
      <c r="M63" s="240">
        <f t="shared" si="12"/>
        <v>19854.54</v>
      </c>
      <c r="N63" s="71"/>
      <c r="O63" s="100"/>
      <c r="P63" s="9">
        <f t="shared" si="13"/>
        <v>15145.46</v>
      </c>
      <c r="Q63" s="9">
        <f t="shared" si="14"/>
        <v>0</v>
      </c>
      <c r="R63" s="9">
        <f t="shared" si="15"/>
        <v>15145.46</v>
      </c>
      <c r="S63" s="152">
        <v>46022</v>
      </c>
      <c r="T63" s="10"/>
      <c r="U63" s="23">
        <f t="shared" si="16"/>
        <v>1.0055523824777606</v>
      </c>
      <c r="V63" s="11">
        <f t="shared" si="17"/>
        <v>35194.333386721621</v>
      </c>
      <c r="W63" s="11" t="str">
        <f t="shared" ca="1" si="18"/>
        <v/>
      </c>
      <c r="X63" s="8">
        <v>19964.78</v>
      </c>
      <c r="Y63" s="9">
        <f t="shared" ca="1" si="19"/>
        <v>0</v>
      </c>
      <c r="Z63" s="70">
        <f t="shared" ca="1" si="20"/>
        <v>0</v>
      </c>
      <c r="AA63" s="71"/>
      <c r="AB63" s="108"/>
      <c r="AC63" s="9">
        <f t="shared" si="21"/>
        <v>0</v>
      </c>
      <c r="AD63" s="9">
        <f t="shared" ca="1" si="22"/>
        <v>0</v>
      </c>
      <c r="AE63" s="10"/>
      <c r="AF63" s="24">
        <v>0.28147130193631459</v>
      </c>
      <c r="AG63" s="11">
        <v>5683.75</v>
      </c>
      <c r="AH63" s="8">
        <v>5683.75</v>
      </c>
      <c r="AI63" s="9">
        <v>-2910.8382836874121</v>
      </c>
      <c r="AJ63" s="9">
        <v>0</v>
      </c>
      <c r="AK63" s="10"/>
      <c r="AL63" s="11" t="str">
        <f t="shared" ca="1" si="24"/>
        <v/>
      </c>
      <c r="AM63" s="8">
        <v>14281.03</v>
      </c>
      <c r="AN63" s="9" t="str">
        <f t="shared" ca="1" si="26"/>
        <v/>
      </c>
      <c r="AO63" s="9" t="str">
        <f t="shared" ca="1" si="27"/>
        <v/>
      </c>
      <c r="AP63" s="10"/>
      <c r="AQ63" s="25" t="str">
        <f t="shared" ca="1" si="28"/>
        <v/>
      </c>
      <c r="AR63" s="25">
        <f t="shared" si="29"/>
        <v>-110.23999999999796</v>
      </c>
      <c r="AS63" s="25" t="str">
        <f t="shared" ca="1" si="30"/>
        <v/>
      </c>
      <c r="AT63" s="10"/>
      <c r="AU63" s="12">
        <v>35000</v>
      </c>
      <c r="AV63" s="12" t="str">
        <f t="shared" ca="1" si="31"/>
        <v/>
      </c>
      <c r="AW63" s="12" t="str">
        <f t="shared" ca="1" si="32"/>
        <v/>
      </c>
      <c r="AX63" s="241"/>
      <c r="AY63" s="242"/>
      <c r="AZ63" s="241"/>
      <c r="BA63" s="241"/>
      <c r="BB63" s="243"/>
      <c r="BC63" s="242"/>
      <c r="BD63" s="242"/>
      <c r="BE63" s="241">
        <v>0</v>
      </c>
      <c r="BF63" s="241">
        <v>0</v>
      </c>
      <c r="BG63" s="241">
        <v>0</v>
      </c>
      <c r="BH63" s="241">
        <v>0</v>
      </c>
      <c r="BI63" s="241">
        <v>0</v>
      </c>
      <c r="BJ63" s="241">
        <v>0</v>
      </c>
      <c r="BK63" s="241">
        <v>0</v>
      </c>
      <c r="BL63" s="241"/>
      <c r="BM63" s="241">
        <v>3</v>
      </c>
      <c r="BN63" s="241">
        <v>0</v>
      </c>
      <c r="BO63" s="241">
        <v>15035.220000000001</v>
      </c>
      <c r="BP63" s="241"/>
      <c r="BQ63" s="241"/>
      <c r="BR63" s="241"/>
      <c r="BS63" s="241"/>
      <c r="BT63" s="294"/>
      <c r="BU63" s="294"/>
      <c r="BV63" s="294"/>
      <c r="BW63" s="294"/>
      <c r="BX63" s="241"/>
      <c r="BY63" s="241"/>
      <c r="BZ63" s="244"/>
      <c r="CA63" s="244"/>
      <c r="CB63" s="244"/>
      <c r="CC63" s="245"/>
      <c r="CD63" s="241">
        <v>0</v>
      </c>
      <c r="CE63" s="241">
        <v>9851.49</v>
      </c>
      <c r="CF63" s="241">
        <v>20193</v>
      </c>
      <c r="CG63" s="241">
        <v>5683.75</v>
      </c>
      <c r="CH63" s="241">
        <v>20193</v>
      </c>
      <c r="CI63" s="246" t="s">
        <v>634</v>
      </c>
      <c r="CJ63" s="247">
        <v>19964.78</v>
      </c>
      <c r="CK63" s="247">
        <v>14281.03</v>
      </c>
      <c r="CL63" s="247">
        <v>35000</v>
      </c>
      <c r="CM63" s="247">
        <v>0</v>
      </c>
    </row>
    <row r="64" spans="1:91" x14ac:dyDescent="0.25">
      <c r="A64" s="231" t="s">
        <v>752</v>
      </c>
      <c r="B64" s="232" t="s">
        <v>753</v>
      </c>
      <c r="C64" s="232" t="s">
        <v>640</v>
      </c>
      <c r="D64" s="233"/>
      <c r="E64" s="234">
        <v>0</v>
      </c>
      <c r="F64" s="235">
        <v>0</v>
      </c>
      <c r="G64" s="236"/>
      <c r="H64" s="104"/>
      <c r="I64" s="237">
        <f t="shared" si="11"/>
        <v>0</v>
      </c>
      <c r="J64" s="238"/>
      <c r="K64" s="239"/>
      <c r="L64" s="8">
        <v>157337.09</v>
      </c>
      <c r="M64" s="240">
        <f t="shared" si="12"/>
        <v>157337.09</v>
      </c>
      <c r="N64" s="71"/>
      <c r="O64" s="100"/>
      <c r="P64" s="9">
        <f t="shared" si="13"/>
        <v>-157337.09</v>
      </c>
      <c r="Q64" s="9">
        <f t="shared" si="14"/>
        <v>0</v>
      </c>
      <c r="R64" s="9">
        <f t="shared" si="15"/>
        <v>-157337.09</v>
      </c>
      <c r="S64" s="152">
        <v>46022</v>
      </c>
      <c r="T64" s="10"/>
      <c r="U64" s="23">
        <f t="shared" si="16"/>
        <v>0.23928261289184896</v>
      </c>
      <c r="V64" s="11">
        <f t="shared" si="17"/>
        <v>0</v>
      </c>
      <c r="W64" s="11">
        <f t="shared" si="18"/>
        <v>-119689.06</v>
      </c>
      <c r="X64" s="8">
        <v>37648.03</v>
      </c>
      <c r="Y64" s="9">
        <f t="shared" si="19"/>
        <v>-157337.09</v>
      </c>
      <c r="Z64" s="70">
        <f t="shared" si="20"/>
        <v>-157337.09</v>
      </c>
      <c r="AA64" s="71"/>
      <c r="AB64" s="108"/>
      <c r="AC64" s="9">
        <f t="shared" si="21"/>
        <v>0</v>
      </c>
      <c r="AD64" s="9">
        <f t="shared" si="22"/>
        <v>-157337.09</v>
      </c>
      <c r="AE64" s="10"/>
      <c r="AF64" s="24">
        <v>6.8032589822358755E-2</v>
      </c>
      <c r="AG64" s="11">
        <v>10696.56</v>
      </c>
      <c r="AH64" s="8">
        <v>10696.56</v>
      </c>
      <c r="AI64" s="9">
        <v>-9968.8453210097487</v>
      </c>
      <c r="AJ64" s="9">
        <v>0</v>
      </c>
      <c r="AK64" s="10"/>
      <c r="AL64" s="11">
        <f t="shared" si="24"/>
        <v>-130385.62</v>
      </c>
      <c r="AM64" s="8">
        <v>26951.47</v>
      </c>
      <c r="AN64" s="9">
        <f t="shared" si="26"/>
        <v>-147368.24467899025</v>
      </c>
      <c r="AO64" s="9">
        <f t="shared" si="27"/>
        <v>-157337.09</v>
      </c>
      <c r="AP64" s="10"/>
      <c r="AQ64" s="25">
        <f t="shared" si="28"/>
        <v>119689.06</v>
      </c>
      <c r="AR64" s="25">
        <f t="shared" si="29"/>
        <v>119689.06</v>
      </c>
      <c r="AS64" s="25">
        <f t="shared" si="30"/>
        <v>0</v>
      </c>
      <c r="AT64" s="10"/>
      <c r="AU64" s="12">
        <v>37648.03</v>
      </c>
      <c r="AV64" s="12" t="str">
        <f t="shared" si="31"/>
        <v xml:space="preserve"> </v>
      </c>
      <c r="AW64" s="12">
        <f t="shared" si="32"/>
        <v>157337.09</v>
      </c>
      <c r="AX64" s="241"/>
      <c r="AY64" s="242"/>
      <c r="AZ64" s="241"/>
      <c r="BA64" s="241"/>
      <c r="BB64" s="243"/>
      <c r="BC64" s="242"/>
      <c r="BD64" s="242"/>
      <c r="BE64" s="241">
        <v>0</v>
      </c>
      <c r="BF64" s="241">
        <v>0</v>
      </c>
      <c r="BG64" s="241">
        <v>0</v>
      </c>
      <c r="BH64" s="241">
        <v>0</v>
      </c>
      <c r="BI64" s="241">
        <v>0</v>
      </c>
      <c r="BJ64" s="241">
        <v>0</v>
      </c>
      <c r="BK64" s="241">
        <v>0</v>
      </c>
      <c r="BL64" s="241"/>
      <c r="BM64" s="241">
        <v>3</v>
      </c>
      <c r="BN64" s="241">
        <v>0</v>
      </c>
      <c r="BO64" s="241">
        <v>0</v>
      </c>
      <c r="BP64" s="241"/>
      <c r="BQ64" s="241"/>
      <c r="BR64" s="241"/>
      <c r="BS64" s="241"/>
      <c r="BT64" s="294"/>
      <c r="BU64" s="294"/>
      <c r="BV64" s="294"/>
      <c r="BW64" s="294"/>
      <c r="BX64" s="241"/>
      <c r="BY64" s="241"/>
      <c r="BZ64" s="244"/>
      <c r="CA64" s="244"/>
      <c r="CB64" s="244"/>
      <c r="CC64" s="245"/>
      <c r="CD64" s="241">
        <v>0</v>
      </c>
      <c r="CE64" s="241">
        <v>10696.56</v>
      </c>
      <c r="CF64" s="241">
        <v>157227</v>
      </c>
      <c r="CG64" s="241">
        <v>10696.56</v>
      </c>
      <c r="CH64" s="241">
        <v>157227</v>
      </c>
      <c r="CI64" s="246" t="s">
        <v>634</v>
      </c>
      <c r="CJ64" s="247">
        <v>37648.03</v>
      </c>
      <c r="CK64" s="247">
        <v>26951.47</v>
      </c>
      <c r="CL64" s="247">
        <v>37648.03</v>
      </c>
      <c r="CM64" s="247">
        <v>0</v>
      </c>
    </row>
    <row r="65" spans="1:91" x14ac:dyDescent="0.25">
      <c r="A65" s="231" t="s">
        <v>754</v>
      </c>
      <c r="B65" s="232" t="s">
        <v>755</v>
      </c>
      <c r="C65" s="232" t="s">
        <v>640</v>
      </c>
      <c r="D65" s="233"/>
      <c r="E65" s="234">
        <v>0</v>
      </c>
      <c r="F65" s="235">
        <v>0</v>
      </c>
      <c r="G65" s="236"/>
      <c r="H65" s="104"/>
      <c r="I65" s="237">
        <f t="shared" si="11"/>
        <v>0</v>
      </c>
      <c r="J65" s="238"/>
      <c r="K65" s="239"/>
      <c r="L65" s="8">
        <v>201037.48</v>
      </c>
      <c r="M65" s="240">
        <f t="shared" si="12"/>
        <v>201037.48</v>
      </c>
      <c r="N65" s="71"/>
      <c r="O65" s="100"/>
      <c r="P65" s="9">
        <f t="shared" si="13"/>
        <v>-201037.48</v>
      </c>
      <c r="Q65" s="9">
        <f t="shared" si="14"/>
        <v>0</v>
      </c>
      <c r="R65" s="9">
        <f t="shared" si="15"/>
        <v>-201037.48</v>
      </c>
      <c r="S65" s="152">
        <v>46022</v>
      </c>
      <c r="T65" s="10"/>
      <c r="U65" s="23">
        <f t="shared" si="16"/>
        <v>0.48886720028524033</v>
      </c>
      <c r="V65" s="11">
        <f t="shared" si="17"/>
        <v>0</v>
      </c>
      <c r="W65" s="11">
        <f t="shared" si="18"/>
        <v>-102756.85</v>
      </c>
      <c r="X65" s="8">
        <v>98280.63</v>
      </c>
      <c r="Y65" s="9">
        <f t="shared" si="19"/>
        <v>-201037.48</v>
      </c>
      <c r="Z65" s="70">
        <f t="shared" si="20"/>
        <v>-201037.48</v>
      </c>
      <c r="AA65" s="71"/>
      <c r="AB65" s="108"/>
      <c r="AC65" s="9">
        <f t="shared" si="21"/>
        <v>0</v>
      </c>
      <c r="AD65" s="9">
        <f t="shared" si="22"/>
        <v>-201037.48</v>
      </c>
      <c r="AE65" s="10"/>
      <c r="AF65" s="24">
        <v>0.14865158531339356</v>
      </c>
      <c r="AG65" s="11">
        <v>29372.81</v>
      </c>
      <c r="AH65" s="8">
        <v>29372.81</v>
      </c>
      <c r="AI65" s="9">
        <v>-29372.81</v>
      </c>
      <c r="AJ65" s="9">
        <v>0</v>
      </c>
      <c r="AK65" s="10"/>
      <c r="AL65" s="11">
        <f t="shared" si="24"/>
        <v>-132129.66</v>
      </c>
      <c r="AM65" s="8">
        <v>68907.820000000007</v>
      </c>
      <c r="AN65" s="9">
        <f t="shared" si="26"/>
        <v>-171664.67</v>
      </c>
      <c r="AO65" s="9">
        <f t="shared" si="27"/>
        <v>-201037.48</v>
      </c>
      <c r="AP65" s="10"/>
      <c r="AQ65" s="25">
        <f t="shared" si="28"/>
        <v>102756.85</v>
      </c>
      <c r="AR65" s="25">
        <f t="shared" si="29"/>
        <v>102756.85</v>
      </c>
      <c r="AS65" s="25">
        <f t="shared" si="30"/>
        <v>0</v>
      </c>
      <c r="AT65" s="10"/>
      <c r="AU65" s="12">
        <v>98280.63</v>
      </c>
      <c r="AV65" s="12" t="str">
        <f t="shared" si="31"/>
        <v xml:space="preserve"> </v>
      </c>
      <c r="AW65" s="12">
        <f t="shared" si="32"/>
        <v>201037.48</v>
      </c>
      <c r="AX65" s="241"/>
      <c r="AY65" s="242"/>
      <c r="AZ65" s="241"/>
      <c r="BA65" s="241"/>
      <c r="BB65" s="243"/>
      <c r="BC65" s="242"/>
      <c r="BD65" s="242"/>
      <c r="BE65" s="241">
        <v>0</v>
      </c>
      <c r="BF65" s="241">
        <v>0</v>
      </c>
      <c r="BG65" s="241">
        <v>0</v>
      </c>
      <c r="BH65" s="241">
        <v>0</v>
      </c>
      <c r="BI65" s="241">
        <v>0</v>
      </c>
      <c r="BJ65" s="241">
        <v>0</v>
      </c>
      <c r="BK65" s="241">
        <v>0</v>
      </c>
      <c r="BL65" s="241"/>
      <c r="BM65" s="241">
        <v>3</v>
      </c>
      <c r="BN65" s="241">
        <v>0</v>
      </c>
      <c r="BO65" s="241">
        <v>0</v>
      </c>
      <c r="BP65" s="241"/>
      <c r="BQ65" s="241"/>
      <c r="BR65" s="241"/>
      <c r="BS65" s="241"/>
      <c r="BT65" s="294"/>
      <c r="BU65" s="294"/>
      <c r="BV65" s="294"/>
      <c r="BW65" s="294"/>
      <c r="BX65" s="241"/>
      <c r="BY65" s="241"/>
      <c r="BZ65" s="244"/>
      <c r="CA65" s="244"/>
      <c r="CB65" s="244"/>
      <c r="CC65" s="245"/>
      <c r="CD65" s="241">
        <v>0</v>
      </c>
      <c r="CE65" s="241">
        <v>0</v>
      </c>
      <c r="CF65" s="241">
        <v>197595</v>
      </c>
      <c r="CG65" s="241">
        <v>29372.81</v>
      </c>
      <c r="CH65" s="241">
        <v>197595</v>
      </c>
      <c r="CI65" s="246" t="s">
        <v>634</v>
      </c>
      <c r="CJ65" s="247">
        <v>98280.63</v>
      </c>
      <c r="CK65" s="247">
        <v>68907.820000000007</v>
      </c>
      <c r="CL65" s="247">
        <v>98280.63</v>
      </c>
      <c r="CM65" s="247">
        <v>0</v>
      </c>
    </row>
    <row r="66" spans="1:91" x14ac:dyDescent="0.25">
      <c r="A66" s="231" t="s">
        <v>756</v>
      </c>
      <c r="B66" s="232" t="s">
        <v>757</v>
      </c>
      <c r="C66" s="232" t="s">
        <v>640</v>
      </c>
      <c r="D66" s="233"/>
      <c r="E66" s="234">
        <v>0</v>
      </c>
      <c r="F66" s="235">
        <v>0</v>
      </c>
      <c r="G66" s="236"/>
      <c r="H66" s="104"/>
      <c r="I66" s="237">
        <f t="shared" si="11"/>
        <v>0</v>
      </c>
      <c r="J66" s="238"/>
      <c r="K66" s="239"/>
      <c r="L66" s="8">
        <v>0</v>
      </c>
      <c r="M66" s="240">
        <f t="shared" si="12"/>
        <v>0</v>
      </c>
      <c r="N66" s="238"/>
      <c r="O66" s="239"/>
      <c r="P66" s="9">
        <f t="shared" si="13"/>
        <v>0</v>
      </c>
      <c r="Q66" s="9">
        <f t="shared" si="14"/>
        <v>0</v>
      </c>
      <c r="R66" s="9">
        <f t="shared" si="15"/>
        <v>0</v>
      </c>
      <c r="S66" s="152">
        <v>46022</v>
      </c>
      <c r="T66" s="10"/>
      <c r="U66" s="23">
        <f t="shared" si="16"/>
        <v>0</v>
      </c>
      <c r="V66" s="11">
        <f t="shared" si="17"/>
        <v>0</v>
      </c>
      <c r="W66" s="11">
        <f t="shared" si="18"/>
        <v>0</v>
      </c>
      <c r="X66" s="8">
        <v>0</v>
      </c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>
        <v>4.2383221842611472E-2</v>
      </c>
      <c r="AG66" s="11">
        <v>16238.75</v>
      </c>
      <c r="AH66" s="8">
        <v>16238.75</v>
      </c>
      <c r="AI66" s="9">
        <v>-15550.499456303292</v>
      </c>
      <c r="AJ66" s="9">
        <v>0</v>
      </c>
      <c r="AK66" s="10"/>
      <c r="AL66" s="11">
        <f t="shared" si="24"/>
        <v>-16238.75</v>
      </c>
      <c r="AM66" s="8">
        <v>-16238.75</v>
      </c>
      <c r="AN66" s="9">
        <f t="shared" si="26"/>
        <v>15550.499456303292</v>
      </c>
      <c r="AO66" s="9">
        <f t="shared" si="27"/>
        <v>0</v>
      </c>
      <c r="AP66" s="10"/>
      <c r="AQ66" s="25">
        <f t="shared" si="28"/>
        <v>0</v>
      </c>
      <c r="AR66" s="25">
        <f t="shared" si="29"/>
        <v>0</v>
      </c>
      <c r="AS66" s="25">
        <f t="shared" si="30"/>
        <v>0</v>
      </c>
      <c r="AT66" s="10"/>
      <c r="AU66" s="12">
        <v>0</v>
      </c>
      <c r="AV66" s="12">
        <f t="shared" si="31"/>
        <v>0</v>
      </c>
      <c r="AW66" s="12">
        <f t="shared" si="32"/>
        <v>0</v>
      </c>
      <c r="AX66" s="241"/>
      <c r="AY66" s="242"/>
      <c r="AZ66" s="241"/>
      <c r="BA66" s="241"/>
      <c r="BB66" s="243"/>
      <c r="BC66" s="242"/>
      <c r="BD66" s="242"/>
      <c r="BE66" s="241">
        <v>0</v>
      </c>
      <c r="BF66" s="241">
        <v>0</v>
      </c>
      <c r="BG66" s="241">
        <v>0</v>
      </c>
      <c r="BH66" s="241">
        <v>0</v>
      </c>
      <c r="BI66" s="241">
        <v>0</v>
      </c>
      <c r="BJ66" s="241">
        <v>0</v>
      </c>
      <c r="BK66" s="241">
        <v>0</v>
      </c>
      <c r="BL66" s="241"/>
      <c r="BM66" s="241">
        <v>3</v>
      </c>
      <c r="BN66" s="241">
        <v>0</v>
      </c>
      <c r="BO66" s="241">
        <v>0</v>
      </c>
      <c r="BP66" s="241"/>
      <c r="BQ66" s="241"/>
      <c r="BR66" s="241"/>
      <c r="BS66" s="241"/>
      <c r="BT66" s="294"/>
      <c r="BU66" s="294"/>
      <c r="BV66" s="294"/>
      <c r="BW66" s="294"/>
      <c r="BX66" s="241"/>
      <c r="BY66" s="241"/>
      <c r="BZ66" s="244"/>
      <c r="CA66" s="244"/>
      <c r="CB66" s="244"/>
      <c r="CC66" s="245"/>
      <c r="CD66" s="241">
        <v>0</v>
      </c>
      <c r="CE66" s="241">
        <v>16238.75</v>
      </c>
      <c r="CF66" s="241">
        <v>383141</v>
      </c>
      <c r="CG66" s="241">
        <v>16238.75</v>
      </c>
      <c r="CH66" s="241">
        <v>383141</v>
      </c>
      <c r="CI66" s="246" t="s">
        <v>634</v>
      </c>
      <c r="CJ66" s="247">
        <v>0</v>
      </c>
      <c r="CK66" s="247">
        <v>-16238.75</v>
      </c>
      <c r="CL66" s="247">
        <v>0</v>
      </c>
      <c r="CM66" s="247">
        <v>0</v>
      </c>
    </row>
    <row r="67" spans="1:91" x14ac:dyDescent="0.25">
      <c r="A67" s="231" t="s">
        <v>758</v>
      </c>
      <c r="B67" s="232" t="s">
        <v>759</v>
      </c>
      <c r="C67" s="232" t="s">
        <v>640</v>
      </c>
      <c r="D67" s="233"/>
      <c r="E67" s="234">
        <v>11269</v>
      </c>
      <c r="F67" s="235">
        <v>11269</v>
      </c>
      <c r="G67" s="236"/>
      <c r="H67" s="104"/>
      <c r="I67" s="237">
        <f t="shared" si="11"/>
        <v>11269</v>
      </c>
      <c r="J67" s="238"/>
      <c r="K67" s="239"/>
      <c r="L67" s="8">
        <v>5582.66</v>
      </c>
      <c r="M67" s="240">
        <f t="shared" si="12"/>
        <v>5582.66</v>
      </c>
      <c r="N67" s="71"/>
      <c r="O67" s="100"/>
      <c r="P67" s="9">
        <f t="shared" si="13"/>
        <v>5686.34</v>
      </c>
      <c r="Q67" s="9">
        <f t="shared" si="14"/>
        <v>0</v>
      </c>
      <c r="R67" s="9">
        <f t="shared" si="15"/>
        <v>5686.34</v>
      </c>
      <c r="S67" s="152">
        <v>46022</v>
      </c>
      <c r="T67" s="10"/>
      <c r="U67" s="23">
        <f t="shared" si="16"/>
        <v>1</v>
      </c>
      <c r="V67" s="11">
        <f t="shared" si="17"/>
        <v>11269</v>
      </c>
      <c r="W67" s="11" t="str">
        <f t="shared" ca="1" si="18"/>
        <v/>
      </c>
      <c r="X67" s="8">
        <v>5582.66</v>
      </c>
      <c r="Y67" s="9">
        <f t="shared" ca="1" si="19"/>
        <v>0</v>
      </c>
      <c r="Z67" s="70">
        <f t="shared" ca="1" si="20"/>
        <v>0</v>
      </c>
      <c r="AA67" s="71"/>
      <c r="AB67" s="108"/>
      <c r="AC67" s="9">
        <f t="shared" si="21"/>
        <v>0</v>
      </c>
      <c r="AD67" s="9">
        <f t="shared" ca="1" si="22"/>
        <v>0</v>
      </c>
      <c r="AE67" s="10"/>
      <c r="AF67" s="24">
        <v>0.88519413132939706</v>
      </c>
      <c r="AG67" s="11">
        <v>4947.3500000000004</v>
      </c>
      <c r="AH67" s="8">
        <v>4947.3500000000004</v>
      </c>
      <c r="AI67" s="9">
        <v>3882.6827585435658</v>
      </c>
      <c r="AJ67" s="9">
        <v>0</v>
      </c>
      <c r="AK67" s="10"/>
      <c r="AL67" s="11" t="str">
        <f t="shared" ca="1" si="24"/>
        <v/>
      </c>
      <c r="AM67" s="8">
        <v>635.30999999999995</v>
      </c>
      <c r="AN67" s="9" t="str">
        <f t="shared" ca="1" si="26"/>
        <v/>
      </c>
      <c r="AO67" s="9" t="str">
        <f t="shared" ca="1" si="27"/>
        <v/>
      </c>
      <c r="AP67" s="10"/>
      <c r="AQ67" s="25" t="str">
        <f t="shared" ca="1" si="28"/>
        <v/>
      </c>
      <c r="AR67" s="25">
        <f t="shared" si="29"/>
        <v>0</v>
      </c>
      <c r="AS67" s="25" t="str">
        <f t="shared" ca="1" si="30"/>
        <v/>
      </c>
      <c r="AT67" s="10"/>
      <c r="AU67" s="12">
        <v>11269</v>
      </c>
      <c r="AV67" s="12" t="str">
        <f t="shared" ca="1" si="31"/>
        <v/>
      </c>
      <c r="AW67" s="12" t="str">
        <f t="shared" ca="1" si="32"/>
        <v/>
      </c>
      <c r="AX67" s="241"/>
      <c r="AY67" s="242"/>
      <c r="AZ67" s="241"/>
      <c r="BA67" s="241"/>
      <c r="BB67" s="243"/>
      <c r="BC67" s="242"/>
      <c r="BD67" s="242"/>
      <c r="BE67" s="241">
        <v>0</v>
      </c>
      <c r="BF67" s="241">
        <v>0</v>
      </c>
      <c r="BG67" s="241">
        <v>0</v>
      </c>
      <c r="BH67" s="241">
        <v>0</v>
      </c>
      <c r="BI67" s="241">
        <v>0</v>
      </c>
      <c r="BJ67" s="241">
        <v>0</v>
      </c>
      <c r="BK67" s="241">
        <v>0</v>
      </c>
      <c r="BL67" s="241"/>
      <c r="BM67" s="241">
        <v>3</v>
      </c>
      <c r="BN67" s="241">
        <v>0</v>
      </c>
      <c r="BO67" s="241">
        <v>5686.34</v>
      </c>
      <c r="BP67" s="241"/>
      <c r="BQ67" s="241"/>
      <c r="BR67" s="241"/>
      <c r="BS67" s="241"/>
      <c r="BT67" s="294"/>
      <c r="BU67" s="294"/>
      <c r="BV67" s="294"/>
      <c r="BW67" s="294"/>
      <c r="BX67" s="241"/>
      <c r="BY67" s="241"/>
      <c r="BZ67" s="244"/>
      <c r="CA67" s="244"/>
      <c r="CB67" s="244"/>
      <c r="CC67" s="245"/>
      <c r="CD67" s="241">
        <v>0</v>
      </c>
      <c r="CE67" s="241">
        <v>9975.25</v>
      </c>
      <c r="CF67" s="241">
        <v>5589</v>
      </c>
      <c r="CG67" s="241">
        <v>9975.25</v>
      </c>
      <c r="CH67" s="241">
        <v>5589</v>
      </c>
      <c r="CI67" s="246" t="s">
        <v>634</v>
      </c>
      <c r="CJ67" s="247">
        <v>5582.66</v>
      </c>
      <c r="CK67" s="247">
        <v>635.30999999999995</v>
      </c>
      <c r="CL67" s="247">
        <v>11269</v>
      </c>
      <c r="CM67" s="247">
        <v>0</v>
      </c>
    </row>
    <row r="68" spans="1:91" x14ac:dyDescent="0.25">
      <c r="A68" s="231" t="s">
        <v>760</v>
      </c>
      <c r="B68" s="232" t="s">
        <v>761</v>
      </c>
      <c r="C68" s="232" t="s">
        <v>640</v>
      </c>
      <c r="D68" s="233"/>
      <c r="E68" s="234">
        <v>0</v>
      </c>
      <c r="F68" s="235">
        <v>0</v>
      </c>
      <c r="G68" s="236"/>
      <c r="H68" s="104"/>
      <c r="I68" s="237">
        <f t="shared" si="11"/>
        <v>0</v>
      </c>
      <c r="J68" s="238"/>
      <c r="K68" s="239"/>
      <c r="L68" s="8">
        <v>1139525.1200000001</v>
      </c>
      <c r="M68" s="240">
        <f t="shared" si="12"/>
        <v>1139525.1200000001</v>
      </c>
      <c r="N68" s="71"/>
      <c r="O68" s="100"/>
      <c r="P68" s="9">
        <f t="shared" si="13"/>
        <v>-1139525.1200000001</v>
      </c>
      <c r="Q68" s="9">
        <f t="shared" si="14"/>
        <v>0</v>
      </c>
      <c r="R68" s="9">
        <f t="shared" si="15"/>
        <v>-1139525.1200000001</v>
      </c>
      <c r="S68" s="152">
        <v>46022</v>
      </c>
      <c r="T68" s="10"/>
      <c r="U68" s="23">
        <f t="shared" si="16"/>
        <v>0.35978853191055582</v>
      </c>
      <c r="V68" s="11">
        <f t="shared" si="17"/>
        <v>0</v>
      </c>
      <c r="W68" s="11">
        <f t="shared" si="18"/>
        <v>-729537.05</v>
      </c>
      <c r="X68" s="8">
        <v>409988.07</v>
      </c>
      <c r="Y68" s="9">
        <f t="shared" si="19"/>
        <v>-1139525.1200000001</v>
      </c>
      <c r="Z68" s="70">
        <f t="shared" si="20"/>
        <v>-1139525.1200000001</v>
      </c>
      <c r="AA68" s="71"/>
      <c r="AB68" s="108"/>
      <c r="AC68" s="9">
        <f t="shared" si="21"/>
        <v>0</v>
      </c>
      <c r="AD68" s="9">
        <f t="shared" si="22"/>
        <v>-1139525.1200000001</v>
      </c>
      <c r="AE68" s="10"/>
      <c r="AF68" s="24">
        <v>2.1656342898691398E-2</v>
      </c>
      <c r="AG68" s="11">
        <v>24899.9</v>
      </c>
      <c r="AH68" s="8">
        <v>24899.9</v>
      </c>
      <c r="AI68" s="9">
        <v>-24360.659227456876</v>
      </c>
      <c r="AJ68" s="9">
        <v>0</v>
      </c>
      <c r="AK68" s="10"/>
      <c r="AL68" s="11">
        <f t="shared" si="24"/>
        <v>-754436.95000000007</v>
      </c>
      <c r="AM68" s="8">
        <v>385088.17</v>
      </c>
      <c r="AN68" s="9">
        <f t="shared" si="26"/>
        <v>-1115164.4607725432</v>
      </c>
      <c r="AO68" s="9">
        <f t="shared" si="27"/>
        <v>-1139525.1200000001</v>
      </c>
      <c r="AP68" s="10"/>
      <c r="AQ68" s="25">
        <f t="shared" si="28"/>
        <v>729537.05</v>
      </c>
      <c r="AR68" s="25">
        <f t="shared" si="29"/>
        <v>729537.05</v>
      </c>
      <c r="AS68" s="25">
        <f t="shared" si="30"/>
        <v>0</v>
      </c>
      <c r="AT68" s="10"/>
      <c r="AU68" s="12">
        <v>409988.07</v>
      </c>
      <c r="AV68" s="12" t="str">
        <f t="shared" si="31"/>
        <v xml:space="preserve"> </v>
      </c>
      <c r="AW68" s="12">
        <f t="shared" si="32"/>
        <v>1139525.1200000001</v>
      </c>
      <c r="AX68" s="241"/>
      <c r="AY68" s="242"/>
      <c r="AZ68" s="241"/>
      <c r="BA68" s="241"/>
      <c r="BB68" s="243"/>
      <c r="BC68" s="242"/>
      <c r="BD68" s="242"/>
      <c r="BE68" s="241">
        <v>0</v>
      </c>
      <c r="BF68" s="241">
        <v>0</v>
      </c>
      <c r="BG68" s="241">
        <v>0</v>
      </c>
      <c r="BH68" s="241">
        <v>0</v>
      </c>
      <c r="BI68" s="241">
        <v>0</v>
      </c>
      <c r="BJ68" s="241">
        <v>0</v>
      </c>
      <c r="BK68" s="241">
        <v>0</v>
      </c>
      <c r="BL68" s="241"/>
      <c r="BM68" s="241">
        <v>3</v>
      </c>
      <c r="BN68" s="241">
        <v>0</v>
      </c>
      <c r="BO68" s="241">
        <v>0</v>
      </c>
      <c r="BP68" s="241"/>
      <c r="BQ68" s="241"/>
      <c r="BR68" s="241"/>
      <c r="BS68" s="241"/>
      <c r="BT68" s="294"/>
      <c r="BU68" s="294"/>
      <c r="BV68" s="294"/>
      <c r="BW68" s="294"/>
      <c r="BX68" s="241"/>
      <c r="BY68" s="241"/>
      <c r="BZ68" s="244"/>
      <c r="CA68" s="244"/>
      <c r="CB68" s="244"/>
      <c r="CC68" s="245"/>
      <c r="CD68" s="241">
        <v>0</v>
      </c>
      <c r="CE68" s="241">
        <v>24899.9</v>
      </c>
      <c r="CF68" s="241">
        <v>1149774</v>
      </c>
      <c r="CG68" s="241">
        <v>24899.9</v>
      </c>
      <c r="CH68" s="241">
        <v>1149774</v>
      </c>
      <c r="CI68" s="246" t="s">
        <v>634</v>
      </c>
      <c r="CJ68" s="247">
        <v>409988.07</v>
      </c>
      <c r="CK68" s="247">
        <v>385088.17</v>
      </c>
      <c r="CL68" s="247">
        <v>409988.07</v>
      </c>
      <c r="CM68" s="247">
        <v>0</v>
      </c>
    </row>
    <row r="69" spans="1:91" x14ac:dyDescent="0.25">
      <c r="A69" s="231" t="s">
        <v>762</v>
      </c>
      <c r="B69" s="232" t="s">
        <v>763</v>
      </c>
      <c r="C69" s="232" t="s">
        <v>640</v>
      </c>
      <c r="D69" s="233"/>
      <c r="E69" s="234">
        <v>435153</v>
      </c>
      <c r="F69" s="235">
        <v>435153</v>
      </c>
      <c r="G69" s="236"/>
      <c r="H69" s="104"/>
      <c r="I69" s="237">
        <f t="shared" si="11"/>
        <v>435153</v>
      </c>
      <c r="J69" s="238"/>
      <c r="K69" s="239"/>
      <c r="L69" s="8">
        <v>240914.01</v>
      </c>
      <c r="M69" s="240">
        <f t="shared" si="12"/>
        <v>240914.01</v>
      </c>
      <c r="N69" s="71"/>
      <c r="O69" s="100"/>
      <c r="P69" s="9">
        <f t="shared" si="13"/>
        <v>194238.99</v>
      </c>
      <c r="Q69" s="9">
        <f t="shared" si="14"/>
        <v>0</v>
      </c>
      <c r="R69" s="9">
        <f t="shared" si="15"/>
        <v>194238.99</v>
      </c>
      <c r="S69" s="152">
        <v>46022</v>
      </c>
      <c r="T69" s="10"/>
      <c r="U69" s="23">
        <f t="shared" si="16"/>
        <v>0.83957923410099722</v>
      </c>
      <c r="V69" s="11">
        <f t="shared" si="17"/>
        <v>365345.42245675123</v>
      </c>
      <c r="W69" s="11" t="str">
        <f t="shared" ca="1" si="18"/>
        <v/>
      </c>
      <c r="X69" s="8">
        <v>202266.4</v>
      </c>
      <c r="Y69" s="9">
        <f t="shared" ca="1" si="19"/>
        <v>0</v>
      </c>
      <c r="Z69" s="70">
        <f t="shared" ca="1" si="20"/>
        <v>0</v>
      </c>
      <c r="AA69" s="71"/>
      <c r="AB69" s="108"/>
      <c r="AC69" s="9">
        <f t="shared" si="21"/>
        <v>0</v>
      </c>
      <c r="AD69" s="9">
        <f t="shared" ca="1" si="22"/>
        <v>0</v>
      </c>
      <c r="AE69" s="10"/>
      <c r="AF69" s="24">
        <v>0.47728732268890783</v>
      </c>
      <c r="AG69" s="11">
        <v>124294.21</v>
      </c>
      <c r="AH69" s="8">
        <v>124294.21</v>
      </c>
      <c r="AI69" s="9">
        <v>-25165.036136124574</v>
      </c>
      <c r="AJ69" s="9">
        <v>0</v>
      </c>
      <c r="AK69" s="10"/>
      <c r="AL69" s="11" t="str">
        <f t="shared" ca="1" si="24"/>
        <v/>
      </c>
      <c r="AM69" s="8">
        <v>77972.19</v>
      </c>
      <c r="AN69" s="9" t="str">
        <f t="shared" ca="1" si="26"/>
        <v/>
      </c>
      <c r="AO69" s="9" t="str">
        <f t="shared" ca="1" si="27"/>
        <v/>
      </c>
      <c r="AP69" s="10"/>
      <c r="AQ69" s="25" t="str">
        <f t="shared" ca="1" si="28"/>
        <v/>
      </c>
      <c r="AR69" s="25">
        <f t="shared" si="29"/>
        <v>38647.610000000015</v>
      </c>
      <c r="AS69" s="25" t="str">
        <f t="shared" ca="1" si="30"/>
        <v/>
      </c>
      <c r="AT69" s="10"/>
      <c r="AU69" s="12">
        <v>435153</v>
      </c>
      <c r="AV69" s="12" t="str">
        <f t="shared" ca="1" si="31"/>
        <v/>
      </c>
      <c r="AW69" s="12" t="str">
        <f t="shared" ca="1" si="32"/>
        <v/>
      </c>
      <c r="AX69" s="241"/>
      <c r="AY69" s="242"/>
      <c r="AZ69" s="241"/>
      <c r="BA69" s="241"/>
      <c r="BB69" s="243"/>
      <c r="BC69" s="242"/>
      <c r="BD69" s="242"/>
      <c r="BE69" s="241">
        <v>0</v>
      </c>
      <c r="BF69" s="241">
        <v>0</v>
      </c>
      <c r="BG69" s="241">
        <v>0</v>
      </c>
      <c r="BH69" s="241">
        <v>0</v>
      </c>
      <c r="BI69" s="241">
        <v>0</v>
      </c>
      <c r="BJ69" s="241">
        <v>0</v>
      </c>
      <c r="BK69" s="241">
        <v>0</v>
      </c>
      <c r="BL69" s="241"/>
      <c r="BM69" s="241">
        <v>3</v>
      </c>
      <c r="BN69" s="241">
        <v>0</v>
      </c>
      <c r="BO69" s="241">
        <v>233081.60000000001</v>
      </c>
      <c r="BP69" s="241"/>
      <c r="BQ69" s="241"/>
      <c r="BR69" s="241"/>
      <c r="BS69" s="241"/>
      <c r="BT69" s="294"/>
      <c r="BU69" s="294"/>
      <c r="BV69" s="294"/>
      <c r="BW69" s="294"/>
      <c r="BX69" s="241"/>
      <c r="BY69" s="241"/>
      <c r="BZ69" s="244"/>
      <c r="CA69" s="244"/>
      <c r="CB69" s="244"/>
      <c r="CC69" s="245"/>
      <c r="CD69" s="241">
        <v>0</v>
      </c>
      <c r="CE69" s="241">
        <v>207692.87</v>
      </c>
      <c r="CF69" s="241">
        <v>260418</v>
      </c>
      <c r="CG69" s="241">
        <v>207692.87</v>
      </c>
      <c r="CH69" s="241">
        <v>260418</v>
      </c>
      <c r="CI69" s="246" t="s">
        <v>634</v>
      </c>
      <c r="CJ69" s="247">
        <v>202266.4</v>
      </c>
      <c r="CK69" s="247">
        <v>77972.19</v>
      </c>
      <c r="CL69" s="247">
        <v>435153</v>
      </c>
      <c r="CM69" s="247">
        <v>0</v>
      </c>
    </row>
    <row r="70" spans="1:91" x14ac:dyDescent="0.25">
      <c r="A70" s="231" t="s">
        <v>764</v>
      </c>
      <c r="B70" s="232" t="s">
        <v>665</v>
      </c>
      <c r="C70" s="232" t="s">
        <v>640</v>
      </c>
      <c r="D70" s="233"/>
      <c r="E70" s="234">
        <v>226400.8</v>
      </c>
      <c r="F70" s="235">
        <v>226400.8</v>
      </c>
      <c r="G70" s="236"/>
      <c r="H70" s="104"/>
      <c r="I70" s="237">
        <f t="shared" si="11"/>
        <v>226400.8</v>
      </c>
      <c r="J70" s="238"/>
      <c r="K70" s="239"/>
      <c r="L70" s="8">
        <v>228219.36</v>
      </c>
      <c r="M70" s="240">
        <f t="shared" si="12"/>
        <v>228219.36</v>
      </c>
      <c r="N70" s="71"/>
      <c r="O70" s="100"/>
      <c r="P70" s="9">
        <f t="shared" si="13"/>
        <v>-1818.5599999999977</v>
      </c>
      <c r="Q70" s="9">
        <f t="shared" si="14"/>
        <v>0</v>
      </c>
      <c r="R70" s="9">
        <f t="shared" si="15"/>
        <v>-1818.5599999999977</v>
      </c>
      <c r="S70" s="152">
        <v>46022</v>
      </c>
      <c r="T70" s="10"/>
      <c r="U70" s="23">
        <f t="shared" si="16"/>
        <v>0.84140017744331597</v>
      </c>
      <c r="V70" s="11">
        <f t="shared" si="17"/>
        <v>190493.67329330868</v>
      </c>
      <c r="W70" s="11">
        <f t="shared" si="18"/>
        <v>190205.25</v>
      </c>
      <c r="X70" s="8">
        <v>192023.81</v>
      </c>
      <c r="Y70" s="9">
        <f t="shared" si="19"/>
        <v>-1818.5599999999977</v>
      </c>
      <c r="Z70" s="70">
        <f t="shared" si="20"/>
        <v>-1818.5599999999977</v>
      </c>
      <c r="AA70" s="71"/>
      <c r="AB70" s="108"/>
      <c r="AC70" s="9">
        <f t="shared" si="21"/>
        <v>0</v>
      </c>
      <c r="AD70" s="9">
        <f t="shared" si="22"/>
        <v>-1818.5599999999977</v>
      </c>
      <c r="AE70" s="10"/>
      <c r="AF70" s="24">
        <v>7.1995866210326845E-2</v>
      </c>
      <c r="AG70" s="11">
        <v>15082.63</v>
      </c>
      <c r="AH70" s="8">
        <v>15082.63</v>
      </c>
      <c r="AI70" s="9">
        <v>-13996.742988420137</v>
      </c>
      <c r="AJ70" s="9">
        <v>0</v>
      </c>
      <c r="AK70" s="10"/>
      <c r="AL70" s="11">
        <f t="shared" si="24"/>
        <v>175122.62</v>
      </c>
      <c r="AM70" s="8">
        <v>176941.18</v>
      </c>
      <c r="AN70" s="9">
        <f t="shared" si="26"/>
        <v>12178.18298842014</v>
      </c>
      <c r="AO70" s="9">
        <f t="shared" si="27"/>
        <v>-1818.5599999999977</v>
      </c>
      <c r="AP70" s="10"/>
      <c r="AQ70" s="25">
        <f t="shared" si="28"/>
        <v>36195.549999999988</v>
      </c>
      <c r="AR70" s="25">
        <f t="shared" si="29"/>
        <v>36195.549999999988</v>
      </c>
      <c r="AS70" s="25">
        <f t="shared" si="30"/>
        <v>0</v>
      </c>
      <c r="AT70" s="10"/>
      <c r="AU70" s="12">
        <v>226400.8</v>
      </c>
      <c r="AV70" s="12" t="str">
        <f t="shared" si="31"/>
        <v xml:space="preserve"> </v>
      </c>
      <c r="AW70" s="12">
        <f t="shared" si="32"/>
        <v>36195.549999999988</v>
      </c>
      <c r="AX70" s="241"/>
      <c r="AY70" s="242"/>
      <c r="AZ70" s="241"/>
      <c r="BA70" s="241"/>
      <c r="BB70" s="243"/>
      <c r="BC70" s="242"/>
      <c r="BD70" s="242"/>
      <c r="BE70" s="241">
        <v>0</v>
      </c>
      <c r="BF70" s="241">
        <v>0</v>
      </c>
      <c r="BG70" s="241">
        <v>0</v>
      </c>
      <c r="BH70" s="241">
        <v>0</v>
      </c>
      <c r="BI70" s="241">
        <v>0</v>
      </c>
      <c r="BJ70" s="241">
        <v>0</v>
      </c>
      <c r="BK70" s="241">
        <v>0</v>
      </c>
      <c r="BL70" s="241"/>
      <c r="BM70" s="241">
        <v>3</v>
      </c>
      <c r="BN70" s="241">
        <v>0</v>
      </c>
      <c r="BO70" s="241">
        <v>17561.619999999995</v>
      </c>
      <c r="BP70" s="241"/>
      <c r="BQ70" s="241"/>
      <c r="BR70" s="241"/>
      <c r="BS70" s="241"/>
      <c r="BT70" s="294"/>
      <c r="BU70" s="294"/>
      <c r="BV70" s="294"/>
      <c r="BW70" s="294"/>
      <c r="BX70" s="241"/>
      <c r="BY70" s="241"/>
      <c r="BZ70" s="244"/>
      <c r="CA70" s="244"/>
      <c r="CB70" s="244"/>
      <c r="CC70" s="245"/>
      <c r="CD70" s="241">
        <v>0</v>
      </c>
      <c r="CE70" s="241">
        <v>15082.63</v>
      </c>
      <c r="CF70" s="241">
        <v>209493</v>
      </c>
      <c r="CG70" s="241">
        <v>15082.63</v>
      </c>
      <c r="CH70" s="241">
        <v>209493</v>
      </c>
      <c r="CI70" s="246" t="s">
        <v>634</v>
      </c>
      <c r="CJ70" s="247">
        <v>192023.81</v>
      </c>
      <c r="CK70" s="247">
        <v>176941.18</v>
      </c>
      <c r="CL70" s="247">
        <v>226400.8</v>
      </c>
      <c r="CM70" s="247">
        <v>0</v>
      </c>
    </row>
    <row r="71" spans="1:91" x14ac:dyDescent="0.25">
      <c r="A71" s="231" t="s">
        <v>765</v>
      </c>
      <c r="B71" s="232" t="s">
        <v>766</v>
      </c>
      <c r="C71" s="232" t="s">
        <v>640</v>
      </c>
      <c r="D71" s="233"/>
      <c r="E71" s="234">
        <v>0</v>
      </c>
      <c r="F71" s="235">
        <v>0</v>
      </c>
      <c r="G71" s="236"/>
      <c r="H71" s="104"/>
      <c r="I71" s="237">
        <f t="shared" ref="I71:I134" si="33">F71</f>
        <v>0</v>
      </c>
      <c r="J71" s="238"/>
      <c r="K71" s="239"/>
      <c r="L71" s="8">
        <v>2989.16</v>
      </c>
      <c r="M71" s="240">
        <f t="shared" ref="M71:M134" si="34">L71</f>
        <v>2989.16</v>
      </c>
      <c r="N71" s="71"/>
      <c r="O71" s="100"/>
      <c r="P71" s="9">
        <f t="shared" ref="P71:P134" si="35">I71-M71</f>
        <v>-2989.16</v>
      </c>
      <c r="Q71" s="9">
        <f t="shared" ref="Q71:Q134" si="36">IF(LEFT(B71,4)&lt;&gt;"    ",0,BN71)</f>
        <v>0</v>
      </c>
      <c r="R71" s="9">
        <f t="shared" ref="R71:R134" si="37">+P71-Q71</f>
        <v>-2989.16</v>
      </c>
      <c r="S71" s="152">
        <v>46022</v>
      </c>
      <c r="T71" s="10"/>
      <c r="U71" s="23">
        <f t="shared" ref="U71:U134" si="38">IF(LEFT(B71,4)&lt;&gt;"    ","",IF(M71&lt;&gt;0,X71/M71,0))</f>
        <v>1.2784394277991142</v>
      </c>
      <c r="V71" s="11">
        <f t="shared" ref="V71:V134" si="39">IF(LEFT(B71,4)&lt;&gt;"    ","",U71*I71)</f>
        <v>0</v>
      </c>
      <c r="W71" s="11">
        <f t="shared" ref="W71:W134" si="40">IF(LEFT(B71,4)&lt;&gt;"    ","",X71+Z71)</f>
        <v>832.30000000000018</v>
      </c>
      <c r="X71" s="8">
        <v>3821.46</v>
      </c>
      <c r="Y71" s="9">
        <f t="shared" ref="Y71:Y134" si="41">IF(LEFT(B71,4)&lt;&gt;"    ",0,IF(P71&lt;0,P71,IF(U71&gt;0.3,W71-X71,0)))</f>
        <v>-2989.16</v>
      </c>
      <c r="Z71" s="70">
        <f t="shared" ref="Z71:Z134" si="42">Y71</f>
        <v>-2989.16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-2989.16</v>
      </c>
      <c r="AE71" s="10"/>
      <c r="AF71" s="24">
        <v>0</v>
      </c>
      <c r="AG71" s="11">
        <v>0</v>
      </c>
      <c r="AH71" s="8">
        <v>0</v>
      </c>
      <c r="AI71" s="9">
        <v>0</v>
      </c>
      <c r="AJ71" s="9">
        <v>0</v>
      </c>
      <c r="AK71" s="10"/>
      <c r="AL71" s="11">
        <f t="shared" ref="AL71:AL134" si="45">IF(LEFT(B71,4)&lt;&gt;"    ","",W71-AG71)</f>
        <v>832.30000000000018</v>
      </c>
      <c r="AM71" s="8">
        <v>3821.46</v>
      </c>
      <c r="AN71" s="9">
        <f t="shared" ref="AN71:AN134" si="46">IF(LEFT(B71,4)&lt;&gt;"    ","",Y71-AI71)</f>
        <v>-2989.16</v>
      </c>
      <c r="AO71" s="9">
        <f t="shared" ref="AO71:AO134" si="47">IF(LEFT(B71,4)&lt;&gt;"    ","",Z71-AJ71)</f>
        <v>-2989.16</v>
      </c>
      <c r="AP71" s="10"/>
      <c r="AQ71" s="25">
        <f t="shared" ref="AQ71:AQ134" si="48">IF(LEFT(B71,4)&lt;&gt;"    ","",I71-W71)</f>
        <v>-832.30000000000018</v>
      </c>
      <c r="AR71" s="25">
        <f t="shared" ref="AR71:AR134" si="49">M71-X71</f>
        <v>-832.30000000000018</v>
      </c>
      <c r="AS71" s="25">
        <f t="shared" ref="AS71:AS134" si="50">IF(LEFT(B71,4)&lt;&gt;"    ","",P71-Z71)</f>
        <v>0</v>
      </c>
      <c r="AT71" s="10"/>
      <c r="AU71" s="12">
        <v>2525</v>
      </c>
      <c r="AV71" s="12" t="str">
        <f t="shared" ref="AV71:AV134" si="51">IF(LEFT(B71,4)&lt;&gt;"    ","",IF(W71-AU71&gt;=0,W71-AU71," "))</f>
        <v xml:space="preserve"> </v>
      </c>
      <c r="AW71" s="12">
        <f t="shared" ref="AW71:AW134" si="52">IF(LEFT(B71,4)&lt;&gt;"    ","",IF(AU71-W71&gt;=0,AU71-W71," "))</f>
        <v>1692.6999999999998</v>
      </c>
      <c r="AX71" s="241"/>
      <c r="AY71" s="242"/>
      <c r="AZ71" s="241"/>
      <c r="BA71" s="241"/>
      <c r="BB71" s="243"/>
      <c r="BC71" s="242"/>
      <c r="BD71" s="242"/>
      <c r="BE71" s="241">
        <v>0</v>
      </c>
      <c r="BF71" s="241">
        <v>0</v>
      </c>
      <c r="BG71" s="241">
        <v>0</v>
      </c>
      <c r="BH71" s="241">
        <v>0</v>
      </c>
      <c r="BI71" s="241">
        <v>0</v>
      </c>
      <c r="BJ71" s="241">
        <v>0</v>
      </c>
      <c r="BK71" s="241">
        <v>0</v>
      </c>
      <c r="BL71" s="241"/>
      <c r="BM71" s="241">
        <v>3</v>
      </c>
      <c r="BN71" s="241">
        <v>0</v>
      </c>
      <c r="BO71" s="241">
        <v>-1296.46</v>
      </c>
      <c r="BP71" s="241"/>
      <c r="BQ71" s="241"/>
      <c r="BR71" s="241"/>
      <c r="BS71" s="241"/>
      <c r="BT71" s="294"/>
      <c r="BU71" s="294"/>
      <c r="BV71" s="294"/>
      <c r="BW71" s="294"/>
      <c r="BX71" s="241"/>
      <c r="BY71" s="241"/>
      <c r="BZ71" s="244"/>
      <c r="CA71" s="244"/>
      <c r="CB71" s="244"/>
      <c r="CC71" s="245"/>
      <c r="CD71" s="241">
        <v>0</v>
      </c>
      <c r="CE71" s="241">
        <v>0</v>
      </c>
      <c r="CF71" s="241">
        <v>0</v>
      </c>
      <c r="CG71" s="241">
        <v>0</v>
      </c>
      <c r="CH71" s="241">
        <v>0</v>
      </c>
      <c r="CI71" s="246" t="s">
        <v>634</v>
      </c>
      <c r="CJ71" s="247">
        <v>3821.46</v>
      </c>
      <c r="CK71" s="247">
        <v>3821.46</v>
      </c>
      <c r="CL71" s="247">
        <v>2525</v>
      </c>
      <c r="CM71" s="247">
        <v>0</v>
      </c>
    </row>
    <row r="72" spans="1:91" x14ac:dyDescent="0.25">
      <c r="A72" s="231" t="s">
        <v>767</v>
      </c>
      <c r="B72" s="232" t="s">
        <v>768</v>
      </c>
      <c r="C72" s="232" t="s">
        <v>640</v>
      </c>
      <c r="D72" s="233"/>
      <c r="E72" s="234">
        <v>34000</v>
      </c>
      <c r="F72" s="235">
        <v>34000</v>
      </c>
      <c r="G72" s="236"/>
      <c r="H72" s="104"/>
      <c r="I72" s="237">
        <f t="shared" si="33"/>
        <v>34000</v>
      </c>
      <c r="J72" s="238"/>
      <c r="K72" s="239"/>
      <c r="L72" s="8">
        <v>7871.44</v>
      </c>
      <c r="M72" s="240">
        <f t="shared" si="34"/>
        <v>7871.44</v>
      </c>
      <c r="N72" s="71"/>
      <c r="O72" s="100"/>
      <c r="P72" s="9">
        <f t="shared" si="35"/>
        <v>26128.560000000001</v>
      </c>
      <c r="Q72" s="9">
        <f t="shared" si="36"/>
        <v>0</v>
      </c>
      <c r="R72" s="9">
        <f t="shared" si="37"/>
        <v>26128.560000000001</v>
      </c>
      <c r="S72" s="152">
        <v>46022</v>
      </c>
      <c r="T72" s="10"/>
      <c r="U72" s="23">
        <f t="shared" si="38"/>
        <v>0.45691258524488532</v>
      </c>
      <c r="V72" s="11">
        <f t="shared" si="39"/>
        <v>15535.027898326101</v>
      </c>
      <c r="W72" s="11" t="str">
        <f t="shared" ca="1" si="40"/>
        <v/>
      </c>
      <c r="X72" s="8">
        <v>3596.56</v>
      </c>
      <c r="Y72" s="9">
        <f t="shared" ca="1" si="41"/>
        <v>0</v>
      </c>
      <c r="Z72" s="70">
        <f t="shared" ca="1" si="42"/>
        <v>0</v>
      </c>
      <c r="AA72" s="71"/>
      <c r="AB72" s="108"/>
      <c r="AC72" s="9">
        <f t="shared" si="43"/>
        <v>0</v>
      </c>
      <c r="AD72" s="9">
        <f t="shared" ca="1" si="44"/>
        <v>0</v>
      </c>
      <c r="AE72" s="10"/>
      <c r="AF72" s="24">
        <v>1.7345350797561925E-2</v>
      </c>
      <c r="AG72" s="11">
        <v>133.75</v>
      </c>
      <c r="AH72" s="8">
        <v>133.75</v>
      </c>
      <c r="AI72" s="9">
        <v>-131.43005933082608</v>
      </c>
      <c r="AJ72" s="9">
        <v>0</v>
      </c>
      <c r="AK72" s="10"/>
      <c r="AL72" s="11" t="str">
        <f t="shared" ca="1" si="45"/>
        <v/>
      </c>
      <c r="AM72" s="8">
        <v>3462.81</v>
      </c>
      <c r="AN72" s="9" t="str">
        <f t="shared" ca="1" si="46"/>
        <v/>
      </c>
      <c r="AO72" s="9" t="str">
        <f t="shared" ca="1" si="47"/>
        <v/>
      </c>
      <c r="AP72" s="10"/>
      <c r="AQ72" s="25" t="str">
        <f t="shared" ca="1" si="48"/>
        <v/>
      </c>
      <c r="AR72" s="25">
        <f t="shared" si="49"/>
        <v>4274.8799999999992</v>
      </c>
      <c r="AS72" s="25" t="str">
        <f t="shared" ca="1" si="50"/>
        <v/>
      </c>
      <c r="AT72" s="10"/>
      <c r="AU72" s="12">
        <v>34000</v>
      </c>
      <c r="AV72" s="12" t="str">
        <f t="shared" ca="1" si="51"/>
        <v/>
      </c>
      <c r="AW72" s="12" t="str">
        <f t="shared" ca="1" si="52"/>
        <v/>
      </c>
      <c r="AX72" s="241"/>
      <c r="AY72" s="242"/>
      <c r="AZ72" s="241"/>
      <c r="BA72" s="241"/>
      <c r="BB72" s="243"/>
      <c r="BC72" s="242"/>
      <c r="BD72" s="242"/>
      <c r="BE72" s="241">
        <v>0</v>
      </c>
      <c r="BF72" s="241">
        <v>0</v>
      </c>
      <c r="BG72" s="241">
        <v>0</v>
      </c>
      <c r="BH72" s="241">
        <v>0</v>
      </c>
      <c r="BI72" s="241">
        <v>0</v>
      </c>
      <c r="BJ72" s="241">
        <v>0</v>
      </c>
      <c r="BK72" s="241">
        <v>0</v>
      </c>
      <c r="BL72" s="241"/>
      <c r="BM72" s="241">
        <v>3</v>
      </c>
      <c r="BN72" s="241">
        <v>0</v>
      </c>
      <c r="BO72" s="241">
        <v>30403.439999999999</v>
      </c>
      <c r="BP72" s="241"/>
      <c r="BQ72" s="241"/>
      <c r="BR72" s="241"/>
      <c r="BS72" s="241"/>
      <c r="BT72" s="294"/>
      <c r="BU72" s="294"/>
      <c r="BV72" s="294"/>
      <c r="BW72" s="294"/>
      <c r="BX72" s="241"/>
      <c r="BY72" s="241"/>
      <c r="BZ72" s="244"/>
      <c r="CA72" s="244"/>
      <c r="CB72" s="244"/>
      <c r="CC72" s="245"/>
      <c r="CD72" s="241">
        <v>0</v>
      </c>
      <c r="CE72" s="241">
        <v>133.75</v>
      </c>
      <c r="CF72" s="241">
        <v>7711</v>
      </c>
      <c r="CG72" s="241">
        <v>133.75</v>
      </c>
      <c r="CH72" s="241">
        <v>7711</v>
      </c>
      <c r="CI72" s="246" t="s">
        <v>634</v>
      </c>
      <c r="CJ72" s="247">
        <v>3596.56</v>
      </c>
      <c r="CK72" s="247">
        <v>3462.81</v>
      </c>
      <c r="CL72" s="247">
        <v>34000</v>
      </c>
      <c r="CM72" s="247">
        <v>0</v>
      </c>
    </row>
    <row r="73" spans="1:91" x14ac:dyDescent="0.25">
      <c r="A73" s="231" t="s">
        <v>769</v>
      </c>
      <c r="B73" s="232" t="s">
        <v>668</v>
      </c>
      <c r="C73" s="232" t="s">
        <v>640</v>
      </c>
      <c r="D73" s="233"/>
      <c r="E73" s="234">
        <v>65960</v>
      </c>
      <c r="F73" s="235">
        <v>65960</v>
      </c>
      <c r="G73" s="236"/>
      <c r="H73" s="104"/>
      <c r="I73" s="237">
        <f t="shared" si="33"/>
        <v>65960</v>
      </c>
      <c r="J73" s="238"/>
      <c r="K73" s="239"/>
      <c r="L73" s="8">
        <v>37411.68</v>
      </c>
      <c r="M73" s="240">
        <f t="shared" si="34"/>
        <v>37411.68</v>
      </c>
      <c r="N73" s="71"/>
      <c r="O73" s="100"/>
      <c r="P73" s="9">
        <f t="shared" si="35"/>
        <v>28548.32</v>
      </c>
      <c r="Q73" s="9">
        <f t="shared" si="36"/>
        <v>0</v>
      </c>
      <c r="R73" s="9">
        <f t="shared" si="37"/>
        <v>28548.32</v>
      </c>
      <c r="S73" s="152">
        <v>46022</v>
      </c>
      <c r="T73" s="10"/>
      <c r="U73" s="23">
        <f t="shared" si="38"/>
        <v>1.1103174195866103</v>
      </c>
      <c r="V73" s="11">
        <f t="shared" si="39"/>
        <v>73236.536995932824</v>
      </c>
      <c r="W73" s="11" t="str">
        <f t="shared" ca="1" si="40"/>
        <v/>
      </c>
      <c r="X73" s="8">
        <v>41538.839999999997</v>
      </c>
      <c r="Y73" s="9">
        <f t="shared" ca="1" si="41"/>
        <v>0</v>
      </c>
      <c r="Z73" s="70">
        <f t="shared" ca="1" si="42"/>
        <v>0</v>
      </c>
      <c r="AA73" s="71"/>
      <c r="AB73" s="108"/>
      <c r="AC73" s="9">
        <f t="shared" si="43"/>
        <v>0</v>
      </c>
      <c r="AD73" s="9">
        <f t="shared" ca="1" si="44"/>
        <v>0</v>
      </c>
      <c r="AE73" s="10"/>
      <c r="AF73" s="24">
        <v>3.3279747072850523E-2</v>
      </c>
      <c r="AG73" s="11">
        <v>1242.0999999999999</v>
      </c>
      <c r="AH73" s="8">
        <v>1242.0999999999999</v>
      </c>
      <c r="AI73" s="9">
        <v>-1200.7632261608123</v>
      </c>
      <c r="AJ73" s="9">
        <v>0</v>
      </c>
      <c r="AK73" s="10"/>
      <c r="AL73" s="11" t="str">
        <f t="shared" ca="1" si="45"/>
        <v/>
      </c>
      <c r="AM73" s="8">
        <v>40296.74</v>
      </c>
      <c r="AN73" s="9" t="str">
        <f t="shared" ca="1" si="46"/>
        <v/>
      </c>
      <c r="AO73" s="9" t="str">
        <f t="shared" ca="1" si="47"/>
        <v/>
      </c>
      <c r="AP73" s="10"/>
      <c r="AQ73" s="25" t="str">
        <f t="shared" ca="1" si="48"/>
        <v/>
      </c>
      <c r="AR73" s="25">
        <f t="shared" si="49"/>
        <v>-4127.1599999999962</v>
      </c>
      <c r="AS73" s="25" t="str">
        <f t="shared" ca="1" si="50"/>
        <v/>
      </c>
      <c r="AT73" s="10"/>
      <c r="AU73" s="12">
        <v>65960</v>
      </c>
      <c r="AV73" s="12" t="str">
        <f t="shared" ca="1" si="51"/>
        <v/>
      </c>
      <c r="AW73" s="12" t="str">
        <f t="shared" ca="1" si="52"/>
        <v/>
      </c>
      <c r="AX73" s="241"/>
      <c r="AY73" s="242"/>
      <c r="AZ73" s="241"/>
      <c r="BA73" s="241"/>
      <c r="BB73" s="243"/>
      <c r="BC73" s="242"/>
      <c r="BD73" s="242"/>
      <c r="BE73" s="241">
        <v>0</v>
      </c>
      <c r="BF73" s="241">
        <v>0</v>
      </c>
      <c r="BG73" s="241">
        <v>0</v>
      </c>
      <c r="BH73" s="241">
        <v>0</v>
      </c>
      <c r="BI73" s="241">
        <v>0</v>
      </c>
      <c r="BJ73" s="241">
        <v>0</v>
      </c>
      <c r="BK73" s="241">
        <v>0</v>
      </c>
      <c r="BL73" s="241"/>
      <c r="BM73" s="241">
        <v>3</v>
      </c>
      <c r="BN73" s="241">
        <v>0</v>
      </c>
      <c r="BO73" s="241">
        <v>9055</v>
      </c>
      <c r="BP73" s="241"/>
      <c r="BQ73" s="241"/>
      <c r="BR73" s="241"/>
      <c r="BS73" s="241"/>
      <c r="BT73" s="294"/>
      <c r="BU73" s="294"/>
      <c r="BV73" s="294"/>
      <c r="BW73" s="294"/>
      <c r="BX73" s="241"/>
      <c r="BY73" s="241"/>
      <c r="BZ73" s="244"/>
      <c r="CA73" s="244"/>
      <c r="CB73" s="244"/>
      <c r="CC73" s="245"/>
      <c r="CD73" s="241">
        <v>0</v>
      </c>
      <c r="CE73" s="241">
        <v>1242.0999999999999</v>
      </c>
      <c r="CF73" s="241">
        <v>37323</v>
      </c>
      <c r="CG73" s="241">
        <v>1242.0999999999999</v>
      </c>
      <c r="CH73" s="241">
        <v>37323</v>
      </c>
      <c r="CI73" s="246" t="s">
        <v>634</v>
      </c>
      <c r="CJ73" s="247">
        <v>41538.839999999997</v>
      </c>
      <c r="CK73" s="247">
        <v>40296.74</v>
      </c>
      <c r="CL73" s="247">
        <v>65960</v>
      </c>
      <c r="CM73" s="247">
        <v>0</v>
      </c>
    </row>
    <row r="74" spans="1:91" x14ac:dyDescent="0.25">
      <c r="A74" s="231" t="s">
        <v>770</v>
      </c>
      <c r="B74" s="232" t="s">
        <v>771</v>
      </c>
      <c r="C74" s="232" t="s">
        <v>640</v>
      </c>
      <c r="D74" s="233"/>
      <c r="E74" s="234">
        <v>12650</v>
      </c>
      <c r="F74" s="235">
        <v>12650</v>
      </c>
      <c r="G74" s="236"/>
      <c r="H74" s="104"/>
      <c r="I74" s="237">
        <f t="shared" si="33"/>
        <v>12650</v>
      </c>
      <c r="J74" s="238"/>
      <c r="K74" s="239"/>
      <c r="L74" s="8">
        <v>10157.950000000001</v>
      </c>
      <c r="M74" s="240">
        <f t="shared" si="34"/>
        <v>10157.950000000001</v>
      </c>
      <c r="N74" s="71"/>
      <c r="O74" s="100"/>
      <c r="P74" s="9">
        <f t="shared" si="35"/>
        <v>2492.0499999999993</v>
      </c>
      <c r="Q74" s="9">
        <f t="shared" si="36"/>
        <v>0</v>
      </c>
      <c r="R74" s="9">
        <f t="shared" si="37"/>
        <v>2492.0499999999993</v>
      </c>
      <c r="S74" s="152">
        <v>46022</v>
      </c>
      <c r="T74" s="10"/>
      <c r="U74" s="23">
        <f t="shared" si="38"/>
        <v>1.0476385491167017</v>
      </c>
      <c r="V74" s="11">
        <f t="shared" si="39"/>
        <v>13252.627646326277</v>
      </c>
      <c r="W74" s="11" t="str">
        <f t="shared" ca="1" si="40"/>
        <v/>
      </c>
      <c r="X74" s="8">
        <v>10641.86</v>
      </c>
      <c r="Y74" s="9">
        <f t="shared" ca="1" si="41"/>
        <v>0</v>
      </c>
      <c r="Z74" s="70">
        <f t="shared" ca="1" si="42"/>
        <v>0</v>
      </c>
      <c r="AA74" s="71"/>
      <c r="AB74" s="108"/>
      <c r="AC74" s="9">
        <f t="shared" si="43"/>
        <v>0</v>
      </c>
      <c r="AD74" s="9">
        <f t="shared" ca="1" si="44"/>
        <v>0</v>
      </c>
      <c r="AE74" s="10"/>
      <c r="AF74" s="24">
        <v>0.63217139114978027</v>
      </c>
      <c r="AG74" s="11">
        <v>6757.28</v>
      </c>
      <c r="AH74" s="8">
        <v>6757.28</v>
      </c>
      <c r="AI74" s="9">
        <v>-1701.830671830855</v>
      </c>
      <c r="AJ74" s="9">
        <v>0</v>
      </c>
      <c r="AK74" s="10"/>
      <c r="AL74" s="11" t="str">
        <f t="shared" ca="1" si="45"/>
        <v/>
      </c>
      <c r="AM74" s="8">
        <v>3884.58</v>
      </c>
      <c r="AN74" s="9" t="str">
        <f t="shared" ca="1" si="46"/>
        <v/>
      </c>
      <c r="AO74" s="9" t="str">
        <f t="shared" ca="1" si="47"/>
        <v/>
      </c>
      <c r="AP74" s="10"/>
      <c r="AQ74" s="25" t="str">
        <f t="shared" ca="1" si="48"/>
        <v/>
      </c>
      <c r="AR74" s="25">
        <f t="shared" si="49"/>
        <v>-483.90999999999985</v>
      </c>
      <c r="AS74" s="25" t="str">
        <f t="shared" ca="1" si="50"/>
        <v/>
      </c>
      <c r="AT74" s="10"/>
      <c r="AU74" s="12">
        <v>12650</v>
      </c>
      <c r="AV74" s="12" t="str">
        <f t="shared" ca="1" si="51"/>
        <v/>
      </c>
      <c r="AW74" s="12" t="str">
        <f t="shared" ca="1" si="52"/>
        <v/>
      </c>
      <c r="AX74" s="241"/>
      <c r="AY74" s="242"/>
      <c r="AZ74" s="241"/>
      <c r="BA74" s="241"/>
      <c r="BB74" s="243"/>
      <c r="BC74" s="242"/>
      <c r="BD74" s="242"/>
      <c r="BE74" s="241">
        <v>0</v>
      </c>
      <c r="BF74" s="241">
        <v>0</v>
      </c>
      <c r="BG74" s="241">
        <v>0</v>
      </c>
      <c r="BH74" s="241">
        <v>0</v>
      </c>
      <c r="BI74" s="241">
        <v>0</v>
      </c>
      <c r="BJ74" s="241">
        <v>0</v>
      </c>
      <c r="BK74" s="241">
        <v>0</v>
      </c>
      <c r="BL74" s="241"/>
      <c r="BM74" s="241">
        <v>3</v>
      </c>
      <c r="BN74" s="241">
        <v>0</v>
      </c>
      <c r="BO74" s="241">
        <v>2008.1399999999994</v>
      </c>
      <c r="BP74" s="241"/>
      <c r="BQ74" s="241"/>
      <c r="BR74" s="241"/>
      <c r="BS74" s="241"/>
      <c r="BT74" s="294"/>
      <c r="BU74" s="294"/>
      <c r="BV74" s="294"/>
      <c r="BW74" s="294"/>
      <c r="BX74" s="241"/>
      <c r="BY74" s="241"/>
      <c r="BZ74" s="244"/>
      <c r="CA74" s="244"/>
      <c r="CB74" s="244"/>
      <c r="CC74" s="245"/>
      <c r="CD74" s="241">
        <v>0</v>
      </c>
      <c r="CE74" s="241">
        <v>7996.96</v>
      </c>
      <c r="CF74" s="241">
        <v>10689</v>
      </c>
      <c r="CG74" s="241">
        <v>7996.96</v>
      </c>
      <c r="CH74" s="241">
        <v>10689</v>
      </c>
      <c r="CI74" s="246" t="s">
        <v>634</v>
      </c>
      <c r="CJ74" s="247">
        <v>10641.86</v>
      </c>
      <c r="CK74" s="247">
        <v>3884.58</v>
      </c>
      <c r="CL74" s="247">
        <v>12650</v>
      </c>
      <c r="CM74" s="247">
        <v>0</v>
      </c>
    </row>
    <row r="75" spans="1:91" x14ac:dyDescent="0.25">
      <c r="A75" s="231" t="s">
        <v>772</v>
      </c>
      <c r="B75" s="232" t="s">
        <v>773</v>
      </c>
      <c r="C75" s="232" t="s">
        <v>640</v>
      </c>
      <c r="D75" s="233"/>
      <c r="E75" s="234">
        <v>19200</v>
      </c>
      <c r="F75" s="235">
        <v>19200</v>
      </c>
      <c r="G75" s="236"/>
      <c r="H75" s="104"/>
      <c r="I75" s="237">
        <f t="shared" si="33"/>
        <v>19200</v>
      </c>
      <c r="J75" s="238"/>
      <c r="K75" s="239"/>
      <c r="L75" s="8">
        <v>12580.13</v>
      </c>
      <c r="M75" s="240">
        <f t="shared" si="34"/>
        <v>12580.13</v>
      </c>
      <c r="N75" s="71"/>
      <c r="O75" s="100"/>
      <c r="P75" s="9">
        <f t="shared" si="35"/>
        <v>6619.8700000000008</v>
      </c>
      <c r="Q75" s="9">
        <f t="shared" si="36"/>
        <v>0</v>
      </c>
      <c r="R75" s="9">
        <f t="shared" si="37"/>
        <v>6619.8700000000008</v>
      </c>
      <c r="S75" s="152">
        <v>46022</v>
      </c>
      <c r="T75" s="10"/>
      <c r="U75" s="23">
        <f t="shared" si="38"/>
        <v>0.9203219680559741</v>
      </c>
      <c r="V75" s="11">
        <f t="shared" si="39"/>
        <v>17670.181786674704</v>
      </c>
      <c r="W75" s="11" t="str">
        <f t="shared" ca="1" si="40"/>
        <v/>
      </c>
      <c r="X75" s="8">
        <v>11577.77</v>
      </c>
      <c r="Y75" s="9">
        <f t="shared" ca="1" si="41"/>
        <v>0</v>
      </c>
      <c r="Z75" s="70">
        <f t="shared" ca="1" si="42"/>
        <v>0</v>
      </c>
      <c r="AA75" s="71"/>
      <c r="AB75" s="108"/>
      <c r="AC75" s="9">
        <f t="shared" si="43"/>
        <v>0</v>
      </c>
      <c r="AD75" s="9">
        <f t="shared" ca="1" si="44"/>
        <v>0</v>
      </c>
      <c r="AE75" s="10"/>
      <c r="AF75" s="24">
        <v>3.6937097437303008E-2</v>
      </c>
      <c r="AG75" s="11">
        <v>539.05999999999995</v>
      </c>
      <c r="AH75" s="8">
        <v>539.05999999999995</v>
      </c>
      <c r="AI75" s="9">
        <v>-519.14868825544738</v>
      </c>
      <c r="AJ75" s="9">
        <v>0</v>
      </c>
      <c r="AK75" s="10"/>
      <c r="AL75" s="11" t="str">
        <f t="shared" ca="1" si="45"/>
        <v/>
      </c>
      <c r="AM75" s="8">
        <v>11038.71</v>
      </c>
      <c r="AN75" s="9" t="str">
        <f t="shared" ca="1" si="46"/>
        <v/>
      </c>
      <c r="AO75" s="9" t="str">
        <f t="shared" ca="1" si="47"/>
        <v/>
      </c>
      <c r="AP75" s="10"/>
      <c r="AQ75" s="25" t="str">
        <f t="shared" ca="1" si="48"/>
        <v/>
      </c>
      <c r="AR75" s="25">
        <f t="shared" si="49"/>
        <v>1002.3599999999988</v>
      </c>
      <c r="AS75" s="25" t="str">
        <f t="shared" ca="1" si="50"/>
        <v/>
      </c>
      <c r="AT75" s="10"/>
      <c r="AU75" s="12">
        <v>19200</v>
      </c>
      <c r="AV75" s="12" t="str">
        <f t="shared" ca="1" si="51"/>
        <v/>
      </c>
      <c r="AW75" s="12" t="str">
        <f t="shared" ca="1" si="52"/>
        <v/>
      </c>
      <c r="AX75" s="241"/>
      <c r="AY75" s="242"/>
      <c r="AZ75" s="241"/>
      <c r="BA75" s="241"/>
      <c r="BB75" s="243"/>
      <c r="BC75" s="242"/>
      <c r="BD75" s="242"/>
      <c r="BE75" s="241">
        <v>0</v>
      </c>
      <c r="BF75" s="241">
        <v>0</v>
      </c>
      <c r="BG75" s="241">
        <v>0</v>
      </c>
      <c r="BH75" s="241">
        <v>0</v>
      </c>
      <c r="BI75" s="241">
        <v>0</v>
      </c>
      <c r="BJ75" s="241">
        <v>0</v>
      </c>
      <c r="BK75" s="241">
        <v>0</v>
      </c>
      <c r="BL75" s="241"/>
      <c r="BM75" s="241">
        <v>3</v>
      </c>
      <c r="BN75" s="241">
        <v>0</v>
      </c>
      <c r="BO75" s="241">
        <v>7622.23</v>
      </c>
      <c r="BP75" s="241"/>
      <c r="BQ75" s="241"/>
      <c r="BR75" s="241"/>
      <c r="BS75" s="241"/>
      <c r="BT75" s="294"/>
      <c r="BU75" s="294"/>
      <c r="BV75" s="294"/>
      <c r="BW75" s="294"/>
      <c r="BX75" s="241"/>
      <c r="BY75" s="241"/>
      <c r="BZ75" s="244"/>
      <c r="CA75" s="244"/>
      <c r="CB75" s="244"/>
      <c r="CC75" s="245"/>
      <c r="CD75" s="241">
        <v>0</v>
      </c>
      <c r="CE75" s="241">
        <v>539.05999999999995</v>
      </c>
      <c r="CF75" s="241">
        <v>14594</v>
      </c>
      <c r="CG75" s="241">
        <v>539.05999999999995</v>
      </c>
      <c r="CH75" s="241">
        <v>14594</v>
      </c>
      <c r="CI75" s="246" t="s">
        <v>634</v>
      </c>
      <c r="CJ75" s="247">
        <v>11577.77</v>
      </c>
      <c r="CK75" s="247">
        <v>11038.71</v>
      </c>
      <c r="CL75" s="247">
        <v>19200</v>
      </c>
      <c r="CM75" s="247">
        <v>0</v>
      </c>
    </row>
    <row r="76" spans="1:91" x14ac:dyDescent="0.25">
      <c r="A76" s="231" t="s">
        <v>774</v>
      </c>
      <c r="B76" s="232" t="s">
        <v>775</v>
      </c>
      <c r="C76" s="232" t="s">
        <v>640</v>
      </c>
      <c r="D76" s="233"/>
      <c r="E76" s="234">
        <v>0</v>
      </c>
      <c r="F76" s="235">
        <v>0</v>
      </c>
      <c r="G76" s="236"/>
      <c r="H76" s="104"/>
      <c r="I76" s="237">
        <f t="shared" si="33"/>
        <v>0</v>
      </c>
      <c r="J76" s="238"/>
      <c r="K76" s="239"/>
      <c r="L76" s="8">
        <v>4370841.4000000004</v>
      </c>
      <c r="M76" s="240">
        <f t="shared" si="34"/>
        <v>4370841.4000000004</v>
      </c>
      <c r="N76" s="71"/>
      <c r="O76" s="100"/>
      <c r="P76" s="9">
        <f t="shared" si="35"/>
        <v>-4370841.4000000004</v>
      </c>
      <c r="Q76" s="9">
        <f t="shared" si="36"/>
        <v>0</v>
      </c>
      <c r="R76" s="9">
        <f t="shared" si="37"/>
        <v>-4370841.4000000004</v>
      </c>
      <c r="S76" s="152">
        <v>46022</v>
      </c>
      <c r="T76" s="10"/>
      <c r="U76" s="23">
        <f t="shared" si="38"/>
        <v>1</v>
      </c>
      <c r="V76" s="11">
        <f t="shared" si="39"/>
        <v>0</v>
      </c>
      <c r="W76" s="11">
        <f t="shared" si="40"/>
        <v>0</v>
      </c>
      <c r="X76" s="8">
        <v>4370841.4000000004</v>
      </c>
      <c r="Y76" s="9">
        <f t="shared" si="41"/>
        <v>-4370841.4000000004</v>
      </c>
      <c r="Z76" s="70">
        <f t="shared" si="42"/>
        <v>-4370841.4000000004</v>
      </c>
      <c r="AA76" s="71"/>
      <c r="AB76" s="108"/>
      <c r="AC76" s="9">
        <f t="shared" si="43"/>
        <v>0</v>
      </c>
      <c r="AD76" s="9">
        <f t="shared" si="44"/>
        <v>-4370841.4000000004</v>
      </c>
      <c r="AE76" s="10"/>
      <c r="AF76" s="24">
        <v>0</v>
      </c>
      <c r="AG76" s="11">
        <v>0</v>
      </c>
      <c r="AH76" s="8">
        <v>0</v>
      </c>
      <c r="AI76" s="9">
        <v>0</v>
      </c>
      <c r="AJ76" s="9">
        <v>0</v>
      </c>
      <c r="AK76" s="10"/>
      <c r="AL76" s="11">
        <f t="shared" si="45"/>
        <v>0</v>
      </c>
      <c r="AM76" s="8">
        <v>4370841.4000000004</v>
      </c>
      <c r="AN76" s="9">
        <f t="shared" si="46"/>
        <v>-4370841.4000000004</v>
      </c>
      <c r="AO76" s="9">
        <f t="shared" si="47"/>
        <v>-4370841.4000000004</v>
      </c>
      <c r="AP76" s="10"/>
      <c r="AQ76" s="25">
        <f t="shared" si="48"/>
        <v>0</v>
      </c>
      <c r="AR76" s="25">
        <f t="shared" si="49"/>
        <v>0</v>
      </c>
      <c r="AS76" s="25">
        <f t="shared" si="50"/>
        <v>0</v>
      </c>
      <c r="AT76" s="10"/>
      <c r="AU76" s="12">
        <v>0</v>
      </c>
      <c r="AV76" s="12">
        <f t="shared" si="51"/>
        <v>0</v>
      </c>
      <c r="AW76" s="12">
        <f t="shared" si="52"/>
        <v>0</v>
      </c>
      <c r="AX76" s="241"/>
      <c r="AY76" s="242"/>
      <c r="AZ76" s="241"/>
      <c r="BA76" s="241"/>
      <c r="BB76" s="243"/>
      <c r="BC76" s="242"/>
      <c r="BD76" s="242"/>
      <c r="BE76" s="241">
        <v>0</v>
      </c>
      <c r="BF76" s="241">
        <v>0</v>
      </c>
      <c r="BG76" s="241">
        <v>0</v>
      </c>
      <c r="BH76" s="241">
        <v>0</v>
      </c>
      <c r="BI76" s="241">
        <v>0</v>
      </c>
      <c r="BJ76" s="241">
        <v>0</v>
      </c>
      <c r="BK76" s="241">
        <v>0</v>
      </c>
      <c r="BL76" s="241"/>
      <c r="BM76" s="241">
        <v>3</v>
      </c>
      <c r="BN76" s="241">
        <v>0</v>
      </c>
      <c r="BO76" s="241">
        <v>-4379101.41</v>
      </c>
      <c r="BP76" s="241"/>
      <c r="BQ76" s="241"/>
      <c r="BR76" s="241"/>
      <c r="BS76" s="241"/>
      <c r="BT76" s="294"/>
      <c r="BU76" s="294"/>
      <c r="BV76" s="294"/>
      <c r="BW76" s="294"/>
      <c r="BX76" s="241"/>
      <c r="BY76" s="241"/>
      <c r="BZ76" s="244"/>
      <c r="CA76" s="244"/>
      <c r="CB76" s="244"/>
      <c r="CC76" s="245"/>
      <c r="CD76" s="241">
        <v>0</v>
      </c>
      <c r="CE76" s="241">
        <v>0</v>
      </c>
      <c r="CF76" s="241">
        <v>0</v>
      </c>
      <c r="CG76" s="241">
        <v>0</v>
      </c>
      <c r="CH76" s="241">
        <v>0</v>
      </c>
      <c r="CI76" s="246" t="s">
        <v>634</v>
      </c>
      <c r="CJ76" s="247">
        <v>4370841.4000000004</v>
      </c>
      <c r="CK76" s="247">
        <v>4370841.4000000004</v>
      </c>
      <c r="CL76" s="247">
        <v>0</v>
      </c>
      <c r="CM76" s="247">
        <v>0</v>
      </c>
    </row>
    <row r="77" spans="1:91" x14ac:dyDescent="0.25">
      <c r="A77" s="231" t="s">
        <v>776</v>
      </c>
      <c r="B77" s="232" t="s">
        <v>777</v>
      </c>
      <c r="C77" s="232" t="s">
        <v>640</v>
      </c>
      <c r="D77" s="233"/>
      <c r="E77" s="234">
        <v>0</v>
      </c>
      <c r="F77" s="235">
        <v>0</v>
      </c>
      <c r="G77" s="236"/>
      <c r="H77" s="104"/>
      <c r="I77" s="237">
        <f t="shared" si="33"/>
        <v>0</v>
      </c>
      <c r="J77" s="238"/>
      <c r="K77" s="239"/>
      <c r="L77" s="8">
        <v>283825.01</v>
      </c>
      <c r="M77" s="240">
        <f t="shared" si="34"/>
        <v>283825.01</v>
      </c>
      <c r="N77" s="71"/>
      <c r="O77" s="100"/>
      <c r="P77" s="9">
        <f t="shared" si="35"/>
        <v>-283825.01</v>
      </c>
      <c r="Q77" s="9">
        <f t="shared" si="36"/>
        <v>0</v>
      </c>
      <c r="R77" s="9">
        <f t="shared" si="37"/>
        <v>-283825.01</v>
      </c>
      <c r="S77" s="152">
        <v>46022</v>
      </c>
      <c r="T77" s="10"/>
      <c r="U77" s="23">
        <f t="shared" si="38"/>
        <v>0.10300582742866811</v>
      </c>
      <c r="V77" s="11">
        <f t="shared" si="39"/>
        <v>0</v>
      </c>
      <c r="W77" s="11">
        <f t="shared" si="40"/>
        <v>-254589.38</v>
      </c>
      <c r="X77" s="8">
        <v>29235.63</v>
      </c>
      <c r="Y77" s="9">
        <f t="shared" si="41"/>
        <v>-283825.01</v>
      </c>
      <c r="Z77" s="70">
        <f t="shared" si="42"/>
        <v>-283825.01</v>
      </c>
      <c r="AA77" s="71"/>
      <c r="AB77" s="108"/>
      <c r="AC77" s="9">
        <f t="shared" si="43"/>
        <v>0</v>
      </c>
      <c r="AD77" s="9">
        <f t="shared" si="44"/>
        <v>-283825.01</v>
      </c>
      <c r="AE77" s="10"/>
      <c r="AF77" s="24">
        <v>0</v>
      </c>
      <c r="AG77" s="11">
        <v>0</v>
      </c>
      <c r="AH77" s="8">
        <v>0</v>
      </c>
      <c r="AI77" s="9">
        <v>0</v>
      </c>
      <c r="AJ77" s="9">
        <v>0</v>
      </c>
      <c r="AK77" s="10"/>
      <c r="AL77" s="11">
        <f t="shared" si="45"/>
        <v>-254589.38</v>
      </c>
      <c r="AM77" s="8">
        <v>29235.63</v>
      </c>
      <c r="AN77" s="9">
        <f t="shared" si="46"/>
        <v>-283825.01</v>
      </c>
      <c r="AO77" s="9">
        <f t="shared" si="47"/>
        <v>-283825.01</v>
      </c>
      <c r="AP77" s="10"/>
      <c r="AQ77" s="25">
        <f t="shared" si="48"/>
        <v>254589.38</v>
      </c>
      <c r="AR77" s="25">
        <f t="shared" si="49"/>
        <v>254589.38</v>
      </c>
      <c r="AS77" s="25">
        <f t="shared" si="50"/>
        <v>0</v>
      </c>
      <c r="AT77" s="10"/>
      <c r="AU77" s="12">
        <v>29235.63</v>
      </c>
      <c r="AV77" s="12" t="str">
        <f t="shared" si="51"/>
        <v xml:space="preserve"> </v>
      </c>
      <c r="AW77" s="12">
        <f t="shared" si="52"/>
        <v>283825.01</v>
      </c>
      <c r="AX77" s="241"/>
      <c r="AY77" s="242"/>
      <c r="AZ77" s="241"/>
      <c r="BA77" s="241"/>
      <c r="BB77" s="243"/>
      <c r="BC77" s="242"/>
      <c r="BD77" s="242"/>
      <c r="BE77" s="241">
        <v>0</v>
      </c>
      <c r="BF77" s="241">
        <v>0</v>
      </c>
      <c r="BG77" s="241">
        <v>0</v>
      </c>
      <c r="BH77" s="241">
        <v>0</v>
      </c>
      <c r="BI77" s="241">
        <v>0</v>
      </c>
      <c r="BJ77" s="241">
        <v>0</v>
      </c>
      <c r="BK77" s="241">
        <v>0</v>
      </c>
      <c r="BL77" s="241"/>
      <c r="BM77" s="241">
        <v>3</v>
      </c>
      <c r="BN77" s="241">
        <v>0</v>
      </c>
      <c r="BO77" s="241">
        <v>0</v>
      </c>
      <c r="BP77" s="241"/>
      <c r="BQ77" s="241"/>
      <c r="BR77" s="241"/>
      <c r="BS77" s="241"/>
      <c r="BT77" s="294"/>
      <c r="BU77" s="294"/>
      <c r="BV77" s="294"/>
      <c r="BW77" s="294"/>
      <c r="BX77" s="241"/>
      <c r="BY77" s="241"/>
      <c r="BZ77" s="244"/>
      <c r="CA77" s="244"/>
      <c r="CB77" s="244"/>
      <c r="CC77" s="245"/>
      <c r="CD77" s="241">
        <v>0</v>
      </c>
      <c r="CE77" s="241">
        <v>0</v>
      </c>
      <c r="CF77" s="241">
        <v>0</v>
      </c>
      <c r="CG77" s="241">
        <v>0</v>
      </c>
      <c r="CH77" s="241">
        <v>0</v>
      </c>
      <c r="CI77" s="246" t="s">
        <v>634</v>
      </c>
      <c r="CJ77" s="247">
        <v>29235.63</v>
      </c>
      <c r="CK77" s="247">
        <v>29235.63</v>
      </c>
      <c r="CL77" s="247">
        <v>29235.63</v>
      </c>
      <c r="CM77" s="247">
        <v>0</v>
      </c>
    </row>
    <row r="78" spans="1:91" x14ac:dyDescent="0.25">
      <c r="A78" s="231" t="s">
        <v>778</v>
      </c>
      <c r="B78" s="232" t="s">
        <v>779</v>
      </c>
      <c r="C78" s="232" t="s">
        <v>640</v>
      </c>
      <c r="D78" s="233"/>
      <c r="E78" s="234">
        <v>359469</v>
      </c>
      <c r="F78" s="235">
        <v>359469</v>
      </c>
      <c r="G78" s="236"/>
      <c r="H78" s="104"/>
      <c r="I78" s="237">
        <f t="shared" si="33"/>
        <v>359469</v>
      </c>
      <c r="J78" s="238"/>
      <c r="K78" s="239"/>
      <c r="L78" s="8">
        <v>219021.24</v>
      </c>
      <c r="M78" s="240">
        <f t="shared" si="34"/>
        <v>219021.24</v>
      </c>
      <c r="N78" s="71"/>
      <c r="O78" s="100"/>
      <c r="P78" s="9">
        <f t="shared" si="35"/>
        <v>140447.76</v>
      </c>
      <c r="Q78" s="9">
        <f t="shared" si="36"/>
        <v>0</v>
      </c>
      <c r="R78" s="9">
        <f t="shared" si="37"/>
        <v>140447.76</v>
      </c>
      <c r="S78" s="152">
        <v>46022</v>
      </c>
      <c r="T78" s="10"/>
      <c r="U78" s="23">
        <f t="shared" si="38"/>
        <v>1.6412517799643542</v>
      </c>
      <c r="V78" s="11">
        <f t="shared" si="39"/>
        <v>589979.13609200646</v>
      </c>
      <c r="W78" s="11" t="str">
        <f t="shared" ca="1" si="40"/>
        <v/>
      </c>
      <c r="X78" s="8">
        <v>359469</v>
      </c>
      <c r="Y78" s="9">
        <f t="shared" ca="1" si="41"/>
        <v>0</v>
      </c>
      <c r="Z78" s="70">
        <f t="shared" ca="1" si="42"/>
        <v>0</v>
      </c>
      <c r="AA78" s="71"/>
      <c r="AB78" s="108"/>
      <c r="AC78" s="9">
        <f t="shared" si="43"/>
        <v>0</v>
      </c>
      <c r="AD78" s="9">
        <f t="shared" ca="1" si="44"/>
        <v>0</v>
      </c>
      <c r="AE78" s="10"/>
      <c r="AF78" s="24">
        <v>0</v>
      </c>
      <c r="AG78" s="11">
        <v>0</v>
      </c>
      <c r="AH78" s="8">
        <v>0</v>
      </c>
      <c r="AI78" s="9">
        <v>0</v>
      </c>
      <c r="AJ78" s="9">
        <v>0</v>
      </c>
      <c r="AK78" s="10"/>
      <c r="AL78" s="11" t="str">
        <f t="shared" ca="1" si="45"/>
        <v/>
      </c>
      <c r="AM78" s="8">
        <v>359469</v>
      </c>
      <c r="AN78" s="9" t="str">
        <f t="shared" ca="1" si="46"/>
        <v/>
      </c>
      <c r="AO78" s="9" t="str">
        <f t="shared" ca="1" si="47"/>
        <v/>
      </c>
      <c r="AP78" s="10"/>
      <c r="AQ78" s="25" t="str">
        <f t="shared" ca="1" si="48"/>
        <v/>
      </c>
      <c r="AR78" s="25">
        <f t="shared" si="49"/>
        <v>-140447.76</v>
      </c>
      <c r="AS78" s="25" t="str">
        <f t="shared" ca="1" si="50"/>
        <v/>
      </c>
      <c r="AT78" s="10"/>
      <c r="AU78" s="12">
        <v>359469</v>
      </c>
      <c r="AV78" s="12" t="str">
        <f t="shared" ca="1" si="51"/>
        <v/>
      </c>
      <c r="AW78" s="12" t="str">
        <f t="shared" ca="1" si="52"/>
        <v/>
      </c>
      <c r="AX78" s="241"/>
      <c r="AY78" s="242"/>
      <c r="AZ78" s="241"/>
      <c r="BA78" s="241"/>
      <c r="BB78" s="243"/>
      <c r="BC78" s="242"/>
      <c r="BD78" s="242"/>
      <c r="BE78" s="241">
        <v>0</v>
      </c>
      <c r="BF78" s="241">
        <v>0</v>
      </c>
      <c r="BG78" s="241">
        <v>0</v>
      </c>
      <c r="BH78" s="241">
        <v>0</v>
      </c>
      <c r="BI78" s="241">
        <v>0</v>
      </c>
      <c r="BJ78" s="241">
        <v>0</v>
      </c>
      <c r="BK78" s="241">
        <v>0</v>
      </c>
      <c r="BL78" s="241"/>
      <c r="BM78" s="241">
        <v>3</v>
      </c>
      <c r="BN78" s="241">
        <v>0</v>
      </c>
      <c r="BO78" s="241">
        <v>0</v>
      </c>
      <c r="BP78" s="241"/>
      <c r="BQ78" s="241"/>
      <c r="BR78" s="241"/>
      <c r="BS78" s="241"/>
      <c r="BT78" s="294"/>
      <c r="BU78" s="294"/>
      <c r="BV78" s="294"/>
      <c r="BW78" s="294"/>
      <c r="BX78" s="241"/>
      <c r="BY78" s="241"/>
      <c r="BZ78" s="244"/>
      <c r="CA78" s="244"/>
      <c r="CB78" s="244"/>
      <c r="CC78" s="245"/>
      <c r="CD78" s="241">
        <v>0</v>
      </c>
      <c r="CE78" s="241">
        <v>0</v>
      </c>
      <c r="CF78" s="241">
        <v>0</v>
      </c>
      <c r="CG78" s="241">
        <v>0</v>
      </c>
      <c r="CH78" s="241">
        <v>0</v>
      </c>
      <c r="CI78" s="246" t="s">
        <v>634</v>
      </c>
      <c r="CJ78" s="247">
        <v>359469</v>
      </c>
      <c r="CK78" s="247">
        <v>359469</v>
      </c>
      <c r="CL78" s="247">
        <v>359469</v>
      </c>
      <c r="CM78" s="247">
        <v>0</v>
      </c>
    </row>
    <row r="79" spans="1:91" x14ac:dyDescent="0.25">
      <c r="A79" s="231" t="s">
        <v>780</v>
      </c>
      <c r="B79" s="232" t="s">
        <v>781</v>
      </c>
      <c r="C79" s="232" t="s">
        <v>640</v>
      </c>
      <c r="D79" s="233"/>
      <c r="E79" s="234">
        <v>19800</v>
      </c>
      <c r="F79" s="235">
        <v>19800</v>
      </c>
      <c r="G79" s="236"/>
      <c r="H79" s="104"/>
      <c r="I79" s="237">
        <f t="shared" si="33"/>
        <v>19800</v>
      </c>
      <c r="J79" s="238"/>
      <c r="K79" s="239"/>
      <c r="L79" s="8">
        <v>9666.44</v>
      </c>
      <c r="M79" s="240">
        <f t="shared" si="34"/>
        <v>9666.44</v>
      </c>
      <c r="N79" s="71"/>
      <c r="O79" s="100"/>
      <c r="P79" s="9">
        <f t="shared" si="35"/>
        <v>10133.56</v>
      </c>
      <c r="Q79" s="9">
        <f t="shared" si="36"/>
        <v>0</v>
      </c>
      <c r="R79" s="9">
        <f t="shared" si="37"/>
        <v>10133.56</v>
      </c>
      <c r="S79" s="152">
        <v>46022</v>
      </c>
      <c r="T79" s="10"/>
      <c r="U79" s="23">
        <f t="shared" si="38"/>
        <v>2.1293299291155794</v>
      </c>
      <c r="V79" s="11">
        <f t="shared" si="39"/>
        <v>42160.732596488473</v>
      </c>
      <c r="W79" s="11" t="str">
        <f t="shared" ca="1" si="40"/>
        <v/>
      </c>
      <c r="X79" s="8">
        <v>20583.04</v>
      </c>
      <c r="Y79" s="9">
        <f t="shared" ca="1" si="41"/>
        <v>0</v>
      </c>
      <c r="Z79" s="70">
        <f t="shared" ca="1" si="42"/>
        <v>0</v>
      </c>
      <c r="AA79" s="71"/>
      <c r="AB79" s="108"/>
      <c r="AC79" s="9">
        <f t="shared" si="43"/>
        <v>0</v>
      </c>
      <c r="AD79" s="9">
        <f t="shared" ca="1" si="44"/>
        <v>0</v>
      </c>
      <c r="AE79" s="10"/>
      <c r="AF79" s="24">
        <v>0</v>
      </c>
      <c r="AG79" s="11">
        <v>0</v>
      </c>
      <c r="AH79" s="8">
        <v>0</v>
      </c>
      <c r="AI79" s="9">
        <v>0</v>
      </c>
      <c r="AJ79" s="9">
        <v>0</v>
      </c>
      <c r="AK79" s="10"/>
      <c r="AL79" s="11" t="str">
        <f t="shared" ca="1" si="45"/>
        <v/>
      </c>
      <c r="AM79" s="8">
        <v>20583.04</v>
      </c>
      <c r="AN79" s="9" t="str">
        <f t="shared" ca="1" si="46"/>
        <v/>
      </c>
      <c r="AO79" s="9" t="str">
        <f t="shared" ca="1" si="47"/>
        <v/>
      </c>
      <c r="AP79" s="10"/>
      <c r="AQ79" s="25" t="str">
        <f t="shared" ca="1" si="48"/>
        <v/>
      </c>
      <c r="AR79" s="25">
        <f t="shared" si="49"/>
        <v>-10916.6</v>
      </c>
      <c r="AS79" s="25" t="str">
        <f t="shared" ca="1" si="50"/>
        <v/>
      </c>
      <c r="AT79" s="10"/>
      <c r="AU79" s="12">
        <v>19800</v>
      </c>
      <c r="AV79" s="12" t="str">
        <f t="shared" ca="1" si="51"/>
        <v/>
      </c>
      <c r="AW79" s="12" t="str">
        <f t="shared" ca="1" si="52"/>
        <v/>
      </c>
      <c r="AX79" s="241"/>
      <c r="AY79" s="242"/>
      <c r="AZ79" s="241"/>
      <c r="BA79" s="241"/>
      <c r="BB79" s="243"/>
      <c r="BC79" s="242"/>
      <c r="BD79" s="242"/>
      <c r="BE79" s="241">
        <v>0</v>
      </c>
      <c r="BF79" s="241">
        <v>0</v>
      </c>
      <c r="BG79" s="241">
        <v>0</v>
      </c>
      <c r="BH79" s="241">
        <v>0</v>
      </c>
      <c r="BI79" s="241">
        <v>0</v>
      </c>
      <c r="BJ79" s="241">
        <v>0</v>
      </c>
      <c r="BK79" s="241">
        <v>0</v>
      </c>
      <c r="BL79" s="241"/>
      <c r="BM79" s="241">
        <v>3</v>
      </c>
      <c r="BN79" s="241">
        <v>0</v>
      </c>
      <c r="BO79" s="241">
        <v>-673.41999999999825</v>
      </c>
      <c r="BP79" s="241"/>
      <c r="BQ79" s="241"/>
      <c r="BR79" s="241"/>
      <c r="BS79" s="241"/>
      <c r="BT79" s="294"/>
      <c r="BU79" s="294"/>
      <c r="BV79" s="294"/>
      <c r="BW79" s="294"/>
      <c r="BX79" s="241"/>
      <c r="BY79" s="241"/>
      <c r="BZ79" s="244"/>
      <c r="CA79" s="244"/>
      <c r="CB79" s="244"/>
      <c r="CC79" s="245"/>
      <c r="CD79" s="241">
        <v>0</v>
      </c>
      <c r="CE79" s="241">
        <v>0</v>
      </c>
      <c r="CF79" s="241">
        <v>0</v>
      </c>
      <c r="CG79" s="241">
        <v>0</v>
      </c>
      <c r="CH79" s="241">
        <v>0</v>
      </c>
      <c r="CI79" s="246" t="s">
        <v>634</v>
      </c>
      <c r="CJ79" s="247">
        <v>20583.04</v>
      </c>
      <c r="CK79" s="247">
        <v>20583.04</v>
      </c>
      <c r="CL79" s="247">
        <v>19800</v>
      </c>
      <c r="CM79" s="247">
        <v>0</v>
      </c>
    </row>
    <row r="80" spans="1:91" x14ac:dyDescent="0.25">
      <c r="A80" s="231" t="s">
        <v>782</v>
      </c>
      <c r="B80" s="232" t="s">
        <v>783</v>
      </c>
      <c r="C80" s="232" t="s">
        <v>640</v>
      </c>
      <c r="D80" s="233"/>
      <c r="E80" s="234">
        <v>0</v>
      </c>
      <c r="F80" s="235">
        <v>0</v>
      </c>
      <c r="G80" s="236"/>
      <c r="H80" s="104"/>
      <c r="I80" s="237">
        <f t="shared" si="33"/>
        <v>0</v>
      </c>
      <c r="J80" s="238"/>
      <c r="K80" s="239"/>
      <c r="L80" s="8">
        <v>4426.04</v>
      </c>
      <c r="M80" s="240">
        <f t="shared" si="34"/>
        <v>4426.04</v>
      </c>
      <c r="N80" s="71"/>
      <c r="O80" s="100"/>
      <c r="P80" s="9">
        <f t="shared" si="35"/>
        <v>-4426.04</v>
      </c>
      <c r="Q80" s="9">
        <f t="shared" si="36"/>
        <v>0</v>
      </c>
      <c r="R80" s="9">
        <f t="shared" si="37"/>
        <v>-4426.04</v>
      </c>
      <c r="S80" s="152">
        <v>46022</v>
      </c>
      <c r="T80" s="10"/>
      <c r="U80" s="23">
        <f t="shared" si="38"/>
        <v>0.95528508553921798</v>
      </c>
      <c r="V80" s="11">
        <f t="shared" si="39"/>
        <v>0</v>
      </c>
      <c r="W80" s="11">
        <f t="shared" si="40"/>
        <v>-197.90999999999985</v>
      </c>
      <c r="X80" s="8">
        <v>4228.13</v>
      </c>
      <c r="Y80" s="9">
        <f t="shared" si="41"/>
        <v>-4426.04</v>
      </c>
      <c r="Z80" s="70">
        <f t="shared" si="42"/>
        <v>-4426.04</v>
      </c>
      <c r="AA80" s="71"/>
      <c r="AB80" s="108"/>
      <c r="AC80" s="9">
        <f t="shared" si="43"/>
        <v>0</v>
      </c>
      <c r="AD80" s="9">
        <f t="shared" si="44"/>
        <v>-4426.04</v>
      </c>
      <c r="AE80" s="10"/>
      <c r="AF80" s="24">
        <v>0</v>
      </c>
      <c r="AG80" s="11">
        <v>0</v>
      </c>
      <c r="AH80" s="8">
        <v>0</v>
      </c>
      <c r="AI80" s="9">
        <v>0</v>
      </c>
      <c r="AJ80" s="9">
        <v>0</v>
      </c>
      <c r="AK80" s="10"/>
      <c r="AL80" s="11">
        <f t="shared" si="45"/>
        <v>-197.90999999999985</v>
      </c>
      <c r="AM80" s="8">
        <v>4228.13</v>
      </c>
      <c r="AN80" s="9">
        <f t="shared" si="46"/>
        <v>-4426.04</v>
      </c>
      <c r="AO80" s="9">
        <f t="shared" si="47"/>
        <v>-4426.04</v>
      </c>
      <c r="AP80" s="10"/>
      <c r="AQ80" s="25">
        <f t="shared" si="48"/>
        <v>197.90999999999985</v>
      </c>
      <c r="AR80" s="25">
        <f t="shared" si="49"/>
        <v>197.90999999999985</v>
      </c>
      <c r="AS80" s="25">
        <f t="shared" si="50"/>
        <v>0</v>
      </c>
      <c r="AT80" s="10"/>
      <c r="AU80" s="12">
        <v>8000</v>
      </c>
      <c r="AV80" s="12" t="str">
        <f t="shared" si="51"/>
        <v xml:space="preserve"> </v>
      </c>
      <c r="AW80" s="12">
        <f t="shared" si="52"/>
        <v>8197.91</v>
      </c>
      <c r="AX80" s="241"/>
      <c r="AY80" s="242"/>
      <c r="AZ80" s="241"/>
      <c r="BA80" s="241"/>
      <c r="BB80" s="243"/>
      <c r="BC80" s="242"/>
      <c r="BD80" s="242"/>
      <c r="BE80" s="241">
        <v>0</v>
      </c>
      <c r="BF80" s="241">
        <v>0</v>
      </c>
      <c r="BG80" s="241">
        <v>0</v>
      </c>
      <c r="BH80" s="241">
        <v>0</v>
      </c>
      <c r="BI80" s="241">
        <v>0</v>
      </c>
      <c r="BJ80" s="241">
        <v>0</v>
      </c>
      <c r="BK80" s="241">
        <v>0</v>
      </c>
      <c r="BL80" s="241"/>
      <c r="BM80" s="241">
        <v>3</v>
      </c>
      <c r="BN80" s="241">
        <v>0</v>
      </c>
      <c r="BO80" s="241">
        <v>3771.87</v>
      </c>
      <c r="BP80" s="241"/>
      <c r="BQ80" s="241"/>
      <c r="BR80" s="241"/>
      <c r="BS80" s="241"/>
      <c r="BT80" s="294"/>
      <c r="BU80" s="294"/>
      <c r="BV80" s="294"/>
      <c r="BW80" s="294"/>
      <c r="BX80" s="241"/>
      <c r="BY80" s="241"/>
      <c r="BZ80" s="244"/>
      <c r="CA80" s="244"/>
      <c r="CB80" s="244"/>
      <c r="CC80" s="245"/>
      <c r="CD80" s="241">
        <v>0</v>
      </c>
      <c r="CE80" s="241">
        <v>0</v>
      </c>
      <c r="CF80" s="241">
        <v>0</v>
      </c>
      <c r="CG80" s="241">
        <v>0</v>
      </c>
      <c r="CH80" s="241">
        <v>0</v>
      </c>
      <c r="CI80" s="246" t="s">
        <v>634</v>
      </c>
      <c r="CJ80" s="247">
        <v>4228.13</v>
      </c>
      <c r="CK80" s="247">
        <v>4228.13</v>
      </c>
      <c r="CL80" s="247">
        <v>8000</v>
      </c>
      <c r="CM80" s="247">
        <v>0</v>
      </c>
    </row>
    <row r="81" spans="1:91" x14ac:dyDescent="0.25">
      <c r="A81" s="231" t="s">
        <v>784</v>
      </c>
      <c r="B81" s="232" t="s">
        <v>785</v>
      </c>
      <c r="C81" s="232" t="s">
        <v>640</v>
      </c>
      <c r="D81" s="233"/>
      <c r="E81" s="234">
        <v>0</v>
      </c>
      <c r="F81" s="235">
        <v>0</v>
      </c>
      <c r="G81" s="236"/>
      <c r="H81" s="104"/>
      <c r="I81" s="237">
        <f t="shared" si="33"/>
        <v>0</v>
      </c>
      <c r="J81" s="238"/>
      <c r="K81" s="239"/>
      <c r="L81" s="8">
        <v>138001.43</v>
      </c>
      <c r="M81" s="240">
        <f t="shared" si="34"/>
        <v>138001.43</v>
      </c>
      <c r="N81" s="71"/>
      <c r="O81" s="100"/>
      <c r="P81" s="9">
        <f t="shared" si="35"/>
        <v>-138001.43</v>
      </c>
      <c r="Q81" s="9">
        <f t="shared" si="36"/>
        <v>0</v>
      </c>
      <c r="R81" s="9">
        <f t="shared" si="37"/>
        <v>-138001.43</v>
      </c>
      <c r="S81" s="152">
        <v>46022</v>
      </c>
      <c r="T81" s="10"/>
      <c r="U81" s="23">
        <f t="shared" si="38"/>
        <v>0.14359228016695189</v>
      </c>
      <c r="V81" s="11">
        <f t="shared" si="39"/>
        <v>0</v>
      </c>
      <c r="W81" s="11">
        <f t="shared" si="40"/>
        <v>-118185.48999999999</v>
      </c>
      <c r="X81" s="8">
        <v>19815.939999999999</v>
      </c>
      <c r="Y81" s="9">
        <f t="shared" si="41"/>
        <v>-138001.43</v>
      </c>
      <c r="Z81" s="70">
        <f t="shared" si="42"/>
        <v>-138001.43</v>
      </c>
      <c r="AA81" s="71"/>
      <c r="AB81" s="108"/>
      <c r="AC81" s="9">
        <f t="shared" si="43"/>
        <v>0</v>
      </c>
      <c r="AD81" s="9">
        <f t="shared" si="44"/>
        <v>-138001.43</v>
      </c>
      <c r="AE81" s="10"/>
      <c r="AF81" s="24">
        <v>0</v>
      </c>
      <c r="AG81" s="11">
        <v>0</v>
      </c>
      <c r="AH81" s="8">
        <v>0</v>
      </c>
      <c r="AI81" s="9">
        <v>0</v>
      </c>
      <c r="AJ81" s="9">
        <v>0</v>
      </c>
      <c r="AK81" s="10"/>
      <c r="AL81" s="11">
        <f t="shared" si="45"/>
        <v>-118185.48999999999</v>
      </c>
      <c r="AM81" s="8">
        <v>19815.939999999999</v>
      </c>
      <c r="AN81" s="9">
        <f t="shared" si="46"/>
        <v>-138001.43</v>
      </c>
      <c r="AO81" s="9">
        <f t="shared" si="47"/>
        <v>-138001.43</v>
      </c>
      <c r="AP81" s="10"/>
      <c r="AQ81" s="25">
        <f t="shared" si="48"/>
        <v>118185.48999999999</v>
      </c>
      <c r="AR81" s="25">
        <f t="shared" si="49"/>
        <v>118185.48999999999</v>
      </c>
      <c r="AS81" s="25">
        <f t="shared" si="50"/>
        <v>0</v>
      </c>
      <c r="AT81" s="10"/>
      <c r="AU81" s="12">
        <v>19815.939999999999</v>
      </c>
      <c r="AV81" s="12" t="str">
        <f t="shared" si="51"/>
        <v xml:space="preserve"> </v>
      </c>
      <c r="AW81" s="12">
        <f t="shared" si="52"/>
        <v>138001.43</v>
      </c>
      <c r="AX81" s="241"/>
      <c r="AY81" s="242"/>
      <c r="AZ81" s="241"/>
      <c r="BA81" s="241"/>
      <c r="BB81" s="243"/>
      <c r="BC81" s="242"/>
      <c r="BD81" s="242"/>
      <c r="BE81" s="241">
        <v>0</v>
      </c>
      <c r="BF81" s="241">
        <v>0</v>
      </c>
      <c r="BG81" s="241">
        <v>0</v>
      </c>
      <c r="BH81" s="241">
        <v>0</v>
      </c>
      <c r="BI81" s="241">
        <v>0</v>
      </c>
      <c r="BJ81" s="241">
        <v>0</v>
      </c>
      <c r="BK81" s="241">
        <v>0</v>
      </c>
      <c r="BL81" s="241"/>
      <c r="BM81" s="241">
        <v>3</v>
      </c>
      <c r="BN81" s="241">
        <v>0</v>
      </c>
      <c r="BO81" s="241">
        <v>0</v>
      </c>
      <c r="BP81" s="241"/>
      <c r="BQ81" s="241"/>
      <c r="BR81" s="241"/>
      <c r="BS81" s="241"/>
      <c r="BT81" s="294"/>
      <c r="BU81" s="294"/>
      <c r="BV81" s="294"/>
      <c r="BW81" s="294"/>
      <c r="BX81" s="241"/>
      <c r="BY81" s="241"/>
      <c r="BZ81" s="244"/>
      <c r="CA81" s="244"/>
      <c r="CB81" s="244"/>
      <c r="CC81" s="245"/>
      <c r="CD81" s="241">
        <v>0</v>
      </c>
      <c r="CE81" s="241">
        <v>0</v>
      </c>
      <c r="CF81" s="241">
        <v>0</v>
      </c>
      <c r="CG81" s="241">
        <v>0</v>
      </c>
      <c r="CH81" s="241">
        <v>0</v>
      </c>
      <c r="CI81" s="246" t="s">
        <v>634</v>
      </c>
      <c r="CJ81" s="247">
        <v>19815.939999999999</v>
      </c>
      <c r="CK81" s="247">
        <v>19815.939999999999</v>
      </c>
      <c r="CL81" s="247">
        <v>19815.939999999999</v>
      </c>
      <c r="CM81" s="247">
        <v>0</v>
      </c>
    </row>
    <row r="82" spans="1:91" x14ac:dyDescent="0.25">
      <c r="A82" s="231" t="s">
        <v>786</v>
      </c>
      <c r="B82" s="232" t="s">
        <v>787</v>
      </c>
      <c r="C82" s="232" t="s">
        <v>640</v>
      </c>
      <c r="D82" s="233"/>
      <c r="E82" s="234">
        <v>0</v>
      </c>
      <c r="F82" s="235">
        <v>0</v>
      </c>
      <c r="G82" s="236"/>
      <c r="H82" s="104"/>
      <c r="I82" s="237">
        <f t="shared" si="33"/>
        <v>0</v>
      </c>
      <c r="J82" s="238"/>
      <c r="K82" s="239"/>
      <c r="L82" s="8">
        <v>97741.45</v>
      </c>
      <c r="M82" s="240">
        <f t="shared" si="34"/>
        <v>97741.45</v>
      </c>
      <c r="N82" s="71"/>
      <c r="O82" s="100"/>
      <c r="P82" s="9">
        <f t="shared" si="35"/>
        <v>-97741.45</v>
      </c>
      <c r="Q82" s="9">
        <f t="shared" si="36"/>
        <v>0</v>
      </c>
      <c r="R82" s="9">
        <f t="shared" si="37"/>
        <v>-97741.45</v>
      </c>
      <c r="S82" s="152">
        <v>46022</v>
      </c>
      <c r="T82" s="10"/>
      <c r="U82" s="23">
        <f t="shared" si="38"/>
        <v>0.57145908926049283</v>
      </c>
      <c r="V82" s="11">
        <f t="shared" si="39"/>
        <v>0</v>
      </c>
      <c r="W82" s="11">
        <f t="shared" si="40"/>
        <v>-41886.21</v>
      </c>
      <c r="X82" s="8">
        <v>55855.24</v>
      </c>
      <c r="Y82" s="9">
        <f t="shared" si="41"/>
        <v>-97741.45</v>
      </c>
      <c r="Z82" s="70">
        <f t="shared" si="42"/>
        <v>-97741.45</v>
      </c>
      <c r="AA82" s="71"/>
      <c r="AB82" s="108"/>
      <c r="AC82" s="9">
        <f t="shared" si="43"/>
        <v>0</v>
      </c>
      <c r="AD82" s="9">
        <f t="shared" si="44"/>
        <v>-97741.45</v>
      </c>
      <c r="AE82" s="10"/>
      <c r="AF82" s="24">
        <v>0</v>
      </c>
      <c r="AG82" s="11">
        <v>0</v>
      </c>
      <c r="AH82" s="8">
        <v>0</v>
      </c>
      <c r="AI82" s="9">
        <v>0</v>
      </c>
      <c r="AJ82" s="9">
        <v>0</v>
      </c>
      <c r="AK82" s="10"/>
      <c r="AL82" s="11">
        <f t="shared" si="45"/>
        <v>-41886.21</v>
      </c>
      <c r="AM82" s="8">
        <v>55855.24</v>
      </c>
      <c r="AN82" s="9">
        <f t="shared" si="46"/>
        <v>-97741.45</v>
      </c>
      <c r="AO82" s="9">
        <f t="shared" si="47"/>
        <v>-97741.45</v>
      </c>
      <c r="AP82" s="10"/>
      <c r="AQ82" s="25">
        <f t="shared" si="48"/>
        <v>41886.21</v>
      </c>
      <c r="AR82" s="25">
        <f t="shared" si="49"/>
        <v>41886.21</v>
      </c>
      <c r="AS82" s="25">
        <f t="shared" si="50"/>
        <v>0</v>
      </c>
      <c r="AT82" s="10"/>
      <c r="AU82" s="12">
        <v>55855.24</v>
      </c>
      <c r="AV82" s="12" t="str">
        <f t="shared" si="51"/>
        <v xml:space="preserve"> </v>
      </c>
      <c r="AW82" s="12">
        <f t="shared" si="52"/>
        <v>97741.45</v>
      </c>
      <c r="AX82" s="241"/>
      <c r="AY82" s="242"/>
      <c r="AZ82" s="241"/>
      <c r="BA82" s="241"/>
      <c r="BB82" s="243"/>
      <c r="BC82" s="242"/>
      <c r="BD82" s="242"/>
      <c r="BE82" s="241">
        <v>0</v>
      </c>
      <c r="BF82" s="241">
        <v>0</v>
      </c>
      <c r="BG82" s="241">
        <v>0</v>
      </c>
      <c r="BH82" s="241">
        <v>0</v>
      </c>
      <c r="BI82" s="241">
        <v>0</v>
      </c>
      <c r="BJ82" s="241">
        <v>0</v>
      </c>
      <c r="BK82" s="241">
        <v>0</v>
      </c>
      <c r="BL82" s="241"/>
      <c r="BM82" s="241">
        <v>3</v>
      </c>
      <c r="BN82" s="241">
        <v>0</v>
      </c>
      <c r="BO82" s="241">
        <v>0</v>
      </c>
      <c r="BP82" s="241"/>
      <c r="BQ82" s="241"/>
      <c r="BR82" s="241"/>
      <c r="BS82" s="241"/>
      <c r="BT82" s="294"/>
      <c r="BU82" s="294"/>
      <c r="BV82" s="294"/>
      <c r="BW82" s="294"/>
      <c r="BX82" s="241"/>
      <c r="BY82" s="241"/>
      <c r="BZ82" s="244"/>
      <c r="CA82" s="244"/>
      <c r="CB82" s="244"/>
      <c r="CC82" s="245"/>
      <c r="CD82" s="241">
        <v>0</v>
      </c>
      <c r="CE82" s="241">
        <v>0</v>
      </c>
      <c r="CF82" s="241">
        <v>0</v>
      </c>
      <c r="CG82" s="241">
        <v>0</v>
      </c>
      <c r="CH82" s="241">
        <v>0</v>
      </c>
      <c r="CI82" s="246" t="s">
        <v>634</v>
      </c>
      <c r="CJ82" s="247">
        <v>55855.24</v>
      </c>
      <c r="CK82" s="247">
        <v>55855.24</v>
      </c>
      <c r="CL82" s="247">
        <v>55855.24</v>
      </c>
      <c r="CM82" s="247">
        <v>0</v>
      </c>
    </row>
    <row r="83" spans="1:91" x14ac:dyDescent="0.25">
      <c r="A83" s="231" t="s">
        <v>788</v>
      </c>
      <c r="B83" s="232" t="s">
        <v>789</v>
      </c>
      <c r="C83" s="232" t="s">
        <v>640</v>
      </c>
      <c r="D83" s="233"/>
      <c r="E83" s="234">
        <v>0</v>
      </c>
      <c r="F83" s="235">
        <v>0</v>
      </c>
      <c r="G83" s="236"/>
      <c r="H83" s="104"/>
      <c r="I83" s="237">
        <f t="shared" si="33"/>
        <v>0</v>
      </c>
      <c r="J83" s="238"/>
      <c r="K83" s="239"/>
      <c r="L83" s="8">
        <v>28410.21</v>
      </c>
      <c r="M83" s="240">
        <f t="shared" si="34"/>
        <v>28410.21</v>
      </c>
      <c r="N83" s="71"/>
      <c r="O83" s="100"/>
      <c r="P83" s="9">
        <f t="shared" si="35"/>
        <v>-28410.21</v>
      </c>
      <c r="Q83" s="9">
        <f t="shared" si="36"/>
        <v>0</v>
      </c>
      <c r="R83" s="9">
        <f t="shared" si="37"/>
        <v>-28410.21</v>
      </c>
      <c r="S83" s="152">
        <v>46022</v>
      </c>
      <c r="T83" s="10"/>
      <c r="U83" s="23">
        <f t="shared" si="38"/>
        <v>0.33439773940424938</v>
      </c>
      <c r="V83" s="11">
        <f t="shared" si="39"/>
        <v>0</v>
      </c>
      <c r="W83" s="11">
        <f t="shared" si="40"/>
        <v>-18909.900000000001</v>
      </c>
      <c r="X83" s="8">
        <v>9500.31</v>
      </c>
      <c r="Y83" s="9">
        <f t="shared" si="41"/>
        <v>-28410.21</v>
      </c>
      <c r="Z83" s="70">
        <f t="shared" si="42"/>
        <v>-28410.21</v>
      </c>
      <c r="AA83" s="71"/>
      <c r="AB83" s="108"/>
      <c r="AC83" s="9">
        <f t="shared" si="43"/>
        <v>0</v>
      </c>
      <c r="AD83" s="9">
        <f t="shared" si="44"/>
        <v>-28410.21</v>
      </c>
      <c r="AE83" s="10"/>
      <c r="AF83" s="24">
        <v>0</v>
      </c>
      <c r="AG83" s="11">
        <v>0</v>
      </c>
      <c r="AH83" s="8">
        <v>0</v>
      </c>
      <c r="AI83" s="9">
        <v>0</v>
      </c>
      <c r="AJ83" s="9">
        <v>0</v>
      </c>
      <c r="AK83" s="10"/>
      <c r="AL83" s="11">
        <f t="shared" si="45"/>
        <v>-18909.900000000001</v>
      </c>
      <c r="AM83" s="8">
        <v>9500.31</v>
      </c>
      <c r="AN83" s="9">
        <f t="shared" si="46"/>
        <v>-28410.21</v>
      </c>
      <c r="AO83" s="9">
        <f t="shared" si="47"/>
        <v>-28410.21</v>
      </c>
      <c r="AP83" s="10"/>
      <c r="AQ83" s="25">
        <f t="shared" si="48"/>
        <v>18909.900000000001</v>
      </c>
      <c r="AR83" s="25">
        <f t="shared" si="49"/>
        <v>18909.900000000001</v>
      </c>
      <c r="AS83" s="25">
        <f t="shared" si="50"/>
        <v>0</v>
      </c>
      <c r="AT83" s="10"/>
      <c r="AU83" s="12">
        <v>9500.31</v>
      </c>
      <c r="AV83" s="12" t="str">
        <f t="shared" si="51"/>
        <v xml:space="preserve"> </v>
      </c>
      <c r="AW83" s="12">
        <f t="shared" si="52"/>
        <v>28410.21</v>
      </c>
      <c r="AX83" s="241"/>
      <c r="AY83" s="242"/>
      <c r="AZ83" s="241"/>
      <c r="BA83" s="241"/>
      <c r="BB83" s="243"/>
      <c r="BC83" s="242"/>
      <c r="BD83" s="242"/>
      <c r="BE83" s="241">
        <v>0</v>
      </c>
      <c r="BF83" s="241">
        <v>0</v>
      </c>
      <c r="BG83" s="241">
        <v>0</v>
      </c>
      <c r="BH83" s="241">
        <v>0</v>
      </c>
      <c r="BI83" s="241">
        <v>0</v>
      </c>
      <c r="BJ83" s="241">
        <v>0</v>
      </c>
      <c r="BK83" s="241">
        <v>0</v>
      </c>
      <c r="BL83" s="241"/>
      <c r="BM83" s="241">
        <v>3</v>
      </c>
      <c r="BN83" s="241">
        <v>0</v>
      </c>
      <c r="BO83" s="241">
        <v>0</v>
      </c>
      <c r="BP83" s="241"/>
      <c r="BQ83" s="241"/>
      <c r="BR83" s="241"/>
      <c r="BS83" s="241"/>
      <c r="BT83" s="294"/>
      <c r="BU83" s="294"/>
      <c r="BV83" s="294"/>
      <c r="BW83" s="294"/>
      <c r="BX83" s="241"/>
      <c r="BY83" s="241"/>
      <c r="BZ83" s="244"/>
      <c r="CA83" s="244"/>
      <c r="CB83" s="244"/>
      <c r="CC83" s="245"/>
      <c r="CD83" s="241">
        <v>0</v>
      </c>
      <c r="CE83" s="241">
        <v>0</v>
      </c>
      <c r="CF83" s="241">
        <v>0</v>
      </c>
      <c r="CG83" s="241">
        <v>0</v>
      </c>
      <c r="CH83" s="241">
        <v>0</v>
      </c>
      <c r="CI83" s="246" t="s">
        <v>634</v>
      </c>
      <c r="CJ83" s="247">
        <v>9500.31</v>
      </c>
      <c r="CK83" s="247">
        <v>9500.31</v>
      </c>
      <c r="CL83" s="247">
        <v>9500.31</v>
      </c>
      <c r="CM83" s="247">
        <v>0</v>
      </c>
    </row>
    <row r="84" spans="1:91" x14ac:dyDescent="0.25">
      <c r="A84" s="231" t="s">
        <v>790</v>
      </c>
      <c r="B84" s="232" t="s">
        <v>791</v>
      </c>
      <c r="C84" s="232" t="s">
        <v>640</v>
      </c>
      <c r="D84" s="233"/>
      <c r="E84" s="234">
        <v>0</v>
      </c>
      <c r="F84" s="235">
        <v>0</v>
      </c>
      <c r="G84" s="236"/>
      <c r="H84" s="104"/>
      <c r="I84" s="237">
        <f t="shared" si="33"/>
        <v>0</v>
      </c>
      <c r="J84" s="238"/>
      <c r="K84" s="239"/>
      <c r="L84" s="8">
        <v>131319.95000000001</v>
      </c>
      <c r="M84" s="240">
        <f t="shared" si="34"/>
        <v>131319.95000000001</v>
      </c>
      <c r="N84" s="71"/>
      <c r="O84" s="100"/>
      <c r="P84" s="9">
        <f t="shared" si="35"/>
        <v>-131319.95000000001</v>
      </c>
      <c r="Q84" s="9">
        <f t="shared" si="36"/>
        <v>0</v>
      </c>
      <c r="R84" s="9">
        <f t="shared" si="37"/>
        <v>-131319.95000000001</v>
      </c>
      <c r="S84" s="152">
        <v>46022</v>
      </c>
      <c r="T84" s="10"/>
      <c r="U84" s="23">
        <f t="shared" si="38"/>
        <v>0.23227643629166778</v>
      </c>
      <c r="V84" s="11">
        <f t="shared" si="39"/>
        <v>0</v>
      </c>
      <c r="W84" s="11">
        <f t="shared" si="40"/>
        <v>-100817.42000000001</v>
      </c>
      <c r="X84" s="8">
        <v>30502.53</v>
      </c>
      <c r="Y84" s="9">
        <f t="shared" si="41"/>
        <v>-131319.95000000001</v>
      </c>
      <c r="Z84" s="70">
        <f t="shared" si="42"/>
        <v>-131319.95000000001</v>
      </c>
      <c r="AA84" s="71"/>
      <c r="AB84" s="108"/>
      <c r="AC84" s="9">
        <f t="shared" si="43"/>
        <v>0</v>
      </c>
      <c r="AD84" s="9">
        <f t="shared" si="44"/>
        <v>-131319.95000000001</v>
      </c>
      <c r="AE84" s="10"/>
      <c r="AF84" s="24">
        <v>0</v>
      </c>
      <c r="AG84" s="11">
        <v>0</v>
      </c>
      <c r="AH84" s="8">
        <v>0</v>
      </c>
      <c r="AI84" s="9">
        <v>0</v>
      </c>
      <c r="AJ84" s="9">
        <v>0</v>
      </c>
      <c r="AK84" s="10"/>
      <c r="AL84" s="11">
        <f t="shared" si="45"/>
        <v>-100817.42000000001</v>
      </c>
      <c r="AM84" s="8">
        <v>30502.53</v>
      </c>
      <c r="AN84" s="9">
        <f t="shared" si="46"/>
        <v>-131319.95000000001</v>
      </c>
      <c r="AO84" s="9">
        <f t="shared" si="47"/>
        <v>-131319.95000000001</v>
      </c>
      <c r="AP84" s="10"/>
      <c r="AQ84" s="25">
        <f t="shared" si="48"/>
        <v>100817.42000000001</v>
      </c>
      <c r="AR84" s="25">
        <f t="shared" si="49"/>
        <v>100817.42000000001</v>
      </c>
      <c r="AS84" s="25">
        <f t="shared" si="50"/>
        <v>0</v>
      </c>
      <c r="AT84" s="10"/>
      <c r="AU84" s="12">
        <v>30502.53</v>
      </c>
      <c r="AV84" s="12" t="str">
        <f t="shared" si="51"/>
        <v xml:space="preserve"> </v>
      </c>
      <c r="AW84" s="12">
        <f t="shared" si="52"/>
        <v>131319.95000000001</v>
      </c>
      <c r="AX84" s="241"/>
      <c r="AY84" s="242"/>
      <c r="AZ84" s="241"/>
      <c r="BA84" s="241"/>
      <c r="BB84" s="243"/>
      <c r="BC84" s="242"/>
      <c r="BD84" s="242"/>
      <c r="BE84" s="241">
        <v>0</v>
      </c>
      <c r="BF84" s="241">
        <v>0</v>
      </c>
      <c r="BG84" s="241">
        <v>0</v>
      </c>
      <c r="BH84" s="241">
        <v>0</v>
      </c>
      <c r="BI84" s="241">
        <v>0</v>
      </c>
      <c r="BJ84" s="241">
        <v>0</v>
      </c>
      <c r="BK84" s="241">
        <v>0</v>
      </c>
      <c r="BL84" s="241"/>
      <c r="BM84" s="241">
        <v>3</v>
      </c>
      <c r="BN84" s="241">
        <v>0</v>
      </c>
      <c r="BO84" s="241">
        <v>0</v>
      </c>
      <c r="BP84" s="241"/>
      <c r="BQ84" s="241"/>
      <c r="BR84" s="241"/>
      <c r="BS84" s="241"/>
      <c r="BT84" s="294"/>
      <c r="BU84" s="294"/>
      <c r="BV84" s="294"/>
      <c r="BW84" s="294"/>
      <c r="BX84" s="241"/>
      <c r="BY84" s="241"/>
      <c r="BZ84" s="244"/>
      <c r="CA84" s="244"/>
      <c r="CB84" s="244"/>
      <c r="CC84" s="245"/>
      <c r="CD84" s="241">
        <v>0</v>
      </c>
      <c r="CE84" s="241">
        <v>0</v>
      </c>
      <c r="CF84" s="241">
        <v>0</v>
      </c>
      <c r="CG84" s="241">
        <v>0</v>
      </c>
      <c r="CH84" s="241">
        <v>0</v>
      </c>
      <c r="CI84" s="246" t="s">
        <v>634</v>
      </c>
      <c r="CJ84" s="247">
        <v>30502.53</v>
      </c>
      <c r="CK84" s="247">
        <v>30502.53</v>
      </c>
      <c r="CL84" s="247">
        <v>30502.53</v>
      </c>
      <c r="CM84" s="247">
        <v>0</v>
      </c>
    </row>
    <row r="85" spans="1:91" x14ac:dyDescent="0.25">
      <c r="A85" s="231" t="s">
        <v>792</v>
      </c>
      <c r="B85" s="232" t="s">
        <v>793</v>
      </c>
      <c r="C85" s="232" t="s">
        <v>640</v>
      </c>
      <c r="D85" s="233"/>
      <c r="E85" s="234">
        <v>0</v>
      </c>
      <c r="F85" s="235">
        <v>0</v>
      </c>
      <c r="G85" s="236"/>
      <c r="H85" s="104"/>
      <c r="I85" s="237">
        <f t="shared" si="33"/>
        <v>0</v>
      </c>
      <c r="J85" s="238"/>
      <c r="K85" s="239"/>
      <c r="L85" s="8">
        <v>314796.65000000002</v>
      </c>
      <c r="M85" s="240">
        <f t="shared" si="34"/>
        <v>314796.65000000002</v>
      </c>
      <c r="N85" s="71"/>
      <c r="O85" s="100"/>
      <c r="P85" s="9">
        <f t="shared" si="35"/>
        <v>-314796.65000000002</v>
      </c>
      <c r="Q85" s="9">
        <f t="shared" si="36"/>
        <v>0</v>
      </c>
      <c r="R85" s="9">
        <f t="shared" si="37"/>
        <v>-314796.65000000002</v>
      </c>
      <c r="S85" s="152">
        <v>46022</v>
      </c>
      <c r="T85" s="10"/>
      <c r="U85" s="23">
        <f t="shared" si="38"/>
        <v>0.17389695856039128</v>
      </c>
      <c r="V85" s="11">
        <f t="shared" si="39"/>
        <v>0</v>
      </c>
      <c r="W85" s="11">
        <f t="shared" si="40"/>
        <v>-260054.47000000003</v>
      </c>
      <c r="X85" s="8">
        <v>54742.18</v>
      </c>
      <c r="Y85" s="9">
        <f t="shared" si="41"/>
        <v>-314796.65000000002</v>
      </c>
      <c r="Z85" s="70">
        <f t="shared" si="42"/>
        <v>-314796.65000000002</v>
      </c>
      <c r="AA85" s="71"/>
      <c r="AB85" s="108"/>
      <c r="AC85" s="9">
        <f t="shared" si="43"/>
        <v>0</v>
      </c>
      <c r="AD85" s="9">
        <f t="shared" si="44"/>
        <v>-314796.65000000002</v>
      </c>
      <c r="AE85" s="10"/>
      <c r="AF85" s="24">
        <v>0</v>
      </c>
      <c r="AG85" s="11">
        <v>0</v>
      </c>
      <c r="AH85" s="8">
        <v>0</v>
      </c>
      <c r="AI85" s="9">
        <v>0</v>
      </c>
      <c r="AJ85" s="9">
        <v>0</v>
      </c>
      <c r="AK85" s="10"/>
      <c r="AL85" s="11">
        <f t="shared" si="45"/>
        <v>-260054.47000000003</v>
      </c>
      <c r="AM85" s="8">
        <v>54742.18</v>
      </c>
      <c r="AN85" s="9">
        <f t="shared" si="46"/>
        <v>-314796.65000000002</v>
      </c>
      <c r="AO85" s="9">
        <f t="shared" si="47"/>
        <v>-314796.65000000002</v>
      </c>
      <c r="AP85" s="10"/>
      <c r="AQ85" s="25">
        <f t="shared" si="48"/>
        <v>260054.47000000003</v>
      </c>
      <c r="AR85" s="25">
        <f t="shared" si="49"/>
        <v>260054.47000000003</v>
      </c>
      <c r="AS85" s="25">
        <f t="shared" si="50"/>
        <v>0</v>
      </c>
      <c r="AT85" s="10"/>
      <c r="AU85" s="12">
        <v>54742.18</v>
      </c>
      <c r="AV85" s="12" t="str">
        <f t="shared" si="51"/>
        <v xml:space="preserve"> </v>
      </c>
      <c r="AW85" s="12">
        <f t="shared" si="52"/>
        <v>314796.65000000002</v>
      </c>
      <c r="AX85" s="241"/>
      <c r="AY85" s="242"/>
      <c r="AZ85" s="241"/>
      <c r="BA85" s="241"/>
      <c r="BB85" s="243"/>
      <c r="BC85" s="242"/>
      <c r="BD85" s="242"/>
      <c r="BE85" s="241">
        <v>0</v>
      </c>
      <c r="BF85" s="241">
        <v>0</v>
      </c>
      <c r="BG85" s="241">
        <v>0</v>
      </c>
      <c r="BH85" s="241">
        <v>0</v>
      </c>
      <c r="BI85" s="241">
        <v>0</v>
      </c>
      <c r="BJ85" s="241">
        <v>0</v>
      </c>
      <c r="BK85" s="241">
        <v>0</v>
      </c>
      <c r="BL85" s="241"/>
      <c r="BM85" s="241">
        <v>3</v>
      </c>
      <c r="BN85" s="241">
        <v>0</v>
      </c>
      <c r="BO85" s="241">
        <v>0</v>
      </c>
      <c r="BP85" s="241"/>
      <c r="BQ85" s="241"/>
      <c r="BR85" s="241"/>
      <c r="BS85" s="241"/>
      <c r="BT85" s="294"/>
      <c r="BU85" s="294"/>
      <c r="BV85" s="294"/>
      <c r="BW85" s="294"/>
      <c r="BX85" s="241"/>
      <c r="BY85" s="241"/>
      <c r="BZ85" s="244"/>
      <c r="CA85" s="244"/>
      <c r="CB85" s="244"/>
      <c r="CC85" s="245"/>
      <c r="CD85" s="241">
        <v>0</v>
      </c>
      <c r="CE85" s="241">
        <v>0</v>
      </c>
      <c r="CF85" s="241">
        <v>0</v>
      </c>
      <c r="CG85" s="241">
        <v>0</v>
      </c>
      <c r="CH85" s="241">
        <v>0</v>
      </c>
      <c r="CI85" s="246" t="s">
        <v>634</v>
      </c>
      <c r="CJ85" s="247">
        <v>54742.18</v>
      </c>
      <c r="CK85" s="247">
        <v>54742.18</v>
      </c>
      <c r="CL85" s="247">
        <v>54742.18</v>
      </c>
      <c r="CM85" s="247">
        <v>0</v>
      </c>
    </row>
    <row r="86" spans="1:91" x14ac:dyDescent="0.25">
      <c r="A86" s="231" t="s">
        <v>794</v>
      </c>
      <c r="B86" s="232" t="s">
        <v>795</v>
      </c>
      <c r="C86" s="232" t="s">
        <v>640</v>
      </c>
      <c r="D86" s="233"/>
      <c r="E86" s="234">
        <v>0</v>
      </c>
      <c r="F86" s="235">
        <v>0</v>
      </c>
      <c r="G86" s="236"/>
      <c r="H86" s="104"/>
      <c r="I86" s="237">
        <f t="shared" si="33"/>
        <v>0</v>
      </c>
      <c r="J86" s="238"/>
      <c r="K86" s="239"/>
      <c r="L86" s="8">
        <v>418394.72</v>
      </c>
      <c r="M86" s="240">
        <f t="shared" si="34"/>
        <v>418394.72</v>
      </c>
      <c r="N86" s="71"/>
      <c r="O86" s="100"/>
      <c r="P86" s="9">
        <f t="shared" si="35"/>
        <v>-418394.72</v>
      </c>
      <c r="Q86" s="9">
        <f t="shared" si="36"/>
        <v>0</v>
      </c>
      <c r="R86" s="9">
        <f t="shared" si="37"/>
        <v>-418394.72</v>
      </c>
      <c r="S86" s="152">
        <v>46022</v>
      </c>
      <c r="T86" s="10"/>
      <c r="U86" s="23">
        <f t="shared" si="38"/>
        <v>8.1957535219373701E-3</v>
      </c>
      <c r="V86" s="11">
        <f t="shared" si="39"/>
        <v>0</v>
      </c>
      <c r="W86" s="11">
        <f t="shared" si="40"/>
        <v>-414965.66</v>
      </c>
      <c r="X86" s="8">
        <v>3429.06</v>
      </c>
      <c r="Y86" s="9">
        <f t="shared" si="41"/>
        <v>-418394.72</v>
      </c>
      <c r="Z86" s="70">
        <f t="shared" si="42"/>
        <v>-418394.72</v>
      </c>
      <c r="AA86" s="71"/>
      <c r="AB86" s="108"/>
      <c r="AC86" s="9">
        <f t="shared" si="43"/>
        <v>0</v>
      </c>
      <c r="AD86" s="9">
        <f t="shared" si="44"/>
        <v>-418394.72</v>
      </c>
      <c r="AE86" s="10"/>
      <c r="AF86" s="24">
        <v>0</v>
      </c>
      <c r="AG86" s="11">
        <v>0</v>
      </c>
      <c r="AH86" s="8">
        <v>0</v>
      </c>
      <c r="AI86" s="9">
        <v>0</v>
      </c>
      <c r="AJ86" s="9">
        <v>0</v>
      </c>
      <c r="AK86" s="10"/>
      <c r="AL86" s="11">
        <f t="shared" si="45"/>
        <v>-414965.66</v>
      </c>
      <c r="AM86" s="8">
        <v>3429.06</v>
      </c>
      <c r="AN86" s="9">
        <f t="shared" si="46"/>
        <v>-418394.72</v>
      </c>
      <c r="AO86" s="9">
        <f t="shared" si="47"/>
        <v>-418394.72</v>
      </c>
      <c r="AP86" s="10"/>
      <c r="AQ86" s="25">
        <f t="shared" si="48"/>
        <v>414965.66</v>
      </c>
      <c r="AR86" s="25">
        <f t="shared" si="49"/>
        <v>414965.66</v>
      </c>
      <c r="AS86" s="25">
        <f t="shared" si="50"/>
        <v>0</v>
      </c>
      <c r="AT86" s="10"/>
      <c r="AU86" s="12">
        <v>3429.06</v>
      </c>
      <c r="AV86" s="12" t="str">
        <f t="shared" si="51"/>
        <v xml:space="preserve"> </v>
      </c>
      <c r="AW86" s="12">
        <f t="shared" si="52"/>
        <v>418394.72</v>
      </c>
      <c r="AX86" s="241"/>
      <c r="AY86" s="242"/>
      <c r="AZ86" s="241"/>
      <c r="BA86" s="241"/>
      <c r="BB86" s="243"/>
      <c r="BC86" s="242"/>
      <c r="BD86" s="242"/>
      <c r="BE86" s="241">
        <v>0</v>
      </c>
      <c r="BF86" s="241">
        <v>0</v>
      </c>
      <c r="BG86" s="241">
        <v>0</v>
      </c>
      <c r="BH86" s="241">
        <v>0</v>
      </c>
      <c r="BI86" s="241">
        <v>0</v>
      </c>
      <c r="BJ86" s="241">
        <v>0</v>
      </c>
      <c r="BK86" s="241">
        <v>0</v>
      </c>
      <c r="BL86" s="241"/>
      <c r="BM86" s="241">
        <v>3</v>
      </c>
      <c r="BN86" s="241">
        <v>0</v>
      </c>
      <c r="BO86" s="241">
        <v>0</v>
      </c>
      <c r="BP86" s="241"/>
      <c r="BQ86" s="241"/>
      <c r="BR86" s="241"/>
      <c r="BS86" s="241"/>
      <c r="BT86" s="294"/>
      <c r="BU86" s="294"/>
      <c r="BV86" s="294"/>
      <c r="BW86" s="294"/>
      <c r="BX86" s="241"/>
      <c r="BY86" s="241"/>
      <c r="BZ86" s="244"/>
      <c r="CA86" s="244"/>
      <c r="CB86" s="244"/>
      <c r="CC86" s="245"/>
      <c r="CD86" s="241">
        <v>0</v>
      </c>
      <c r="CE86" s="241">
        <v>0</v>
      </c>
      <c r="CF86" s="241">
        <v>0</v>
      </c>
      <c r="CG86" s="241">
        <v>0</v>
      </c>
      <c r="CH86" s="241">
        <v>0</v>
      </c>
      <c r="CI86" s="246" t="s">
        <v>634</v>
      </c>
      <c r="CJ86" s="247">
        <v>3429.06</v>
      </c>
      <c r="CK86" s="247">
        <v>3429.06</v>
      </c>
      <c r="CL86" s="247">
        <v>3429.06</v>
      </c>
      <c r="CM86" s="247">
        <v>0</v>
      </c>
    </row>
    <row r="87" spans="1:91" x14ac:dyDescent="0.25">
      <c r="A87" s="231" t="s">
        <v>796</v>
      </c>
      <c r="B87" s="232" t="s">
        <v>797</v>
      </c>
      <c r="C87" s="232" t="s">
        <v>640</v>
      </c>
      <c r="D87" s="233"/>
      <c r="E87" s="234">
        <v>0</v>
      </c>
      <c r="F87" s="235">
        <v>0</v>
      </c>
      <c r="G87" s="236"/>
      <c r="H87" s="104"/>
      <c r="I87" s="237">
        <f t="shared" si="33"/>
        <v>0</v>
      </c>
      <c r="J87" s="238"/>
      <c r="K87" s="239"/>
      <c r="L87" s="8">
        <v>34228.82</v>
      </c>
      <c r="M87" s="240">
        <f t="shared" si="34"/>
        <v>34228.82</v>
      </c>
      <c r="N87" s="71"/>
      <c r="O87" s="100"/>
      <c r="P87" s="9">
        <f t="shared" si="35"/>
        <v>-34228.82</v>
      </c>
      <c r="Q87" s="9">
        <f t="shared" si="36"/>
        <v>0</v>
      </c>
      <c r="R87" s="9">
        <f t="shared" si="37"/>
        <v>-34228.82</v>
      </c>
      <c r="S87" s="152">
        <v>46022</v>
      </c>
      <c r="T87" s="10"/>
      <c r="U87" s="23">
        <f t="shared" si="38"/>
        <v>0.60562531807991049</v>
      </c>
      <c r="V87" s="11">
        <f t="shared" si="39"/>
        <v>0</v>
      </c>
      <c r="W87" s="11">
        <f t="shared" si="40"/>
        <v>-13498.98</v>
      </c>
      <c r="X87" s="8">
        <v>20729.84</v>
      </c>
      <c r="Y87" s="9">
        <f t="shared" si="41"/>
        <v>-34228.82</v>
      </c>
      <c r="Z87" s="70">
        <f t="shared" si="42"/>
        <v>-34228.82</v>
      </c>
      <c r="AA87" s="71"/>
      <c r="AB87" s="108"/>
      <c r="AC87" s="9">
        <f t="shared" si="43"/>
        <v>0</v>
      </c>
      <c r="AD87" s="9">
        <f t="shared" si="44"/>
        <v>-34228.82</v>
      </c>
      <c r="AE87" s="10"/>
      <c r="AF87" s="24">
        <v>0</v>
      </c>
      <c r="AG87" s="11">
        <v>0</v>
      </c>
      <c r="AH87" s="8">
        <v>0</v>
      </c>
      <c r="AI87" s="9">
        <v>0</v>
      </c>
      <c r="AJ87" s="9">
        <v>0</v>
      </c>
      <c r="AK87" s="10"/>
      <c r="AL87" s="11">
        <f t="shared" si="45"/>
        <v>-13498.98</v>
      </c>
      <c r="AM87" s="8">
        <v>20729.84</v>
      </c>
      <c r="AN87" s="9">
        <f t="shared" si="46"/>
        <v>-34228.82</v>
      </c>
      <c r="AO87" s="9">
        <f t="shared" si="47"/>
        <v>-34228.82</v>
      </c>
      <c r="AP87" s="10"/>
      <c r="AQ87" s="25">
        <f t="shared" si="48"/>
        <v>13498.98</v>
      </c>
      <c r="AR87" s="25">
        <f t="shared" si="49"/>
        <v>13498.98</v>
      </c>
      <c r="AS87" s="25">
        <f t="shared" si="50"/>
        <v>0</v>
      </c>
      <c r="AT87" s="10"/>
      <c r="AU87" s="12">
        <v>20729.84</v>
      </c>
      <c r="AV87" s="12" t="str">
        <f t="shared" si="51"/>
        <v xml:space="preserve"> </v>
      </c>
      <c r="AW87" s="12">
        <f t="shared" si="52"/>
        <v>34228.82</v>
      </c>
      <c r="AX87" s="241"/>
      <c r="AY87" s="242"/>
      <c r="AZ87" s="241"/>
      <c r="BA87" s="241"/>
      <c r="BB87" s="243"/>
      <c r="BC87" s="242"/>
      <c r="BD87" s="242"/>
      <c r="BE87" s="241">
        <v>0</v>
      </c>
      <c r="BF87" s="241">
        <v>0</v>
      </c>
      <c r="BG87" s="241">
        <v>0</v>
      </c>
      <c r="BH87" s="241">
        <v>0</v>
      </c>
      <c r="BI87" s="241">
        <v>0</v>
      </c>
      <c r="BJ87" s="241">
        <v>0</v>
      </c>
      <c r="BK87" s="241">
        <v>0</v>
      </c>
      <c r="BL87" s="241"/>
      <c r="BM87" s="241">
        <v>3</v>
      </c>
      <c r="BN87" s="241">
        <v>0</v>
      </c>
      <c r="BO87" s="241">
        <v>0</v>
      </c>
      <c r="BP87" s="241"/>
      <c r="BQ87" s="241"/>
      <c r="BR87" s="241"/>
      <c r="BS87" s="241"/>
      <c r="BT87" s="294"/>
      <c r="BU87" s="294"/>
      <c r="BV87" s="294"/>
      <c r="BW87" s="294"/>
      <c r="BX87" s="241"/>
      <c r="BY87" s="241"/>
      <c r="BZ87" s="244"/>
      <c r="CA87" s="244"/>
      <c r="CB87" s="244"/>
      <c r="CC87" s="245"/>
      <c r="CD87" s="241">
        <v>0</v>
      </c>
      <c r="CE87" s="241">
        <v>0</v>
      </c>
      <c r="CF87" s="241">
        <v>0</v>
      </c>
      <c r="CG87" s="241">
        <v>0</v>
      </c>
      <c r="CH87" s="241">
        <v>0</v>
      </c>
      <c r="CI87" s="246" t="s">
        <v>634</v>
      </c>
      <c r="CJ87" s="247">
        <v>20729.84</v>
      </c>
      <c r="CK87" s="247">
        <v>20729.84</v>
      </c>
      <c r="CL87" s="247">
        <v>20729.84</v>
      </c>
      <c r="CM87" s="247">
        <v>0</v>
      </c>
    </row>
    <row r="88" spans="1:91" x14ac:dyDescent="0.25">
      <c r="A88" s="231" t="s">
        <v>798</v>
      </c>
      <c r="B88" s="232" t="s">
        <v>799</v>
      </c>
      <c r="C88" s="232" t="s">
        <v>640</v>
      </c>
      <c r="D88" s="233"/>
      <c r="E88" s="234">
        <v>0</v>
      </c>
      <c r="F88" s="235">
        <v>0</v>
      </c>
      <c r="G88" s="236"/>
      <c r="H88" s="104"/>
      <c r="I88" s="237">
        <f t="shared" si="33"/>
        <v>0</v>
      </c>
      <c r="J88" s="238"/>
      <c r="K88" s="239"/>
      <c r="L88" s="8">
        <v>92757.29</v>
      </c>
      <c r="M88" s="240">
        <f t="shared" si="34"/>
        <v>92757.29</v>
      </c>
      <c r="N88" s="71"/>
      <c r="O88" s="100"/>
      <c r="P88" s="9">
        <f t="shared" si="35"/>
        <v>-92757.29</v>
      </c>
      <c r="Q88" s="9">
        <f t="shared" si="36"/>
        <v>0</v>
      </c>
      <c r="R88" s="9">
        <f t="shared" si="37"/>
        <v>-92757.29</v>
      </c>
      <c r="S88" s="152">
        <v>46022</v>
      </c>
      <c r="T88" s="10"/>
      <c r="U88" s="23">
        <f t="shared" si="38"/>
        <v>0.15925713224265178</v>
      </c>
      <c r="V88" s="11">
        <f t="shared" si="39"/>
        <v>0</v>
      </c>
      <c r="W88" s="11">
        <f t="shared" si="40"/>
        <v>-77985.03</v>
      </c>
      <c r="X88" s="8">
        <v>14772.26</v>
      </c>
      <c r="Y88" s="9">
        <f t="shared" si="41"/>
        <v>-92757.29</v>
      </c>
      <c r="Z88" s="70">
        <f t="shared" si="42"/>
        <v>-92757.29</v>
      </c>
      <c r="AA88" s="71"/>
      <c r="AB88" s="108"/>
      <c r="AC88" s="9">
        <f t="shared" si="43"/>
        <v>0</v>
      </c>
      <c r="AD88" s="9">
        <f t="shared" si="44"/>
        <v>-92757.29</v>
      </c>
      <c r="AE88" s="10"/>
      <c r="AF88" s="24">
        <v>0</v>
      </c>
      <c r="AG88" s="11">
        <v>0</v>
      </c>
      <c r="AH88" s="8">
        <v>0</v>
      </c>
      <c r="AI88" s="9">
        <v>0</v>
      </c>
      <c r="AJ88" s="9">
        <v>0</v>
      </c>
      <c r="AK88" s="10"/>
      <c r="AL88" s="11">
        <f t="shared" si="45"/>
        <v>-77985.03</v>
      </c>
      <c r="AM88" s="8">
        <v>14772.26</v>
      </c>
      <c r="AN88" s="9">
        <f t="shared" si="46"/>
        <v>-92757.29</v>
      </c>
      <c r="AO88" s="9">
        <f t="shared" si="47"/>
        <v>-92757.29</v>
      </c>
      <c r="AP88" s="10"/>
      <c r="AQ88" s="25">
        <f t="shared" si="48"/>
        <v>77985.03</v>
      </c>
      <c r="AR88" s="25">
        <f t="shared" si="49"/>
        <v>77985.03</v>
      </c>
      <c r="AS88" s="25">
        <f t="shared" si="50"/>
        <v>0</v>
      </c>
      <c r="AT88" s="10"/>
      <c r="AU88" s="12">
        <v>14772.26</v>
      </c>
      <c r="AV88" s="12" t="str">
        <f t="shared" si="51"/>
        <v xml:space="preserve"> </v>
      </c>
      <c r="AW88" s="12">
        <f t="shared" si="52"/>
        <v>92757.29</v>
      </c>
      <c r="AX88" s="241"/>
      <c r="AY88" s="242"/>
      <c r="AZ88" s="241"/>
      <c r="BA88" s="241"/>
      <c r="BB88" s="243"/>
      <c r="BC88" s="242"/>
      <c r="BD88" s="242"/>
      <c r="BE88" s="241">
        <v>0</v>
      </c>
      <c r="BF88" s="241">
        <v>0</v>
      </c>
      <c r="BG88" s="241">
        <v>0</v>
      </c>
      <c r="BH88" s="241">
        <v>0</v>
      </c>
      <c r="BI88" s="241">
        <v>0</v>
      </c>
      <c r="BJ88" s="241">
        <v>0</v>
      </c>
      <c r="BK88" s="241">
        <v>0</v>
      </c>
      <c r="BL88" s="241"/>
      <c r="BM88" s="241">
        <v>3</v>
      </c>
      <c r="BN88" s="241">
        <v>0</v>
      </c>
      <c r="BO88" s="241">
        <v>0</v>
      </c>
      <c r="BP88" s="241"/>
      <c r="BQ88" s="241"/>
      <c r="BR88" s="241"/>
      <c r="BS88" s="241"/>
      <c r="BT88" s="294"/>
      <c r="BU88" s="294"/>
      <c r="BV88" s="294"/>
      <c r="BW88" s="294"/>
      <c r="BX88" s="241"/>
      <c r="BY88" s="241"/>
      <c r="BZ88" s="244"/>
      <c r="CA88" s="244"/>
      <c r="CB88" s="244"/>
      <c r="CC88" s="245"/>
      <c r="CD88" s="241">
        <v>0</v>
      </c>
      <c r="CE88" s="241">
        <v>0</v>
      </c>
      <c r="CF88" s="241">
        <v>0</v>
      </c>
      <c r="CG88" s="241">
        <v>0</v>
      </c>
      <c r="CH88" s="241">
        <v>0</v>
      </c>
      <c r="CI88" s="246" t="s">
        <v>634</v>
      </c>
      <c r="CJ88" s="247">
        <v>14772.26</v>
      </c>
      <c r="CK88" s="247">
        <v>14772.26</v>
      </c>
      <c r="CL88" s="247">
        <v>14772.26</v>
      </c>
      <c r="CM88" s="247">
        <v>0</v>
      </c>
    </row>
    <row r="89" spans="1:91" x14ac:dyDescent="0.25">
      <c r="A89" s="231" t="s">
        <v>800</v>
      </c>
      <c r="B89" s="232" t="s">
        <v>801</v>
      </c>
      <c r="C89" s="232" t="s">
        <v>640</v>
      </c>
      <c r="D89" s="233"/>
      <c r="E89" s="234">
        <v>9960</v>
      </c>
      <c r="F89" s="235">
        <v>9960</v>
      </c>
      <c r="G89" s="236"/>
      <c r="H89" s="104"/>
      <c r="I89" s="237">
        <f t="shared" si="33"/>
        <v>9960</v>
      </c>
      <c r="J89" s="238"/>
      <c r="K89" s="239"/>
      <c r="L89" s="8">
        <v>4867.3500000000004</v>
      </c>
      <c r="M89" s="240">
        <f t="shared" si="34"/>
        <v>4867.3500000000004</v>
      </c>
      <c r="N89" s="71"/>
      <c r="O89" s="100"/>
      <c r="P89" s="9">
        <f t="shared" si="35"/>
        <v>5092.6499999999996</v>
      </c>
      <c r="Q89" s="9">
        <f t="shared" si="36"/>
        <v>0</v>
      </c>
      <c r="R89" s="9">
        <f t="shared" si="37"/>
        <v>5092.6499999999996</v>
      </c>
      <c r="S89" s="152">
        <v>46022</v>
      </c>
      <c r="T89" s="10"/>
      <c r="U89" s="23">
        <f t="shared" si="38"/>
        <v>0.94433726771241022</v>
      </c>
      <c r="V89" s="11">
        <f t="shared" si="39"/>
        <v>9405.5991864156058</v>
      </c>
      <c r="W89" s="11" t="str">
        <f t="shared" ca="1" si="40"/>
        <v/>
      </c>
      <c r="X89" s="8">
        <v>4596.42</v>
      </c>
      <c r="Y89" s="9">
        <f t="shared" ca="1" si="41"/>
        <v>0</v>
      </c>
      <c r="Z89" s="70">
        <f t="shared" ca="1" si="42"/>
        <v>0</v>
      </c>
      <c r="AA89" s="71"/>
      <c r="AB89" s="108"/>
      <c r="AC89" s="9">
        <f t="shared" si="43"/>
        <v>0</v>
      </c>
      <c r="AD89" s="9">
        <f t="shared" ca="1" si="44"/>
        <v>0</v>
      </c>
      <c r="AE89" s="10"/>
      <c r="AF89" s="24">
        <v>0</v>
      </c>
      <c r="AG89" s="11">
        <v>0</v>
      </c>
      <c r="AH89" s="8">
        <v>0</v>
      </c>
      <c r="AI89" s="9">
        <v>0</v>
      </c>
      <c r="AJ89" s="9">
        <v>0</v>
      </c>
      <c r="AK89" s="10"/>
      <c r="AL89" s="11" t="str">
        <f t="shared" ca="1" si="45"/>
        <v/>
      </c>
      <c r="AM89" s="8">
        <v>4596.42</v>
      </c>
      <c r="AN89" s="9" t="str">
        <f t="shared" ca="1" si="46"/>
        <v/>
      </c>
      <c r="AO89" s="9" t="str">
        <f t="shared" ca="1" si="47"/>
        <v/>
      </c>
      <c r="AP89" s="10"/>
      <c r="AQ89" s="25" t="str">
        <f t="shared" ca="1" si="48"/>
        <v/>
      </c>
      <c r="AR89" s="25">
        <f t="shared" si="49"/>
        <v>270.93000000000029</v>
      </c>
      <c r="AS89" s="25" t="str">
        <f t="shared" ca="1" si="50"/>
        <v/>
      </c>
      <c r="AT89" s="10"/>
      <c r="AU89" s="12">
        <v>4596.42</v>
      </c>
      <c r="AV89" s="12" t="str">
        <f t="shared" ca="1" si="51"/>
        <v/>
      </c>
      <c r="AW89" s="12" t="str">
        <f t="shared" ca="1" si="52"/>
        <v/>
      </c>
      <c r="AX89" s="241"/>
      <c r="AY89" s="242"/>
      <c r="AZ89" s="241"/>
      <c r="BA89" s="241"/>
      <c r="BB89" s="243"/>
      <c r="BC89" s="242"/>
      <c r="BD89" s="242"/>
      <c r="BE89" s="241">
        <v>0</v>
      </c>
      <c r="BF89" s="241">
        <v>0</v>
      </c>
      <c r="BG89" s="241">
        <v>0</v>
      </c>
      <c r="BH89" s="241">
        <v>0</v>
      </c>
      <c r="BI89" s="241">
        <v>0</v>
      </c>
      <c r="BJ89" s="241">
        <v>0</v>
      </c>
      <c r="BK89" s="241">
        <v>0</v>
      </c>
      <c r="BL89" s="241"/>
      <c r="BM89" s="241">
        <v>3</v>
      </c>
      <c r="BN89" s="241">
        <v>0</v>
      </c>
      <c r="BO89" s="241">
        <v>0</v>
      </c>
      <c r="BP89" s="241"/>
      <c r="BQ89" s="241"/>
      <c r="BR89" s="241"/>
      <c r="BS89" s="241"/>
      <c r="BT89" s="294"/>
      <c r="BU89" s="294"/>
      <c r="BV89" s="294"/>
      <c r="BW89" s="294"/>
      <c r="BX89" s="241"/>
      <c r="BY89" s="241"/>
      <c r="BZ89" s="244"/>
      <c r="CA89" s="244"/>
      <c r="CB89" s="244"/>
      <c r="CC89" s="245"/>
      <c r="CD89" s="241">
        <v>0</v>
      </c>
      <c r="CE89" s="241">
        <v>0</v>
      </c>
      <c r="CF89" s="241">
        <v>0</v>
      </c>
      <c r="CG89" s="241">
        <v>0</v>
      </c>
      <c r="CH89" s="241">
        <v>0</v>
      </c>
      <c r="CI89" s="246" t="s">
        <v>634</v>
      </c>
      <c r="CJ89" s="247">
        <v>4596.42</v>
      </c>
      <c r="CK89" s="247">
        <v>4596.42</v>
      </c>
      <c r="CL89" s="247">
        <v>4596.42</v>
      </c>
      <c r="CM89" s="247">
        <v>0</v>
      </c>
    </row>
    <row r="90" spans="1:91" x14ac:dyDescent="0.25">
      <c r="A90" s="231" t="s">
        <v>802</v>
      </c>
      <c r="B90" s="232" t="s">
        <v>803</v>
      </c>
      <c r="C90" s="232" t="s">
        <v>640</v>
      </c>
      <c r="D90" s="233"/>
      <c r="E90" s="234">
        <v>-20000</v>
      </c>
      <c r="F90" s="235">
        <v>-20000</v>
      </c>
      <c r="G90" s="236"/>
      <c r="H90" s="104"/>
      <c r="I90" s="237">
        <f t="shared" si="33"/>
        <v>-20000</v>
      </c>
      <c r="J90" s="238"/>
      <c r="K90" s="239"/>
      <c r="L90" s="8">
        <v>144552.19</v>
      </c>
      <c r="M90" s="240">
        <f t="shared" si="34"/>
        <v>144552.19</v>
      </c>
      <c r="N90" s="71"/>
      <c r="O90" s="100"/>
      <c r="P90" s="9">
        <f t="shared" si="35"/>
        <v>-164552.19</v>
      </c>
      <c r="Q90" s="9">
        <f t="shared" si="36"/>
        <v>0</v>
      </c>
      <c r="R90" s="9">
        <f t="shared" si="37"/>
        <v>-164552.19</v>
      </c>
      <c r="S90" s="152">
        <v>46022</v>
      </c>
      <c r="T90" s="10"/>
      <c r="U90" s="23">
        <f t="shared" si="38"/>
        <v>0.1190574144881513</v>
      </c>
      <c r="V90" s="11">
        <f t="shared" si="39"/>
        <v>-2381.1482897630258</v>
      </c>
      <c r="W90" s="11">
        <f t="shared" si="40"/>
        <v>-147342.18</v>
      </c>
      <c r="X90" s="8">
        <v>17210.009999999998</v>
      </c>
      <c r="Y90" s="9">
        <f t="shared" si="41"/>
        <v>-164552.19</v>
      </c>
      <c r="Z90" s="70">
        <f t="shared" si="42"/>
        <v>-164552.19</v>
      </c>
      <c r="AA90" s="71"/>
      <c r="AB90" s="108"/>
      <c r="AC90" s="9">
        <f t="shared" si="43"/>
        <v>0</v>
      </c>
      <c r="AD90" s="9">
        <f t="shared" si="44"/>
        <v>-164552.19</v>
      </c>
      <c r="AE90" s="10"/>
      <c r="AF90" s="24">
        <v>0</v>
      </c>
      <c r="AG90" s="11">
        <v>0</v>
      </c>
      <c r="AH90" s="8">
        <v>0</v>
      </c>
      <c r="AI90" s="9">
        <v>0</v>
      </c>
      <c r="AJ90" s="9">
        <v>0</v>
      </c>
      <c r="AK90" s="10"/>
      <c r="AL90" s="11">
        <f t="shared" si="45"/>
        <v>-147342.18</v>
      </c>
      <c r="AM90" s="8">
        <v>17210.009999999998</v>
      </c>
      <c r="AN90" s="9">
        <f t="shared" si="46"/>
        <v>-164552.19</v>
      </c>
      <c r="AO90" s="9">
        <f t="shared" si="47"/>
        <v>-164552.19</v>
      </c>
      <c r="AP90" s="10"/>
      <c r="AQ90" s="25">
        <f t="shared" si="48"/>
        <v>127342.18</v>
      </c>
      <c r="AR90" s="25">
        <f t="shared" si="49"/>
        <v>127342.18000000001</v>
      </c>
      <c r="AS90" s="25">
        <f t="shared" si="50"/>
        <v>0</v>
      </c>
      <c r="AT90" s="10"/>
      <c r="AU90" s="12">
        <v>17210.009999999998</v>
      </c>
      <c r="AV90" s="12" t="str">
        <f t="shared" si="51"/>
        <v xml:space="preserve"> </v>
      </c>
      <c r="AW90" s="12">
        <f t="shared" si="52"/>
        <v>164552.19</v>
      </c>
      <c r="AX90" s="241"/>
      <c r="AY90" s="242"/>
      <c r="AZ90" s="241"/>
      <c r="BA90" s="241"/>
      <c r="BB90" s="243"/>
      <c r="BC90" s="242"/>
      <c r="BD90" s="242"/>
      <c r="BE90" s="241">
        <v>0</v>
      </c>
      <c r="BF90" s="241">
        <v>0</v>
      </c>
      <c r="BG90" s="241">
        <v>0</v>
      </c>
      <c r="BH90" s="241">
        <v>0</v>
      </c>
      <c r="BI90" s="241">
        <v>0</v>
      </c>
      <c r="BJ90" s="241">
        <v>0</v>
      </c>
      <c r="BK90" s="241">
        <v>0</v>
      </c>
      <c r="BL90" s="241"/>
      <c r="BM90" s="241">
        <v>3</v>
      </c>
      <c r="BN90" s="241">
        <v>0</v>
      </c>
      <c r="BO90" s="241">
        <v>0</v>
      </c>
      <c r="BP90" s="241"/>
      <c r="BQ90" s="241"/>
      <c r="BR90" s="241"/>
      <c r="BS90" s="241"/>
      <c r="BT90" s="294"/>
      <c r="BU90" s="294"/>
      <c r="BV90" s="294"/>
      <c r="BW90" s="294"/>
      <c r="BX90" s="241"/>
      <c r="BY90" s="241"/>
      <c r="BZ90" s="244"/>
      <c r="CA90" s="244"/>
      <c r="CB90" s="244"/>
      <c r="CC90" s="245"/>
      <c r="CD90" s="241">
        <v>0</v>
      </c>
      <c r="CE90" s="241">
        <v>0</v>
      </c>
      <c r="CF90" s="241">
        <v>0</v>
      </c>
      <c r="CG90" s="241">
        <v>0</v>
      </c>
      <c r="CH90" s="241">
        <v>0</v>
      </c>
      <c r="CI90" s="246" t="s">
        <v>634</v>
      </c>
      <c r="CJ90" s="247">
        <v>17210.009999999998</v>
      </c>
      <c r="CK90" s="247">
        <v>17210.009999999998</v>
      </c>
      <c r="CL90" s="247">
        <v>17210.009999999998</v>
      </c>
      <c r="CM90" s="247">
        <v>0</v>
      </c>
    </row>
    <row r="91" spans="1:91" x14ac:dyDescent="0.25">
      <c r="A91" s="231" t="s">
        <v>804</v>
      </c>
      <c r="B91" s="232" t="s">
        <v>805</v>
      </c>
      <c r="C91" s="232" t="s">
        <v>640</v>
      </c>
      <c r="D91" s="233"/>
      <c r="E91" s="234">
        <v>27241.58</v>
      </c>
      <c r="F91" s="235">
        <v>27241.58</v>
      </c>
      <c r="G91" s="236"/>
      <c r="H91" s="104"/>
      <c r="I91" s="237">
        <f t="shared" si="33"/>
        <v>27241.58</v>
      </c>
      <c r="J91" s="238"/>
      <c r="K91" s="239"/>
      <c r="L91" s="8">
        <v>27241.58</v>
      </c>
      <c r="M91" s="240">
        <f t="shared" si="34"/>
        <v>27241.58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>
        <v>46022</v>
      </c>
      <c r="T91" s="10"/>
      <c r="U91" s="23">
        <f t="shared" si="38"/>
        <v>1</v>
      </c>
      <c r="V91" s="11">
        <f t="shared" si="39"/>
        <v>27241.58</v>
      </c>
      <c r="W91" s="11" t="str">
        <f t="shared" ca="1" si="40"/>
        <v/>
      </c>
      <c r="X91" s="8">
        <v>27241.58</v>
      </c>
      <c r="Y91" s="9">
        <f t="shared" ca="1" si="41"/>
        <v>0</v>
      </c>
      <c r="Z91" s="70">
        <f t="shared" ca="1" si="42"/>
        <v>0</v>
      </c>
      <c r="AA91" s="71"/>
      <c r="AB91" s="108"/>
      <c r="AC91" s="9">
        <f t="shared" si="43"/>
        <v>0</v>
      </c>
      <c r="AD91" s="9">
        <f t="shared" ca="1" si="44"/>
        <v>0</v>
      </c>
      <c r="AE91" s="10"/>
      <c r="AF91" s="24">
        <v>0</v>
      </c>
      <c r="AG91" s="11">
        <v>0</v>
      </c>
      <c r="AH91" s="8">
        <v>0</v>
      </c>
      <c r="AI91" s="9">
        <v>0</v>
      </c>
      <c r="AJ91" s="9">
        <v>0</v>
      </c>
      <c r="AK91" s="10"/>
      <c r="AL91" s="11" t="str">
        <f t="shared" ca="1" si="45"/>
        <v/>
      </c>
      <c r="AM91" s="8">
        <v>27241.58</v>
      </c>
      <c r="AN91" s="9" t="str">
        <f t="shared" ca="1" si="46"/>
        <v/>
      </c>
      <c r="AO91" s="9" t="str">
        <f t="shared" ca="1" si="47"/>
        <v/>
      </c>
      <c r="AP91" s="10"/>
      <c r="AQ91" s="25" t="str">
        <f t="shared" ca="1" si="48"/>
        <v/>
      </c>
      <c r="AR91" s="25">
        <f t="shared" si="49"/>
        <v>0</v>
      </c>
      <c r="AS91" s="25" t="str">
        <f t="shared" ca="1" si="50"/>
        <v/>
      </c>
      <c r="AT91" s="10"/>
      <c r="AU91" s="12">
        <v>27241.58</v>
      </c>
      <c r="AV91" s="12" t="str">
        <f t="shared" ca="1" si="51"/>
        <v/>
      </c>
      <c r="AW91" s="12" t="str">
        <f t="shared" ca="1" si="52"/>
        <v/>
      </c>
      <c r="AX91" s="241"/>
      <c r="AY91" s="242"/>
      <c r="AZ91" s="241"/>
      <c r="BA91" s="241"/>
      <c r="BB91" s="243"/>
      <c r="BC91" s="242"/>
      <c r="BD91" s="242"/>
      <c r="BE91" s="241">
        <v>0</v>
      </c>
      <c r="BF91" s="241">
        <v>0</v>
      </c>
      <c r="BG91" s="241">
        <v>0</v>
      </c>
      <c r="BH91" s="241">
        <v>0</v>
      </c>
      <c r="BI91" s="241">
        <v>0</v>
      </c>
      <c r="BJ91" s="241">
        <v>0</v>
      </c>
      <c r="BK91" s="241">
        <v>0</v>
      </c>
      <c r="BL91" s="241"/>
      <c r="BM91" s="241">
        <v>3</v>
      </c>
      <c r="BN91" s="241">
        <v>0</v>
      </c>
      <c r="BO91" s="241">
        <v>0</v>
      </c>
      <c r="BP91" s="241"/>
      <c r="BQ91" s="241"/>
      <c r="BR91" s="241"/>
      <c r="BS91" s="241"/>
      <c r="BT91" s="294"/>
      <c r="BU91" s="294"/>
      <c r="BV91" s="294"/>
      <c r="BW91" s="294"/>
      <c r="BX91" s="241"/>
      <c r="BY91" s="241"/>
      <c r="BZ91" s="244"/>
      <c r="CA91" s="244"/>
      <c r="CB91" s="244"/>
      <c r="CC91" s="245"/>
      <c r="CD91" s="241">
        <v>0</v>
      </c>
      <c r="CE91" s="241">
        <v>0</v>
      </c>
      <c r="CF91" s="241">
        <v>0</v>
      </c>
      <c r="CG91" s="241">
        <v>0</v>
      </c>
      <c r="CH91" s="241">
        <v>0</v>
      </c>
      <c r="CI91" s="246" t="s">
        <v>634</v>
      </c>
      <c r="CJ91" s="247">
        <v>27241.58</v>
      </c>
      <c r="CK91" s="247">
        <v>27241.58</v>
      </c>
      <c r="CL91" s="247">
        <v>27241.58</v>
      </c>
      <c r="CM91" s="247">
        <v>0</v>
      </c>
    </row>
    <row r="92" spans="1:91" x14ac:dyDescent="0.25">
      <c r="A92" s="231" t="s">
        <v>806</v>
      </c>
      <c r="B92" s="232" t="s">
        <v>807</v>
      </c>
      <c r="C92" s="232" t="s">
        <v>640</v>
      </c>
      <c r="D92" s="233"/>
      <c r="E92" s="234">
        <v>0</v>
      </c>
      <c r="F92" s="235">
        <v>0</v>
      </c>
      <c r="G92" s="236"/>
      <c r="H92" s="104"/>
      <c r="I92" s="237">
        <f t="shared" si="33"/>
        <v>0</v>
      </c>
      <c r="J92" s="238"/>
      <c r="K92" s="239"/>
      <c r="L92" s="8">
        <v>1629215.49</v>
      </c>
      <c r="M92" s="240">
        <f t="shared" si="34"/>
        <v>1629215.49</v>
      </c>
      <c r="N92" s="71"/>
      <c r="O92" s="100"/>
      <c r="P92" s="9">
        <f t="shared" si="35"/>
        <v>-1629215.49</v>
      </c>
      <c r="Q92" s="9">
        <f t="shared" si="36"/>
        <v>0</v>
      </c>
      <c r="R92" s="9">
        <f t="shared" si="37"/>
        <v>-1629215.49</v>
      </c>
      <c r="S92" s="152">
        <v>46022</v>
      </c>
      <c r="T92" s="10"/>
      <c r="U92" s="23">
        <f t="shared" si="38"/>
        <v>3.0219108707344785E-2</v>
      </c>
      <c r="V92" s="11">
        <f t="shared" si="39"/>
        <v>0</v>
      </c>
      <c r="W92" s="11">
        <f t="shared" si="40"/>
        <v>-1579982.05</v>
      </c>
      <c r="X92" s="8">
        <v>49233.440000000002</v>
      </c>
      <c r="Y92" s="9">
        <f t="shared" si="41"/>
        <v>-1629215.49</v>
      </c>
      <c r="Z92" s="70">
        <f t="shared" si="42"/>
        <v>-1629215.49</v>
      </c>
      <c r="AA92" s="71"/>
      <c r="AB92" s="108"/>
      <c r="AC92" s="9">
        <f t="shared" si="43"/>
        <v>0</v>
      </c>
      <c r="AD92" s="9">
        <f t="shared" si="44"/>
        <v>-1629215.49</v>
      </c>
      <c r="AE92" s="10"/>
      <c r="AF92" s="24">
        <v>0</v>
      </c>
      <c r="AG92" s="11">
        <v>0</v>
      </c>
      <c r="AH92" s="8">
        <v>0</v>
      </c>
      <c r="AI92" s="9">
        <v>0</v>
      </c>
      <c r="AJ92" s="9">
        <v>0</v>
      </c>
      <c r="AK92" s="10"/>
      <c r="AL92" s="11">
        <f t="shared" si="45"/>
        <v>-1579982.05</v>
      </c>
      <c r="AM92" s="8">
        <v>49233.440000000002</v>
      </c>
      <c r="AN92" s="9">
        <f t="shared" si="46"/>
        <v>-1629215.49</v>
      </c>
      <c r="AO92" s="9">
        <f t="shared" si="47"/>
        <v>-1629215.49</v>
      </c>
      <c r="AP92" s="10"/>
      <c r="AQ92" s="25">
        <f t="shared" si="48"/>
        <v>1579982.05</v>
      </c>
      <c r="AR92" s="25">
        <f t="shared" si="49"/>
        <v>1579982.05</v>
      </c>
      <c r="AS92" s="25">
        <f t="shared" si="50"/>
        <v>0</v>
      </c>
      <c r="AT92" s="10"/>
      <c r="AU92" s="12">
        <v>49233.440000000002</v>
      </c>
      <c r="AV92" s="12" t="str">
        <f t="shared" si="51"/>
        <v xml:space="preserve"> </v>
      </c>
      <c r="AW92" s="12">
        <f t="shared" si="52"/>
        <v>1629215.49</v>
      </c>
      <c r="AX92" s="241"/>
      <c r="AY92" s="242"/>
      <c r="AZ92" s="241"/>
      <c r="BA92" s="241"/>
      <c r="BB92" s="243"/>
      <c r="BC92" s="242"/>
      <c r="BD92" s="242"/>
      <c r="BE92" s="241">
        <v>0</v>
      </c>
      <c r="BF92" s="241">
        <v>0</v>
      </c>
      <c r="BG92" s="241">
        <v>0</v>
      </c>
      <c r="BH92" s="241">
        <v>0</v>
      </c>
      <c r="BI92" s="241">
        <v>0</v>
      </c>
      <c r="BJ92" s="241">
        <v>0</v>
      </c>
      <c r="BK92" s="241">
        <v>0</v>
      </c>
      <c r="BL92" s="241"/>
      <c r="BM92" s="241">
        <v>3</v>
      </c>
      <c r="BN92" s="241">
        <v>0</v>
      </c>
      <c r="BO92" s="241">
        <v>0</v>
      </c>
      <c r="BP92" s="241"/>
      <c r="BQ92" s="241"/>
      <c r="BR92" s="241"/>
      <c r="BS92" s="241"/>
      <c r="BT92" s="294"/>
      <c r="BU92" s="294"/>
      <c r="BV92" s="294"/>
      <c r="BW92" s="294"/>
      <c r="BX92" s="241"/>
      <c r="BY92" s="241"/>
      <c r="BZ92" s="244"/>
      <c r="CA92" s="244"/>
      <c r="CB92" s="244"/>
      <c r="CC92" s="245"/>
      <c r="CD92" s="241">
        <v>0</v>
      </c>
      <c r="CE92" s="241">
        <v>0</v>
      </c>
      <c r="CF92" s="241">
        <v>0</v>
      </c>
      <c r="CG92" s="241">
        <v>0</v>
      </c>
      <c r="CH92" s="241">
        <v>0</v>
      </c>
      <c r="CI92" s="246" t="s">
        <v>634</v>
      </c>
      <c r="CJ92" s="247">
        <v>49233.440000000002</v>
      </c>
      <c r="CK92" s="247">
        <v>49233.440000000002</v>
      </c>
      <c r="CL92" s="247">
        <v>49233.440000000002</v>
      </c>
      <c r="CM92" s="247">
        <v>0</v>
      </c>
    </row>
    <row r="93" spans="1:91" x14ac:dyDescent="0.25">
      <c r="A93" s="231" t="s">
        <v>808</v>
      </c>
      <c r="B93" s="232" t="s">
        <v>809</v>
      </c>
      <c r="C93" s="232" t="s">
        <v>640</v>
      </c>
      <c r="D93" s="233"/>
      <c r="E93" s="234">
        <v>6200</v>
      </c>
      <c r="F93" s="235">
        <v>6200</v>
      </c>
      <c r="G93" s="236"/>
      <c r="H93" s="104"/>
      <c r="I93" s="237">
        <f t="shared" si="33"/>
        <v>6200</v>
      </c>
      <c r="J93" s="238"/>
      <c r="K93" s="239"/>
      <c r="L93" s="8">
        <v>4808.74</v>
      </c>
      <c r="M93" s="240">
        <f t="shared" si="34"/>
        <v>4808.74</v>
      </c>
      <c r="N93" s="71"/>
      <c r="O93" s="100"/>
      <c r="P93" s="9">
        <f t="shared" si="35"/>
        <v>1391.2600000000002</v>
      </c>
      <c r="Q93" s="9">
        <f t="shared" si="36"/>
        <v>0</v>
      </c>
      <c r="R93" s="9">
        <f t="shared" si="37"/>
        <v>1391.2600000000002</v>
      </c>
      <c r="S93" s="152">
        <v>46022</v>
      </c>
      <c r="T93" s="10"/>
      <c r="U93" s="23">
        <f t="shared" si="38"/>
        <v>0</v>
      </c>
      <c r="V93" s="11">
        <f t="shared" si="39"/>
        <v>0</v>
      </c>
      <c r="W93" s="11">
        <f t="shared" si="40"/>
        <v>0</v>
      </c>
      <c r="X93" s="8">
        <v>0</v>
      </c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>
        <v>0</v>
      </c>
      <c r="AG93" s="11">
        <v>0</v>
      </c>
      <c r="AH93" s="8">
        <v>0</v>
      </c>
      <c r="AI93" s="9">
        <v>0</v>
      </c>
      <c r="AJ93" s="9">
        <v>0</v>
      </c>
      <c r="AK93" s="10"/>
      <c r="AL93" s="11">
        <f t="shared" si="45"/>
        <v>0</v>
      </c>
      <c r="AM93" s="8">
        <v>0</v>
      </c>
      <c r="AN93" s="9">
        <f t="shared" si="46"/>
        <v>0</v>
      </c>
      <c r="AO93" s="9">
        <f t="shared" si="47"/>
        <v>0</v>
      </c>
      <c r="AP93" s="10"/>
      <c r="AQ93" s="25">
        <f t="shared" si="48"/>
        <v>6200</v>
      </c>
      <c r="AR93" s="25">
        <f t="shared" si="49"/>
        <v>4808.74</v>
      </c>
      <c r="AS93" s="25">
        <f t="shared" si="50"/>
        <v>1391.2600000000002</v>
      </c>
      <c r="AT93" s="10"/>
      <c r="AU93" s="12">
        <v>0</v>
      </c>
      <c r="AV93" s="12">
        <f t="shared" si="51"/>
        <v>0</v>
      </c>
      <c r="AW93" s="12">
        <f t="shared" si="52"/>
        <v>0</v>
      </c>
      <c r="AX93" s="241"/>
      <c r="AY93" s="242"/>
      <c r="AZ93" s="241"/>
      <c r="BA93" s="241"/>
      <c r="BB93" s="243"/>
      <c r="BC93" s="242"/>
      <c r="BD93" s="242"/>
      <c r="BE93" s="241">
        <v>0</v>
      </c>
      <c r="BF93" s="241">
        <v>0</v>
      </c>
      <c r="BG93" s="241">
        <v>0</v>
      </c>
      <c r="BH93" s="241">
        <v>0</v>
      </c>
      <c r="BI93" s="241">
        <v>0</v>
      </c>
      <c r="BJ93" s="241">
        <v>0</v>
      </c>
      <c r="BK93" s="241">
        <v>0</v>
      </c>
      <c r="BL93" s="241"/>
      <c r="BM93" s="241">
        <v>3</v>
      </c>
      <c r="BN93" s="241">
        <v>0</v>
      </c>
      <c r="BO93" s="241">
        <v>1380</v>
      </c>
      <c r="BP93" s="241"/>
      <c r="BQ93" s="241"/>
      <c r="BR93" s="241"/>
      <c r="BS93" s="241"/>
      <c r="BT93" s="294"/>
      <c r="BU93" s="294"/>
      <c r="BV93" s="294"/>
      <c r="BW93" s="294"/>
      <c r="BX93" s="241"/>
      <c r="BY93" s="241"/>
      <c r="BZ93" s="244"/>
      <c r="CA93" s="244"/>
      <c r="CB93" s="244"/>
      <c r="CC93" s="245"/>
      <c r="CD93" s="241">
        <v>0</v>
      </c>
      <c r="CE93" s="241">
        <v>0</v>
      </c>
      <c r="CF93" s="241">
        <v>0</v>
      </c>
      <c r="CG93" s="241">
        <v>0</v>
      </c>
      <c r="CH93" s="241">
        <v>0</v>
      </c>
      <c r="CI93" s="246" t="s">
        <v>634</v>
      </c>
      <c r="CJ93" s="247">
        <v>0</v>
      </c>
      <c r="CK93" s="247">
        <v>0</v>
      </c>
      <c r="CL93" s="247">
        <v>0</v>
      </c>
      <c r="CM93" s="247">
        <v>0</v>
      </c>
    </row>
    <row r="94" spans="1:91" x14ac:dyDescent="0.25">
      <c r="A94" s="231" t="s">
        <v>810</v>
      </c>
      <c r="B94" s="232" t="s">
        <v>811</v>
      </c>
      <c r="C94" s="232" t="s">
        <v>640</v>
      </c>
      <c r="D94" s="233"/>
      <c r="E94" s="234">
        <v>12725</v>
      </c>
      <c r="F94" s="235">
        <v>12725</v>
      </c>
      <c r="G94" s="236"/>
      <c r="H94" s="104"/>
      <c r="I94" s="237">
        <f t="shared" si="33"/>
        <v>12725</v>
      </c>
      <c r="J94" s="238"/>
      <c r="K94" s="239"/>
      <c r="L94" s="8">
        <v>9817.24</v>
      </c>
      <c r="M94" s="240">
        <f t="shared" si="34"/>
        <v>9817.24</v>
      </c>
      <c r="N94" s="71"/>
      <c r="O94" s="100"/>
      <c r="P94" s="9">
        <f t="shared" si="35"/>
        <v>2907.76</v>
      </c>
      <c r="Q94" s="9">
        <f t="shared" si="36"/>
        <v>0</v>
      </c>
      <c r="R94" s="9">
        <f t="shared" si="37"/>
        <v>2907.76</v>
      </c>
      <c r="S94" s="152">
        <v>46022</v>
      </c>
      <c r="T94" s="10"/>
      <c r="U94" s="23">
        <f t="shared" si="38"/>
        <v>0.60055270116651938</v>
      </c>
      <c r="V94" s="11">
        <f t="shared" si="39"/>
        <v>7642.0331223439589</v>
      </c>
      <c r="W94" s="11" t="str">
        <f t="shared" ca="1" si="40"/>
        <v/>
      </c>
      <c r="X94" s="8">
        <v>5895.77</v>
      </c>
      <c r="Y94" s="9">
        <f t="shared" ca="1" si="41"/>
        <v>0</v>
      </c>
      <c r="Z94" s="70">
        <f t="shared" ca="1" si="42"/>
        <v>0</v>
      </c>
      <c r="AA94" s="71"/>
      <c r="AB94" s="108"/>
      <c r="AC94" s="9">
        <f t="shared" si="43"/>
        <v>0</v>
      </c>
      <c r="AD94" s="9">
        <f t="shared" ca="1" si="44"/>
        <v>0</v>
      </c>
      <c r="AE94" s="10"/>
      <c r="AF94" s="24">
        <v>0</v>
      </c>
      <c r="AG94" s="11">
        <v>0</v>
      </c>
      <c r="AH94" s="8">
        <v>0</v>
      </c>
      <c r="AI94" s="9">
        <v>0</v>
      </c>
      <c r="AJ94" s="9">
        <v>0</v>
      </c>
      <c r="AK94" s="10"/>
      <c r="AL94" s="11" t="str">
        <f t="shared" ca="1" si="45"/>
        <v/>
      </c>
      <c r="AM94" s="8">
        <v>5895.77</v>
      </c>
      <c r="AN94" s="9" t="str">
        <f t="shared" ca="1" si="46"/>
        <v/>
      </c>
      <c r="AO94" s="9" t="str">
        <f t="shared" ca="1" si="47"/>
        <v/>
      </c>
      <c r="AP94" s="10"/>
      <c r="AQ94" s="25" t="str">
        <f t="shared" ca="1" si="48"/>
        <v/>
      </c>
      <c r="AR94" s="25">
        <f t="shared" si="49"/>
        <v>3921.4699999999993</v>
      </c>
      <c r="AS94" s="25" t="str">
        <f t="shared" ca="1" si="50"/>
        <v/>
      </c>
      <c r="AT94" s="10"/>
      <c r="AU94" s="12">
        <v>5895.77</v>
      </c>
      <c r="AV94" s="12" t="str">
        <f t="shared" ca="1" si="51"/>
        <v/>
      </c>
      <c r="AW94" s="12" t="str">
        <f t="shared" ca="1" si="52"/>
        <v/>
      </c>
      <c r="AX94" s="241"/>
      <c r="AY94" s="242"/>
      <c r="AZ94" s="241"/>
      <c r="BA94" s="241"/>
      <c r="BB94" s="243"/>
      <c r="BC94" s="242"/>
      <c r="BD94" s="242"/>
      <c r="BE94" s="241">
        <v>0</v>
      </c>
      <c r="BF94" s="241">
        <v>0</v>
      </c>
      <c r="BG94" s="241">
        <v>0</v>
      </c>
      <c r="BH94" s="241">
        <v>0</v>
      </c>
      <c r="BI94" s="241">
        <v>0</v>
      </c>
      <c r="BJ94" s="241">
        <v>0</v>
      </c>
      <c r="BK94" s="241">
        <v>0</v>
      </c>
      <c r="BL94" s="241"/>
      <c r="BM94" s="241">
        <v>3</v>
      </c>
      <c r="BN94" s="241">
        <v>0</v>
      </c>
      <c r="BO94" s="241">
        <v>0</v>
      </c>
      <c r="BP94" s="241"/>
      <c r="BQ94" s="241"/>
      <c r="BR94" s="241"/>
      <c r="BS94" s="241"/>
      <c r="BT94" s="294"/>
      <c r="BU94" s="294"/>
      <c r="BV94" s="294"/>
      <c r="BW94" s="294"/>
      <c r="BX94" s="241"/>
      <c r="BY94" s="241"/>
      <c r="BZ94" s="244"/>
      <c r="CA94" s="244"/>
      <c r="CB94" s="244"/>
      <c r="CC94" s="245"/>
      <c r="CD94" s="241">
        <v>0</v>
      </c>
      <c r="CE94" s="241">
        <v>0</v>
      </c>
      <c r="CF94" s="241">
        <v>0</v>
      </c>
      <c r="CG94" s="241">
        <v>0</v>
      </c>
      <c r="CH94" s="241">
        <v>0</v>
      </c>
      <c r="CI94" s="246" t="s">
        <v>634</v>
      </c>
      <c r="CJ94" s="247">
        <v>5895.77</v>
      </c>
      <c r="CK94" s="247">
        <v>5895.77</v>
      </c>
      <c r="CL94" s="247">
        <v>5895.77</v>
      </c>
      <c r="CM94" s="247">
        <v>0</v>
      </c>
    </row>
    <row r="95" spans="1:91" x14ac:dyDescent="0.25">
      <c r="A95" s="231" t="s">
        <v>812</v>
      </c>
      <c r="B95" s="232" t="s">
        <v>813</v>
      </c>
      <c r="C95" s="232" t="s">
        <v>640</v>
      </c>
      <c r="D95" s="233"/>
      <c r="E95" s="234">
        <v>0</v>
      </c>
      <c r="F95" s="235">
        <v>0</v>
      </c>
      <c r="G95" s="236"/>
      <c r="H95" s="104"/>
      <c r="I95" s="237">
        <f t="shared" si="33"/>
        <v>0</v>
      </c>
      <c r="J95" s="238"/>
      <c r="K95" s="239"/>
      <c r="L95" s="8">
        <v>47941.71</v>
      </c>
      <c r="M95" s="240">
        <f t="shared" si="34"/>
        <v>47941.71</v>
      </c>
      <c r="N95" s="238"/>
      <c r="O95" s="239"/>
      <c r="P95" s="9">
        <f t="shared" si="35"/>
        <v>-47941.71</v>
      </c>
      <c r="Q95" s="9">
        <f t="shared" si="36"/>
        <v>0</v>
      </c>
      <c r="R95" s="9">
        <f t="shared" si="37"/>
        <v>-47941.71</v>
      </c>
      <c r="S95" s="152">
        <v>46022</v>
      </c>
      <c r="T95" s="10"/>
      <c r="U95" s="23">
        <f t="shared" si="38"/>
        <v>0.46272984422124286</v>
      </c>
      <c r="V95" s="11">
        <f t="shared" si="39"/>
        <v>0</v>
      </c>
      <c r="W95" s="11">
        <f t="shared" si="40"/>
        <v>-25757.649999999998</v>
      </c>
      <c r="X95" s="8">
        <v>22184.06</v>
      </c>
      <c r="Y95" s="9">
        <f t="shared" si="41"/>
        <v>-47941.71</v>
      </c>
      <c r="Z95" s="70">
        <f t="shared" si="42"/>
        <v>-47941.71</v>
      </c>
      <c r="AA95" s="71"/>
      <c r="AB95" s="108"/>
      <c r="AC95" s="9">
        <f t="shared" si="43"/>
        <v>0</v>
      </c>
      <c r="AD95" s="9">
        <f t="shared" si="44"/>
        <v>-47941.71</v>
      </c>
      <c r="AE95" s="10"/>
      <c r="AF95" s="24">
        <v>0</v>
      </c>
      <c r="AG95" s="11">
        <v>0</v>
      </c>
      <c r="AH95" s="8">
        <v>0</v>
      </c>
      <c r="AI95" s="9">
        <v>0</v>
      </c>
      <c r="AJ95" s="9">
        <v>0</v>
      </c>
      <c r="AK95" s="10"/>
      <c r="AL95" s="11">
        <f t="shared" si="45"/>
        <v>-25757.649999999998</v>
      </c>
      <c r="AM95" s="8">
        <v>22184.06</v>
      </c>
      <c r="AN95" s="9">
        <f t="shared" si="46"/>
        <v>-47941.71</v>
      </c>
      <c r="AO95" s="9">
        <f t="shared" si="47"/>
        <v>-47941.71</v>
      </c>
      <c r="AP95" s="10"/>
      <c r="AQ95" s="25">
        <f t="shared" si="48"/>
        <v>25757.649999999998</v>
      </c>
      <c r="AR95" s="25">
        <f t="shared" si="49"/>
        <v>25757.649999999998</v>
      </c>
      <c r="AS95" s="25">
        <f t="shared" si="50"/>
        <v>0</v>
      </c>
      <c r="AT95" s="10"/>
      <c r="AU95" s="12">
        <v>22184.06</v>
      </c>
      <c r="AV95" s="12" t="str">
        <f t="shared" si="51"/>
        <v xml:space="preserve"> </v>
      </c>
      <c r="AW95" s="12">
        <f t="shared" si="52"/>
        <v>47941.71</v>
      </c>
      <c r="AX95" s="241"/>
      <c r="AY95" s="242"/>
      <c r="AZ95" s="241"/>
      <c r="BA95" s="241"/>
      <c r="BB95" s="243"/>
      <c r="BC95" s="242"/>
      <c r="BD95" s="242"/>
      <c r="BE95" s="241">
        <v>0</v>
      </c>
      <c r="BF95" s="241">
        <v>0</v>
      </c>
      <c r="BG95" s="241">
        <v>0</v>
      </c>
      <c r="BH95" s="241">
        <v>0</v>
      </c>
      <c r="BI95" s="241">
        <v>0</v>
      </c>
      <c r="BJ95" s="241">
        <v>0</v>
      </c>
      <c r="BK95" s="241">
        <v>0</v>
      </c>
      <c r="BL95" s="241"/>
      <c r="BM95" s="241">
        <v>3</v>
      </c>
      <c r="BN95" s="241">
        <v>0</v>
      </c>
      <c r="BO95" s="241">
        <v>0</v>
      </c>
      <c r="BP95" s="241"/>
      <c r="BQ95" s="241"/>
      <c r="BR95" s="241"/>
      <c r="BS95" s="241"/>
      <c r="BT95" s="294"/>
      <c r="BU95" s="294"/>
      <c r="BV95" s="294"/>
      <c r="BW95" s="294"/>
      <c r="BX95" s="241"/>
      <c r="BY95" s="241"/>
      <c r="BZ95" s="244"/>
      <c r="CA95" s="244"/>
      <c r="CB95" s="244"/>
      <c r="CC95" s="245"/>
      <c r="CD95" s="241">
        <v>0</v>
      </c>
      <c r="CE95" s="241">
        <v>0</v>
      </c>
      <c r="CF95" s="241">
        <v>0</v>
      </c>
      <c r="CG95" s="241">
        <v>0</v>
      </c>
      <c r="CH95" s="241">
        <v>0</v>
      </c>
      <c r="CI95" s="246" t="s">
        <v>634</v>
      </c>
      <c r="CJ95" s="247">
        <v>22184.06</v>
      </c>
      <c r="CK95" s="247">
        <v>22184.06</v>
      </c>
      <c r="CL95" s="247">
        <v>22184.06</v>
      </c>
      <c r="CM95" s="247">
        <v>0</v>
      </c>
    </row>
    <row r="96" spans="1:91" x14ac:dyDescent="0.25">
      <c r="A96" s="231" t="s">
        <v>814</v>
      </c>
      <c r="B96" s="232" t="s">
        <v>815</v>
      </c>
      <c r="C96" s="232" t="s">
        <v>640</v>
      </c>
      <c r="D96" s="233"/>
      <c r="E96" s="234">
        <v>0</v>
      </c>
      <c r="F96" s="235">
        <v>0</v>
      </c>
      <c r="G96" s="236"/>
      <c r="H96" s="104"/>
      <c r="I96" s="237">
        <f t="shared" si="33"/>
        <v>0</v>
      </c>
      <c r="J96" s="238"/>
      <c r="K96" s="239"/>
      <c r="L96" s="8">
        <v>40751.31</v>
      </c>
      <c r="M96" s="240">
        <f t="shared" si="34"/>
        <v>40751.31</v>
      </c>
      <c r="N96" s="71"/>
      <c r="O96" s="100"/>
      <c r="P96" s="9">
        <f t="shared" si="35"/>
        <v>-40751.31</v>
      </c>
      <c r="Q96" s="9">
        <f t="shared" si="36"/>
        <v>0</v>
      </c>
      <c r="R96" s="9">
        <f t="shared" si="37"/>
        <v>-40751.31</v>
      </c>
      <c r="S96" s="152">
        <v>46022</v>
      </c>
      <c r="T96" s="10"/>
      <c r="U96" s="23">
        <f t="shared" si="38"/>
        <v>2.565880704203129E-2</v>
      </c>
      <c r="V96" s="11">
        <f t="shared" si="39"/>
        <v>0</v>
      </c>
      <c r="W96" s="11">
        <f t="shared" si="40"/>
        <v>-39705.68</v>
      </c>
      <c r="X96" s="8">
        <v>1045.6300000000001</v>
      </c>
      <c r="Y96" s="9">
        <f t="shared" si="41"/>
        <v>-40751.31</v>
      </c>
      <c r="Z96" s="70">
        <f t="shared" si="42"/>
        <v>-40751.31</v>
      </c>
      <c r="AA96" s="71"/>
      <c r="AB96" s="108"/>
      <c r="AC96" s="9">
        <f t="shared" si="43"/>
        <v>0</v>
      </c>
      <c r="AD96" s="9">
        <f t="shared" si="44"/>
        <v>-40751.31</v>
      </c>
      <c r="AE96" s="10"/>
      <c r="AF96" s="24">
        <v>0</v>
      </c>
      <c r="AG96" s="11">
        <v>0</v>
      </c>
      <c r="AH96" s="8">
        <v>0</v>
      </c>
      <c r="AI96" s="9">
        <v>0</v>
      </c>
      <c r="AJ96" s="9">
        <v>0</v>
      </c>
      <c r="AK96" s="10"/>
      <c r="AL96" s="11">
        <f t="shared" si="45"/>
        <v>-39705.68</v>
      </c>
      <c r="AM96" s="8">
        <v>1045.6300000000001</v>
      </c>
      <c r="AN96" s="9">
        <f t="shared" si="46"/>
        <v>-40751.31</v>
      </c>
      <c r="AO96" s="9">
        <f t="shared" si="47"/>
        <v>-40751.31</v>
      </c>
      <c r="AP96" s="10"/>
      <c r="AQ96" s="25">
        <f t="shared" si="48"/>
        <v>39705.68</v>
      </c>
      <c r="AR96" s="25">
        <f t="shared" si="49"/>
        <v>39705.68</v>
      </c>
      <c r="AS96" s="25">
        <f t="shared" si="50"/>
        <v>0</v>
      </c>
      <c r="AT96" s="10"/>
      <c r="AU96" s="12">
        <v>1045.6300000000001</v>
      </c>
      <c r="AV96" s="12" t="str">
        <f t="shared" si="51"/>
        <v xml:space="preserve"> </v>
      </c>
      <c r="AW96" s="12">
        <f t="shared" si="52"/>
        <v>40751.31</v>
      </c>
      <c r="AX96" s="241"/>
      <c r="AY96" s="242"/>
      <c r="AZ96" s="241"/>
      <c r="BA96" s="241"/>
      <c r="BB96" s="243"/>
      <c r="BC96" s="242"/>
      <c r="BD96" s="242"/>
      <c r="BE96" s="241">
        <v>0</v>
      </c>
      <c r="BF96" s="241">
        <v>0</v>
      </c>
      <c r="BG96" s="241">
        <v>0</v>
      </c>
      <c r="BH96" s="241">
        <v>0</v>
      </c>
      <c r="BI96" s="241">
        <v>0</v>
      </c>
      <c r="BJ96" s="241">
        <v>0</v>
      </c>
      <c r="BK96" s="241">
        <v>0</v>
      </c>
      <c r="BL96" s="241"/>
      <c r="BM96" s="241">
        <v>3</v>
      </c>
      <c r="BN96" s="241">
        <v>0</v>
      </c>
      <c r="BO96" s="241">
        <v>0</v>
      </c>
      <c r="BP96" s="241"/>
      <c r="BQ96" s="241"/>
      <c r="BR96" s="241"/>
      <c r="BS96" s="241"/>
      <c r="BT96" s="294"/>
      <c r="BU96" s="294"/>
      <c r="BV96" s="294"/>
      <c r="BW96" s="294"/>
      <c r="BX96" s="241"/>
      <c r="BY96" s="241"/>
      <c r="BZ96" s="244"/>
      <c r="CA96" s="244"/>
      <c r="CB96" s="244"/>
      <c r="CC96" s="245"/>
      <c r="CD96" s="241">
        <v>0</v>
      </c>
      <c r="CE96" s="241">
        <v>0</v>
      </c>
      <c r="CF96" s="241">
        <v>0</v>
      </c>
      <c r="CG96" s="241">
        <v>0</v>
      </c>
      <c r="CH96" s="241">
        <v>0</v>
      </c>
      <c r="CI96" s="246" t="s">
        <v>634</v>
      </c>
      <c r="CJ96" s="247">
        <v>1045.6300000000001</v>
      </c>
      <c r="CK96" s="247">
        <v>1045.6300000000001</v>
      </c>
      <c r="CL96" s="247">
        <v>1045.6300000000001</v>
      </c>
      <c r="CM96" s="247">
        <v>0</v>
      </c>
    </row>
    <row r="97" spans="1:91" x14ac:dyDescent="0.25">
      <c r="A97" s="231" t="s">
        <v>816</v>
      </c>
      <c r="B97" s="232" t="s">
        <v>817</v>
      </c>
      <c r="C97" s="232" t="s">
        <v>640</v>
      </c>
      <c r="D97" s="233"/>
      <c r="E97" s="234">
        <v>0</v>
      </c>
      <c r="F97" s="235">
        <v>0</v>
      </c>
      <c r="G97" s="236"/>
      <c r="H97" s="104"/>
      <c r="I97" s="237">
        <f t="shared" si="33"/>
        <v>0</v>
      </c>
      <c r="J97" s="238"/>
      <c r="K97" s="239"/>
      <c r="L97" s="8">
        <v>1174973.49</v>
      </c>
      <c r="M97" s="240">
        <f t="shared" si="34"/>
        <v>1174973.49</v>
      </c>
      <c r="N97" s="71"/>
      <c r="O97" s="100"/>
      <c r="P97" s="9">
        <f t="shared" si="35"/>
        <v>-1174973.49</v>
      </c>
      <c r="Q97" s="9">
        <f t="shared" si="36"/>
        <v>0</v>
      </c>
      <c r="R97" s="9">
        <f t="shared" si="37"/>
        <v>-1174973.49</v>
      </c>
      <c r="S97" s="152">
        <v>46022</v>
      </c>
      <c r="T97" s="10"/>
      <c r="U97" s="23">
        <f t="shared" si="38"/>
        <v>1.9425442526367128E-2</v>
      </c>
      <c r="V97" s="11">
        <f t="shared" si="39"/>
        <v>0</v>
      </c>
      <c r="W97" s="11">
        <f t="shared" si="40"/>
        <v>-1152149.1100000001</v>
      </c>
      <c r="X97" s="8">
        <v>22824.38</v>
      </c>
      <c r="Y97" s="9">
        <f t="shared" si="41"/>
        <v>-1174973.49</v>
      </c>
      <c r="Z97" s="70">
        <f t="shared" si="42"/>
        <v>-1174973.49</v>
      </c>
      <c r="AA97" s="71"/>
      <c r="AB97" s="108"/>
      <c r="AC97" s="9">
        <f t="shared" si="43"/>
        <v>0</v>
      </c>
      <c r="AD97" s="9">
        <f t="shared" si="44"/>
        <v>-1174973.49</v>
      </c>
      <c r="AE97" s="10"/>
      <c r="AF97" s="24">
        <v>0</v>
      </c>
      <c r="AG97" s="11">
        <v>0</v>
      </c>
      <c r="AH97" s="8">
        <v>0</v>
      </c>
      <c r="AI97" s="9">
        <v>0</v>
      </c>
      <c r="AJ97" s="9">
        <v>0</v>
      </c>
      <c r="AK97" s="10"/>
      <c r="AL97" s="11">
        <f t="shared" si="45"/>
        <v>-1152149.1100000001</v>
      </c>
      <c r="AM97" s="8">
        <v>22824.38</v>
      </c>
      <c r="AN97" s="9">
        <f t="shared" si="46"/>
        <v>-1174973.49</v>
      </c>
      <c r="AO97" s="9">
        <f t="shared" si="47"/>
        <v>-1174973.49</v>
      </c>
      <c r="AP97" s="10"/>
      <c r="AQ97" s="25">
        <f t="shared" si="48"/>
        <v>1152149.1100000001</v>
      </c>
      <c r="AR97" s="25">
        <f t="shared" si="49"/>
        <v>1152149.1100000001</v>
      </c>
      <c r="AS97" s="25">
        <f t="shared" si="50"/>
        <v>0</v>
      </c>
      <c r="AT97" s="10"/>
      <c r="AU97" s="12">
        <v>22824.38</v>
      </c>
      <c r="AV97" s="12" t="str">
        <f t="shared" si="51"/>
        <v xml:space="preserve"> </v>
      </c>
      <c r="AW97" s="12">
        <f t="shared" si="52"/>
        <v>1174973.49</v>
      </c>
      <c r="AX97" s="241"/>
      <c r="AY97" s="242"/>
      <c r="AZ97" s="241"/>
      <c r="BA97" s="241"/>
      <c r="BB97" s="243"/>
      <c r="BC97" s="242"/>
      <c r="BD97" s="242"/>
      <c r="BE97" s="241">
        <v>0</v>
      </c>
      <c r="BF97" s="241">
        <v>0</v>
      </c>
      <c r="BG97" s="241">
        <v>0</v>
      </c>
      <c r="BH97" s="241">
        <v>0</v>
      </c>
      <c r="BI97" s="241">
        <v>0</v>
      </c>
      <c r="BJ97" s="241">
        <v>0</v>
      </c>
      <c r="BK97" s="241">
        <v>0</v>
      </c>
      <c r="BL97" s="241"/>
      <c r="BM97" s="241">
        <v>3</v>
      </c>
      <c r="BN97" s="241">
        <v>0</v>
      </c>
      <c r="BO97" s="241">
        <v>0</v>
      </c>
      <c r="BP97" s="241"/>
      <c r="BQ97" s="241"/>
      <c r="BR97" s="241"/>
      <c r="BS97" s="241"/>
      <c r="BT97" s="294"/>
      <c r="BU97" s="294"/>
      <c r="BV97" s="294"/>
      <c r="BW97" s="294"/>
      <c r="BX97" s="241"/>
      <c r="BY97" s="241"/>
      <c r="BZ97" s="244"/>
      <c r="CA97" s="244"/>
      <c r="CB97" s="244"/>
      <c r="CC97" s="245"/>
      <c r="CD97" s="241">
        <v>0</v>
      </c>
      <c r="CE97" s="241">
        <v>0</v>
      </c>
      <c r="CF97" s="241">
        <v>0</v>
      </c>
      <c r="CG97" s="241">
        <v>0</v>
      </c>
      <c r="CH97" s="241">
        <v>0</v>
      </c>
      <c r="CI97" s="246" t="s">
        <v>634</v>
      </c>
      <c r="CJ97" s="247">
        <v>22824.38</v>
      </c>
      <c r="CK97" s="247">
        <v>22824.38</v>
      </c>
      <c r="CL97" s="247">
        <v>22824.38</v>
      </c>
      <c r="CM97" s="247">
        <v>0</v>
      </c>
    </row>
    <row r="98" spans="1:91" x14ac:dyDescent="0.25">
      <c r="A98" s="231" t="s">
        <v>818</v>
      </c>
      <c r="B98" s="232" t="s">
        <v>819</v>
      </c>
      <c r="C98" s="232" t="s">
        <v>640</v>
      </c>
      <c r="D98" s="233"/>
      <c r="E98" s="234">
        <v>4800</v>
      </c>
      <c r="F98" s="235">
        <v>4800</v>
      </c>
      <c r="G98" s="236"/>
      <c r="H98" s="104"/>
      <c r="I98" s="237">
        <f t="shared" si="33"/>
        <v>4800</v>
      </c>
      <c r="J98" s="238"/>
      <c r="K98" s="239"/>
      <c r="L98" s="8">
        <v>25818.92</v>
      </c>
      <c r="M98" s="240">
        <f t="shared" si="34"/>
        <v>25818.92</v>
      </c>
      <c r="N98" s="71"/>
      <c r="O98" s="100"/>
      <c r="P98" s="9">
        <f t="shared" si="35"/>
        <v>-21018.92</v>
      </c>
      <c r="Q98" s="9">
        <f t="shared" si="36"/>
        <v>0</v>
      </c>
      <c r="R98" s="9">
        <f t="shared" si="37"/>
        <v>-21018.92</v>
      </c>
      <c r="S98" s="152">
        <v>46022</v>
      </c>
      <c r="T98" s="10"/>
      <c r="U98" s="23">
        <f t="shared" si="38"/>
        <v>0.24359578169807258</v>
      </c>
      <c r="V98" s="11">
        <f t="shared" si="39"/>
        <v>1169.2597521507485</v>
      </c>
      <c r="W98" s="11">
        <f t="shared" si="40"/>
        <v>-14729.539999999997</v>
      </c>
      <c r="X98" s="8">
        <v>6289.38</v>
      </c>
      <c r="Y98" s="9">
        <f t="shared" si="41"/>
        <v>-21018.92</v>
      </c>
      <c r="Z98" s="70">
        <f t="shared" si="42"/>
        <v>-21018.92</v>
      </c>
      <c r="AA98" s="71"/>
      <c r="AB98" s="108"/>
      <c r="AC98" s="9">
        <f t="shared" si="43"/>
        <v>0</v>
      </c>
      <c r="AD98" s="9">
        <f t="shared" si="44"/>
        <v>-21018.92</v>
      </c>
      <c r="AE98" s="10"/>
      <c r="AF98" s="24">
        <v>0</v>
      </c>
      <c r="AG98" s="11">
        <v>0</v>
      </c>
      <c r="AH98" s="8">
        <v>0</v>
      </c>
      <c r="AI98" s="9">
        <v>0</v>
      </c>
      <c r="AJ98" s="9">
        <v>0</v>
      </c>
      <c r="AK98" s="10"/>
      <c r="AL98" s="11">
        <f t="shared" si="45"/>
        <v>-14729.539999999997</v>
      </c>
      <c r="AM98" s="8">
        <v>6289.38</v>
      </c>
      <c r="AN98" s="9">
        <f t="shared" si="46"/>
        <v>-21018.92</v>
      </c>
      <c r="AO98" s="9">
        <f t="shared" si="47"/>
        <v>-21018.92</v>
      </c>
      <c r="AP98" s="10"/>
      <c r="AQ98" s="25">
        <f t="shared" si="48"/>
        <v>19529.539999999997</v>
      </c>
      <c r="AR98" s="25">
        <f t="shared" si="49"/>
        <v>19529.539999999997</v>
      </c>
      <c r="AS98" s="25">
        <f t="shared" si="50"/>
        <v>0</v>
      </c>
      <c r="AT98" s="10"/>
      <c r="AU98" s="12">
        <v>6289.38</v>
      </c>
      <c r="AV98" s="12" t="str">
        <f t="shared" si="51"/>
        <v xml:space="preserve"> </v>
      </c>
      <c r="AW98" s="12">
        <f t="shared" si="52"/>
        <v>21018.92</v>
      </c>
      <c r="AX98" s="241"/>
      <c r="AY98" s="242"/>
      <c r="AZ98" s="241"/>
      <c r="BA98" s="241"/>
      <c r="BB98" s="243"/>
      <c r="BC98" s="242"/>
      <c r="BD98" s="242"/>
      <c r="BE98" s="241">
        <v>0</v>
      </c>
      <c r="BF98" s="241">
        <v>0</v>
      </c>
      <c r="BG98" s="241">
        <v>0</v>
      </c>
      <c r="BH98" s="241">
        <v>0</v>
      </c>
      <c r="BI98" s="241">
        <v>0</v>
      </c>
      <c r="BJ98" s="241">
        <v>0</v>
      </c>
      <c r="BK98" s="241">
        <v>0</v>
      </c>
      <c r="BL98" s="241"/>
      <c r="BM98" s="241">
        <v>3</v>
      </c>
      <c r="BN98" s="241">
        <v>0</v>
      </c>
      <c r="BO98" s="241">
        <v>0</v>
      </c>
      <c r="BP98" s="241"/>
      <c r="BQ98" s="241"/>
      <c r="BR98" s="241"/>
      <c r="BS98" s="241"/>
      <c r="BT98" s="294"/>
      <c r="BU98" s="294"/>
      <c r="BV98" s="294"/>
      <c r="BW98" s="294"/>
      <c r="BX98" s="241"/>
      <c r="BY98" s="241"/>
      <c r="BZ98" s="244"/>
      <c r="CA98" s="244"/>
      <c r="CB98" s="244"/>
      <c r="CC98" s="245"/>
      <c r="CD98" s="241">
        <v>0</v>
      </c>
      <c r="CE98" s="241">
        <v>0</v>
      </c>
      <c r="CF98" s="241">
        <v>0</v>
      </c>
      <c r="CG98" s="241">
        <v>0</v>
      </c>
      <c r="CH98" s="241">
        <v>0</v>
      </c>
      <c r="CI98" s="246" t="s">
        <v>634</v>
      </c>
      <c r="CJ98" s="247">
        <v>6289.38</v>
      </c>
      <c r="CK98" s="247">
        <v>6289.38</v>
      </c>
      <c r="CL98" s="247">
        <v>6289.38</v>
      </c>
      <c r="CM98" s="247">
        <v>0</v>
      </c>
    </row>
    <row r="99" spans="1:91" x14ac:dyDescent="0.25">
      <c r="A99" s="231" t="s">
        <v>820</v>
      </c>
      <c r="B99" s="232" t="s">
        <v>821</v>
      </c>
      <c r="C99" s="232" t="s">
        <v>640</v>
      </c>
      <c r="D99" s="233"/>
      <c r="E99" s="234">
        <v>0</v>
      </c>
      <c r="F99" s="235">
        <v>0</v>
      </c>
      <c r="G99" s="236"/>
      <c r="H99" s="104"/>
      <c r="I99" s="237">
        <f t="shared" si="33"/>
        <v>0</v>
      </c>
      <c r="J99" s="238"/>
      <c r="K99" s="239"/>
      <c r="L99" s="8">
        <v>7192.91</v>
      </c>
      <c r="M99" s="240">
        <f t="shared" si="34"/>
        <v>7192.91</v>
      </c>
      <c r="N99" s="71"/>
      <c r="O99" s="100"/>
      <c r="P99" s="9">
        <f t="shared" si="35"/>
        <v>-7192.91</v>
      </c>
      <c r="Q99" s="9">
        <f t="shared" si="36"/>
        <v>0</v>
      </c>
      <c r="R99" s="9">
        <f t="shared" si="37"/>
        <v>-7192.91</v>
      </c>
      <c r="S99" s="152">
        <v>46022</v>
      </c>
      <c r="T99" s="10"/>
      <c r="U99" s="23">
        <f t="shared" si="38"/>
        <v>0.52451928357229549</v>
      </c>
      <c r="V99" s="11">
        <f t="shared" si="39"/>
        <v>0</v>
      </c>
      <c r="W99" s="11">
        <f t="shared" si="40"/>
        <v>-3420.0899999999997</v>
      </c>
      <c r="X99" s="8">
        <v>3772.82</v>
      </c>
      <c r="Y99" s="9">
        <f t="shared" si="41"/>
        <v>-7192.91</v>
      </c>
      <c r="Z99" s="70">
        <f t="shared" si="42"/>
        <v>-7192.91</v>
      </c>
      <c r="AA99" s="71"/>
      <c r="AB99" s="108"/>
      <c r="AC99" s="9">
        <f t="shared" si="43"/>
        <v>0</v>
      </c>
      <c r="AD99" s="9">
        <f t="shared" si="44"/>
        <v>-7192.91</v>
      </c>
      <c r="AE99" s="10"/>
      <c r="AF99" s="24">
        <v>0</v>
      </c>
      <c r="AG99" s="11">
        <v>0</v>
      </c>
      <c r="AH99" s="8">
        <v>0</v>
      </c>
      <c r="AI99" s="9">
        <v>0</v>
      </c>
      <c r="AJ99" s="9">
        <v>0</v>
      </c>
      <c r="AK99" s="10"/>
      <c r="AL99" s="11">
        <f t="shared" si="45"/>
        <v>-3420.0899999999997</v>
      </c>
      <c r="AM99" s="8">
        <v>3772.82</v>
      </c>
      <c r="AN99" s="9">
        <f t="shared" si="46"/>
        <v>-7192.91</v>
      </c>
      <c r="AO99" s="9">
        <f t="shared" si="47"/>
        <v>-7192.91</v>
      </c>
      <c r="AP99" s="10"/>
      <c r="AQ99" s="25">
        <f t="shared" si="48"/>
        <v>3420.0899999999997</v>
      </c>
      <c r="AR99" s="25">
        <f t="shared" si="49"/>
        <v>3420.0899999999997</v>
      </c>
      <c r="AS99" s="25">
        <f t="shared" si="50"/>
        <v>0</v>
      </c>
      <c r="AT99" s="10"/>
      <c r="AU99" s="12">
        <v>3772.82</v>
      </c>
      <c r="AV99" s="12" t="str">
        <f t="shared" si="51"/>
        <v xml:space="preserve"> </v>
      </c>
      <c r="AW99" s="12">
        <f t="shared" si="52"/>
        <v>7192.91</v>
      </c>
      <c r="AX99" s="241"/>
      <c r="AY99" s="242"/>
      <c r="AZ99" s="241"/>
      <c r="BA99" s="241"/>
      <c r="BB99" s="243"/>
      <c r="BC99" s="242"/>
      <c r="BD99" s="242"/>
      <c r="BE99" s="241">
        <v>0</v>
      </c>
      <c r="BF99" s="241">
        <v>0</v>
      </c>
      <c r="BG99" s="241">
        <v>0</v>
      </c>
      <c r="BH99" s="241">
        <v>0</v>
      </c>
      <c r="BI99" s="241">
        <v>0</v>
      </c>
      <c r="BJ99" s="241">
        <v>0</v>
      </c>
      <c r="BK99" s="241">
        <v>0</v>
      </c>
      <c r="BL99" s="241"/>
      <c r="BM99" s="241">
        <v>3</v>
      </c>
      <c r="BN99" s="241">
        <v>0</v>
      </c>
      <c r="BO99" s="241">
        <v>0</v>
      </c>
      <c r="BP99" s="241"/>
      <c r="BQ99" s="241"/>
      <c r="BR99" s="241"/>
      <c r="BS99" s="241"/>
      <c r="BT99" s="294"/>
      <c r="BU99" s="294"/>
      <c r="BV99" s="294"/>
      <c r="BW99" s="294"/>
      <c r="BX99" s="241"/>
      <c r="BY99" s="241"/>
      <c r="BZ99" s="244"/>
      <c r="CA99" s="244"/>
      <c r="CB99" s="244"/>
      <c r="CC99" s="245"/>
      <c r="CD99" s="241">
        <v>0</v>
      </c>
      <c r="CE99" s="241">
        <v>0</v>
      </c>
      <c r="CF99" s="241">
        <v>0</v>
      </c>
      <c r="CG99" s="241">
        <v>0</v>
      </c>
      <c r="CH99" s="241">
        <v>0</v>
      </c>
      <c r="CI99" s="246" t="s">
        <v>634</v>
      </c>
      <c r="CJ99" s="247">
        <v>3772.82</v>
      </c>
      <c r="CK99" s="247">
        <v>3772.82</v>
      </c>
      <c r="CL99" s="247">
        <v>3772.82</v>
      </c>
      <c r="CM99" s="247">
        <v>0</v>
      </c>
    </row>
    <row r="100" spans="1:91" x14ac:dyDescent="0.25">
      <c r="A100" s="231" t="s">
        <v>822</v>
      </c>
      <c r="B100" s="232" t="s">
        <v>823</v>
      </c>
      <c r="C100" s="232" t="s">
        <v>640</v>
      </c>
      <c r="D100" s="233"/>
      <c r="E100" s="234">
        <v>0</v>
      </c>
      <c r="F100" s="235">
        <v>0</v>
      </c>
      <c r="G100" s="236"/>
      <c r="H100" s="104"/>
      <c r="I100" s="237">
        <f t="shared" si="33"/>
        <v>0</v>
      </c>
      <c r="J100" s="238"/>
      <c r="K100" s="239"/>
      <c r="L100" s="8">
        <v>2306720.9300000002</v>
      </c>
      <c r="M100" s="240">
        <f t="shared" si="34"/>
        <v>2306720.9300000002</v>
      </c>
      <c r="N100" s="71"/>
      <c r="O100" s="100"/>
      <c r="P100" s="9">
        <f t="shared" si="35"/>
        <v>-2306720.9300000002</v>
      </c>
      <c r="Q100" s="9">
        <f t="shared" si="36"/>
        <v>0</v>
      </c>
      <c r="R100" s="9">
        <f t="shared" si="37"/>
        <v>-2306720.9300000002</v>
      </c>
      <c r="S100" s="152">
        <v>46022</v>
      </c>
      <c r="T100" s="10"/>
      <c r="U100" s="23">
        <f t="shared" si="38"/>
        <v>1.2550282794720207E-2</v>
      </c>
      <c r="V100" s="11">
        <f t="shared" si="39"/>
        <v>0</v>
      </c>
      <c r="W100" s="11">
        <f t="shared" si="40"/>
        <v>-2277770.9300000002</v>
      </c>
      <c r="X100" s="8">
        <v>28950</v>
      </c>
      <c r="Y100" s="9">
        <f t="shared" si="41"/>
        <v>-2306720.9300000002</v>
      </c>
      <c r="Z100" s="70">
        <f t="shared" si="42"/>
        <v>-2306720.9300000002</v>
      </c>
      <c r="AA100" s="71"/>
      <c r="AB100" s="108"/>
      <c r="AC100" s="9">
        <f t="shared" si="43"/>
        <v>0</v>
      </c>
      <c r="AD100" s="9">
        <f t="shared" si="44"/>
        <v>-2306720.9300000002</v>
      </c>
      <c r="AE100" s="10"/>
      <c r="AF100" s="24">
        <v>0</v>
      </c>
      <c r="AG100" s="11">
        <v>0</v>
      </c>
      <c r="AH100" s="8">
        <v>0</v>
      </c>
      <c r="AI100" s="9">
        <v>0</v>
      </c>
      <c r="AJ100" s="9">
        <v>0</v>
      </c>
      <c r="AK100" s="10"/>
      <c r="AL100" s="11">
        <f t="shared" si="45"/>
        <v>-2277770.9300000002</v>
      </c>
      <c r="AM100" s="8">
        <v>28950</v>
      </c>
      <c r="AN100" s="9">
        <f t="shared" si="46"/>
        <v>-2306720.9300000002</v>
      </c>
      <c r="AO100" s="9">
        <f t="shared" si="47"/>
        <v>-2306720.9300000002</v>
      </c>
      <c r="AP100" s="10"/>
      <c r="AQ100" s="25">
        <f t="shared" si="48"/>
        <v>2277770.9300000002</v>
      </c>
      <c r="AR100" s="25">
        <f t="shared" si="49"/>
        <v>2277770.9300000002</v>
      </c>
      <c r="AS100" s="25">
        <f t="shared" si="50"/>
        <v>0</v>
      </c>
      <c r="AT100" s="10"/>
      <c r="AU100" s="12">
        <v>28950</v>
      </c>
      <c r="AV100" s="12" t="str">
        <f t="shared" si="51"/>
        <v xml:space="preserve"> </v>
      </c>
      <c r="AW100" s="12">
        <f t="shared" si="52"/>
        <v>2306720.9300000002</v>
      </c>
      <c r="AX100" s="241"/>
      <c r="AY100" s="242"/>
      <c r="AZ100" s="241"/>
      <c r="BA100" s="241"/>
      <c r="BB100" s="243"/>
      <c r="BC100" s="242"/>
      <c r="BD100" s="242"/>
      <c r="BE100" s="241">
        <v>0</v>
      </c>
      <c r="BF100" s="241">
        <v>0</v>
      </c>
      <c r="BG100" s="241">
        <v>0</v>
      </c>
      <c r="BH100" s="241">
        <v>0</v>
      </c>
      <c r="BI100" s="241">
        <v>0</v>
      </c>
      <c r="BJ100" s="241">
        <v>0</v>
      </c>
      <c r="BK100" s="241">
        <v>0</v>
      </c>
      <c r="BL100" s="241"/>
      <c r="BM100" s="241">
        <v>3</v>
      </c>
      <c r="BN100" s="241">
        <v>0</v>
      </c>
      <c r="BO100" s="241">
        <v>0</v>
      </c>
      <c r="BP100" s="241"/>
      <c r="BQ100" s="241"/>
      <c r="BR100" s="241"/>
      <c r="BS100" s="241"/>
      <c r="BT100" s="294"/>
      <c r="BU100" s="294"/>
      <c r="BV100" s="294"/>
      <c r="BW100" s="294"/>
      <c r="BX100" s="241"/>
      <c r="BY100" s="241"/>
      <c r="BZ100" s="244"/>
      <c r="CA100" s="244"/>
      <c r="CB100" s="244"/>
      <c r="CC100" s="245"/>
      <c r="CD100" s="241">
        <v>0</v>
      </c>
      <c r="CE100" s="241">
        <v>0</v>
      </c>
      <c r="CF100" s="241">
        <v>0</v>
      </c>
      <c r="CG100" s="241">
        <v>0</v>
      </c>
      <c r="CH100" s="241">
        <v>0</v>
      </c>
      <c r="CI100" s="246" t="s">
        <v>634</v>
      </c>
      <c r="CJ100" s="247">
        <v>28950</v>
      </c>
      <c r="CK100" s="247">
        <v>28950</v>
      </c>
      <c r="CL100" s="247">
        <v>28950</v>
      </c>
      <c r="CM100" s="247">
        <v>0</v>
      </c>
    </row>
    <row r="101" spans="1:91" x14ac:dyDescent="0.25">
      <c r="A101" s="231" t="s">
        <v>824</v>
      </c>
      <c r="B101" s="232" t="s">
        <v>825</v>
      </c>
      <c r="C101" s="232" t="s">
        <v>640</v>
      </c>
      <c r="D101" s="233"/>
      <c r="E101" s="234">
        <v>0</v>
      </c>
      <c r="F101" s="235">
        <v>0</v>
      </c>
      <c r="G101" s="236"/>
      <c r="H101" s="104"/>
      <c r="I101" s="237">
        <f t="shared" si="33"/>
        <v>0</v>
      </c>
      <c r="J101" s="238"/>
      <c r="K101" s="239"/>
      <c r="L101" s="8">
        <v>166203.31</v>
      </c>
      <c r="M101" s="240">
        <f t="shared" si="34"/>
        <v>166203.31</v>
      </c>
      <c r="N101" s="71"/>
      <c r="O101" s="100"/>
      <c r="P101" s="9">
        <f t="shared" si="35"/>
        <v>-166203.31</v>
      </c>
      <c r="Q101" s="9">
        <f t="shared" si="36"/>
        <v>0</v>
      </c>
      <c r="R101" s="9">
        <f t="shared" si="37"/>
        <v>-166203.31</v>
      </c>
      <c r="S101" s="152">
        <v>46022</v>
      </c>
      <c r="T101" s="10"/>
      <c r="U101" s="23">
        <f t="shared" si="38"/>
        <v>8.5614299739277144E-2</v>
      </c>
      <c r="V101" s="11">
        <f t="shared" si="39"/>
        <v>0</v>
      </c>
      <c r="W101" s="11">
        <f t="shared" si="40"/>
        <v>-151973.93</v>
      </c>
      <c r="X101" s="8">
        <v>14229.38</v>
      </c>
      <c r="Y101" s="9">
        <f t="shared" si="41"/>
        <v>-166203.31</v>
      </c>
      <c r="Z101" s="70">
        <f t="shared" si="42"/>
        <v>-166203.31</v>
      </c>
      <c r="AA101" s="71"/>
      <c r="AB101" s="108"/>
      <c r="AC101" s="9">
        <f t="shared" si="43"/>
        <v>0</v>
      </c>
      <c r="AD101" s="9">
        <f t="shared" si="44"/>
        <v>-166203.31</v>
      </c>
      <c r="AE101" s="10"/>
      <c r="AF101" s="24">
        <v>0</v>
      </c>
      <c r="AG101" s="11">
        <v>0</v>
      </c>
      <c r="AH101" s="8">
        <v>0</v>
      </c>
      <c r="AI101" s="9">
        <v>0</v>
      </c>
      <c r="AJ101" s="9">
        <v>0</v>
      </c>
      <c r="AK101" s="10"/>
      <c r="AL101" s="11">
        <f t="shared" si="45"/>
        <v>-151973.93</v>
      </c>
      <c r="AM101" s="8">
        <v>14229.38</v>
      </c>
      <c r="AN101" s="9">
        <f t="shared" si="46"/>
        <v>-166203.31</v>
      </c>
      <c r="AO101" s="9">
        <f t="shared" si="47"/>
        <v>-166203.31</v>
      </c>
      <c r="AP101" s="10"/>
      <c r="AQ101" s="25">
        <f t="shared" si="48"/>
        <v>151973.93</v>
      </c>
      <c r="AR101" s="25">
        <f t="shared" si="49"/>
        <v>151973.93</v>
      </c>
      <c r="AS101" s="25">
        <f t="shared" si="50"/>
        <v>0</v>
      </c>
      <c r="AT101" s="10"/>
      <c r="AU101" s="12">
        <v>14229.38</v>
      </c>
      <c r="AV101" s="12" t="str">
        <f t="shared" si="51"/>
        <v xml:space="preserve"> </v>
      </c>
      <c r="AW101" s="12">
        <f t="shared" si="52"/>
        <v>166203.31</v>
      </c>
      <c r="AX101" s="241"/>
      <c r="AY101" s="242"/>
      <c r="AZ101" s="241"/>
      <c r="BA101" s="241"/>
      <c r="BB101" s="243"/>
      <c r="BC101" s="242"/>
      <c r="BD101" s="242"/>
      <c r="BE101" s="241">
        <v>0</v>
      </c>
      <c r="BF101" s="241">
        <v>0</v>
      </c>
      <c r="BG101" s="241">
        <v>0</v>
      </c>
      <c r="BH101" s="241">
        <v>0</v>
      </c>
      <c r="BI101" s="241">
        <v>0</v>
      </c>
      <c r="BJ101" s="241">
        <v>0</v>
      </c>
      <c r="BK101" s="241">
        <v>0</v>
      </c>
      <c r="BL101" s="241"/>
      <c r="BM101" s="241">
        <v>3</v>
      </c>
      <c r="BN101" s="241">
        <v>0</v>
      </c>
      <c r="BO101" s="241">
        <v>0</v>
      </c>
      <c r="BP101" s="241"/>
      <c r="BQ101" s="241"/>
      <c r="BR101" s="241"/>
      <c r="BS101" s="241"/>
      <c r="BT101" s="294"/>
      <c r="BU101" s="294"/>
      <c r="BV101" s="294"/>
      <c r="BW101" s="294"/>
      <c r="BX101" s="241"/>
      <c r="BY101" s="241"/>
      <c r="BZ101" s="244"/>
      <c r="CA101" s="244"/>
      <c r="CB101" s="244"/>
      <c r="CC101" s="245"/>
      <c r="CD101" s="241">
        <v>0</v>
      </c>
      <c r="CE101" s="241">
        <v>0</v>
      </c>
      <c r="CF101" s="241">
        <v>0</v>
      </c>
      <c r="CG101" s="241">
        <v>0</v>
      </c>
      <c r="CH101" s="241">
        <v>0</v>
      </c>
      <c r="CI101" s="246" t="s">
        <v>634</v>
      </c>
      <c r="CJ101" s="247">
        <v>14229.38</v>
      </c>
      <c r="CK101" s="247">
        <v>14229.38</v>
      </c>
      <c r="CL101" s="247">
        <v>14229.38</v>
      </c>
      <c r="CM101" s="247">
        <v>0</v>
      </c>
    </row>
    <row r="102" spans="1:91" x14ac:dyDescent="0.25">
      <c r="A102" s="231" t="s">
        <v>826</v>
      </c>
      <c r="B102" s="232" t="s">
        <v>827</v>
      </c>
      <c r="C102" s="232" t="s">
        <v>640</v>
      </c>
      <c r="D102" s="233"/>
      <c r="E102" s="234">
        <v>0</v>
      </c>
      <c r="F102" s="235">
        <v>0</v>
      </c>
      <c r="G102" s="236"/>
      <c r="H102" s="104"/>
      <c r="I102" s="237">
        <f t="shared" si="33"/>
        <v>0</v>
      </c>
      <c r="J102" s="238"/>
      <c r="K102" s="239"/>
      <c r="L102" s="8">
        <v>189516.67</v>
      </c>
      <c r="M102" s="240">
        <f t="shared" si="34"/>
        <v>189516.67</v>
      </c>
      <c r="N102" s="71"/>
      <c r="O102" s="100"/>
      <c r="P102" s="9">
        <f t="shared" si="35"/>
        <v>-189516.67</v>
      </c>
      <c r="Q102" s="9">
        <f t="shared" si="36"/>
        <v>0</v>
      </c>
      <c r="R102" s="9">
        <f t="shared" si="37"/>
        <v>-189516.67</v>
      </c>
      <c r="S102" s="152">
        <v>46022</v>
      </c>
      <c r="T102" s="10"/>
      <c r="U102" s="23">
        <f t="shared" si="38"/>
        <v>5.0269350975827076E-2</v>
      </c>
      <c r="V102" s="11">
        <f t="shared" si="39"/>
        <v>0</v>
      </c>
      <c r="W102" s="11">
        <f t="shared" si="40"/>
        <v>-179989.79</v>
      </c>
      <c r="X102" s="8">
        <v>9526.8799999999992</v>
      </c>
      <c r="Y102" s="9">
        <f t="shared" si="41"/>
        <v>-189516.67</v>
      </c>
      <c r="Z102" s="70">
        <f t="shared" si="42"/>
        <v>-189516.67</v>
      </c>
      <c r="AA102" s="71"/>
      <c r="AB102" s="108"/>
      <c r="AC102" s="9">
        <f t="shared" si="43"/>
        <v>0</v>
      </c>
      <c r="AD102" s="9">
        <f t="shared" si="44"/>
        <v>-189516.67</v>
      </c>
      <c r="AE102" s="10"/>
      <c r="AF102" s="24">
        <v>0</v>
      </c>
      <c r="AG102" s="11">
        <v>0</v>
      </c>
      <c r="AH102" s="8">
        <v>0</v>
      </c>
      <c r="AI102" s="9">
        <v>0</v>
      </c>
      <c r="AJ102" s="9">
        <v>0</v>
      </c>
      <c r="AK102" s="10"/>
      <c r="AL102" s="11">
        <f t="shared" si="45"/>
        <v>-179989.79</v>
      </c>
      <c r="AM102" s="8">
        <v>9526.8799999999992</v>
      </c>
      <c r="AN102" s="9">
        <f t="shared" si="46"/>
        <v>-189516.67</v>
      </c>
      <c r="AO102" s="9">
        <f t="shared" si="47"/>
        <v>-189516.67</v>
      </c>
      <c r="AP102" s="10"/>
      <c r="AQ102" s="25">
        <f t="shared" si="48"/>
        <v>179989.79</v>
      </c>
      <c r="AR102" s="25">
        <f t="shared" si="49"/>
        <v>179989.79</v>
      </c>
      <c r="AS102" s="25">
        <f t="shared" si="50"/>
        <v>0</v>
      </c>
      <c r="AT102" s="10"/>
      <c r="AU102" s="12">
        <v>9526.8799999999992</v>
      </c>
      <c r="AV102" s="12" t="str">
        <f t="shared" si="51"/>
        <v xml:space="preserve"> </v>
      </c>
      <c r="AW102" s="12">
        <f t="shared" si="52"/>
        <v>189516.67</v>
      </c>
      <c r="AX102" s="241"/>
      <c r="AY102" s="242"/>
      <c r="AZ102" s="241"/>
      <c r="BA102" s="241"/>
      <c r="BB102" s="243"/>
      <c r="BC102" s="242"/>
      <c r="BD102" s="242"/>
      <c r="BE102" s="241">
        <v>0</v>
      </c>
      <c r="BF102" s="241">
        <v>0</v>
      </c>
      <c r="BG102" s="241">
        <v>0</v>
      </c>
      <c r="BH102" s="241">
        <v>0</v>
      </c>
      <c r="BI102" s="241">
        <v>0</v>
      </c>
      <c r="BJ102" s="241">
        <v>0</v>
      </c>
      <c r="BK102" s="241">
        <v>0</v>
      </c>
      <c r="BL102" s="241"/>
      <c r="BM102" s="241">
        <v>3</v>
      </c>
      <c r="BN102" s="241">
        <v>0</v>
      </c>
      <c r="BO102" s="241">
        <v>0</v>
      </c>
      <c r="BP102" s="241"/>
      <c r="BQ102" s="241"/>
      <c r="BR102" s="241"/>
      <c r="BS102" s="241"/>
      <c r="BT102" s="294"/>
      <c r="BU102" s="294"/>
      <c r="BV102" s="294"/>
      <c r="BW102" s="294"/>
      <c r="BX102" s="241"/>
      <c r="BY102" s="241"/>
      <c r="BZ102" s="244"/>
      <c r="CA102" s="244"/>
      <c r="CB102" s="244"/>
      <c r="CC102" s="245"/>
      <c r="CD102" s="241">
        <v>0</v>
      </c>
      <c r="CE102" s="241">
        <v>0</v>
      </c>
      <c r="CF102" s="241">
        <v>0</v>
      </c>
      <c r="CG102" s="241">
        <v>0</v>
      </c>
      <c r="CH102" s="241">
        <v>0</v>
      </c>
      <c r="CI102" s="246" t="s">
        <v>634</v>
      </c>
      <c r="CJ102" s="247">
        <v>9526.8799999999992</v>
      </c>
      <c r="CK102" s="247">
        <v>9526.8799999999992</v>
      </c>
      <c r="CL102" s="247">
        <v>9526.8799999999992</v>
      </c>
      <c r="CM102" s="247">
        <v>0</v>
      </c>
    </row>
    <row r="103" spans="1:91" x14ac:dyDescent="0.25">
      <c r="A103" s="231" t="s">
        <v>828</v>
      </c>
      <c r="B103" s="232" t="s">
        <v>829</v>
      </c>
      <c r="C103" s="232" t="s">
        <v>640</v>
      </c>
      <c r="D103" s="233"/>
      <c r="E103" s="234">
        <v>0</v>
      </c>
      <c r="F103" s="235">
        <v>0</v>
      </c>
      <c r="G103" s="236"/>
      <c r="H103" s="104"/>
      <c r="I103" s="237">
        <f t="shared" si="33"/>
        <v>0</v>
      </c>
      <c r="J103" s="238"/>
      <c r="K103" s="239"/>
      <c r="L103" s="8">
        <v>623689.28</v>
      </c>
      <c r="M103" s="240">
        <f t="shared" si="34"/>
        <v>623689.28</v>
      </c>
      <c r="N103" s="71"/>
      <c r="O103" s="100"/>
      <c r="P103" s="9">
        <f t="shared" si="35"/>
        <v>-623689.28</v>
      </c>
      <c r="Q103" s="9">
        <f t="shared" si="36"/>
        <v>0</v>
      </c>
      <c r="R103" s="9">
        <f t="shared" si="37"/>
        <v>-623689.28</v>
      </c>
      <c r="S103" s="152">
        <v>46022</v>
      </c>
      <c r="T103" s="10"/>
      <c r="U103" s="23">
        <f t="shared" si="38"/>
        <v>1.0452432339385406E-2</v>
      </c>
      <c r="V103" s="11">
        <f t="shared" si="39"/>
        <v>0</v>
      </c>
      <c r="W103" s="11">
        <f t="shared" si="40"/>
        <v>-617170.21000000008</v>
      </c>
      <c r="X103" s="8">
        <v>6519.07</v>
      </c>
      <c r="Y103" s="9">
        <f t="shared" si="41"/>
        <v>-623689.28</v>
      </c>
      <c r="Z103" s="70">
        <f t="shared" si="42"/>
        <v>-623689.28</v>
      </c>
      <c r="AA103" s="71"/>
      <c r="AB103" s="108"/>
      <c r="AC103" s="9">
        <f t="shared" si="43"/>
        <v>0</v>
      </c>
      <c r="AD103" s="9">
        <f t="shared" si="44"/>
        <v>-623689.28</v>
      </c>
      <c r="AE103" s="10"/>
      <c r="AF103" s="24">
        <v>0</v>
      </c>
      <c r="AG103" s="11">
        <v>0</v>
      </c>
      <c r="AH103" s="8">
        <v>0</v>
      </c>
      <c r="AI103" s="9">
        <v>0</v>
      </c>
      <c r="AJ103" s="9">
        <v>0</v>
      </c>
      <c r="AK103" s="10"/>
      <c r="AL103" s="11">
        <f t="shared" si="45"/>
        <v>-617170.21000000008</v>
      </c>
      <c r="AM103" s="8">
        <v>6519.07</v>
      </c>
      <c r="AN103" s="9">
        <f t="shared" si="46"/>
        <v>-623689.28</v>
      </c>
      <c r="AO103" s="9">
        <f t="shared" si="47"/>
        <v>-623689.28</v>
      </c>
      <c r="AP103" s="10"/>
      <c r="AQ103" s="25">
        <f t="shared" si="48"/>
        <v>617170.21000000008</v>
      </c>
      <c r="AR103" s="25">
        <f t="shared" si="49"/>
        <v>617170.21000000008</v>
      </c>
      <c r="AS103" s="25">
        <f t="shared" si="50"/>
        <v>0</v>
      </c>
      <c r="AT103" s="10"/>
      <c r="AU103" s="12">
        <v>6519.07</v>
      </c>
      <c r="AV103" s="12" t="str">
        <f t="shared" si="51"/>
        <v xml:space="preserve"> </v>
      </c>
      <c r="AW103" s="12">
        <f t="shared" si="52"/>
        <v>623689.28</v>
      </c>
      <c r="AX103" s="241"/>
      <c r="AY103" s="242"/>
      <c r="AZ103" s="241"/>
      <c r="BA103" s="241"/>
      <c r="BB103" s="243"/>
      <c r="BC103" s="242"/>
      <c r="BD103" s="242"/>
      <c r="BE103" s="241">
        <v>0</v>
      </c>
      <c r="BF103" s="241">
        <v>0</v>
      </c>
      <c r="BG103" s="241">
        <v>0</v>
      </c>
      <c r="BH103" s="241">
        <v>0</v>
      </c>
      <c r="BI103" s="241">
        <v>0</v>
      </c>
      <c r="BJ103" s="241">
        <v>0</v>
      </c>
      <c r="BK103" s="241">
        <v>0</v>
      </c>
      <c r="BL103" s="241"/>
      <c r="BM103" s="241">
        <v>3</v>
      </c>
      <c r="BN103" s="241">
        <v>0</v>
      </c>
      <c r="BO103" s="241">
        <v>0</v>
      </c>
      <c r="BP103" s="241"/>
      <c r="BQ103" s="241"/>
      <c r="BR103" s="241"/>
      <c r="BS103" s="241"/>
      <c r="BT103" s="294"/>
      <c r="BU103" s="294"/>
      <c r="BV103" s="294"/>
      <c r="BW103" s="294"/>
      <c r="BX103" s="241"/>
      <c r="BY103" s="241"/>
      <c r="BZ103" s="244"/>
      <c r="CA103" s="244"/>
      <c r="CB103" s="244"/>
      <c r="CC103" s="245"/>
      <c r="CD103" s="241">
        <v>0</v>
      </c>
      <c r="CE103" s="241">
        <v>0</v>
      </c>
      <c r="CF103" s="241">
        <v>0</v>
      </c>
      <c r="CG103" s="241">
        <v>0</v>
      </c>
      <c r="CH103" s="241">
        <v>0</v>
      </c>
      <c r="CI103" s="246" t="s">
        <v>634</v>
      </c>
      <c r="CJ103" s="247">
        <v>6519.07</v>
      </c>
      <c r="CK103" s="247">
        <v>6519.07</v>
      </c>
      <c r="CL103" s="247">
        <v>6519.07</v>
      </c>
      <c r="CM103" s="247">
        <v>0</v>
      </c>
    </row>
    <row r="104" spans="1:91" x14ac:dyDescent="0.25">
      <c r="A104" s="231" t="s">
        <v>830</v>
      </c>
      <c r="B104" s="232" t="s">
        <v>831</v>
      </c>
      <c r="C104" s="232" t="s">
        <v>640</v>
      </c>
      <c r="D104" s="233"/>
      <c r="E104" s="234">
        <v>0</v>
      </c>
      <c r="F104" s="235">
        <v>0</v>
      </c>
      <c r="G104" s="236"/>
      <c r="H104" s="104"/>
      <c r="I104" s="237">
        <f t="shared" si="33"/>
        <v>0</v>
      </c>
      <c r="J104" s="238"/>
      <c r="K104" s="239"/>
      <c r="L104" s="8">
        <v>157497.26</v>
      </c>
      <c r="M104" s="240">
        <f t="shared" si="34"/>
        <v>157497.26</v>
      </c>
      <c r="N104" s="71"/>
      <c r="O104" s="100"/>
      <c r="P104" s="9">
        <f t="shared" si="35"/>
        <v>-157497.26</v>
      </c>
      <c r="Q104" s="9">
        <f t="shared" si="36"/>
        <v>0</v>
      </c>
      <c r="R104" s="9">
        <f t="shared" si="37"/>
        <v>-157497.26</v>
      </c>
      <c r="S104" s="153">
        <v>46022</v>
      </c>
      <c r="T104" s="10"/>
      <c r="U104" s="23">
        <f t="shared" si="38"/>
        <v>3.043310086791351E-2</v>
      </c>
      <c r="V104" s="11">
        <f t="shared" si="39"/>
        <v>0</v>
      </c>
      <c r="W104" s="11">
        <f t="shared" si="40"/>
        <v>-152704.13</v>
      </c>
      <c r="X104" s="8">
        <v>4793.13</v>
      </c>
      <c r="Y104" s="9">
        <f t="shared" si="41"/>
        <v>-157497.26</v>
      </c>
      <c r="Z104" s="70">
        <f t="shared" si="42"/>
        <v>-157497.26</v>
      </c>
      <c r="AA104" s="71"/>
      <c r="AB104" s="108"/>
      <c r="AC104" s="9">
        <f t="shared" si="43"/>
        <v>0</v>
      </c>
      <c r="AD104" s="9">
        <f t="shared" si="44"/>
        <v>-157497.26</v>
      </c>
      <c r="AE104" s="10"/>
      <c r="AF104" s="24">
        <v>0</v>
      </c>
      <c r="AG104" s="11">
        <v>0</v>
      </c>
      <c r="AH104" s="8">
        <v>0</v>
      </c>
      <c r="AI104" s="9">
        <v>0</v>
      </c>
      <c r="AJ104" s="9">
        <v>0</v>
      </c>
      <c r="AK104" s="10"/>
      <c r="AL104" s="11">
        <f t="shared" si="45"/>
        <v>-152704.13</v>
      </c>
      <c r="AM104" s="8">
        <v>4793.13</v>
      </c>
      <c r="AN104" s="9">
        <f t="shared" si="46"/>
        <v>-157497.26</v>
      </c>
      <c r="AO104" s="9">
        <f t="shared" si="47"/>
        <v>-157497.26</v>
      </c>
      <c r="AP104" s="10"/>
      <c r="AQ104" s="25">
        <f t="shared" si="48"/>
        <v>152704.13</v>
      </c>
      <c r="AR104" s="25">
        <f t="shared" si="49"/>
        <v>152704.13</v>
      </c>
      <c r="AS104" s="25">
        <f t="shared" si="50"/>
        <v>0</v>
      </c>
      <c r="AT104" s="10"/>
      <c r="AU104" s="12">
        <v>4793.13</v>
      </c>
      <c r="AV104" s="12" t="str">
        <f t="shared" si="51"/>
        <v xml:space="preserve"> </v>
      </c>
      <c r="AW104" s="12">
        <f t="shared" si="52"/>
        <v>157497.26</v>
      </c>
      <c r="AX104" s="241"/>
      <c r="AY104" s="242"/>
      <c r="AZ104" s="241"/>
      <c r="BA104" s="241"/>
      <c r="BB104" s="243"/>
      <c r="BC104" s="242"/>
      <c r="BD104" s="242"/>
      <c r="BE104" s="241">
        <v>0</v>
      </c>
      <c r="BF104" s="241">
        <v>0</v>
      </c>
      <c r="BG104" s="241">
        <v>0</v>
      </c>
      <c r="BH104" s="241">
        <v>0</v>
      </c>
      <c r="BI104" s="241">
        <v>0</v>
      </c>
      <c r="BJ104" s="241">
        <v>0</v>
      </c>
      <c r="BK104" s="241">
        <v>0</v>
      </c>
      <c r="BL104" s="241"/>
      <c r="BM104" s="241">
        <v>3</v>
      </c>
      <c r="BN104" s="241">
        <v>0</v>
      </c>
      <c r="BO104" s="241">
        <v>0</v>
      </c>
      <c r="BP104" s="241"/>
      <c r="BQ104" s="241"/>
      <c r="BR104" s="241"/>
      <c r="BS104" s="241"/>
      <c r="BT104" s="294"/>
      <c r="BU104" s="294"/>
      <c r="BV104" s="294"/>
      <c r="BW104" s="294"/>
      <c r="BX104" s="241"/>
      <c r="BY104" s="241"/>
      <c r="BZ104" s="244"/>
      <c r="CA104" s="244"/>
      <c r="CB104" s="244"/>
      <c r="CC104" s="245"/>
      <c r="CD104" s="241">
        <v>0</v>
      </c>
      <c r="CE104" s="241">
        <v>0</v>
      </c>
      <c r="CF104" s="241">
        <v>0</v>
      </c>
      <c r="CG104" s="241">
        <v>0</v>
      </c>
      <c r="CH104" s="241">
        <v>0</v>
      </c>
      <c r="CI104" s="246" t="s">
        <v>634</v>
      </c>
      <c r="CJ104" s="247">
        <v>4793.13</v>
      </c>
      <c r="CK104" s="247">
        <v>4793.13</v>
      </c>
      <c r="CL104" s="247">
        <v>4793.13</v>
      </c>
      <c r="CM104" s="247">
        <v>0</v>
      </c>
    </row>
    <row r="105" spans="1:91" x14ac:dyDescent="0.25">
      <c r="A105" s="231" t="s">
        <v>832</v>
      </c>
      <c r="B105" s="232" t="s">
        <v>833</v>
      </c>
      <c r="C105" s="232" t="s">
        <v>640</v>
      </c>
      <c r="D105" s="233"/>
      <c r="E105" s="234">
        <v>0</v>
      </c>
      <c r="F105" s="235">
        <v>0</v>
      </c>
      <c r="G105" s="236"/>
      <c r="H105" s="104"/>
      <c r="I105" s="237">
        <f t="shared" si="33"/>
        <v>0</v>
      </c>
      <c r="J105" s="238"/>
      <c r="K105" s="239"/>
      <c r="L105" s="8">
        <v>6899.3</v>
      </c>
      <c r="M105" s="240">
        <f t="shared" si="34"/>
        <v>6899.3</v>
      </c>
      <c r="N105" s="71"/>
      <c r="O105" s="100"/>
      <c r="P105" s="9">
        <f t="shared" si="35"/>
        <v>-6899.3</v>
      </c>
      <c r="Q105" s="9">
        <f t="shared" si="36"/>
        <v>0</v>
      </c>
      <c r="R105" s="9">
        <f t="shared" si="37"/>
        <v>-6899.3</v>
      </c>
      <c r="S105" s="153">
        <v>46022</v>
      </c>
      <c r="T105" s="10"/>
      <c r="U105" s="23">
        <f t="shared" si="38"/>
        <v>1.9386024669169336E-2</v>
      </c>
      <c r="V105" s="11">
        <f t="shared" si="39"/>
        <v>0</v>
      </c>
      <c r="W105" s="11">
        <f t="shared" si="40"/>
        <v>-6765.55</v>
      </c>
      <c r="X105" s="8">
        <v>133.75</v>
      </c>
      <c r="Y105" s="9">
        <f t="shared" si="41"/>
        <v>-6899.3</v>
      </c>
      <c r="Z105" s="70">
        <f t="shared" si="42"/>
        <v>-6899.3</v>
      </c>
      <c r="AA105" s="71"/>
      <c r="AB105" s="108"/>
      <c r="AC105" s="9">
        <f t="shared" si="43"/>
        <v>0</v>
      </c>
      <c r="AD105" s="9">
        <f t="shared" si="44"/>
        <v>-6899.3</v>
      </c>
      <c r="AE105" s="10"/>
      <c r="AF105" s="24">
        <v>0</v>
      </c>
      <c r="AG105" s="11">
        <v>0</v>
      </c>
      <c r="AH105" s="8">
        <v>0</v>
      </c>
      <c r="AI105" s="9">
        <v>0</v>
      </c>
      <c r="AJ105" s="9">
        <v>0</v>
      </c>
      <c r="AK105" s="10"/>
      <c r="AL105" s="11">
        <f t="shared" si="45"/>
        <v>-6765.55</v>
      </c>
      <c r="AM105" s="8">
        <v>133.75</v>
      </c>
      <c r="AN105" s="9">
        <f t="shared" si="46"/>
        <v>-6899.3</v>
      </c>
      <c r="AO105" s="9">
        <f t="shared" si="47"/>
        <v>-6899.3</v>
      </c>
      <c r="AP105" s="10"/>
      <c r="AQ105" s="25">
        <f t="shared" si="48"/>
        <v>6765.55</v>
      </c>
      <c r="AR105" s="25">
        <f t="shared" si="49"/>
        <v>6765.55</v>
      </c>
      <c r="AS105" s="25">
        <f t="shared" si="50"/>
        <v>0</v>
      </c>
      <c r="AT105" s="10"/>
      <c r="AU105" s="12">
        <v>133.75</v>
      </c>
      <c r="AV105" s="12" t="str">
        <f t="shared" si="51"/>
        <v xml:space="preserve"> </v>
      </c>
      <c r="AW105" s="12">
        <f t="shared" si="52"/>
        <v>6899.3</v>
      </c>
      <c r="AX105" s="241"/>
      <c r="AY105" s="242"/>
      <c r="AZ105" s="241"/>
      <c r="BA105" s="241"/>
      <c r="BB105" s="243"/>
      <c r="BC105" s="242"/>
      <c r="BD105" s="242"/>
      <c r="BE105" s="241">
        <v>0</v>
      </c>
      <c r="BF105" s="241">
        <v>0</v>
      </c>
      <c r="BG105" s="241">
        <v>0</v>
      </c>
      <c r="BH105" s="241">
        <v>0</v>
      </c>
      <c r="BI105" s="241">
        <v>0</v>
      </c>
      <c r="BJ105" s="241">
        <v>0</v>
      </c>
      <c r="BK105" s="241">
        <v>0</v>
      </c>
      <c r="BL105" s="241"/>
      <c r="BM105" s="241">
        <v>3</v>
      </c>
      <c r="BN105" s="241">
        <v>0</v>
      </c>
      <c r="BO105" s="241">
        <v>0</v>
      </c>
      <c r="BP105" s="241"/>
      <c r="BQ105" s="241"/>
      <c r="BR105" s="241"/>
      <c r="BS105" s="241"/>
      <c r="BT105" s="294"/>
      <c r="BU105" s="294"/>
      <c r="BV105" s="294"/>
      <c r="BW105" s="294"/>
      <c r="BX105" s="241"/>
      <c r="BY105" s="241"/>
      <c r="BZ105" s="244"/>
      <c r="CA105" s="244"/>
      <c r="CB105" s="244"/>
      <c r="CC105" s="245"/>
      <c r="CD105" s="241">
        <v>0</v>
      </c>
      <c r="CE105" s="241">
        <v>0</v>
      </c>
      <c r="CF105" s="241">
        <v>0</v>
      </c>
      <c r="CG105" s="241">
        <v>0</v>
      </c>
      <c r="CH105" s="241">
        <v>0</v>
      </c>
      <c r="CI105" s="246" t="s">
        <v>634</v>
      </c>
      <c r="CJ105" s="247">
        <v>133.75</v>
      </c>
      <c r="CK105" s="247">
        <v>133.75</v>
      </c>
      <c r="CL105" s="247">
        <v>133.75</v>
      </c>
      <c r="CM105" s="247">
        <v>0</v>
      </c>
    </row>
    <row r="106" spans="1:91" x14ac:dyDescent="0.25">
      <c r="A106" s="231" t="s">
        <v>834</v>
      </c>
      <c r="B106" s="232" t="s">
        <v>835</v>
      </c>
      <c r="C106" s="232" t="s">
        <v>640</v>
      </c>
      <c r="D106" s="233"/>
      <c r="E106" s="234">
        <v>0</v>
      </c>
      <c r="F106" s="235">
        <v>0</v>
      </c>
      <c r="G106" s="236"/>
      <c r="H106" s="104"/>
      <c r="I106" s="237">
        <f t="shared" si="33"/>
        <v>0</v>
      </c>
      <c r="J106" s="238"/>
      <c r="K106" s="239"/>
      <c r="L106" s="8">
        <v>267.5</v>
      </c>
      <c r="M106" s="240">
        <f t="shared" si="34"/>
        <v>267.5</v>
      </c>
      <c r="N106" s="71"/>
      <c r="O106" s="100"/>
      <c r="P106" s="9">
        <f t="shared" si="35"/>
        <v>-267.5</v>
      </c>
      <c r="Q106" s="9">
        <f t="shared" si="36"/>
        <v>0</v>
      </c>
      <c r="R106" s="9">
        <f t="shared" si="37"/>
        <v>-267.5</v>
      </c>
      <c r="S106" s="153">
        <v>46022</v>
      </c>
      <c r="T106" s="10"/>
      <c r="U106" s="23">
        <f t="shared" si="38"/>
        <v>1</v>
      </c>
      <c r="V106" s="11">
        <f t="shared" si="39"/>
        <v>0</v>
      </c>
      <c r="W106" s="11">
        <f t="shared" si="40"/>
        <v>0</v>
      </c>
      <c r="X106" s="8">
        <v>267.5</v>
      </c>
      <c r="Y106" s="9">
        <f t="shared" si="41"/>
        <v>-267.5</v>
      </c>
      <c r="Z106" s="70">
        <f t="shared" si="42"/>
        <v>-267.5</v>
      </c>
      <c r="AA106" s="71"/>
      <c r="AB106" s="108"/>
      <c r="AC106" s="9">
        <f t="shared" si="43"/>
        <v>0</v>
      </c>
      <c r="AD106" s="9">
        <f t="shared" si="44"/>
        <v>-267.5</v>
      </c>
      <c r="AE106" s="10"/>
      <c r="AF106" s="24">
        <v>0</v>
      </c>
      <c r="AG106" s="11">
        <v>0</v>
      </c>
      <c r="AH106" s="8">
        <v>0</v>
      </c>
      <c r="AI106" s="9">
        <v>0</v>
      </c>
      <c r="AJ106" s="9">
        <v>0</v>
      </c>
      <c r="AK106" s="10"/>
      <c r="AL106" s="11">
        <f t="shared" si="45"/>
        <v>0</v>
      </c>
      <c r="AM106" s="8">
        <v>267.5</v>
      </c>
      <c r="AN106" s="9">
        <f t="shared" si="46"/>
        <v>-267.5</v>
      </c>
      <c r="AO106" s="9">
        <f t="shared" si="47"/>
        <v>-267.5</v>
      </c>
      <c r="AP106" s="10"/>
      <c r="AQ106" s="25">
        <f t="shared" si="48"/>
        <v>0</v>
      </c>
      <c r="AR106" s="25">
        <f t="shared" si="49"/>
        <v>0</v>
      </c>
      <c r="AS106" s="25">
        <f t="shared" si="50"/>
        <v>0</v>
      </c>
      <c r="AT106" s="10"/>
      <c r="AU106" s="12">
        <v>0</v>
      </c>
      <c r="AV106" s="12">
        <f t="shared" si="51"/>
        <v>0</v>
      </c>
      <c r="AW106" s="12">
        <f t="shared" si="52"/>
        <v>0</v>
      </c>
      <c r="AX106" s="241"/>
      <c r="AY106" s="242"/>
      <c r="AZ106" s="241"/>
      <c r="BA106" s="241"/>
      <c r="BB106" s="243"/>
      <c r="BC106" s="242"/>
      <c r="BD106" s="242"/>
      <c r="BE106" s="241">
        <v>0</v>
      </c>
      <c r="BF106" s="241">
        <v>0</v>
      </c>
      <c r="BG106" s="241">
        <v>0</v>
      </c>
      <c r="BH106" s="241">
        <v>0</v>
      </c>
      <c r="BI106" s="241">
        <v>0</v>
      </c>
      <c r="BJ106" s="241">
        <v>0</v>
      </c>
      <c r="BK106" s="241">
        <v>0</v>
      </c>
      <c r="BL106" s="241"/>
      <c r="BM106" s="241">
        <v>3</v>
      </c>
      <c r="BN106" s="241">
        <v>0</v>
      </c>
      <c r="BO106" s="241">
        <v>-267.5</v>
      </c>
      <c r="BP106" s="241"/>
      <c r="BQ106" s="241"/>
      <c r="BR106" s="241"/>
      <c r="BS106" s="241"/>
      <c r="BT106" s="294"/>
      <c r="BU106" s="294"/>
      <c r="BV106" s="294"/>
      <c r="BW106" s="294"/>
      <c r="BX106" s="241"/>
      <c r="BY106" s="241"/>
      <c r="BZ106" s="244"/>
      <c r="CA106" s="244"/>
      <c r="CB106" s="244"/>
      <c r="CC106" s="245"/>
      <c r="CD106" s="241">
        <v>0</v>
      </c>
      <c r="CE106" s="241">
        <v>0</v>
      </c>
      <c r="CF106" s="241">
        <v>0</v>
      </c>
      <c r="CG106" s="241">
        <v>0</v>
      </c>
      <c r="CH106" s="241">
        <v>0</v>
      </c>
      <c r="CI106" s="246" t="s">
        <v>634</v>
      </c>
      <c r="CJ106" s="247">
        <v>267.5</v>
      </c>
      <c r="CK106" s="247">
        <v>267.5</v>
      </c>
      <c r="CL106" s="247">
        <v>0</v>
      </c>
      <c r="CM106" s="247">
        <v>0</v>
      </c>
    </row>
    <row r="107" spans="1:91" x14ac:dyDescent="0.25">
      <c r="A107" s="231" t="s">
        <v>836</v>
      </c>
      <c r="B107" s="232" t="s">
        <v>837</v>
      </c>
      <c r="C107" s="232" t="s">
        <v>640</v>
      </c>
      <c r="D107" s="233"/>
      <c r="E107" s="234">
        <v>0</v>
      </c>
      <c r="F107" s="235">
        <v>0</v>
      </c>
      <c r="G107" s="236"/>
      <c r="H107" s="104"/>
      <c r="I107" s="237">
        <f t="shared" si="33"/>
        <v>0</v>
      </c>
      <c r="J107" s="238"/>
      <c r="K107" s="239"/>
      <c r="L107" s="8">
        <v>72776.210000000006</v>
      </c>
      <c r="M107" s="240">
        <f t="shared" si="34"/>
        <v>72776.210000000006</v>
      </c>
      <c r="N107" s="71"/>
      <c r="O107" s="100"/>
      <c r="P107" s="9">
        <f t="shared" si="35"/>
        <v>-72776.210000000006</v>
      </c>
      <c r="Q107" s="9">
        <f t="shared" si="36"/>
        <v>0</v>
      </c>
      <c r="R107" s="9">
        <f t="shared" si="37"/>
        <v>-72776.210000000006</v>
      </c>
      <c r="S107" s="153">
        <v>46022</v>
      </c>
      <c r="T107" s="10"/>
      <c r="U107" s="23">
        <f t="shared" si="38"/>
        <v>3.2823226161406316E-2</v>
      </c>
      <c r="V107" s="11">
        <f t="shared" si="39"/>
        <v>0</v>
      </c>
      <c r="W107" s="11">
        <f t="shared" si="40"/>
        <v>-70387.460000000006</v>
      </c>
      <c r="X107" s="8">
        <v>2388.75</v>
      </c>
      <c r="Y107" s="9">
        <f t="shared" si="41"/>
        <v>-72776.210000000006</v>
      </c>
      <c r="Z107" s="70">
        <f t="shared" si="42"/>
        <v>-72776.210000000006</v>
      </c>
      <c r="AA107" s="71"/>
      <c r="AB107" s="108"/>
      <c r="AC107" s="9">
        <f t="shared" si="43"/>
        <v>0</v>
      </c>
      <c r="AD107" s="9">
        <f t="shared" si="44"/>
        <v>-72776.210000000006</v>
      </c>
      <c r="AE107" s="10"/>
      <c r="AF107" s="24">
        <v>0</v>
      </c>
      <c r="AG107" s="11">
        <v>0</v>
      </c>
      <c r="AH107" s="8">
        <v>0</v>
      </c>
      <c r="AI107" s="9">
        <v>0</v>
      </c>
      <c r="AJ107" s="9">
        <v>0</v>
      </c>
      <c r="AK107" s="10"/>
      <c r="AL107" s="11">
        <f t="shared" si="45"/>
        <v>-70387.460000000006</v>
      </c>
      <c r="AM107" s="8">
        <v>2388.75</v>
      </c>
      <c r="AN107" s="9">
        <f t="shared" si="46"/>
        <v>-72776.210000000006</v>
      </c>
      <c r="AO107" s="9">
        <f t="shared" si="47"/>
        <v>-72776.210000000006</v>
      </c>
      <c r="AP107" s="10"/>
      <c r="AQ107" s="25">
        <f t="shared" si="48"/>
        <v>70387.460000000006</v>
      </c>
      <c r="AR107" s="25">
        <f t="shared" si="49"/>
        <v>70387.460000000006</v>
      </c>
      <c r="AS107" s="25">
        <f t="shared" si="50"/>
        <v>0</v>
      </c>
      <c r="AT107" s="10"/>
      <c r="AU107" s="12">
        <v>2388.75</v>
      </c>
      <c r="AV107" s="12" t="str">
        <f t="shared" si="51"/>
        <v xml:space="preserve"> </v>
      </c>
      <c r="AW107" s="12">
        <f t="shared" si="52"/>
        <v>72776.210000000006</v>
      </c>
      <c r="AX107" s="241"/>
      <c r="AY107" s="242"/>
      <c r="AZ107" s="241"/>
      <c r="BA107" s="241"/>
      <c r="BB107" s="243"/>
      <c r="BC107" s="242"/>
      <c r="BD107" s="242"/>
      <c r="BE107" s="241">
        <v>0</v>
      </c>
      <c r="BF107" s="241">
        <v>0</v>
      </c>
      <c r="BG107" s="241">
        <v>0</v>
      </c>
      <c r="BH107" s="241">
        <v>0</v>
      </c>
      <c r="BI107" s="241">
        <v>0</v>
      </c>
      <c r="BJ107" s="241">
        <v>0</v>
      </c>
      <c r="BK107" s="241">
        <v>0</v>
      </c>
      <c r="BL107" s="241"/>
      <c r="BM107" s="241">
        <v>3</v>
      </c>
      <c r="BN107" s="241">
        <v>0</v>
      </c>
      <c r="BO107" s="241">
        <v>0</v>
      </c>
      <c r="BP107" s="241"/>
      <c r="BQ107" s="241"/>
      <c r="BR107" s="241"/>
      <c r="BS107" s="241"/>
      <c r="BT107" s="294"/>
      <c r="BU107" s="294"/>
      <c r="BV107" s="294"/>
      <c r="BW107" s="294"/>
      <c r="BX107" s="241"/>
      <c r="BY107" s="241"/>
      <c r="BZ107" s="244"/>
      <c r="CA107" s="244"/>
      <c r="CB107" s="244"/>
      <c r="CC107" s="245"/>
      <c r="CD107" s="241">
        <v>0</v>
      </c>
      <c r="CE107" s="241">
        <v>0</v>
      </c>
      <c r="CF107" s="241">
        <v>0</v>
      </c>
      <c r="CG107" s="241">
        <v>0</v>
      </c>
      <c r="CH107" s="241">
        <v>0</v>
      </c>
      <c r="CI107" s="246" t="s">
        <v>634</v>
      </c>
      <c r="CJ107" s="247">
        <v>2388.75</v>
      </c>
      <c r="CK107" s="247">
        <v>2388.75</v>
      </c>
      <c r="CL107" s="247">
        <v>2388.75</v>
      </c>
      <c r="CM107" s="247">
        <v>0</v>
      </c>
    </row>
    <row r="108" spans="1:91" x14ac:dyDescent="0.25">
      <c r="A108" s="231" t="s">
        <v>838</v>
      </c>
      <c r="B108" s="232" t="s">
        <v>839</v>
      </c>
      <c r="C108" s="232" t="s">
        <v>640</v>
      </c>
      <c r="D108" s="233"/>
      <c r="E108" s="234">
        <v>0</v>
      </c>
      <c r="F108" s="235">
        <v>0</v>
      </c>
      <c r="G108" s="236"/>
      <c r="H108" s="104"/>
      <c r="I108" s="237">
        <f t="shared" si="33"/>
        <v>0</v>
      </c>
      <c r="J108" s="238"/>
      <c r="K108" s="239"/>
      <c r="L108" s="8">
        <v>585</v>
      </c>
      <c r="M108" s="240">
        <f t="shared" si="34"/>
        <v>585</v>
      </c>
      <c r="N108" s="71"/>
      <c r="O108" s="100"/>
      <c r="P108" s="9">
        <f t="shared" si="35"/>
        <v>-585</v>
      </c>
      <c r="Q108" s="9">
        <f t="shared" si="36"/>
        <v>0</v>
      </c>
      <c r="R108" s="9">
        <f t="shared" si="37"/>
        <v>-585</v>
      </c>
      <c r="S108" s="153">
        <v>46022</v>
      </c>
      <c r="T108" s="10"/>
      <c r="U108" s="23">
        <f t="shared" si="38"/>
        <v>1</v>
      </c>
      <c r="V108" s="11">
        <f t="shared" si="39"/>
        <v>0</v>
      </c>
      <c r="W108" s="11">
        <f t="shared" si="40"/>
        <v>0</v>
      </c>
      <c r="X108" s="8">
        <v>585</v>
      </c>
      <c r="Y108" s="9">
        <f t="shared" si="41"/>
        <v>-585</v>
      </c>
      <c r="Z108" s="70">
        <f t="shared" si="42"/>
        <v>-585</v>
      </c>
      <c r="AA108" s="71"/>
      <c r="AB108" s="108"/>
      <c r="AC108" s="9">
        <f t="shared" si="43"/>
        <v>0</v>
      </c>
      <c r="AD108" s="9">
        <f t="shared" si="44"/>
        <v>-585</v>
      </c>
      <c r="AE108" s="10"/>
      <c r="AF108" s="24">
        <v>0</v>
      </c>
      <c r="AG108" s="11">
        <v>0</v>
      </c>
      <c r="AH108" s="8">
        <v>0</v>
      </c>
      <c r="AI108" s="9">
        <v>0</v>
      </c>
      <c r="AJ108" s="9">
        <v>0</v>
      </c>
      <c r="AK108" s="10"/>
      <c r="AL108" s="11">
        <f t="shared" si="45"/>
        <v>0</v>
      </c>
      <c r="AM108" s="8">
        <v>585</v>
      </c>
      <c r="AN108" s="9">
        <f t="shared" si="46"/>
        <v>-585</v>
      </c>
      <c r="AO108" s="9">
        <f t="shared" si="47"/>
        <v>-585</v>
      </c>
      <c r="AP108" s="10"/>
      <c r="AQ108" s="25">
        <f t="shared" si="48"/>
        <v>0</v>
      </c>
      <c r="AR108" s="25">
        <f t="shared" si="49"/>
        <v>0</v>
      </c>
      <c r="AS108" s="25">
        <f t="shared" si="50"/>
        <v>0</v>
      </c>
      <c r="AT108" s="10"/>
      <c r="AU108" s="12">
        <v>585</v>
      </c>
      <c r="AV108" s="12" t="str">
        <f t="shared" si="51"/>
        <v xml:space="preserve"> </v>
      </c>
      <c r="AW108" s="12">
        <f t="shared" si="52"/>
        <v>585</v>
      </c>
      <c r="AX108" s="241"/>
      <c r="AY108" s="242"/>
      <c r="AZ108" s="241"/>
      <c r="BA108" s="241"/>
      <c r="BB108" s="243"/>
      <c r="BC108" s="242"/>
      <c r="BD108" s="242"/>
      <c r="BE108" s="241">
        <v>0</v>
      </c>
      <c r="BF108" s="241">
        <v>0</v>
      </c>
      <c r="BG108" s="241">
        <v>0</v>
      </c>
      <c r="BH108" s="241">
        <v>0</v>
      </c>
      <c r="BI108" s="241">
        <v>0</v>
      </c>
      <c r="BJ108" s="241">
        <v>0</v>
      </c>
      <c r="BK108" s="241">
        <v>0</v>
      </c>
      <c r="BL108" s="241"/>
      <c r="BM108" s="241">
        <v>3</v>
      </c>
      <c r="BN108" s="241">
        <v>0</v>
      </c>
      <c r="BO108" s="241">
        <v>0</v>
      </c>
      <c r="BP108" s="241"/>
      <c r="BQ108" s="241"/>
      <c r="BR108" s="241"/>
      <c r="BS108" s="241"/>
      <c r="BT108" s="294"/>
      <c r="BU108" s="294"/>
      <c r="BV108" s="294"/>
      <c r="BW108" s="294"/>
      <c r="BX108" s="241"/>
      <c r="BY108" s="241"/>
      <c r="BZ108" s="244"/>
      <c r="CA108" s="244"/>
      <c r="CB108" s="244"/>
      <c r="CC108" s="245"/>
      <c r="CD108" s="241">
        <v>0</v>
      </c>
      <c r="CE108" s="241">
        <v>0</v>
      </c>
      <c r="CF108" s="241">
        <v>0</v>
      </c>
      <c r="CG108" s="241">
        <v>0</v>
      </c>
      <c r="CH108" s="241">
        <v>0</v>
      </c>
      <c r="CI108" s="246" t="s">
        <v>634</v>
      </c>
      <c r="CJ108" s="247">
        <v>585</v>
      </c>
      <c r="CK108" s="247">
        <v>585</v>
      </c>
      <c r="CL108" s="247">
        <v>585</v>
      </c>
      <c r="CM108" s="247">
        <v>0</v>
      </c>
    </row>
    <row r="109" spans="1:91" x14ac:dyDescent="0.25">
      <c r="A109" s="231" t="s">
        <v>840</v>
      </c>
      <c r="B109" s="232" t="s">
        <v>841</v>
      </c>
      <c r="C109" s="232" t="s">
        <v>640</v>
      </c>
      <c r="D109" s="233"/>
      <c r="E109" s="234">
        <v>0</v>
      </c>
      <c r="F109" s="235">
        <v>0</v>
      </c>
      <c r="G109" s="236"/>
      <c r="H109" s="104"/>
      <c r="I109" s="237">
        <f t="shared" si="33"/>
        <v>0</v>
      </c>
      <c r="J109" s="238"/>
      <c r="K109" s="239"/>
      <c r="L109" s="8">
        <v>2827.5</v>
      </c>
      <c r="M109" s="240">
        <f t="shared" si="34"/>
        <v>2827.5</v>
      </c>
      <c r="N109" s="71"/>
      <c r="O109" s="100"/>
      <c r="P109" s="9">
        <f t="shared" si="35"/>
        <v>-2827.5</v>
      </c>
      <c r="Q109" s="9">
        <f t="shared" si="36"/>
        <v>0</v>
      </c>
      <c r="R109" s="9">
        <f t="shared" si="37"/>
        <v>-2827.5</v>
      </c>
      <c r="S109" s="153">
        <v>46022</v>
      </c>
      <c r="T109" s="10"/>
      <c r="U109" s="23">
        <f t="shared" si="38"/>
        <v>1</v>
      </c>
      <c r="V109" s="11">
        <f t="shared" si="39"/>
        <v>0</v>
      </c>
      <c r="W109" s="11">
        <f t="shared" si="40"/>
        <v>0</v>
      </c>
      <c r="X109" s="8">
        <v>2827.5</v>
      </c>
      <c r="Y109" s="9">
        <f t="shared" si="41"/>
        <v>-2827.5</v>
      </c>
      <c r="Z109" s="70">
        <f t="shared" si="42"/>
        <v>-2827.5</v>
      </c>
      <c r="AA109" s="71"/>
      <c r="AB109" s="108"/>
      <c r="AC109" s="9">
        <f t="shared" si="43"/>
        <v>0</v>
      </c>
      <c r="AD109" s="9">
        <f t="shared" si="44"/>
        <v>-2827.5</v>
      </c>
      <c r="AE109" s="10"/>
      <c r="AF109" s="24">
        <v>0</v>
      </c>
      <c r="AG109" s="11">
        <v>0</v>
      </c>
      <c r="AH109" s="8">
        <v>0</v>
      </c>
      <c r="AI109" s="9">
        <v>0</v>
      </c>
      <c r="AJ109" s="9">
        <v>0</v>
      </c>
      <c r="AK109" s="10"/>
      <c r="AL109" s="11">
        <f t="shared" si="45"/>
        <v>0</v>
      </c>
      <c r="AM109" s="8">
        <v>2827.5</v>
      </c>
      <c r="AN109" s="9">
        <f t="shared" si="46"/>
        <v>-2827.5</v>
      </c>
      <c r="AO109" s="9">
        <f t="shared" si="47"/>
        <v>-2827.5</v>
      </c>
      <c r="AP109" s="10"/>
      <c r="AQ109" s="25">
        <f t="shared" si="48"/>
        <v>0</v>
      </c>
      <c r="AR109" s="25">
        <f t="shared" si="49"/>
        <v>0</v>
      </c>
      <c r="AS109" s="25">
        <f t="shared" si="50"/>
        <v>0</v>
      </c>
      <c r="AT109" s="10"/>
      <c r="AU109" s="12">
        <v>2827.5</v>
      </c>
      <c r="AV109" s="12" t="str">
        <f t="shared" si="51"/>
        <v xml:space="preserve"> </v>
      </c>
      <c r="AW109" s="12">
        <f t="shared" si="52"/>
        <v>2827.5</v>
      </c>
      <c r="AX109" s="241"/>
      <c r="AY109" s="242"/>
      <c r="AZ109" s="241"/>
      <c r="BA109" s="241"/>
      <c r="BB109" s="243"/>
      <c r="BC109" s="242"/>
      <c r="BD109" s="242"/>
      <c r="BE109" s="241">
        <v>0</v>
      </c>
      <c r="BF109" s="241">
        <v>0</v>
      </c>
      <c r="BG109" s="241">
        <v>0</v>
      </c>
      <c r="BH109" s="241">
        <v>0</v>
      </c>
      <c r="BI109" s="241">
        <v>0</v>
      </c>
      <c r="BJ109" s="241">
        <v>0</v>
      </c>
      <c r="BK109" s="241">
        <v>0</v>
      </c>
      <c r="BL109" s="241"/>
      <c r="BM109" s="241">
        <v>3</v>
      </c>
      <c r="BN109" s="241">
        <v>0</v>
      </c>
      <c r="BO109" s="241">
        <v>0</v>
      </c>
      <c r="BP109" s="241"/>
      <c r="BQ109" s="241"/>
      <c r="BR109" s="241"/>
      <c r="BS109" s="241"/>
      <c r="BT109" s="294"/>
      <c r="BU109" s="294"/>
      <c r="BV109" s="294"/>
      <c r="BW109" s="294"/>
      <c r="BX109" s="241"/>
      <c r="BY109" s="241"/>
      <c r="BZ109" s="244"/>
      <c r="CA109" s="244"/>
      <c r="CB109" s="244"/>
      <c r="CC109" s="245"/>
      <c r="CD109" s="241">
        <v>0</v>
      </c>
      <c r="CE109" s="241">
        <v>0</v>
      </c>
      <c r="CF109" s="241">
        <v>0</v>
      </c>
      <c r="CG109" s="241">
        <v>0</v>
      </c>
      <c r="CH109" s="241">
        <v>0</v>
      </c>
      <c r="CI109" s="246" t="s">
        <v>634</v>
      </c>
      <c r="CJ109" s="247">
        <v>2827.5</v>
      </c>
      <c r="CK109" s="247">
        <v>2827.5</v>
      </c>
      <c r="CL109" s="247">
        <v>2827.5</v>
      </c>
      <c r="CM109" s="247">
        <v>0</v>
      </c>
    </row>
    <row r="110" spans="1:91" x14ac:dyDescent="0.25">
      <c r="A110" s="231" t="s">
        <v>842</v>
      </c>
      <c r="B110" s="232" t="s">
        <v>843</v>
      </c>
      <c r="C110" s="232" t="s">
        <v>640</v>
      </c>
      <c r="D110" s="233"/>
      <c r="E110" s="234">
        <v>965.51</v>
      </c>
      <c r="F110" s="235">
        <v>965.51</v>
      </c>
      <c r="G110" s="236"/>
      <c r="H110" s="104"/>
      <c r="I110" s="237">
        <f t="shared" si="33"/>
        <v>965.51</v>
      </c>
      <c r="J110" s="238"/>
      <c r="K110" s="239"/>
      <c r="L110" s="8">
        <v>965.51</v>
      </c>
      <c r="M110" s="240">
        <f t="shared" si="34"/>
        <v>965.51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>
        <v>46022</v>
      </c>
      <c r="T110" s="10"/>
      <c r="U110" s="23">
        <f t="shared" si="38"/>
        <v>1</v>
      </c>
      <c r="V110" s="11">
        <f t="shared" si="39"/>
        <v>965.51</v>
      </c>
      <c r="W110" s="11" t="str">
        <f t="shared" ca="1" si="40"/>
        <v/>
      </c>
      <c r="X110" s="8">
        <v>965.51</v>
      </c>
      <c r="Y110" s="9">
        <f t="shared" ca="1" si="41"/>
        <v>0</v>
      </c>
      <c r="Z110" s="70">
        <f t="shared" ca="1" si="42"/>
        <v>0</v>
      </c>
      <c r="AA110" s="71"/>
      <c r="AB110" s="108"/>
      <c r="AC110" s="9">
        <f t="shared" si="43"/>
        <v>0</v>
      </c>
      <c r="AD110" s="9">
        <f t="shared" ca="1" si="44"/>
        <v>0</v>
      </c>
      <c r="AE110" s="10"/>
      <c r="AF110" s="24">
        <v>0</v>
      </c>
      <c r="AG110" s="11">
        <v>0</v>
      </c>
      <c r="AH110" s="8">
        <v>0</v>
      </c>
      <c r="AI110" s="9">
        <v>0</v>
      </c>
      <c r="AJ110" s="9">
        <v>0</v>
      </c>
      <c r="AK110" s="10"/>
      <c r="AL110" s="11" t="str">
        <f t="shared" ca="1" si="45"/>
        <v/>
      </c>
      <c r="AM110" s="8">
        <v>965.51</v>
      </c>
      <c r="AN110" s="9" t="str">
        <f t="shared" ca="1" si="46"/>
        <v/>
      </c>
      <c r="AO110" s="9" t="str">
        <f t="shared" ca="1" si="47"/>
        <v/>
      </c>
      <c r="AP110" s="10"/>
      <c r="AQ110" s="25" t="str">
        <f t="shared" ca="1" si="48"/>
        <v/>
      </c>
      <c r="AR110" s="25">
        <f t="shared" si="49"/>
        <v>0</v>
      </c>
      <c r="AS110" s="25" t="str">
        <f t="shared" ca="1" si="50"/>
        <v/>
      </c>
      <c r="AT110" s="10"/>
      <c r="AU110" s="12">
        <v>965.51</v>
      </c>
      <c r="AV110" s="12" t="str">
        <f t="shared" ca="1" si="51"/>
        <v/>
      </c>
      <c r="AW110" s="12" t="str">
        <f t="shared" ca="1" si="52"/>
        <v/>
      </c>
      <c r="AX110" s="241"/>
      <c r="AY110" s="242"/>
      <c r="AZ110" s="241"/>
      <c r="BA110" s="241"/>
      <c r="BB110" s="243"/>
      <c r="BC110" s="242"/>
      <c r="BD110" s="242"/>
      <c r="BE110" s="241">
        <v>0</v>
      </c>
      <c r="BF110" s="241">
        <v>0</v>
      </c>
      <c r="BG110" s="241">
        <v>0</v>
      </c>
      <c r="BH110" s="241">
        <v>0</v>
      </c>
      <c r="BI110" s="241">
        <v>0</v>
      </c>
      <c r="BJ110" s="241">
        <v>0</v>
      </c>
      <c r="BK110" s="241">
        <v>0</v>
      </c>
      <c r="BL110" s="241"/>
      <c r="BM110" s="241">
        <v>3</v>
      </c>
      <c r="BN110" s="241">
        <v>0</v>
      </c>
      <c r="BO110" s="241">
        <v>0</v>
      </c>
      <c r="BP110" s="241"/>
      <c r="BQ110" s="241"/>
      <c r="BR110" s="241"/>
      <c r="BS110" s="241"/>
      <c r="BT110" s="294"/>
      <c r="BU110" s="294"/>
      <c r="BV110" s="294"/>
      <c r="BW110" s="294"/>
      <c r="BX110" s="241"/>
      <c r="BY110" s="241"/>
      <c r="BZ110" s="244"/>
      <c r="CA110" s="244"/>
      <c r="CB110" s="244"/>
      <c r="CC110" s="245"/>
      <c r="CD110" s="241">
        <v>0</v>
      </c>
      <c r="CE110" s="241">
        <v>0</v>
      </c>
      <c r="CF110" s="241">
        <v>0</v>
      </c>
      <c r="CG110" s="241">
        <v>0</v>
      </c>
      <c r="CH110" s="241">
        <v>0</v>
      </c>
      <c r="CI110" s="246" t="s">
        <v>634</v>
      </c>
      <c r="CJ110" s="247">
        <v>965.51</v>
      </c>
      <c r="CK110" s="247">
        <v>965.51</v>
      </c>
      <c r="CL110" s="247">
        <v>965.51</v>
      </c>
      <c r="CM110" s="247">
        <v>0</v>
      </c>
    </row>
    <row r="111" spans="1:91" x14ac:dyDescent="0.25">
      <c r="A111" s="231" t="s">
        <v>844</v>
      </c>
      <c r="B111" s="232" t="s">
        <v>845</v>
      </c>
      <c r="C111" s="232" t="s">
        <v>640</v>
      </c>
      <c r="D111" s="233"/>
      <c r="E111" s="234">
        <v>0</v>
      </c>
      <c r="F111" s="235">
        <v>0</v>
      </c>
      <c r="G111" s="236"/>
      <c r="H111" s="104"/>
      <c r="I111" s="237">
        <f t="shared" si="33"/>
        <v>0</v>
      </c>
      <c r="J111" s="238"/>
      <c r="K111" s="239"/>
      <c r="L111" s="8">
        <v>112.5</v>
      </c>
      <c r="M111" s="240">
        <f t="shared" si="34"/>
        <v>112.5</v>
      </c>
      <c r="N111" s="71"/>
      <c r="O111" s="100"/>
      <c r="P111" s="9">
        <f t="shared" si="35"/>
        <v>-112.5</v>
      </c>
      <c r="Q111" s="9">
        <f t="shared" si="36"/>
        <v>0</v>
      </c>
      <c r="R111" s="9">
        <f t="shared" si="37"/>
        <v>-112.5</v>
      </c>
      <c r="S111" s="153">
        <v>46022</v>
      </c>
      <c r="T111" s="10"/>
      <c r="U111" s="23">
        <f t="shared" si="38"/>
        <v>1</v>
      </c>
      <c r="V111" s="11">
        <f t="shared" si="39"/>
        <v>0</v>
      </c>
      <c r="W111" s="11">
        <f t="shared" si="40"/>
        <v>0</v>
      </c>
      <c r="X111" s="8">
        <v>112.5</v>
      </c>
      <c r="Y111" s="9">
        <f t="shared" si="41"/>
        <v>-112.5</v>
      </c>
      <c r="Z111" s="70">
        <f t="shared" si="42"/>
        <v>-112.5</v>
      </c>
      <c r="AA111" s="71"/>
      <c r="AB111" s="108"/>
      <c r="AC111" s="9">
        <f t="shared" si="43"/>
        <v>0</v>
      </c>
      <c r="AD111" s="9">
        <f t="shared" si="44"/>
        <v>-112.5</v>
      </c>
      <c r="AE111" s="10"/>
      <c r="AF111" s="24">
        <v>0</v>
      </c>
      <c r="AG111" s="11">
        <v>0</v>
      </c>
      <c r="AH111" s="8">
        <v>0</v>
      </c>
      <c r="AI111" s="9">
        <v>0</v>
      </c>
      <c r="AJ111" s="9">
        <v>0</v>
      </c>
      <c r="AK111" s="10"/>
      <c r="AL111" s="11">
        <f t="shared" si="45"/>
        <v>0</v>
      </c>
      <c r="AM111" s="8">
        <v>112.5</v>
      </c>
      <c r="AN111" s="9">
        <f t="shared" si="46"/>
        <v>-112.5</v>
      </c>
      <c r="AO111" s="9">
        <f t="shared" si="47"/>
        <v>-112.5</v>
      </c>
      <c r="AP111" s="10"/>
      <c r="AQ111" s="25">
        <f t="shared" si="48"/>
        <v>0</v>
      </c>
      <c r="AR111" s="25">
        <f t="shared" si="49"/>
        <v>0</v>
      </c>
      <c r="AS111" s="25">
        <f t="shared" si="50"/>
        <v>0</v>
      </c>
      <c r="AT111" s="10"/>
      <c r="AU111" s="12">
        <v>112.5</v>
      </c>
      <c r="AV111" s="12" t="str">
        <f t="shared" si="51"/>
        <v xml:space="preserve"> </v>
      </c>
      <c r="AW111" s="12">
        <f t="shared" si="52"/>
        <v>112.5</v>
      </c>
      <c r="AX111" s="241"/>
      <c r="AY111" s="242"/>
      <c r="AZ111" s="241"/>
      <c r="BA111" s="241"/>
      <c r="BB111" s="243"/>
      <c r="BC111" s="242"/>
      <c r="BD111" s="242"/>
      <c r="BE111" s="241">
        <v>0</v>
      </c>
      <c r="BF111" s="241">
        <v>0</v>
      </c>
      <c r="BG111" s="241">
        <v>0</v>
      </c>
      <c r="BH111" s="241">
        <v>0</v>
      </c>
      <c r="BI111" s="241">
        <v>0</v>
      </c>
      <c r="BJ111" s="241">
        <v>0</v>
      </c>
      <c r="BK111" s="241">
        <v>0</v>
      </c>
      <c r="BL111" s="241"/>
      <c r="BM111" s="241">
        <v>3</v>
      </c>
      <c r="BN111" s="241">
        <v>0</v>
      </c>
      <c r="BO111" s="241">
        <v>0</v>
      </c>
      <c r="BP111" s="241"/>
      <c r="BQ111" s="241"/>
      <c r="BR111" s="241"/>
      <c r="BS111" s="241"/>
      <c r="BT111" s="294"/>
      <c r="BU111" s="294"/>
      <c r="BV111" s="294"/>
      <c r="BW111" s="294"/>
      <c r="BX111" s="241"/>
      <c r="BY111" s="241"/>
      <c r="BZ111" s="244"/>
      <c r="CA111" s="244"/>
      <c r="CB111" s="244"/>
      <c r="CC111" s="245"/>
      <c r="CD111" s="241">
        <v>0</v>
      </c>
      <c r="CE111" s="241">
        <v>0</v>
      </c>
      <c r="CF111" s="241">
        <v>0</v>
      </c>
      <c r="CG111" s="241">
        <v>0</v>
      </c>
      <c r="CH111" s="241">
        <v>0</v>
      </c>
      <c r="CI111" s="246" t="s">
        <v>634</v>
      </c>
      <c r="CJ111" s="247">
        <v>112.5</v>
      </c>
      <c r="CK111" s="247">
        <v>112.5</v>
      </c>
      <c r="CL111" s="247">
        <v>112.5</v>
      </c>
      <c r="CM111" s="247">
        <v>0</v>
      </c>
    </row>
    <row r="112" spans="1:91" x14ac:dyDescent="0.25">
      <c r="A112" s="231" t="s">
        <v>846</v>
      </c>
      <c r="B112" s="232" t="s">
        <v>847</v>
      </c>
      <c r="C112" s="232" t="s">
        <v>640</v>
      </c>
      <c r="D112" s="233"/>
      <c r="E112" s="234">
        <v>32150</v>
      </c>
      <c r="F112" s="235">
        <v>32150</v>
      </c>
      <c r="G112" s="236"/>
      <c r="H112" s="104"/>
      <c r="I112" s="237">
        <f t="shared" si="33"/>
        <v>32150</v>
      </c>
      <c r="J112" s="238"/>
      <c r="K112" s="239"/>
      <c r="L112" s="8">
        <v>26746.52</v>
      </c>
      <c r="M112" s="240">
        <f t="shared" si="34"/>
        <v>26746.52</v>
      </c>
      <c r="N112" s="71"/>
      <c r="O112" s="100"/>
      <c r="P112" s="9">
        <f t="shared" si="35"/>
        <v>5403.48</v>
      </c>
      <c r="Q112" s="9">
        <f t="shared" si="36"/>
        <v>0</v>
      </c>
      <c r="R112" s="9">
        <f t="shared" si="37"/>
        <v>5403.48</v>
      </c>
      <c r="S112" s="153">
        <v>46022</v>
      </c>
      <c r="T112" s="10"/>
      <c r="U112" s="23">
        <f t="shared" si="38"/>
        <v>0.10571468736867451</v>
      </c>
      <c r="V112" s="11">
        <f t="shared" si="39"/>
        <v>3398.7271989028854</v>
      </c>
      <c r="W112" s="11">
        <f t="shared" si="40"/>
        <v>2827.5</v>
      </c>
      <c r="X112" s="8">
        <v>2827.5</v>
      </c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>
        <v>0</v>
      </c>
      <c r="AG112" s="11">
        <v>0</v>
      </c>
      <c r="AH112" s="8">
        <v>0</v>
      </c>
      <c r="AI112" s="9">
        <v>0</v>
      </c>
      <c r="AJ112" s="9">
        <v>0</v>
      </c>
      <c r="AK112" s="10"/>
      <c r="AL112" s="11">
        <f t="shared" si="45"/>
        <v>2827.5</v>
      </c>
      <c r="AM112" s="8">
        <v>2827.5</v>
      </c>
      <c r="AN112" s="9">
        <f t="shared" si="46"/>
        <v>0</v>
      </c>
      <c r="AO112" s="9">
        <f t="shared" si="47"/>
        <v>0</v>
      </c>
      <c r="AP112" s="10"/>
      <c r="AQ112" s="25">
        <f t="shared" si="48"/>
        <v>29322.5</v>
      </c>
      <c r="AR112" s="25">
        <f t="shared" si="49"/>
        <v>23919.02</v>
      </c>
      <c r="AS112" s="25">
        <f t="shared" si="50"/>
        <v>5403.48</v>
      </c>
      <c r="AT112" s="10"/>
      <c r="AU112" s="12">
        <v>2827.5</v>
      </c>
      <c r="AV112" s="12">
        <f t="shared" si="51"/>
        <v>0</v>
      </c>
      <c r="AW112" s="12">
        <f t="shared" si="52"/>
        <v>0</v>
      </c>
      <c r="AX112" s="241"/>
      <c r="AY112" s="242"/>
      <c r="AZ112" s="241"/>
      <c r="BA112" s="241"/>
      <c r="BB112" s="243"/>
      <c r="BC112" s="242"/>
      <c r="BD112" s="242"/>
      <c r="BE112" s="241">
        <v>0</v>
      </c>
      <c r="BF112" s="241">
        <v>0</v>
      </c>
      <c r="BG112" s="241">
        <v>0</v>
      </c>
      <c r="BH112" s="241">
        <v>0</v>
      </c>
      <c r="BI112" s="241">
        <v>0</v>
      </c>
      <c r="BJ112" s="241">
        <v>0</v>
      </c>
      <c r="BK112" s="241">
        <v>0</v>
      </c>
      <c r="BL112" s="241"/>
      <c r="BM112" s="241">
        <v>3</v>
      </c>
      <c r="BN112" s="241">
        <v>0</v>
      </c>
      <c r="BO112" s="241">
        <v>0</v>
      </c>
      <c r="BP112" s="241"/>
      <c r="BQ112" s="241"/>
      <c r="BR112" s="241"/>
      <c r="BS112" s="241"/>
      <c r="BT112" s="294"/>
      <c r="BU112" s="294"/>
      <c r="BV112" s="294"/>
      <c r="BW112" s="294"/>
      <c r="BX112" s="241"/>
      <c r="BY112" s="241"/>
      <c r="BZ112" s="244"/>
      <c r="CA112" s="244"/>
      <c r="CB112" s="244"/>
      <c r="CC112" s="245"/>
      <c r="CD112" s="241">
        <v>0</v>
      </c>
      <c r="CE112" s="241">
        <v>0</v>
      </c>
      <c r="CF112" s="241">
        <v>0</v>
      </c>
      <c r="CG112" s="241">
        <v>0</v>
      </c>
      <c r="CH112" s="241">
        <v>0</v>
      </c>
      <c r="CI112" s="246" t="s">
        <v>634</v>
      </c>
      <c r="CJ112" s="247">
        <v>2827.5</v>
      </c>
      <c r="CK112" s="247">
        <v>2827.5</v>
      </c>
      <c r="CL112" s="247">
        <v>2827.5</v>
      </c>
      <c r="CM112" s="247">
        <v>0</v>
      </c>
    </row>
    <row r="113" spans="1:91" x14ac:dyDescent="0.25">
      <c r="A113" s="231"/>
      <c r="B113" s="120" t="s">
        <v>848</v>
      </c>
      <c r="C113" s="232"/>
      <c r="D113" s="233"/>
      <c r="E113" s="276">
        <f>SUM(E7:E112)/2</f>
        <v>14542383.129999999</v>
      </c>
      <c r="F113" s="266">
        <f>SUM(F7:F112)/2</f>
        <v>14542383.129999999</v>
      </c>
      <c r="G113" s="236"/>
      <c r="H113" s="104"/>
      <c r="I113" s="277">
        <f>SUM(I7:I112)/2</f>
        <v>14444887.57</v>
      </c>
      <c r="J113" s="238"/>
      <c r="K113" s="239"/>
      <c r="L113" s="270">
        <f>SUM(L7:L112)/2</f>
        <v>21075165.370000008</v>
      </c>
      <c r="M113" s="278">
        <f>SUM(M7:M112)/2</f>
        <v>21113033.65000001</v>
      </c>
      <c r="N113" s="71"/>
      <c r="O113" s="100"/>
      <c r="P113" s="268">
        <f>SUM(P7:P112)/2</f>
        <v>-6668146.0800000019</v>
      </c>
      <c r="Q113" s="268">
        <f>SUM(Q7:Q112)/2</f>
        <v>769124.67</v>
      </c>
      <c r="R113" s="268">
        <f>SUM(R7:R112)/2</f>
        <v>-7437270.7500000019</v>
      </c>
      <c r="S113" s="153"/>
      <c r="T113" s="10"/>
      <c r="U113" s="23" t="str">
        <f t="shared" si="38"/>
        <v/>
      </c>
      <c r="V113" s="269">
        <f>SUM(V7:V112)/2</f>
        <v>8688322.7762018498</v>
      </c>
      <c r="W113" s="269">
        <f ca="1">SUM(W7:W112)/2</f>
        <v>0</v>
      </c>
      <c r="X113" s="270">
        <f>SUM(X7:X112)/2</f>
        <v>10457233.379999997</v>
      </c>
      <c r="Y113" s="268">
        <f ca="1">SUM(Y7:Y112)/2</f>
        <v>0</v>
      </c>
      <c r="Z113" s="279">
        <f ca="1">SUM(Z7:Z112)/2</f>
        <v>0</v>
      </c>
      <c r="AA113" s="71"/>
      <c r="AB113" s="108"/>
      <c r="AC113" s="268">
        <f>SUM(AC7:AC112)/2</f>
        <v>769124.67</v>
      </c>
      <c r="AD113" s="268">
        <f ca="1">SUM(AD7:AD112)/2</f>
        <v>0</v>
      </c>
      <c r="AE113" s="10"/>
      <c r="AF113" s="24"/>
      <c r="AG113" s="269">
        <f>SUM(AG7:AG112)/2</f>
        <v>1558449.3200000003</v>
      </c>
      <c r="AH113" s="270">
        <f>SUM(AH7:AH112)/2</f>
        <v>1558449.3200000003</v>
      </c>
      <c r="AI113" s="268">
        <f>SUM(AI7:AI112)/2</f>
        <v>-374460.64821893681</v>
      </c>
      <c r="AJ113" s="268">
        <f>SUM(AJ7:AJ112)/2</f>
        <v>173218.60000000003</v>
      </c>
      <c r="AK113" s="10"/>
      <c r="AL113" s="269">
        <f ca="1">SUM(AL7:AL112)/2</f>
        <v>0</v>
      </c>
      <c r="AM113" s="270">
        <f>SUM(AM7:AM112)/2</f>
        <v>8898784.0599999987</v>
      </c>
      <c r="AN113" s="268">
        <f ca="1">SUM(AN7:AN112)/2</f>
        <v>0</v>
      </c>
      <c r="AO113" s="268">
        <f ca="1">SUM(AO7:AO112)/2</f>
        <v>0</v>
      </c>
      <c r="AP113" s="10"/>
      <c r="AQ113" s="280">
        <f ca="1">SUM(AQ7:AQ112)/2</f>
        <v>0</v>
      </c>
      <c r="AR113" s="280">
        <f>SUM(AR7:AR112)/2</f>
        <v>10655800.270000001</v>
      </c>
      <c r="AS113" s="280">
        <f ca="1">SUM(AS7:AS112)/2</f>
        <v>0</v>
      </c>
      <c r="AT113" s="10"/>
      <c r="AU113" s="281">
        <f>SUM(AU7:AU112)/2</f>
        <v>10698257.424999999</v>
      </c>
      <c r="AV113" s="281">
        <f ca="1">SUM(AV7:AV112)/2</f>
        <v>0</v>
      </c>
      <c r="AW113" s="281">
        <f ca="1">SUM(AW7:AW112)/2</f>
        <v>0</v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94"/>
      <c r="BU113" s="294"/>
      <c r="BV113" s="294"/>
      <c r="BW113" s="294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ref="AI71:AI134" si="53">IF(LEFT(B114,4)&lt;&gt;"    ","",AG114-AH114)</f>
        <v/>
      </c>
      <c r="AJ114" s="9"/>
      <c r="AK114" s="10"/>
      <c r="AL114" s="11" t="str">
        <f t="shared" si="45"/>
        <v/>
      </c>
      <c r="AM114" s="8" t="str">
        <f t="shared" ref="AM71:AM134" si="54">IF(LEFT(B114,4)&lt;&gt;"    ","",X114-AH114)</f>
        <v/>
      </c>
      <c r="AN114" s="9" t="str">
        <f t="shared" si="46"/>
        <v/>
      </c>
      <c r="AO114" s="9" t="str">
        <f t="shared" si="47"/>
        <v/>
      </c>
      <c r="AP114" s="10"/>
      <c r="AQ114" s="25" t="str">
        <f t="shared" si="48"/>
        <v/>
      </c>
      <c r="AR114" s="25">
        <f t="shared" si="49"/>
        <v>0</v>
      </c>
      <c r="AS114" s="25" t="str">
        <f t="shared" si="50"/>
        <v/>
      </c>
      <c r="AT114" s="10"/>
      <c r="AU114" s="12"/>
      <c r="AV114" s="12" t="str">
        <f t="shared" si="51"/>
        <v/>
      </c>
      <c r="AW114" s="12" t="str">
        <f t="shared" si="52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94"/>
      <c r="BU114" s="294"/>
      <c r="BV114" s="294"/>
      <c r="BW114" s="294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84"/>
      <c r="B115" s="282" t="s">
        <v>636</v>
      </c>
      <c r="C115" s="120"/>
      <c r="D115" s="265"/>
      <c r="E115" s="276">
        <f>SUMIF(BM8:BM115,1, E8:E115)</f>
        <v>13077886.559999999</v>
      </c>
      <c r="F115" s="266">
        <f>SUMIF(BM8:BM115,1, F8:F115)</f>
        <v>13077886.559999999</v>
      </c>
      <c r="G115" s="285"/>
      <c r="H115" s="104"/>
      <c r="I115" s="277">
        <f>SUMIF(BM8:BM115,1, I8:I115)</f>
        <v>12980391</v>
      </c>
      <c r="J115" s="286"/>
      <c r="K115" s="98"/>
      <c r="L115" s="270">
        <f>SUMIF(BM8:BM115,1, L8:L115)</f>
        <v>12724151.59</v>
      </c>
      <c r="M115" s="278">
        <f>SUMIF(BM8:BM115,1, M8:M115)</f>
        <v>12762019.869999999</v>
      </c>
      <c r="N115" s="287"/>
      <c r="O115" s="99"/>
      <c r="P115" s="268">
        <f>SUMIF(BM8:BM115,1, P8:P115)</f>
        <v>218371.13000000009</v>
      </c>
      <c r="Q115" s="268">
        <f>SUMIF(BM8:BM115,1, Q8:Q115)</f>
        <v>769124.67</v>
      </c>
      <c r="R115" s="268">
        <f>SUMIF(BM8:BM115,1, R8:R115)</f>
        <v>-550753.54</v>
      </c>
      <c r="S115" s="300"/>
      <c r="T115" s="288"/>
      <c r="U115" s="289" t="str">
        <f t="shared" si="38"/>
        <v/>
      </c>
      <c r="V115" s="269">
        <f>SUMIF(BM8:BM115,1, V8:V115)</f>
        <v>7172259.9081706554</v>
      </c>
      <c r="W115" s="269">
        <f ca="1">SUMIF(BM8:BM115,1, W8:W115)</f>
        <v>0</v>
      </c>
      <c r="X115" s="270">
        <f>SUMIF(BM8:BM115,1, X8:X115)</f>
        <v>6459348.9100000001</v>
      </c>
      <c r="Y115" s="268">
        <f ca="1">SUMIF(BM8:BM115,1, Y8:Y115)</f>
        <v>0</v>
      </c>
      <c r="Z115" s="279">
        <f ca="1">SUMIF(BM8:BM115,1, Z8:Z115)</f>
        <v>0</v>
      </c>
      <c r="AA115" s="287"/>
      <c r="AB115" s="107"/>
      <c r="AC115" s="268">
        <f>SUMIF(BM8:BM115,1, AC8:AC115)</f>
        <v>769124.67</v>
      </c>
      <c r="AD115" s="268">
        <f ca="1">SUMIF(BM8:BM115,1, AD8:AD115)</f>
        <v>0</v>
      </c>
      <c r="AE115" s="288"/>
      <c r="AF115" s="290"/>
      <c r="AG115" s="269">
        <f>SUMIF(BM8:BM115,1, AG8:AG115)</f>
        <v>997423.78000000026</v>
      </c>
      <c r="AH115" s="270">
        <f>SUMIF(BM8:BM115,1, AH8:AH115)</f>
        <v>997423.78000000026</v>
      </c>
      <c r="AI115" s="268">
        <f>SUMIF(BM8:BM115,1, AI8:AI115)</f>
        <v>-266288.30771655781</v>
      </c>
      <c r="AJ115" s="268">
        <f>SUMIF(BM8:BM115,1, AJ8:AJ115)</f>
        <v>173218.60000000003</v>
      </c>
      <c r="AK115" s="288"/>
      <c r="AL115" s="269">
        <f ca="1">SUMIF(BM8:BM115,1, AL8:AL115)</f>
        <v>0</v>
      </c>
      <c r="AM115" s="270">
        <f>SUMIF(BM8:BM115,1, AM8:AM115)</f>
        <v>5461925.1299999999</v>
      </c>
      <c r="AN115" s="268">
        <f ca="1">SUMIF(BM8:BM115,1, AN8:AN115)</f>
        <v>0</v>
      </c>
      <c r="AO115" s="268">
        <f ca="1">SUMIF(BM8:BM115,1, AO8:AO115)</f>
        <v>0</v>
      </c>
      <c r="AP115" s="288"/>
      <c r="AQ115" s="280">
        <f ca="1">SUMIF(BM8:BM115,1, AQ8:AQ115)</f>
        <v>0</v>
      </c>
      <c r="AR115" s="280">
        <f>SUMIF(BM8:BM115,1, AR8:AR115)</f>
        <v>6302670.96</v>
      </c>
      <c r="AS115" s="280">
        <f ca="1">SUMIF(BM8:BM115,1, AS8:AS115)</f>
        <v>0</v>
      </c>
      <c r="AT115" s="288"/>
      <c r="AU115" s="281">
        <f>SUMIF(BM8:BM115,1, AU8:AU115)</f>
        <v>8442367.5999999996</v>
      </c>
      <c r="AV115" s="281">
        <f ca="1">SUMIF(BM8:BM115,1, AV8:AV115)</f>
        <v>0</v>
      </c>
      <c r="AW115" s="281">
        <f ca="1">SUMIF(BM8:BM115,1, AW8:AW115)</f>
        <v>0</v>
      </c>
      <c r="AX115" s="15"/>
      <c r="AY115" s="272"/>
      <c r="AZ115" s="15"/>
      <c r="BA115" s="15"/>
      <c r="BB115" s="273"/>
      <c r="BC115" s="272"/>
      <c r="BD115" s="272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/>
      <c r="BP115" s="15"/>
      <c r="BQ115" s="15"/>
      <c r="BR115" s="15"/>
      <c r="BS115" s="15"/>
      <c r="BT115" s="295"/>
      <c r="BU115" s="295"/>
      <c r="BV115" s="295"/>
      <c r="BW115" s="295"/>
      <c r="BX115" s="15"/>
      <c r="BY115" s="15"/>
      <c r="BZ115" s="291"/>
      <c r="CA115" s="291"/>
      <c r="CB115" s="291"/>
      <c r="CC115" s="274"/>
      <c r="CD115" s="15"/>
      <c r="CE115" s="15"/>
      <c r="CF115" s="15"/>
      <c r="CG115" s="15"/>
      <c r="CH115" s="15"/>
      <c r="CI115" s="292"/>
      <c r="CJ115" s="275"/>
      <c r="CK115" s="275"/>
      <c r="CL115" s="275"/>
      <c r="CM115" s="275"/>
    </row>
    <row r="116" spans="1:91" x14ac:dyDescent="0.25">
      <c r="A116" s="284"/>
      <c r="B116" s="282" t="s">
        <v>637</v>
      </c>
      <c r="C116" s="120"/>
      <c r="D116" s="265"/>
      <c r="E116" s="276">
        <f>SUMIF(BM8:BM115,2, E8:E115)</f>
        <v>0</v>
      </c>
      <c r="F116" s="266">
        <f>SUMIF(BM8:BM115,2, F8:F115)</f>
        <v>0</v>
      </c>
      <c r="G116" s="285"/>
      <c r="H116" s="104"/>
      <c r="I116" s="277">
        <f>SUMIF(BM8:BM115,2, I8:I115)</f>
        <v>0</v>
      </c>
      <c r="J116" s="286"/>
      <c r="K116" s="98"/>
      <c r="L116" s="270">
        <f>SUMIF(BM8:BM115,2, L8:L115)</f>
        <v>0</v>
      </c>
      <c r="M116" s="278">
        <f>SUMIF(BM8:BM115,2, M8:M115)</f>
        <v>0</v>
      </c>
      <c r="N116" s="287"/>
      <c r="O116" s="99"/>
      <c r="P116" s="268">
        <f>SUMIF(BM8:BM115,2, P8:P115)</f>
        <v>0</v>
      </c>
      <c r="Q116" s="268">
        <f>SUMIF(BM8:BM115,2, Q8:Q115)</f>
        <v>0</v>
      </c>
      <c r="R116" s="268">
        <f>SUMIF(BM8:BM115,2, R8:R115)</f>
        <v>0</v>
      </c>
      <c r="S116" s="300"/>
      <c r="T116" s="288"/>
      <c r="U116" s="289" t="str">
        <f t="shared" si="38"/>
        <v/>
      </c>
      <c r="V116" s="269">
        <f>SUMIF(BM8:BM115,2, V8:V115)</f>
        <v>0</v>
      </c>
      <c r="W116" s="269">
        <f>SUMIF(BM8:BM115,2, W8:W115)</f>
        <v>0</v>
      </c>
      <c r="X116" s="270">
        <f>SUMIF(BM8:BM115,2, X8:X115)</f>
        <v>0</v>
      </c>
      <c r="Y116" s="268">
        <f>SUMIF(BM8:BM115,2, Y8:Y115)</f>
        <v>0</v>
      </c>
      <c r="Z116" s="279">
        <f>SUMIF(BM8:BM115,2, Z8:Z115)</f>
        <v>0</v>
      </c>
      <c r="AA116" s="287"/>
      <c r="AB116" s="107"/>
      <c r="AC116" s="268">
        <f>SUMIF(BM8:BM115,2, AC8:AC115)</f>
        <v>0</v>
      </c>
      <c r="AD116" s="268">
        <f>SUMIF(BM8:BM115,2, AD8:AD115)</f>
        <v>0</v>
      </c>
      <c r="AE116" s="288"/>
      <c r="AF116" s="290"/>
      <c r="AG116" s="269">
        <f>SUMIF(BM8:BM115,2, AG8:AG115)</f>
        <v>0</v>
      </c>
      <c r="AH116" s="270">
        <f>SUMIF(BM8:BM115,2, AH8:AH115)</f>
        <v>0</v>
      </c>
      <c r="AI116" s="268">
        <f>SUMIF(BM8:BM115,2, AI8:AI115)</f>
        <v>0</v>
      </c>
      <c r="AJ116" s="268">
        <f>SUMIF(BM8:BM115,2, AJ8:AJ115)</f>
        <v>0</v>
      </c>
      <c r="AK116" s="288"/>
      <c r="AL116" s="269">
        <f>SUMIF(BM8:BM115,2, AL8:AL115)</f>
        <v>0</v>
      </c>
      <c r="AM116" s="270">
        <f>SUMIF(BM8:BM115,2, AM8:AM115)</f>
        <v>0</v>
      </c>
      <c r="AN116" s="268">
        <f>SUMIF(BM8:BM115,2, AN8:AN115)</f>
        <v>0</v>
      </c>
      <c r="AO116" s="268">
        <f>SUMIF(BM8:BM115,2, AO8:AO115)</f>
        <v>0</v>
      </c>
      <c r="AP116" s="288"/>
      <c r="AQ116" s="280">
        <f>SUMIF(BM8:BM115,2, AQ8:AQ115)</f>
        <v>0</v>
      </c>
      <c r="AR116" s="280">
        <f>SUMIF(BM8:BM115,2, AR8:AR115)</f>
        <v>0</v>
      </c>
      <c r="AS116" s="280">
        <f>SUMIF(BM8:BM115,2, AS8:AS115)</f>
        <v>0</v>
      </c>
      <c r="AT116" s="288"/>
      <c r="AU116" s="281">
        <f>SUMIF(BM8:BM115,2, AU8:AU115)</f>
        <v>0</v>
      </c>
      <c r="AV116" s="281">
        <f>SUMIF(BM8:BM115,2, AV8:AV115)</f>
        <v>0</v>
      </c>
      <c r="AW116" s="281">
        <f>SUMIF(BM8:BM115,2, AW8:AW115)</f>
        <v>0</v>
      </c>
      <c r="AX116" s="15"/>
      <c r="AY116" s="272"/>
      <c r="AZ116" s="15"/>
      <c r="BA116" s="15"/>
      <c r="BB116" s="273"/>
      <c r="BC116" s="272"/>
      <c r="BD116" s="272"/>
      <c r="BE116" s="15"/>
      <c r="BF116" s="15"/>
      <c r="BG116" s="15"/>
      <c r="BH116" s="15"/>
      <c r="BI116" s="15"/>
      <c r="BJ116" s="15"/>
      <c r="BK116" s="15"/>
      <c r="BL116" s="15"/>
      <c r="BM116" s="15"/>
      <c r="BN116" s="15"/>
      <c r="BO116" s="15"/>
      <c r="BP116" s="15"/>
      <c r="BQ116" s="15"/>
      <c r="BR116" s="15"/>
      <c r="BS116" s="15"/>
      <c r="BT116" s="295"/>
      <c r="BU116" s="295"/>
      <c r="BV116" s="295"/>
      <c r="BW116" s="295"/>
      <c r="BX116" s="15"/>
      <c r="BY116" s="15"/>
      <c r="BZ116" s="291"/>
      <c r="CA116" s="291"/>
      <c r="CB116" s="291"/>
      <c r="CC116" s="274"/>
      <c r="CD116" s="15"/>
      <c r="CE116" s="15"/>
      <c r="CF116" s="15"/>
      <c r="CG116" s="15"/>
      <c r="CH116" s="15"/>
      <c r="CI116" s="292"/>
      <c r="CJ116" s="275"/>
      <c r="CK116" s="275"/>
      <c r="CL116" s="275"/>
      <c r="CM116" s="275"/>
    </row>
    <row r="117" spans="1:91" x14ac:dyDescent="0.25">
      <c r="A117" s="284"/>
      <c r="B117" s="282" t="s">
        <v>635</v>
      </c>
      <c r="C117" s="120"/>
      <c r="D117" s="265"/>
      <c r="E117" s="276">
        <f>SUM(E8:E116)/4</f>
        <v>14176258.987500001</v>
      </c>
      <c r="F117" s="266">
        <f>SUM(F8:F116)/4</f>
        <v>14176258.987500001</v>
      </c>
      <c r="G117" s="285"/>
      <c r="H117" s="104"/>
      <c r="I117" s="277">
        <f>SUM(I8:I116)/4</f>
        <v>14078763.4275</v>
      </c>
      <c r="J117" s="286"/>
      <c r="K117" s="98"/>
      <c r="L117" s="270">
        <f>SUM(L8:L116)/4</f>
        <v>18987411.925000008</v>
      </c>
      <c r="M117" s="278">
        <f>SUM(M8:M116)/4</f>
        <v>19025280.205000009</v>
      </c>
      <c r="N117" s="286"/>
      <c r="O117" s="98"/>
      <c r="P117" s="268">
        <f>SUM(P8:P116)/4</f>
        <v>-4946516.7775000017</v>
      </c>
      <c r="Q117" s="268">
        <f>SUM(Q8:Q116)/4</f>
        <v>769124.67</v>
      </c>
      <c r="R117" s="268">
        <f>SUM(R8:R116)/4</f>
        <v>-5715641.4475000016</v>
      </c>
      <c r="S117" s="300"/>
      <c r="T117" s="288"/>
      <c r="U117" s="289" t="str">
        <f t="shared" si="38"/>
        <v/>
      </c>
      <c r="V117" s="269">
        <f>SUM(V8:V116)/4</f>
        <v>8309307.0591940507</v>
      </c>
      <c r="W117" s="269">
        <f ca="1">SUM(W8:W116)/4</f>
        <v>0</v>
      </c>
      <c r="X117" s="270">
        <f>SUM(X8:X116)/4</f>
        <v>9457762.2624999993</v>
      </c>
      <c r="Y117" s="268">
        <f ca="1">SUM(Y8:Y116)/4</f>
        <v>0</v>
      </c>
      <c r="Z117" s="279">
        <f ca="1">SUM(Z8:Z116)/4</f>
        <v>0</v>
      </c>
      <c r="AA117" s="287"/>
      <c r="AB117" s="107"/>
      <c r="AC117" s="268">
        <f>SUM(AC8:AC116)/4</f>
        <v>769124.67</v>
      </c>
      <c r="AD117" s="268">
        <f ca="1">SUM(AD8:AD116)/4</f>
        <v>0</v>
      </c>
      <c r="AE117" s="288"/>
      <c r="AF117" s="290"/>
      <c r="AG117" s="269">
        <f>SUM(AG8:AG116)/4</f>
        <v>1418192.9350000003</v>
      </c>
      <c r="AH117" s="270">
        <f>SUM(AH8:AH116)/4</f>
        <v>1418192.9350000003</v>
      </c>
      <c r="AI117" s="268">
        <f>SUM(AI8:AI116)/4</f>
        <v>-347417.56309334206</v>
      </c>
      <c r="AJ117" s="268">
        <f>SUM(AJ8:AJ116)/4</f>
        <v>173218.60000000003</v>
      </c>
      <c r="AK117" s="288"/>
      <c r="AL117" s="269">
        <f ca="1">SUM(AL8:AL116)/4</f>
        <v>0</v>
      </c>
      <c r="AM117" s="270">
        <f>SUM(AM8:AM116)/4</f>
        <v>8039569.3274999987</v>
      </c>
      <c r="AN117" s="268">
        <f ca="1">SUM(AN8:AN116)/4</f>
        <v>0</v>
      </c>
      <c r="AO117" s="268">
        <f ca="1">SUM(AO8:AO116)/4</f>
        <v>0</v>
      </c>
      <c r="AP117" s="288"/>
      <c r="AQ117" s="280">
        <f ca="1">SUM(AQ8:AQ116)/4</f>
        <v>0</v>
      </c>
      <c r="AR117" s="280">
        <f>SUM(AR8:AR116)/4</f>
        <v>9567517.9425000008</v>
      </c>
      <c r="AS117" s="280">
        <f ca="1">SUM(AS8:AS116)/4</f>
        <v>0</v>
      </c>
      <c r="AT117" s="288"/>
      <c r="AU117" s="281">
        <f>SUM(AU8:AU116)/4</f>
        <v>10134284.96875</v>
      </c>
      <c r="AV117" s="281">
        <f ca="1">SUM(AV8:AV116)/4</f>
        <v>0</v>
      </c>
      <c r="AW117" s="281">
        <f ca="1">SUM(AW8:AW116)/4</f>
        <v>0</v>
      </c>
      <c r="AX117" s="15"/>
      <c r="AY117" s="272"/>
      <c r="AZ117" s="15"/>
      <c r="BA117" s="15"/>
      <c r="BB117" s="273"/>
      <c r="BC117" s="272"/>
      <c r="BD117" s="272"/>
      <c r="BE117" s="15"/>
      <c r="BF117" s="15"/>
      <c r="BG117" s="15"/>
      <c r="BH117" s="15"/>
      <c r="BI117" s="15"/>
      <c r="BJ117" s="15"/>
      <c r="BK117" s="15"/>
      <c r="BL117" s="15"/>
      <c r="BM117" s="15"/>
      <c r="BN117" s="15"/>
      <c r="BO117" s="15"/>
      <c r="BP117" s="15"/>
      <c r="BQ117" s="15"/>
      <c r="BR117" s="15"/>
      <c r="BS117" s="15"/>
      <c r="BT117" s="295"/>
      <c r="BU117" s="295"/>
      <c r="BV117" s="295"/>
      <c r="BW117" s="295"/>
      <c r="BX117" s="15"/>
      <c r="BY117" s="15"/>
      <c r="BZ117" s="291"/>
      <c r="CA117" s="291"/>
      <c r="CB117" s="291"/>
      <c r="CC117" s="274"/>
      <c r="CD117" s="15"/>
      <c r="CE117" s="15"/>
      <c r="CF117" s="15"/>
      <c r="CG117" s="15"/>
      <c r="CH117" s="15"/>
      <c r="CI117" s="292"/>
      <c r="CJ117" s="275"/>
      <c r="CK117" s="275"/>
      <c r="CL117" s="275"/>
      <c r="CM117" s="275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53"/>
        <v/>
      </c>
      <c r="AJ118" s="9"/>
      <c r="AK118" s="10"/>
      <c r="AL118" s="11" t="str">
        <f t="shared" si="45"/>
        <v/>
      </c>
      <c r="AM118" s="8" t="str">
        <f t="shared" si="54"/>
        <v/>
      </c>
      <c r="AN118" s="9" t="str">
        <f t="shared" si="46"/>
        <v/>
      </c>
      <c r="AO118" s="9" t="str">
        <f t="shared" si="47"/>
        <v/>
      </c>
      <c r="AP118" s="10"/>
      <c r="AQ118" s="25" t="str">
        <f t="shared" si="48"/>
        <v/>
      </c>
      <c r="AR118" s="25">
        <f t="shared" si="49"/>
        <v>0</v>
      </c>
      <c r="AS118" s="25" t="str">
        <f t="shared" si="50"/>
        <v/>
      </c>
      <c r="AT118" s="10"/>
      <c r="AU118" s="12"/>
      <c r="AV118" s="12" t="str">
        <f t="shared" si="51"/>
        <v/>
      </c>
      <c r="AW118" s="12" t="str">
        <f t="shared" si="52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94"/>
      <c r="BU118" s="294"/>
      <c r="BV118" s="294"/>
      <c r="BW118" s="294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53"/>
        <v/>
      </c>
      <c r="AJ119" s="9"/>
      <c r="AK119" s="10"/>
      <c r="AL119" s="11" t="str">
        <f t="shared" si="45"/>
        <v/>
      </c>
      <c r="AM119" s="8" t="str">
        <f t="shared" si="54"/>
        <v/>
      </c>
      <c r="AN119" s="9" t="str">
        <f t="shared" si="46"/>
        <v/>
      </c>
      <c r="AO119" s="9" t="str">
        <f t="shared" si="47"/>
        <v/>
      </c>
      <c r="AP119" s="10"/>
      <c r="AQ119" s="25" t="str">
        <f t="shared" si="48"/>
        <v/>
      </c>
      <c r="AR119" s="25">
        <f t="shared" si="49"/>
        <v>0</v>
      </c>
      <c r="AS119" s="25" t="str">
        <f t="shared" si="50"/>
        <v/>
      </c>
      <c r="AT119" s="10"/>
      <c r="AU119" s="12"/>
      <c r="AV119" s="12" t="str">
        <f t="shared" si="51"/>
        <v/>
      </c>
      <c r="AW119" s="12" t="str">
        <f t="shared" si="52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94"/>
      <c r="BU119" s="294"/>
      <c r="BV119" s="294"/>
      <c r="BW119" s="294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53"/>
        <v/>
      </c>
      <c r="AJ120" s="9"/>
      <c r="AK120" s="10"/>
      <c r="AL120" s="11" t="str">
        <f t="shared" si="45"/>
        <v/>
      </c>
      <c r="AM120" s="8" t="str">
        <f t="shared" si="54"/>
        <v/>
      </c>
      <c r="AN120" s="9" t="str">
        <f t="shared" si="46"/>
        <v/>
      </c>
      <c r="AO120" s="9" t="str">
        <f t="shared" si="47"/>
        <v/>
      </c>
      <c r="AP120" s="10"/>
      <c r="AQ120" s="25" t="str">
        <f t="shared" si="48"/>
        <v/>
      </c>
      <c r="AR120" s="25">
        <f t="shared" si="49"/>
        <v>0</v>
      </c>
      <c r="AS120" s="25" t="str">
        <f t="shared" si="50"/>
        <v/>
      </c>
      <c r="AT120" s="10"/>
      <c r="AU120" s="12"/>
      <c r="AV120" s="12" t="str">
        <f t="shared" si="51"/>
        <v/>
      </c>
      <c r="AW120" s="12" t="str">
        <f t="shared" si="52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94"/>
      <c r="BU120" s="294"/>
      <c r="BV120" s="294"/>
      <c r="BW120" s="294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53"/>
        <v/>
      </c>
      <c r="AJ121" s="9"/>
      <c r="AK121" s="10"/>
      <c r="AL121" s="11" t="str">
        <f t="shared" si="45"/>
        <v/>
      </c>
      <c r="AM121" s="8" t="str">
        <f t="shared" si="54"/>
        <v/>
      </c>
      <c r="AN121" s="9" t="str">
        <f t="shared" si="46"/>
        <v/>
      </c>
      <c r="AO121" s="9" t="str">
        <f t="shared" si="47"/>
        <v/>
      </c>
      <c r="AP121" s="10"/>
      <c r="AQ121" s="25" t="str">
        <f t="shared" si="48"/>
        <v/>
      </c>
      <c r="AR121" s="25">
        <f t="shared" si="49"/>
        <v>0</v>
      </c>
      <c r="AS121" s="25" t="str">
        <f t="shared" si="50"/>
        <v/>
      </c>
      <c r="AT121" s="10"/>
      <c r="AU121" s="12"/>
      <c r="AV121" s="12" t="str">
        <f t="shared" si="51"/>
        <v/>
      </c>
      <c r="AW121" s="12" t="str">
        <f t="shared" si="52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94"/>
      <c r="BU121" s="294"/>
      <c r="BV121" s="294"/>
      <c r="BW121" s="294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53"/>
        <v/>
      </c>
      <c r="AJ122" s="9"/>
      <c r="AK122" s="10"/>
      <c r="AL122" s="11" t="str">
        <f t="shared" si="45"/>
        <v/>
      </c>
      <c r="AM122" s="8" t="str">
        <f t="shared" si="54"/>
        <v/>
      </c>
      <c r="AN122" s="9" t="str">
        <f t="shared" si="46"/>
        <v/>
      </c>
      <c r="AO122" s="9" t="str">
        <f t="shared" si="47"/>
        <v/>
      </c>
      <c r="AP122" s="10"/>
      <c r="AQ122" s="25" t="str">
        <f t="shared" si="48"/>
        <v/>
      </c>
      <c r="AR122" s="25">
        <f t="shared" si="49"/>
        <v>0</v>
      </c>
      <c r="AS122" s="25" t="str">
        <f t="shared" si="50"/>
        <v/>
      </c>
      <c r="AT122" s="10"/>
      <c r="AU122" s="12"/>
      <c r="AV122" s="12" t="str">
        <f t="shared" si="51"/>
        <v/>
      </c>
      <c r="AW122" s="12" t="str">
        <f t="shared" si="52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94"/>
      <c r="BU122" s="294"/>
      <c r="BV122" s="294"/>
      <c r="BW122" s="294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53"/>
        <v/>
      </c>
      <c r="AJ123" s="9"/>
      <c r="AK123" s="10"/>
      <c r="AL123" s="11" t="str">
        <f t="shared" si="45"/>
        <v/>
      </c>
      <c r="AM123" s="8" t="str">
        <f t="shared" si="54"/>
        <v/>
      </c>
      <c r="AN123" s="9" t="str">
        <f t="shared" si="46"/>
        <v/>
      </c>
      <c r="AO123" s="9" t="str">
        <f t="shared" si="47"/>
        <v/>
      </c>
      <c r="AP123" s="10"/>
      <c r="AQ123" s="25" t="str">
        <f t="shared" si="48"/>
        <v/>
      </c>
      <c r="AR123" s="25">
        <f t="shared" si="49"/>
        <v>0</v>
      </c>
      <c r="AS123" s="25" t="str">
        <f t="shared" si="50"/>
        <v/>
      </c>
      <c r="AT123" s="10"/>
      <c r="AU123" s="12"/>
      <c r="AV123" s="12" t="str">
        <f t="shared" si="51"/>
        <v/>
      </c>
      <c r="AW123" s="12" t="str">
        <f t="shared" si="52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94"/>
      <c r="BU123" s="294"/>
      <c r="BV123" s="294"/>
      <c r="BW123" s="294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53"/>
        <v/>
      </c>
      <c r="AJ124" s="9"/>
      <c r="AK124" s="10"/>
      <c r="AL124" s="11" t="str">
        <f t="shared" si="45"/>
        <v/>
      </c>
      <c r="AM124" s="8" t="str">
        <f t="shared" si="54"/>
        <v/>
      </c>
      <c r="AN124" s="9" t="str">
        <f t="shared" si="46"/>
        <v/>
      </c>
      <c r="AO124" s="9" t="str">
        <f t="shared" si="47"/>
        <v/>
      </c>
      <c r="AP124" s="10"/>
      <c r="AQ124" s="25" t="str">
        <f t="shared" si="48"/>
        <v/>
      </c>
      <c r="AR124" s="25">
        <f t="shared" si="49"/>
        <v>0</v>
      </c>
      <c r="AS124" s="25" t="str">
        <f t="shared" si="50"/>
        <v/>
      </c>
      <c r="AT124" s="10"/>
      <c r="AU124" s="12"/>
      <c r="AV124" s="12" t="str">
        <f t="shared" si="51"/>
        <v/>
      </c>
      <c r="AW124" s="12" t="str">
        <f t="shared" si="52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94"/>
      <c r="BU124" s="294"/>
      <c r="BV124" s="294"/>
      <c r="BW124" s="294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53"/>
        <v/>
      </c>
      <c r="AJ125" s="9"/>
      <c r="AK125" s="10"/>
      <c r="AL125" s="11" t="str">
        <f t="shared" si="45"/>
        <v/>
      </c>
      <c r="AM125" s="8" t="str">
        <f t="shared" si="54"/>
        <v/>
      </c>
      <c r="AN125" s="9" t="str">
        <f t="shared" si="46"/>
        <v/>
      </c>
      <c r="AO125" s="9" t="str">
        <f t="shared" si="47"/>
        <v/>
      </c>
      <c r="AP125" s="10"/>
      <c r="AQ125" s="25" t="str">
        <f t="shared" si="48"/>
        <v/>
      </c>
      <c r="AR125" s="25">
        <f t="shared" si="49"/>
        <v>0</v>
      </c>
      <c r="AS125" s="25" t="str">
        <f t="shared" si="50"/>
        <v/>
      </c>
      <c r="AT125" s="10"/>
      <c r="AU125" s="12"/>
      <c r="AV125" s="12" t="str">
        <f t="shared" si="51"/>
        <v/>
      </c>
      <c r="AW125" s="12" t="str">
        <f t="shared" si="52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94"/>
      <c r="BU125" s="294"/>
      <c r="BV125" s="294"/>
      <c r="BW125" s="294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53"/>
        <v/>
      </c>
      <c r="AJ126" s="9"/>
      <c r="AK126" s="10"/>
      <c r="AL126" s="11" t="str">
        <f t="shared" si="45"/>
        <v/>
      </c>
      <c r="AM126" s="8" t="str">
        <f t="shared" si="54"/>
        <v/>
      </c>
      <c r="AN126" s="9" t="str">
        <f t="shared" si="46"/>
        <v/>
      </c>
      <c r="AO126" s="9" t="str">
        <f t="shared" si="47"/>
        <v/>
      </c>
      <c r="AP126" s="10"/>
      <c r="AQ126" s="25" t="str">
        <f t="shared" si="48"/>
        <v/>
      </c>
      <c r="AR126" s="25">
        <f t="shared" si="49"/>
        <v>0</v>
      </c>
      <c r="AS126" s="25" t="str">
        <f t="shared" si="50"/>
        <v/>
      </c>
      <c r="AT126" s="10"/>
      <c r="AU126" s="12"/>
      <c r="AV126" s="12" t="str">
        <f t="shared" si="51"/>
        <v/>
      </c>
      <c r="AW126" s="12" t="str">
        <f t="shared" si="52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94"/>
      <c r="BU126" s="294"/>
      <c r="BV126" s="294"/>
      <c r="BW126" s="294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53"/>
        <v/>
      </c>
      <c r="AJ127" s="9"/>
      <c r="AK127" s="10"/>
      <c r="AL127" s="11" t="str">
        <f t="shared" si="45"/>
        <v/>
      </c>
      <c r="AM127" s="8" t="str">
        <f t="shared" si="54"/>
        <v/>
      </c>
      <c r="AN127" s="9" t="str">
        <f t="shared" si="46"/>
        <v/>
      </c>
      <c r="AO127" s="9" t="str">
        <f t="shared" si="47"/>
        <v/>
      </c>
      <c r="AP127" s="10"/>
      <c r="AQ127" s="25" t="str">
        <f t="shared" si="48"/>
        <v/>
      </c>
      <c r="AR127" s="25">
        <f t="shared" si="49"/>
        <v>0</v>
      </c>
      <c r="AS127" s="25" t="str">
        <f t="shared" si="50"/>
        <v/>
      </c>
      <c r="AT127" s="10"/>
      <c r="AU127" s="12"/>
      <c r="AV127" s="12" t="str">
        <f t="shared" si="51"/>
        <v/>
      </c>
      <c r="AW127" s="12" t="str">
        <f t="shared" si="52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94"/>
      <c r="BU127" s="294"/>
      <c r="BV127" s="294"/>
      <c r="BW127" s="294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53"/>
        <v/>
      </c>
      <c r="AJ128" s="9"/>
      <c r="AK128" s="10"/>
      <c r="AL128" s="11" t="str">
        <f t="shared" si="45"/>
        <v/>
      </c>
      <c r="AM128" s="8" t="str">
        <f t="shared" si="54"/>
        <v/>
      </c>
      <c r="AN128" s="9" t="str">
        <f t="shared" si="46"/>
        <v/>
      </c>
      <c r="AO128" s="9" t="str">
        <f t="shared" si="47"/>
        <v/>
      </c>
      <c r="AP128" s="10"/>
      <c r="AQ128" s="25" t="str">
        <f t="shared" si="48"/>
        <v/>
      </c>
      <c r="AR128" s="25">
        <f t="shared" si="49"/>
        <v>0</v>
      </c>
      <c r="AS128" s="25" t="str">
        <f t="shared" si="50"/>
        <v/>
      </c>
      <c r="AT128" s="10"/>
      <c r="AU128" s="12"/>
      <c r="AV128" s="12" t="str">
        <f t="shared" si="51"/>
        <v/>
      </c>
      <c r="AW128" s="12" t="str">
        <f t="shared" si="52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94"/>
      <c r="BU128" s="294"/>
      <c r="BV128" s="294"/>
      <c r="BW128" s="294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53"/>
        <v/>
      </c>
      <c r="AJ129" s="9"/>
      <c r="AK129" s="10"/>
      <c r="AL129" s="11" t="str">
        <f t="shared" si="45"/>
        <v/>
      </c>
      <c r="AM129" s="8" t="str">
        <f t="shared" si="54"/>
        <v/>
      </c>
      <c r="AN129" s="9" t="str">
        <f t="shared" si="46"/>
        <v/>
      </c>
      <c r="AO129" s="9" t="str">
        <f t="shared" si="47"/>
        <v/>
      </c>
      <c r="AP129" s="10"/>
      <c r="AQ129" s="25" t="str">
        <f t="shared" si="48"/>
        <v/>
      </c>
      <c r="AR129" s="25">
        <f t="shared" si="49"/>
        <v>0</v>
      </c>
      <c r="AS129" s="25" t="str">
        <f t="shared" si="50"/>
        <v/>
      </c>
      <c r="AT129" s="10"/>
      <c r="AU129" s="12"/>
      <c r="AV129" s="12" t="str">
        <f t="shared" si="51"/>
        <v/>
      </c>
      <c r="AW129" s="12" t="str">
        <f t="shared" si="52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94"/>
      <c r="BU129" s="294"/>
      <c r="BV129" s="294"/>
      <c r="BW129" s="294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53"/>
        <v/>
      </c>
      <c r="AJ130" s="9"/>
      <c r="AK130" s="10"/>
      <c r="AL130" s="11" t="str">
        <f t="shared" si="45"/>
        <v/>
      </c>
      <c r="AM130" s="8" t="str">
        <f t="shared" si="54"/>
        <v/>
      </c>
      <c r="AN130" s="9" t="str">
        <f t="shared" si="46"/>
        <v/>
      </c>
      <c r="AO130" s="9" t="str">
        <f t="shared" si="47"/>
        <v/>
      </c>
      <c r="AP130" s="10"/>
      <c r="AQ130" s="25" t="str">
        <f t="shared" si="48"/>
        <v/>
      </c>
      <c r="AR130" s="25">
        <f t="shared" si="49"/>
        <v>0</v>
      </c>
      <c r="AS130" s="25" t="str">
        <f t="shared" si="50"/>
        <v/>
      </c>
      <c r="AT130" s="10"/>
      <c r="AU130" s="12"/>
      <c r="AV130" s="12" t="str">
        <f t="shared" si="51"/>
        <v/>
      </c>
      <c r="AW130" s="12" t="str">
        <f t="shared" si="52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94"/>
      <c r="BU130" s="294"/>
      <c r="BV130" s="294"/>
      <c r="BW130" s="294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53"/>
        <v/>
      </c>
      <c r="AJ131" s="9"/>
      <c r="AK131" s="10"/>
      <c r="AL131" s="11" t="str">
        <f t="shared" si="45"/>
        <v/>
      </c>
      <c r="AM131" s="8" t="str">
        <f t="shared" si="54"/>
        <v/>
      </c>
      <c r="AN131" s="9" t="str">
        <f t="shared" si="46"/>
        <v/>
      </c>
      <c r="AO131" s="9" t="str">
        <f t="shared" si="47"/>
        <v/>
      </c>
      <c r="AP131" s="10"/>
      <c r="AQ131" s="25" t="str">
        <f t="shared" si="48"/>
        <v/>
      </c>
      <c r="AR131" s="25">
        <f t="shared" si="49"/>
        <v>0</v>
      </c>
      <c r="AS131" s="25" t="str">
        <f t="shared" si="50"/>
        <v/>
      </c>
      <c r="AT131" s="10"/>
      <c r="AU131" s="12"/>
      <c r="AV131" s="12" t="str">
        <f t="shared" si="51"/>
        <v/>
      </c>
      <c r="AW131" s="12" t="str">
        <f t="shared" si="52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94"/>
      <c r="BU131" s="294"/>
      <c r="BV131" s="294"/>
      <c r="BW131" s="294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53"/>
        <v/>
      </c>
      <c r="AJ132" s="9"/>
      <c r="AK132" s="10"/>
      <c r="AL132" s="11" t="str">
        <f t="shared" si="45"/>
        <v/>
      </c>
      <c r="AM132" s="8" t="str">
        <f t="shared" si="54"/>
        <v/>
      </c>
      <c r="AN132" s="9" t="str">
        <f t="shared" si="46"/>
        <v/>
      </c>
      <c r="AO132" s="9" t="str">
        <f t="shared" si="47"/>
        <v/>
      </c>
      <c r="AP132" s="10"/>
      <c r="AQ132" s="25" t="str">
        <f t="shared" si="48"/>
        <v/>
      </c>
      <c r="AR132" s="25">
        <f t="shared" si="49"/>
        <v>0</v>
      </c>
      <c r="AS132" s="25" t="str">
        <f t="shared" si="50"/>
        <v/>
      </c>
      <c r="AT132" s="10"/>
      <c r="AU132" s="12"/>
      <c r="AV132" s="12" t="str">
        <f t="shared" si="51"/>
        <v/>
      </c>
      <c r="AW132" s="12" t="str">
        <f t="shared" si="52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94"/>
      <c r="BU132" s="294"/>
      <c r="BV132" s="294"/>
      <c r="BW132" s="294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53"/>
        <v/>
      </c>
      <c r="AJ133" s="9"/>
      <c r="AK133" s="10"/>
      <c r="AL133" s="11" t="str">
        <f t="shared" si="45"/>
        <v/>
      </c>
      <c r="AM133" s="8" t="str">
        <f t="shared" si="54"/>
        <v/>
      </c>
      <c r="AN133" s="9" t="str">
        <f t="shared" si="46"/>
        <v/>
      </c>
      <c r="AO133" s="9" t="str">
        <f t="shared" si="47"/>
        <v/>
      </c>
      <c r="AP133" s="10"/>
      <c r="AQ133" s="25" t="str">
        <f t="shared" si="48"/>
        <v/>
      </c>
      <c r="AR133" s="25">
        <f t="shared" si="49"/>
        <v>0</v>
      </c>
      <c r="AS133" s="25" t="str">
        <f t="shared" si="50"/>
        <v/>
      </c>
      <c r="AT133" s="10"/>
      <c r="AU133" s="12"/>
      <c r="AV133" s="12" t="str">
        <f t="shared" si="51"/>
        <v/>
      </c>
      <c r="AW133" s="12" t="str">
        <f t="shared" si="52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94"/>
      <c r="BU133" s="294"/>
      <c r="BV133" s="294"/>
      <c r="BW133" s="294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53"/>
        <v/>
      </c>
      <c r="AJ134" s="9"/>
      <c r="AK134" s="10"/>
      <c r="AL134" s="11" t="str">
        <f t="shared" si="45"/>
        <v/>
      </c>
      <c r="AM134" s="8" t="str">
        <f t="shared" si="54"/>
        <v/>
      </c>
      <c r="AN134" s="9" t="str">
        <f t="shared" si="46"/>
        <v/>
      </c>
      <c r="AO134" s="9" t="str">
        <f t="shared" si="47"/>
        <v/>
      </c>
      <c r="AP134" s="10"/>
      <c r="AQ134" s="25" t="str">
        <f t="shared" si="48"/>
        <v/>
      </c>
      <c r="AR134" s="25">
        <f t="shared" si="49"/>
        <v>0</v>
      </c>
      <c r="AS134" s="25" t="str">
        <f t="shared" si="50"/>
        <v/>
      </c>
      <c r="AT134" s="10"/>
      <c r="AU134" s="12"/>
      <c r="AV134" s="12" t="str">
        <f t="shared" si="51"/>
        <v/>
      </c>
      <c r="AW134" s="12" t="str">
        <f t="shared" si="52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94"/>
      <c r="BU134" s="294"/>
      <c r="BV134" s="294"/>
      <c r="BW134" s="294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94"/>
      <c r="BU135" s="294"/>
      <c r="BV135" s="294"/>
      <c r="BW135" s="294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94"/>
      <c r="BU136" s="294"/>
      <c r="BV136" s="294"/>
      <c r="BW136" s="294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94"/>
      <c r="BU137" s="294"/>
      <c r="BV137" s="294"/>
      <c r="BW137" s="294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94"/>
      <c r="BU138" s="294"/>
      <c r="BV138" s="294"/>
      <c r="BW138" s="294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94"/>
      <c r="BU139" s="294"/>
      <c r="BV139" s="294"/>
      <c r="BW139" s="294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94"/>
      <c r="BU140" s="294"/>
      <c r="BV140" s="294"/>
      <c r="BW140" s="294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94"/>
      <c r="BU141" s="294"/>
      <c r="BV141" s="294"/>
      <c r="BW141" s="294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94"/>
      <c r="BU142" s="294"/>
      <c r="BV142" s="294"/>
      <c r="BW142" s="294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94"/>
      <c r="BU143" s="294"/>
      <c r="BV143" s="294"/>
      <c r="BW143" s="294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94"/>
      <c r="BU144" s="294"/>
      <c r="BV144" s="294"/>
      <c r="BW144" s="294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94"/>
      <c r="BU145" s="294"/>
      <c r="BV145" s="294"/>
      <c r="BW145" s="294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94"/>
      <c r="BU146" s="294"/>
      <c r="BV146" s="294"/>
      <c r="BW146" s="294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94"/>
      <c r="BU147" s="294"/>
      <c r="BV147" s="294"/>
      <c r="BW147" s="294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94"/>
      <c r="BU148" s="294"/>
      <c r="BV148" s="294"/>
      <c r="BW148" s="294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94"/>
      <c r="BU149" s="294"/>
      <c r="BV149" s="294"/>
      <c r="BW149" s="294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94"/>
      <c r="BU150" s="294"/>
      <c r="BV150" s="294"/>
      <c r="BW150" s="294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94"/>
      <c r="BU151" s="294"/>
      <c r="BV151" s="294"/>
      <c r="BW151" s="294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94"/>
      <c r="BU152" s="294"/>
      <c r="BV152" s="294"/>
      <c r="BW152" s="294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94"/>
      <c r="BU153" s="294"/>
      <c r="BV153" s="294"/>
      <c r="BW153" s="294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94"/>
      <c r="BU154" s="294"/>
      <c r="BV154" s="294"/>
      <c r="BW154" s="294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94"/>
      <c r="BU155" s="294"/>
      <c r="BV155" s="294"/>
      <c r="BW155" s="294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94"/>
      <c r="BU156" s="294"/>
      <c r="BV156" s="294"/>
      <c r="BW156" s="294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94"/>
      <c r="BU157" s="294"/>
      <c r="BV157" s="294"/>
      <c r="BW157" s="294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94"/>
      <c r="BU158" s="294"/>
      <c r="BV158" s="294"/>
      <c r="BW158" s="294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94"/>
      <c r="BU159" s="294"/>
      <c r="BV159" s="294"/>
      <c r="BW159" s="294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94"/>
      <c r="BU160" s="294"/>
      <c r="BV160" s="294"/>
      <c r="BW160" s="294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94"/>
      <c r="BU161" s="294"/>
      <c r="BV161" s="294"/>
      <c r="BW161" s="294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94"/>
      <c r="BU162" s="294"/>
      <c r="BV162" s="294"/>
      <c r="BW162" s="294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94"/>
      <c r="BU163" s="294"/>
      <c r="BV163" s="294"/>
      <c r="BW163" s="294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94"/>
      <c r="BU164" s="294"/>
      <c r="BV164" s="294"/>
      <c r="BW164" s="294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94"/>
      <c r="BU165" s="294"/>
      <c r="BV165" s="294"/>
      <c r="BW165" s="294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94"/>
      <c r="BU166" s="294"/>
      <c r="BV166" s="294"/>
      <c r="BW166" s="294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94"/>
      <c r="BU167" s="294"/>
      <c r="BV167" s="294"/>
      <c r="BW167" s="294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94"/>
      <c r="BU168" s="294"/>
      <c r="BV168" s="294"/>
      <c r="BW168" s="294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94"/>
      <c r="BU169" s="294"/>
      <c r="BV169" s="294"/>
      <c r="BW169" s="294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94"/>
      <c r="BU170" s="294"/>
      <c r="BV170" s="294"/>
      <c r="BW170" s="294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94"/>
      <c r="BU171" s="294"/>
      <c r="BV171" s="294"/>
      <c r="BW171" s="294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94"/>
      <c r="BU172" s="294"/>
      <c r="BV172" s="294"/>
      <c r="BW172" s="294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94"/>
      <c r="BU173" s="294"/>
      <c r="BV173" s="294"/>
      <c r="BW173" s="294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94"/>
      <c r="BU174" s="294"/>
      <c r="BV174" s="294"/>
      <c r="BW174" s="294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94"/>
      <c r="BU175" s="294"/>
      <c r="BV175" s="294"/>
      <c r="BW175" s="294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94"/>
      <c r="BU176" s="294"/>
      <c r="BV176" s="294"/>
      <c r="BW176" s="294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94"/>
      <c r="BU177" s="294"/>
      <c r="BV177" s="294"/>
      <c r="BW177" s="294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94"/>
      <c r="BU178" s="294"/>
      <c r="BV178" s="294"/>
      <c r="BW178" s="294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94"/>
      <c r="BU179" s="294"/>
      <c r="BV179" s="294"/>
      <c r="BW179" s="294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94"/>
      <c r="BU180" s="294"/>
      <c r="BV180" s="294"/>
      <c r="BW180" s="294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94"/>
      <c r="BU181" s="294"/>
      <c r="BV181" s="294"/>
      <c r="BW181" s="294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94"/>
      <c r="BU182" s="294"/>
      <c r="BV182" s="294"/>
      <c r="BW182" s="294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94"/>
      <c r="BU183" s="294"/>
      <c r="BV183" s="294"/>
      <c r="BW183" s="294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94"/>
      <c r="BU184" s="294"/>
      <c r="BV184" s="294"/>
      <c r="BW184" s="294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94"/>
      <c r="BU185" s="294"/>
      <c r="BV185" s="294"/>
      <c r="BW185" s="294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94"/>
      <c r="BU186" s="294"/>
      <c r="BV186" s="294"/>
      <c r="BW186" s="294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94"/>
      <c r="BU187" s="294"/>
      <c r="BV187" s="294"/>
      <c r="BW187" s="294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94"/>
      <c r="BU188" s="294"/>
      <c r="BV188" s="294"/>
      <c r="BW188" s="294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94"/>
      <c r="BU189" s="294"/>
      <c r="BV189" s="294"/>
      <c r="BW189" s="294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94"/>
      <c r="BU190" s="294"/>
      <c r="BV190" s="294"/>
      <c r="BW190" s="294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94"/>
      <c r="BU191" s="294"/>
      <c r="BV191" s="294"/>
      <c r="BW191" s="294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94"/>
      <c r="BU192" s="294"/>
      <c r="BV192" s="294"/>
      <c r="BW192" s="294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94"/>
      <c r="BU193" s="294"/>
      <c r="BV193" s="294"/>
      <c r="BW193" s="294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94"/>
      <c r="BU194" s="294"/>
      <c r="BV194" s="294"/>
      <c r="BW194" s="294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94"/>
      <c r="BU195" s="294"/>
      <c r="BV195" s="294"/>
      <c r="BW195" s="294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94"/>
      <c r="BU196" s="294"/>
      <c r="BV196" s="294"/>
      <c r="BW196" s="294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94"/>
      <c r="BU197" s="294"/>
      <c r="BV197" s="294"/>
      <c r="BW197" s="294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94"/>
      <c r="BU198" s="294"/>
      <c r="BV198" s="294"/>
      <c r="BW198" s="294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94"/>
      <c r="BU199" s="294"/>
      <c r="BV199" s="294"/>
      <c r="BW199" s="294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94"/>
      <c r="BU200" s="294"/>
      <c r="BV200" s="294"/>
      <c r="BW200" s="294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94"/>
      <c r="BU201" s="294"/>
      <c r="BV201" s="294"/>
      <c r="BW201" s="294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94"/>
      <c r="BU202" s="294"/>
      <c r="BV202" s="294"/>
      <c r="BW202" s="294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94"/>
      <c r="BU203" s="294"/>
      <c r="BV203" s="294"/>
      <c r="BW203" s="294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94"/>
      <c r="BU204" s="294"/>
      <c r="BV204" s="294"/>
      <c r="BW204" s="294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94"/>
      <c r="BU205" s="294"/>
      <c r="BV205" s="294"/>
      <c r="BW205" s="294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94"/>
      <c r="BU206" s="294"/>
      <c r="BV206" s="294"/>
      <c r="BW206" s="294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94"/>
      <c r="BU207" s="294"/>
      <c r="BV207" s="294"/>
      <c r="BW207" s="294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94"/>
      <c r="BU208" s="294"/>
      <c r="BV208" s="294"/>
      <c r="BW208" s="294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94"/>
      <c r="BU209" s="294"/>
      <c r="BV209" s="294"/>
      <c r="BW209" s="294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94"/>
      <c r="BU210" s="294"/>
      <c r="BV210" s="294"/>
      <c r="BW210" s="294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94"/>
      <c r="BU211" s="294"/>
      <c r="BV211" s="294"/>
      <c r="BW211" s="294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2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94"/>
      <c r="BU212" s="294"/>
      <c r="BV212" s="294"/>
      <c r="BW212" s="294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2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94"/>
      <c r="BU213" s="294"/>
      <c r="BV213" s="294"/>
      <c r="BW213" s="294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2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94"/>
      <c r="BU214" s="294"/>
      <c r="BV214" s="294"/>
      <c r="BW214" s="294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2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94"/>
      <c r="BU215" s="294"/>
      <c r="BV215" s="294"/>
      <c r="BW215" s="294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2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94"/>
      <c r="BU216" s="294"/>
      <c r="BV216" s="294"/>
      <c r="BW216" s="294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2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94"/>
      <c r="BU217" s="294"/>
      <c r="BV217" s="294"/>
      <c r="BW217" s="294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2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94"/>
      <c r="BU218" s="294"/>
      <c r="BV218" s="294"/>
      <c r="BW218" s="294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2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94"/>
      <c r="BU219" s="294"/>
      <c r="BV219" s="294"/>
      <c r="BW219" s="294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2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94"/>
      <c r="BU220" s="294"/>
      <c r="BV220" s="294"/>
      <c r="BW220" s="294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2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94"/>
      <c r="BU221" s="294"/>
      <c r="BV221" s="294"/>
      <c r="BW221" s="294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2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94"/>
      <c r="BU222" s="294"/>
      <c r="BV222" s="294"/>
      <c r="BW222" s="294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2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94"/>
      <c r="BU223" s="294"/>
      <c r="BV223" s="294"/>
      <c r="BW223" s="294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2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94"/>
      <c r="BU224" s="294"/>
      <c r="BV224" s="294"/>
      <c r="BW224" s="294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2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94"/>
      <c r="BU225" s="294"/>
      <c r="BV225" s="294"/>
      <c r="BW225" s="294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2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94"/>
      <c r="BU226" s="294"/>
      <c r="BV226" s="294"/>
      <c r="BW226" s="294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2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94"/>
      <c r="BU227" s="294"/>
      <c r="BV227" s="294"/>
      <c r="BW227" s="294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2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94"/>
      <c r="BU228" s="294"/>
      <c r="BV228" s="294"/>
      <c r="BW228" s="294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2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94"/>
      <c r="BU229" s="294"/>
      <c r="BV229" s="294"/>
      <c r="BW229" s="294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2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94"/>
      <c r="BU230" s="294"/>
      <c r="BV230" s="294"/>
      <c r="BW230" s="294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2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94"/>
      <c r="BU231" s="294"/>
      <c r="BV231" s="294"/>
      <c r="BW231" s="294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2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94"/>
      <c r="BU232" s="294"/>
      <c r="BV232" s="294"/>
      <c r="BW232" s="294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2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94"/>
      <c r="BU233" s="294"/>
      <c r="BV233" s="294"/>
      <c r="BW233" s="294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2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94"/>
      <c r="BU234" s="294"/>
      <c r="BV234" s="294"/>
      <c r="BW234" s="294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2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94"/>
      <c r="BU235" s="294"/>
      <c r="BV235" s="294"/>
      <c r="BW235" s="294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2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94"/>
      <c r="BU236" s="294"/>
      <c r="BV236" s="294"/>
      <c r="BW236" s="294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2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94"/>
      <c r="BU237" s="294"/>
      <c r="BV237" s="294"/>
      <c r="BW237" s="294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2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94"/>
      <c r="BU238" s="294"/>
      <c r="BV238" s="294"/>
      <c r="BW238" s="294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2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94"/>
      <c r="BU239" s="294"/>
      <c r="BV239" s="294"/>
      <c r="BW239" s="294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2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94"/>
      <c r="BU240" s="294"/>
      <c r="BV240" s="294"/>
      <c r="BW240" s="294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2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94"/>
      <c r="BU241" s="294"/>
      <c r="BV241" s="294"/>
      <c r="BW241" s="294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2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94"/>
      <c r="BU242" s="294"/>
      <c r="BV242" s="294"/>
      <c r="BW242" s="294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2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94"/>
      <c r="BU243" s="294"/>
      <c r="BV243" s="294"/>
      <c r="BW243" s="294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2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94"/>
      <c r="BU244" s="294"/>
      <c r="BV244" s="294"/>
      <c r="BW244" s="294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2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94"/>
      <c r="BU245" s="294"/>
      <c r="BV245" s="294"/>
      <c r="BW245" s="294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2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94"/>
      <c r="BU246" s="294"/>
      <c r="BV246" s="294"/>
      <c r="BW246" s="294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2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94"/>
      <c r="BU247" s="294"/>
      <c r="BV247" s="294"/>
      <c r="BW247" s="294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2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94"/>
      <c r="BU248" s="294"/>
      <c r="BV248" s="294"/>
      <c r="BW248" s="294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2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94"/>
      <c r="BU249" s="294"/>
      <c r="BV249" s="294"/>
      <c r="BW249" s="294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2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94"/>
      <c r="BU250" s="294"/>
      <c r="BV250" s="294"/>
      <c r="BW250" s="294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2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94"/>
      <c r="BU251" s="294"/>
      <c r="BV251" s="294"/>
      <c r="BW251" s="294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2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94"/>
      <c r="BU252" s="294"/>
      <c r="BV252" s="294"/>
      <c r="BW252" s="294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2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94"/>
      <c r="BU253" s="294"/>
      <c r="BV253" s="294"/>
      <c r="BW253" s="294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2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94"/>
      <c r="BU254" s="294"/>
      <c r="BV254" s="294"/>
      <c r="BW254" s="294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2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94"/>
      <c r="BU255" s="294"/>
      <c r="BV255" s="294"/>
      <c r="BW255" s="294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2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94"/>
      <c r="BU256" s="294"/>
      <c r="BV256" s="294"/>
      <c r="BW256" s="294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2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94"/>
      <c r="BU257" s="294"/>
      <c r="BV257" s="294"/>
      <c r="BW257" s="294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2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94"/>
      <c r="BU258" s="294"/>
      <c r="BV258" s="294"/>
      <c r="BW258" s="294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2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94"/>
      <c r="BU259" s="294"/>
      <c r="BV259" s="294"/>
      <c r="BW259" s="294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2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94"/>
      <c r="BU260" s="294"/>
      <c r="BV260" s="294"/>
      <c r="BW260" s="294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2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94"/>
      <c r="BU261" s="294"/>
      <c r="BV261" s="294"/>
      <c r="BW261" s="294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2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94"/>
      <c r="BU262" s="294"/>
      <c r="BV262" s="294"/>
      <c r="BW262" s="294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2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94"/>
      <c r="BU263" s="294"/>
      <c r="BV263" s="294"/>
      <c r="BW263" s="294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2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94"/>
      <c r="BU264" s="294"/>
      <c r="BV264" s="294"/>
      <c r="BW264" s="294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2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94"/>
      <c r="BU265" s="294"/>
      <c r="BV265" s="294"/>
      <c r="BW265" s="294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2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94"/>
      <c r="BU266" s="294"/>
      <c r="BV266" s="294"/>
      <c r="BW266" s="294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2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94"/>
      <c r="BU267" s="294"/>
      <c r="BV267" s="294"/>
      <c r="BW267" s="294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2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94"/>
      <c r="BU268" s="294"/>
      <c r="BV268" s="294"/>
      <c r="BW268" s="294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2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94"/>
      <c r="BU269" s="294"/>
      <c r="BV269" s="294"/>
      <c r="BW269" s="294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2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94"/>
      <c r="BU270" s="294"/>
      <c r="BV270" s="294"/>
      <c r="BW270" s="294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2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94"/>
      <c r="BU271" s="294"/>
      <c r="BV271" s="294"/>
      <c r="BW271" s="294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2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94"/>
      <c r="BU272" s="294"/>
      <c r="BV272" s="294"/>
      <c r="BW272" s="294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2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94"/>
      <c r="BU273" s="294"/>
      <c r="BV273" s="294"/>
      <c r="BW273" s="294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2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94"/>
      <c r="BU274" s="294"/>
      <c r="BV274" s="294"/>
      <c r="BW274" s="294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2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94"/>
      <c r="BU275" s="294"/>
      <c r="BV275" s="294"/>
      <c r="BW275" s="294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2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94"/>
      <c r="BU276" s="294"/>
      <c r="BV276" s="294"/>
      <c r="BW276" s="294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2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94"/>
      <c r="BU277" s="294"/>
      <c r="BV277" s="294"/>
      <c r="BW277" s="294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2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94"/>
      <c r="BU278" s="294"/>
      <c r="BV278" s="294"/>
      <c r="BW278" s="294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2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94"/>
      <c r="BU279" s="294"/>
      <c r="BV279" s="294"/>
      <c r="BW279" s="294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2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94"/>
      <c r="BU280" s="294"/>
      <c r="BV280" s="294"/>
      <c r="BW280" s="294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2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94"/>
      <c r="BU281" s="294"/>
      <c r="BV281" s="294"/>
      <c r="BW281" s="294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2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94"/>
      <c r="BU282" s="294"/>
      <c r="BV282" s="294"/>
      <c r="BW282" s="294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2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94"/>
      <c r="BU283" s="294"/>
      <c r="BV283" s="294"/>
      <c r="BW283" s="294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2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94"/>
      <c r="BU284" s="294"/>
      <c r="BV284" s="294"/>
      <c r="BW284" s="294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2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94"/>
      <c r="BU285" s="294"/>
      <c r="BV285" s="294"/>
      <c r="BW285" s="294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2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94"/>
      <c r="BU286" s="294"/>
      <c r="BV286" s="294"/>
      <c r="BW286" s="294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2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94"/>
      <c r="BU287" s="294"/>
      <c r="BV287" s="294"/>
      <c r="BW287" s="294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2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94"/>
      <c r="BU288" s="294"/>
      <c r="BV288" s="294"/>
      <c r="BW288" s="294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2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94"/>
      <c r="BU289" s="294"/>
      <c r="BV289" s="294"/>
      <c r="BW289" s="294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2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94"/>
      <c r="BU290" s="294"/>
      <c r="BV290" s="294"/>
      <c r="BW290" s="294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2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94"/>
      <c r="BU291" s="294"/>
      <c r="BV291" s="294"/>
      <c r="BW291" s="294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2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94"/>
      <c r="BU292" s="294"/>
      <c r="BV292" s="294"/>
      <c r="BW292" s="294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2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94"/>
      <c r="BU293" s="294"/>
      <c r="BV293" s="294"/>
      <c r="BW293" s="294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2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94"/>
      <c r="BU294" s="294"/>
      <c r="BV294" s="294"/>
      <c r="BW294" s="294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2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94"/>
      <c r="BU295" s="294"/>
      <c r="BV295" s="294"/>
      <c r="BW295" s="294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2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94"/>
      <c r="BU296" s="294"/>
      <c r="BV296" s="294"/>
      <c r="BW296" s="294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2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94"/>
      <c r="BU297" s="294"/>
      <c r="BV297" s="294"/>
      <c r="BW297" s="294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2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94"/>
      <c r="BU298" s="294"/>
      <c r="BV298" s="294"/>
      <c r="BW298" s="294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2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94"/>
      <c r="BU299" s="294"/>
      <c r="BV299" s="294"/>
      <c r="BW299" s="294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2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94"/>
      <c r="BU300" s="294"/>
      <c r="BV300" s="294"/>
      <c r="BW300" s="294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2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94"/>
      <c r="BU301" s="294"/>
      <c r="BV301" s="294"/>
      <c r="BW301" s="294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2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94"/>
      <c r="BU302" s="294"/>
      <c r="BV302" s="294"/>
      <c r="BW302" s="294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2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94"/>
      <c r="BU303" s="294"/>
      <c r="BV303" s="294"/>
      <c r="BW303" s="294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2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94"/>
      <c r="BU304" s="294"/>
      <c r="BV304" s="294"/>
      <c r="BW304" s="294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2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94"/>
      <c r="BU305" s="294"/>
      <c r="BV305" s="294"/>
      <c r="BW305" s="294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2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94"/>
      <c r="BU306" s="294"/>
      <c r="BV306" s="294"/>
      <c r="BW306" s="294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2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94"/>
      <c r="BU307" s="294"/>
      <c r="BV307" s="294"/>
      <c r="BW307" s="294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2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94"/>
      <c r="BU308" s="294"/>
      <c r="BV308" s="294"/>
      <c r="BW308" s="294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2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94"/>
      <c r="BU309" s="294"/>
      <c r="BV309" s="294"/>
      <c r="BW309" s="294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2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94"/>
      <c r="BU310" s="294"/>
      <c r="BV310" s="294"/>
      <c r="BW310" s="294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2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94"/>
      <c r="BU311" s="294"/>
      <c r="BV311" s="294"/>
      <c r="BW311" s="294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2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94"/>
      <c r="BU312" s="294"/>
      <c r="BV312" s="294"/>
      <c r="BW312" s="294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2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94"/>
      <c r="BU313" s="294"/>
      <c r="BV313" s="294"/>
      <c r="BW313" s="294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2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94"/>
      <c r="BU314" s="294"/>
      <c r="BV314" s="294"/>
      <c r="BW314" s="294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2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94"/>
      <c r="BU315" s="294"/>
      <c r="BV315" s="294"/>
      <c r="BW315" s="294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2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94"/>
      <c r="BU316" s="294"/>
      <c r="BV316" s="294"/>
      <c r="BW316" s="294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2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94"/>
      <c r="BU317" s="294"/>
      <c r="BV317" s="294"/>
      <c r="BW317" s="294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2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94"/>
      <c r="BU318" s="294"/>
      <c r="BV318" s="294"/>
      <c r="BW318" s="294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2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94"/>
      <c r="BU319" s="294"/>
      <c r="BV319" s="294"/>
      <c r="BW319" s="294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2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94"/>
      <c r="BU320" s="294"/>
      <c r="BV320" s="294"/>
      <c r="BW320" s="294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2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94"/>
      <c r="BU321" s="294"/>
      <c r="BV321" s="294"/>
      <c r="BW321" s="294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2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94"/>
      <c r="BU322" s="294"/>
      <c r="BV322" s="294"/>
      <c r="BW322" s="294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2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94"/>
      <c r="BU323" s="294"/>
      <c r="BV323" s="294"/>
      <c r="BW323" s="294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2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94"/>
      <c r="BU324" s="294"/>
      <c r="BV324" s="294"/>
      <c r="BW324" s="294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2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94"/>
      <c r="BU325" s="294"/>
      <c r="BV325" s="294"/>
      <c r="BW325" s="294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2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94"/>
      <c r="BU326" s="294"/>
      <c r="BV326" s="294"/>
      <c r="BW326" s="294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2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94"/>
      <c r="BU327" s="294"/>
      <c r="BV327" s="294"/>
      <c r="BW327" s="294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2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94"/>
      <c r="BU328" s="294"/>
      <c r="BV328" s="294"/>
      <c r="BW328" s="294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2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94"/>
      <c r="BU329" s="294"/>
      <c r="BV329" s="294"/>
      <c r="BW329" s="294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2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94"/>
      <c r="BU330" s="294"/>
      <c r="BV330" s="294"/>
      <c r="BW330" s="294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2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94"/>
      <c r="BU331" s="294"/>
      <c r="BV331" s="294"/>
      <c r="BW331" s="294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2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94"/>
      <c r="BU332" s="294"/>
      <c r="BV332" s="294"/>
      <c r="BW332" s="294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2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94"/>
      <c r="BU333" s="294"/>
      <c r="BV333" s="294"/>
      <c r="BW333" s="294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2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94"/>
      <c r="BU334" s="294"/>
      <c r="BV334" s="294"/>
      <c r="BW334" s="294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2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94"/>
      <c r="BU335" s="294"/>
      <c r="BV335" s="294"/>
      <c r="BW335" s="294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2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94"/>
      <c r="BU336" s="294"/>
      <c r="BV336" s="294"/>
      <c r="BW336" s="294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2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94"/>
      <c r="BU337" s="294"/>
      <c r="BV337" s="294"/>
      <c r="BW337" s="294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2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94"/>
      <c r="BU338" s="294"/>
      <c r="BV338" s="294"/>
      <c r="BW338" s="294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2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94"/>
      <c r="BU339" s="294"/>
      <c r="BV339" s="294"/>
      <c r="BW339" s="294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0"/>
      <c r="C340" s="232"/>
      <c r="D340" s="233"/>
      <c r="E340" s="234"/>
      <c r="F340" s="235"/>
      <c r="G340" s="236"/>
      <c r="H340" s="104"/>
      <c r="I340" s="252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94"/>
      <c r="BU340" s="294"/>
      <c r="BV340" s="294"/>
      <c r="BW340" s="294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0"/>
      <c r="C341" s="232"/>
      <c r="D341" s="233"/>
      <c r="E341" s="234"/>
      <c r="F341" s="235"/>
      <c r="G341" s="236"/>
      <c r="H341" s="104"/>
      <c r="I341" s="252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94"/>
      <c r="BU341" s="294"/>
      <c r="BV341" s="294"/>
      <c r="BW341" s="294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0"/>
      <c r="C342" s="232"/>
      <c r="D342" s="233"/>
      <c r="E342" s="234"/>
      <c r="F342" s="235"/>
      <c r="G342" s="236"/>
      <c r="H342" s="104"/>
      <c r="I342" s="252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94"/>
      <c r="BU342" s="294"/>
      <c r="BV342" s="294"/>
      <c r="BW342" s="294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2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94"/>
      <c r="BU343" s="294"/>
      <c r="BV343" s="294"/>
      <c r="BW343" s="294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2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94"/>
      <c r="BU344" s="294"/>
      <c r="BV344" s="294"/>
      <c r="BW344" s="294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2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94"/>
      <c r="BU345" s="294"/>
      <c r="BV345" s="294"/>
      <c r="BW345" s="294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2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94"/>
      <c r="BU346" s="294"/>
      <c r="BV346" s="294"/>
      <c r="BW346" s="294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2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94"/>
      <c r="BU347" s="294"/>
      <c r="BV347" s="294"/>
      <c r="BW347" s="294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2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94"/>
      <c r="BU348" s="294"/>
      <c r="BV348" s="294"/>
      <c r="BW348" s="294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2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94"/>
      <c r="BU349" s="294"/>
      <c r="BV349" s="294"/>
      <c r="BW349" s="294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2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94"/>
      <c r="BU350" s="294"/>
      <c r="BV350" s="294"/>
      <c r="BW350" s="294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2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94"/>
      <c r="BU351" s="294"/>
      <c r="BV351" s="294"/>
      <c r="BW351" s="294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2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94"/>
      <c r="BU352" s="294"/>
      <c r="BV352" s="294"/>
      <c r="BW352" s="294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2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94"/>
      <c r="BU353" s="294"/>
      <c r="BV353" s="294"/>
      <c r="BW353" s="294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2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94"/>
      <c r="BU354" s="294"/>
      <c r="BV354" s="294"/>
      <c r="BW354" s="294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2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94"/>
      <c r="BU355" s="294"/>
      <c r="BV355" s="294"/>
      <c r="BW355" s="294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2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94"/>
      <c r="BU356" s="294"/>
      <c r="BV356" s="294"/>
      <c r="BW356" s="294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0"/>
      <c r="C357" s="232"/>
      <c r="D357" s="233"/>
      <c r="E357" s="234"/>
      <c r="F357" s="235"/>
      <c r="G357" s="236"/>
      <c r="H357" s="104"/>
      <c r="I357" s="252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94"/>
      <c r="BU357" s="294"/>
      <c r="BV357" s="294"/>
      <c r="BW357" s="294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0"/>
      <c r="C358" s="232"/>
      <c r="D358" s="233"/>
      <c r="E358" s="234"/>
      <c r="F358" s="235"/>
      <c r="G358" s="236"/>
      <c r="H358" s="104"/>
      <c r="I358" s="252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94"/>
      <c r="BU358" s="294"/>
      <c r="BV358" s="294"/>
      <c r="BW358" s="294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0"/>
      <c r="C359" s="232"/>
      <c r="D359" s="233"/>
      <c r="E359" s="234"/>
      <c r="F359" s="235"/>
      <c r="G359" s="236"/>
      <c r="H359" s="104"/>
      <c r="I359" s="252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94"/>
      <c r="BU359" s="294"/>
      <c r="BV359" s="294"/>
      <c r="BW359" s="294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0"/>
      <c r="C360" s="232"/>
      <c r="D360" s="233"/>
      <c r="E360" s="234"/>
      <c r="F360" s="235"/>
      <c r="G360" s="236"/>
      <c r="H360" s="104"/>
      <c r="I360" s="252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94"/>
      <c r="BU360" s="294"/>
      <c r="BV360" s="294"/>
      <c r="BW360" s="294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2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94"/>
      <c r="BU361" s="294"/>
      <c r="BV361" s="294"/>
      <c r="BW361" s="294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2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94"/>
      <c r="BU362" s="294"/>
      <c r="BV362" s="294"/>
      <c r="BW362" s="294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2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94"/>
      <c r="BU363" s="294"/>
      <c r="BV363" s="294"/>
      <c r="BW363" s="294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2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94"/>
      <c r="BU364" s="294"/>
      <c r="BV364" s="294"/>
      <c r="BW364" s="294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2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94"/>
      <c r="BU365" s="294"/>
      <c r="BV365" s="294"/>
      <c r="BW365" s="294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0"/>
      <c r="C366" s="232"/>
      <c r="D366" s="233"/>
      <c r="E366" s="234"/>
      <c r="F366" s="235"/>
      <c r="G366" s="236"/>
      <c r="H366" s="104"/>
      <c r="I366" s="252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94"/>
      <c r="BU366" s="294"/>
      <c r="BV366" s="294"/>
      <c r="BW366" s="294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0"/>
      <c r="C367" s="232"/>
      <c r="D367" s="233"/>
      <c r="E367" s="234"/>
      <c r="F367" s="235"/>
      <c r="G367" s="236"/>
      <c r="H367" s="104"/>
      <c r="I367" s="252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94"/>
      <c r="BU367" s="294"/>
      <c r="BV367" s="294"/>
      <c r="BW367" s="294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0"/>
      <c r="C368" s="232"/>
      <c r="D368" s="233"/>
      <c r="E368" s="234"/>
      <c r="F368" s="235"/>
      <c r="G368" s="236"/>
      <c r="H368" s="104"/>
      <c r="I368" s="252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94"/>
      <c r="BU368" s="294"/>
      <c r="BV368" s="294"/>
      <c r="BW368" s="294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2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94"/>
      <c r="BU369" s="294"/>
      <c r="BV369" s="294"/>
      <c r="BW369" s="294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2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94"/>
      <c r="BU370" s="294"/>
      <c r="BV370" s="294"/>
      <c r="BW370" s="294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2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94"/>
      <c r="BU371" s="294"/>
      <c r="BV371" s="294"/>
      <c r="BW371" s="294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2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94"/>
      <c r="BU372" s="294"/>
      <c r="BV372" s="294"/>
      <c r="BW372" s="294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2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94"/>
      <c r="BU373" s="294"/>
      <c r="BV373" s="294"/>
      <c r="BW373" s="294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2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94"/>
      <c r="BU374" s="294"/>
      <c r="BV374" s="294"/>
      <c r="BW374" s="294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2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94"/>
      <c r="BU375" s="294"/>
      <c r="BV375" s="294"/>
      <c r="BW375" s="294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2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94"/>
      <c r="BU376" s="294"/>
      <c r="BV376" s="294"/>
      <c r="BW376" s="294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2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94"/>
      <c r="BU377" s="294"/>
      <c r="BV377" s="294"/>
      <c r="BW377" s="294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2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94"/>
      <c r="BU378" s="294"/>
      <c r="BV378" s="294"/>
      <c r="BW378" s="294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2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94"/>
      <c r="BU379" s="294"/>
      <c r="BV379" s="294"/>
      <c r="BW379" s="294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2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94"/>
      <c r="BU380" s="294"/>
      <c r="BV380" s="294"/>
      <c r="BW380" s="294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2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94"/>
      <c r="BU381" s="294"/>
      <c r="BV381" s="294"/>
      <c r="BW381" s="294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2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94"/>
      <c r="BU382" s="294"/>
      <c r="BV382" s="294"/>
      <c r="BW382" s="294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2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94"/>
      <c r="BU383" s="294"/>
      <c r="BV383" s="294"/>
      <c r="BW383" s="294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2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94"/>
      <c r="BU384" s="294"/>
      <c r="BV384" s="294"/>
      <c r="BW384" s="294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2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94"/>
      <c r="BU385" s="294"/>
      <c r="BV385" s="294"/>
      <c r="BW385" s="294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2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94"/>
      <c r="BU386" s="294"/>
      <c r="BV386" s="294"/>
      <c r="BW386" s="294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2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94"/>
      <c r="BU387" s="294"/>
      <c r="BV387" s="294"/>
      <c r="BW387" s="294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2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94"/>
      <c r="BU388" s="294"/>
      <c r="BV388" s="294"/>
      <c r="BW388" s="294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2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94"/>
      <c r="BU389" s="294"/>
      <c r="BV389" s="294"/>
      <c r="BW389" s="294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2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94"/>
      <c r="BU390" s="294"/>
      <c r="BV390" s="294"/>
      <c r="BW390" s="294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2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94"/>
      <c r="BU391" s="294"/>
      <c r="BV391" s="294"/>
      <c r="BW391" s="294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2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94"/>
      <c r="BU392" s="294"/>
      <c r="BV392" s="294"/>
      <c r="BW392" s="294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2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94"/>
      <c r="BU393" s="294"/>
      <c r="BV393" s="294"/>
      <c r="BW393" s="294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2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94"/>
      <c r="BU394" s="294"/>
      <c r="BV394" s="294"/>
      <c r="BW394" s="294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2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94"/>
      <c r="BU395" s="294"/>
      <c r="BV395" s="294"/>
      <c r="BW395" s="294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2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94"/>
      <c r="BU396" s="294"/>
      <c r="BV396" s="294"/>
      <c r="BW396" s="294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2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94"/>
      <c r="BU397" s="294"/>
      <c r="BV397" s="294"/>
      <c r="BW397" s="294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2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94"/>
      <c r="BU398" s="294"/>
      <c r="BV398" s="294"/>
      <c r="BW398" s="294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2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94"/>
      <c r="BU399" s="294"/>
      <c r="BV399" s="294"/>
      <c r="BW399" s="294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2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94"/>
      <c r="BU400" s="294"/>
      <c r="BV400" s="294"/>
      <c r="BW400" s="294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2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94"/>
      <c r="BU401" s="294"/>
      <c r="BV401" s="294"/>
      <c r="BW401" s="294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2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94"/>
      <c r="BU402" s="294"/>
      <c r="BV402" s="294"/>
      <c r="BW402" s="294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2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94"/>
      <c r="BU403" s="294"/>
      <c r="BV403" s="294"/>
      <c r="BW403" s="294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2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94"/>
      <c r="BU404" s="294"/>
      <c r="BV404" s="294"/>
      <c r="BW404" s="294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2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94"/>
      <c r="BU405" s="294"/>
      <c r="BV405" s="294"/>
      <c r="BW405" s="294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2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94"/>
      <c r="BU406" s="294"/>
      <c r="BV406" s="294"/>
      <c r="BW406" s="294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2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94"/>
      <c r="BU407" s="294"/>
      <c r="BV407" s="294"/>
      <c r="BW407" s="294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2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94"/>
      <c r="BU408" s="294"/>
      <c r="BV408" s="294"/>
      <c r="BW408" s="294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2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94"/>
      <c r="BU409" s="294"/>
      <c r="BV409" s="294"/>
      <c r="BW409" s="294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2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94"/>
      <c r="BU410" s="294"/>
      <c r="BV410" s="294"/>
      <c r="BW410" s="294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2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94"/>
      <c r="BU411" s="294"/>
      <c r="BV411" s="294"/>
      <c r="BW411" s="294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2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94"/>
      <c r="BU412" s="294"/>
      <c r="BV412" s="294"/>
      <c r="BW412" s="294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2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94"/>
      <c r="BU413" s="294"/>
      <c r="BV413" s="294"/>
      <c r="BW413" s="294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2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94"/>
      <c r="BU414" s="294"/>
      <c r="BV414" s="294"/>
      <c r="BW414" s="294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2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94"/>
      <c r="BU415" s="294"/>
      <c r="BV415" s="294"/>
      <c r="BW415" s="294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2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94"/>
      <c r="BU416" s="294"/>
      <c r="BV416" s="294"/>
      <c r="BW416" s="294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2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94"/>
      <c r="BU417" s="294"/>
      <c r="BV417" s="294"/>
      <c r="BW417" s="294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2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94"/>
      <c r="BU418" s="294"/>
      <c r="BV418" s="294"/>
      <c r="BW418" s="294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2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94"/>
      <c r="BU419" s="294"/>
      <c r="BV419" s="294"/>
      <c r="BW419" s="294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2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94"/>
      <c r="BU420" s="294"/>
      <c r="BV420" s="294"/>
      <c r="BW420" s="294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2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94"/>
      <c r="BU421" s="294"/>
      <c r="BV421" s="294"/>
      <c r="BW421" s="294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2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94"/>
      <c r="BU422" s="294"/>
      <c r="BV422" s="294"/>
      <c r="BW422" s="294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2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94"/>
      <c r="BU423" s="294"/>
      <c r="BV423" s="294"/>
      <c r="BW423" s="294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2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94"/>
      <c r="BU424" s="294"/>
      <c r="BV424" s="294"/>
      <c r="BW424" s="294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2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94"/>
      <c r="BU425" s="294"/>
      <c r="BV425" s="294"/>
      <c r="BW425" s="294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2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94"/>
      <c r="BU426" s="294"/>
      <c r="BV426" s="294"/>
      <c r="BW426" s="294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2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94"/>
      <c r="BU427" s="294"/>
      <c r="BV427" s="294"/>
      <c r="BW427" s="294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2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94"/>
      <c r="BU428" s="294"/>
      <c r="BV428" s="294"/>
      <c r="BW428" s="294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2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94"/>
      <c r="BU429" s="294"/>
      <c r="BV429" s="294"/>
      <c r="BW429" s="294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2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94"/>
      <c r="BU430" s="294"/>
      <c r="BV430" s="294"/>
      <c r="BW430" s="294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2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94"/>
      <c r="BU431" s="294"/>
      <c r="BV431" s="294"/>
      <c r="BW431" s="294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2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94"/>
      <c r="BU432" s="294"/>
      <c r="BV432" s="294"/>
      <c r="BW432" s="294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2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94"/>
      <c r="BU433" s="294"/>
      <c r="BV433" s="294"/>
      <c r="BW433" s="294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2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94"/>
      <c r="BU434" s="294"/>
      <c r="BV434" s="294"/>
      <c r="BW434" s="294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2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94"/>
      <c r="BU435" s="294"/>
      <c r="BV435" s="294"/>
      <c r="BW435" s="294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2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94"/>
      <c r="BU436" s="294"/>
      <c r="BV436" s="294"/>
      <c r="BW436" s="294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2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94"/>
      <c r="BU437" s="294"/>
      <c r="BV437" s="294"/>
      <c r="BW437" s="294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l2gbjucnyqTWCiEzatyaX5mMA+QEENm4QUo68WP3H+b2+waqb3z7Mluh7Y0cpHBjepgL9Q3n/+8NXT6/RpNaZQ==" saltValue="dWQigAA0g+0z6yWUU3MFrw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V2" s="196" t="s">
        <v>8</v>
      </c>
      <c r="W2" s="197"/>
      <c r="X2" s="197"/>
      <c r="Y2" s="197"/>
      <c r="Z2" s="197"/>
      <c r="AA2" s="198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96" t="s">
        <v>11</v>
      </c>
      <c r="AM2" s="197"/>
      <c r="AN2" s="197"/>
      <c r="AO2" s="83" t="s">
        <v>255</v>
      </c>
      <c r="AP2" s="196" t="s">
        <v>12</v>
      </c>
      <c r="AQ2" s="197"/>
      <c r="AR2" s="19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3" t="s">
        <v>276</v>
      </c>
      <c r="J3" s="180" t="s">
        <v>318</v>
      </c>
      <c r="K3" s="180" t="s">
        <v>319</v>
      </c>
      <c r="L3" s="183" t="s">
        <v>14</v>
      </c>
      <c r="M3" s="210" t="s">
        <v>24</v>
      </c>
      <c r="N3" s="180" t="s">
        <v>320</v>
      </c>
      <c r="O3" s="180" t="s">
        <v>321</v>
      </c>
      <c r="P3" s="183" t="s">
        <v>14</v>
      </c>
      <c r="Q3" s="186" t="s">
        <v>25</v>
      </c>
      <c r="R3" s="186" t="s">
        <v>26</v>
      </c>
      <c r="S3" s="186" t="s">
        <v>27</v>
      </c>
      <c r="T3" s="213" t="s">
        <v>44</v>
      </c>
      <c r="U3" s="22"/>
      <c r="V3" s="207" t="s">
        <v>28</v>
      </c>
      <c r="W3" s="202" t="s">
        <v>30</v>
      </c>
      <c r="X3" s="210" t="s">
        <v>29</v>
      </c>
      <c r="Y3" s="186" t="s">
        <v>68</v>
      </c>
      <c r="Z3" s="186" t="s">
        <v>220</v>
      </c>
      <c r="AA3" s="186" t="s">
        <v>221</v>
      </c>
      <c r="AB3" s="22"/>
      <c r="AC3" s="208" t="s">
        <v>43</v>
      </c>
      <c r="AD3" s="187" t="s">
        <v>32</v>
      </c>
      <c r="AE3" s="211" t="s">
        <v>31</v>
      </c>
      <c r="AF3" s="178" t="s">
        <v>33</v>
      </c>
      <c r="AG3" s="22"/>
      <c r="AH3" s="187" t="s">
        <v>35</v>
      </c>
      <c r="AI3" s="211" t="s">
        <v>34</v>
      </c>
      <c r="AJ3" s="178" t="s">
        <v>36</v>
      </c>
      <c r="AK3" s="22"/>
      <c r="AL3" s="193" t="s">
        <v>37</v>
      </c>
      <c r="AM3" s="193" t="s">
        <v>38</v>
      </c>
      <c r="AN3" s="193" t="s">
        <v>39</v>
      </c>
      <c r="AO3" s="22"/>
      <c r="AP3" s="189" t="s">
        <v>40</v>
      </c>
      <c r="AQ3" s="189" t="s">
        <v>41</v>
      </c>
      <c r="AR3" s="18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0"/>
      <c r="E4" s="187"/>
      <c r="F4" s="187"/>
      <c r="G4" s="184"/>
      <c r="H4" s="184"/>
      <c r="I4" s="184"/>
      <c r="J4" s="181"/>
      <c r="K4" s="181"/>
      <c r="L4" s="184"/>
      <c r="M4" s="211"/>
      <c r="N4" s="181"/>
      <c r="O4" s="181"/>
      <c r="P4" s="184"/>
      <c r="Q4" s="178"/>
      <c r="R4" s="178"/>
      <c r="S4" s="178"/>
      <c r="T4" s="214"/>
      <c r="U4" s="22"/>
      <c r="V4" s="208"/>
      <c r="W4" s="187"/>
      <c r="X4" s="211"/>
      <c r="Y4" s="178"/>
      <c r="Z4" s="178"/>
      <c r="AA4" s="178"/>
      <c r="AB4" s="22"/>
      <c r="AC4" s="208"/>
      <c r="AD4" s="187"/>
      <c r="AE4" s="211"/>
      <c r="AF4" s="178"/>
      <c r="AG4" s="22"/>
      <c r="AH4" s="187"/>
      <c r="AI4" s="211"/>
      <c r="AJ4" s="178"/>
      <c r="AK4" s="22"/>
      <c r="AL4" s="194"/>
      <c r="AM4" s="194"/>
      <c r="AN4" s="194"/>
      <c r="AO4" s="22"/>
      <c r="AP4" s="190"/>
      <c r="AQ4" s="190"/>
      <c r="AR4" s="19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1"/>
      <c r="E5" s="188"/>
      <c r="F5" s="188"/>
      <c r="G5" s="185"/>
      <c r="H5" s="184"/>
      <c r="I5" s="184"/>
      <c r="J5" s="182"/>
      <c r="K5" s="182"/>
      <c r="L5" s="185"/>
      <c r="M5" s="212"/>
      <c r="N5" s="182"/>
      <c r="O5" s="182"/>
      <c r="P5" s="185"/>
      <c r="Q5" s="179"/>
      <c r="R5" s="179"/>
      <c r="S5" s="179"/>
      <c r="T5" s="215"/>
      <c r="U5" s="22"/>
      <c r="V5" s="209"/>
      <c r="W5" s="188"/>
      <c r="X5" s="212"/>
      <c r="Y5" s="179"/>
      <c r="Z5" s="179"/>
      <c r="AA5" s="179"/>
      <c r="AB5" s="22"/>
      <c r="AC5" s="209"/>
      <c r="AD5" s="188"/>
      <c r="AE5" s="212"/>
      <c r="AF5" s="179"/>
      <c r="AG5" s="22"/>
      <c r="AH5" s="188"/>
      <c r="AI5" s="212"/>
      <c r="AJ5" s="179"/>
      <c r="AK5" s="22"/>
      <c r="AL5" s="195"/>
      <c r="AM5" s="195"/>
      <c r="AN5" s="195"/>
      <c r="AO5" s="22"/>
      <c r="AP5" s="191"/>
      <c r="AQ5" s="191"/>
      <c r="AR5" s="19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3"/>
      <c r="BO6" s="293"/>
      <c r="BP6" s="293"/>
      <c r="BQ6" s="293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93" t="s">
        <v>671</v>
      </c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94"/>
      <c r="BO7" s="294"/>
      <c r="BP7" s="294"/>
      <c r="BQ7" s="294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93" t="s">
        <v>633</v>
      </c>
      <c r="C8" s="254"/>
      <c r="D8" s="233"/>
      <c r="E8" s="234"/>
      <c r="F8" s="235"/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/>
      <c r="N8" s="240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6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94"/>
      <c r="BO8" s="294"/>
      <c r="BP8" s="294"/>
      <c r="BQ8" s="294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 t="s">
        <v>672</v>
      </c>
      <c r="B9" s="254" t="s">
        <v>639</v>
      </c>
      <c r="C9" s="254" t="s">
        <v>640</v>
      </c>
      <c r="D9" s="233"/>
      <c r="E9" s="234">
        <v>373425</v>
      </c>
      <c r="F9" s="235">
        <v>373425</v>
      </c>
      <c r="G9" s="255">
        <f>'Jobs-Ops'!G9</f>
        <v>0</v>
      </c>
      <c r="H9" s="113">
        <f>'Jobs-Ops'!H9</f>
        <v>0</v>
      </c>
      <c r="I9" s="104"/>
      <c r="J9" s="237">
        <v>373425</v>
      </c>
      <c r="K9" s="248"/>
      <c r="L9" s="239"/>
      <c r="M9" s="8">
        <v>288875.81</v>
      </c>
      <c r="N9" s="240">
        <v>269840</v>
      </c>
      <c r="O9" s="72"/>
      <c r="P9" s="100"/>
      <c r="Q9" s="9">
        <f t="shared" si="12"/>
        <v>103585</v>
      </c>
      <c r="R9" s="9">
        <f t="shared" si="13"/>
        <v>92970</v>
      </c>
      <c r="S9" s="9">
        <f t="shared" si="14"/>
        <v>10615</v>
      </c>
      <c r="T9" s="256">
        <v>46112</v>
      </c>
      <c r="U9" s="10"/>
      <c r="V9" s="23">
        <f t="shared" si="15"/>
        <v>0.87597735695226808</v>
      </c>
      <c r="W9" s="11">
        <f t="shared" si="16"/>
        <v>327111.84451990068</v>
      </c>
      <c r="X9" s="8">
        <v>236373.73</v>
      </c>
      <c r="Y9" s="9">
        <f t="shared" si="17"/>
        <v>90738.114519900671</v>
      </c>
      <c r="Z9" s="9">
        <f t="shared" si="18"/>
        <v>92970</v>
      </c>
      <c r="AA9" s="9">
        <f t="shared" si="19"/>
        <v>-2231.8854800993286</v>
      </c>
      <c r="AB9" s="10"/>
      <c r="AC9" s="24">
        <v>0.54683204481953063</v>
      </c>
      <c r="AD9" s="11">
        <v>111663.50820786139</v>
      </c>
      <c r="AE9" s="8">
        <v>152851.04</v>
      </c>
      <c r="AF9" s="9">
        <f t="shared" si="20"/>
        <v>-41187.531792138616</v>
      </c>
      <c r="AG9" s="10"/>
      <c r="AH9" s="11">
        <f t="shared" si="21"/>
        <v>215448.33631203929</v>
      </c>
      <c r="AI9" s="8">
        <v>83522.69</v>
      </c>
      <c r="AJ9" s="9">
        <f t="shared" si="23"/>
        <v>131925.64631203929</v>
      </c>
      <c r="AK9" s="10"/>
      <c r="AL9" s="25">
        <f t="shared" si="24"/>
        <v>46313.155480099318</v>
      </c>
      <c r="AM9" s="25">
        <f t="shared" si="25"/>
        <v>33466.26999999999</v>
      </c>
      <c r="AN9" s="25">
        <f t="shared" si="26"/>
        <v>12846.885480099329</v>
      </c>
      <c r="AO9" s="10"/>
      <c r="AP9" s="12">
        <v>373425</v>
      </c>
      <c r="AQ9" s="12" t="str">
        <f t="shared" si="27"/>
        <v xml:space="preserve"> </v>
      </c>
      <c r="AR9" s="12">
        <f t="shared" si="28"/>
        <v>46313.155480099318</v>
      </c>
      <c r="AS9" s="241"/>
      <c r="AT9" s="242"/>
      <c r="AU9" s="241"/>
      <c r="AV9" s="241"/>
      <c r="AW9" s="243"/>
      <c r="AX9" s="242" t="s">
        <v>630</v>
      </c>
      <c r="AY9" s="242" t="s">
        <v>630</v>
      </c>
      <c r="AZ9" s="15">
        <v>373425</v>
      </c>
      <c r="BA9" s="15">
        <v>269840</v>
      </c>
      <c r="BB9" s="15">
        <v>373425</v>
      </c>
      <c r="BC9" s="15">
        <v>269840</v>
      </c>
      <c r="BD9" s="241">
        <v>0</v>
      </c>
      <c r="BE9" s="241">
        <v>0</v>
      </c>
      <c r="BF9" s="241"/>
      <c r="BG9" s="241">
        <v>1</v>
      </c>
      <c r="BH9" s="241">
        <v>0</v>
      </c>
      <c r="BI9" s="241">
        <v>92970</v>
      </c>
      <c r="BJ9" s="241"/>
      <c r="BK9" s="241"/>
      <c r="BL9" s="241"/>
      <c r="BM9" s="241"/>
      <c r="BN9" s="294"/>
      <c r="BO9" s="294"/>
      <c r="BP9" s="294"/>
      <c r="BQ9" s="294"/>
      <c r="BR9" s="244"/>
      <c r="BS9" s="244"/>
      <c r="BT9" s="241"/>
      <c r="BU9" s="241"/>
      <c r="BV9" s="245" t="s">
        <v>638</v>
      </c>
      <c r="BW9" s="241">
        <v>0</v>
      </c>
      <c r="BX9" s="247">
        <v>204200.74</v>
      </c>
      <c r="BY9" s="247">
        <v>279521</v>
      </c>
      <c r="BZ9" s="247">
        <v>204200.74</v>
      </c>
      <c r="CA9" s="247">
        <v>279521</v>
      </c>
      <c r="CB9" s="242" t="s">
        <v>634</v>
      </c>
      <c r="CC9" s="247">
        <v>236373.73</v>
      </c>
      <c r="CD9" s="247">
        <v>83522.69</v>
      </c>
      <c r="CE9" s="247">
        <v>373425</v>
      </c>
      <c r="CF9" s="247">
        <v>0</v>
      </c>
    </row>
    <row r="10" spans="1:95" x14ac:dyDescent="0.25">
      <c r="A10" s="253" t="s">
        <v>673</v>
      </c>
      <c r="B10" s="254" t="s">
        <v>641</v>
      </c>
      <c r="C10" s="254" t="s">
        <v>640</v>
      </c>
      <c r="D10" s="233"/>
      <c r="E10" s="234">
        <v>135000</v>
      </c>
      <c r="F10" s="235">
        <v>135000</v>
      </c>
      <c r="G10" s="255">
        <f>'Jobs-Ops'!G10</f>
        <v>0</v>
      </c>
      <c r="H10" s="113">
        <f>'Jobs-Ops'!H10</f>
        <v>0</v>
      </c>
      <c r="I10" s="104"/>
      <c r="J10" s="237">
        <v>135000</v>
      </c>
      <c r="K10" s="248"/>
      <c r="L10" s="239"/>
      <c r="M10" s="8">
        <v>104469.52</v>
      </c>
      <c r="N10" s="240">
        <v>68025</v>
      </c>
      <c r="O10" s="72"/>
      <c r="P10" s="100"/>
      <c r="Q10" s="9">
        <f t="shared" si="12"/>
        <v>66975</v>
      </c>
      <c r="R10" s="9">
        <f t="shared" si="13"/>
        <v>66975</v>
      </c>
      <c r="S10" s="9">
        <f t="shared" si="14"/>
        <v>0</v>
      </c>
      <c r="T10" s="256">
        <v>46112</v>
      </c>
      <c r="U10" s="10"/>
      <c r="V10" s="23">
        <f t="shared" si="15"/>
        <v>0.75027445791988234</v>
      </c>
      <c r="W10" s="11">
        <f t="shared" si="16"/>
        <v>101287.05181918411</v>
      </c>
      <c r="X10" s="8">
        <v>51037.42</v>
      </c>
      <c r="Y10" s="9">
        <f t="shared" si="17"/>
        <v>50249.631819184113</v>
      </c>
      <c r="Z10" s="9">
        <f t="shared" si="18"/>
        <v>66975</v>
      </c>
      <c r="AA10" s="9">
        <f t="shared" si="19"/>
        <v>-16725.368180815887</v>
      </c>
      <c r="AB10" s="10"/>
      <c r="AC10" s="24">
        <v>0.22503938904474485</v>
      </c>
      <c r="AD10" s="11">
        <v>6836.7573998143953</v>
      </c>
      <c r="AE10" s="8">
        <v>15882.83</v>
      </c>
      <c r="AF10" s="9">
        <f t="shared" si="20"/>
        <v>-9046.0726001856056</v>
      </c>
      <c r="AG10" s="10"/>
      <c r="AH10" s="11">
        <f t="shared" si="21"/>
        <v>94450.294419369719</v>
      </c>
      <c r="AI10" s="8">
        <v>35154.589999999997</v>
      </c>
      <c r="AJ10" s="9">
        <f t="shared" si="23"/>
        <v>59295.704419369722</v>
      </c>
      <c r="AK10" s="10"/>
      <c r="AL10" s="25">
        <f t="shared" si="24"/>
        <v>33712.948180815889</v>
      </c>
      <c r="AM10" s="25">
        <f t="shared" si="25"/>
        <v>16987.580000000002</v>
      </c>
      <c r="AN10" s="25">
        <f t="shared" si="26"/>
        <v>16725.368180815887</v>
      </c>
      <c r="AO10" s="10"/>
      <c r="AP10" s="12">
        <v>135000</v>
      </c>
      <c r="AQ10" s="12" t="str">
        <f t="shared" si="27"/>
        <v xml:space="preserve"> </v>
      </c>
      <c r="AR10" s="12">
        <f t="shared" si="28"/>
        <v>33712.948180815889</v>
      </c>
      <c r="AS10" s="241"/>
      <c r="AT10" s="242"/>
      <c r="AU10" s="241"/>
      <c r="AV10" s="241"/>
      <c r="AW10" s="243"/>
      <c r="AX10" s="242" t="s">
        <v>630</v>
      </c>
      <c r="AY10" s="242" t="s">
        <v>630</v>
      </c>
      <c r="AZ10" s="15">
        <v>135000</v>
      </c>
      <c r="BA10" s="15">
        <v>68025</v>
      </c>
      <c r="BB10" s="15">
        <v>135000</v>
      </c>
      <c r="BC10" s="15">
        <v>68025</v>
      </c>
      <c r="BD10" s="241">
        <v>0</v>
      </c>
      <c r="BE10" s="241">
        <v>0</v>
      </c>
      <c r="BF10" s="241"/>
      <c r="BG10" s="241">
        <v>1</v>
      </c>
      <c r="BH10" s="241">
        <v>0</v>
      </c>
      <c r="BI10" s="241">
        <v>66975</v>
      </c>
      <c r="BJ10" s="241"/>
      <c r="BK10" s="241"/>
      <c r="BL10" s="241"/>
      <c r="BM10" s="241"/>
      <c r="BN10" s="294"/>
      <c r="BO10" s="294"/>
      <c r="BP10" s="294"/>
      <c r="BQ10" s="294"/>
      <c r="BR10" s="244"/>
      <c r="BS10" s="244"/>
      <c r="BT10" s="241"/>
      <c r="BU10" s="241"/>
      <c r="BV10" s="245" t="s">
        <v>638</v>
      </c>
      <c r="BW10" s="241">
        <v>0</v>
      </c>
      <c r="BX10" s="247">
        <v>30380.27</v>
      </c>
      <c r="BY10" s="247">
        <v>70578</v>
      </c>
      <c r="BZ10" s="247">
        <v>15882.83</v>
      </c>
      <c r="CA10" s="247">
        <v>70578</v>
      </c>
      <c r="CB10" s="242" t="s">
        <v>634</v>
      </c>
      <c r="CC10" s="247">
        <v>51037.42</v>
      </c>
      <c r="CD10" s="247">
        <v>35154.589999999997</v>
      </c>
      <c r="CE10" s="247">
        <v>135000</v>
      </c>
      <c r="CF10" s="247">
        <v>0</v>
      </c>
    </row>
    <row r="11" spans="1:95" x14ac:dyDescent="0.25">
      <c r="A11" s="253" t="s">
        <v>674</v>
      </c>
      <c r="B11" s="254" t="s">
        <v>675</v>
      </c>
      <c r="C11" s="254" t="s">
        <v>640</v>
      </c>
      <c r="D11" s="233"/>
      <c r="E11" s="234">
        <v>75150</v>
      </c>
      <c r="F11" s="235">
        <v>75150</v>
      </c>
      <c r="G11" s="255">
        <f>'Jobs-Ops'!G11</f>
        <v>0</v>
      </c>
      <c r="H11" s="113">
        <f>'Jobs-Ops'!H11</f>
        <v>0</v>
      </c>
      <c r="I11" s="104"/>
      <c r="J11" s="237">
        <v>49250</v>
      </c>
      <c r="K11" s="248"/>
      <c r="L11" s="239"/>
      <c r="M11" s="8">
        <v>39622.47</v>
      </c>
      <c r="N11" s="240">
        <v>36461.94</v>
      </c>
      <c r="O11" s="72"/>
      <c r="P11" s="100"/>
      <c r="Q11" s="9">
        <f t="shared" si="12"/>
        <v>12788.059999999998</v>
      </c>
      <c r="R11" s="9">
        <f t="shared" si="13"/>
        <v>15061.870000000003</v>
      </c>
      <c r="S11" s="9">
        <f t="shared" si="14"/>
        <v>-2273.8100000000049</v>
      </c>
      <c r="T11" s="256">
        <v>46387</v>
      </c>
      <c r="U11" s="10"/>
      <c r="V11" s="23">
        <f t="shared" si="15"/>
        <v>1</v>
      </c>
      <c r="W11" s="11">
        <f t="shared" si="16"/>
        <v>49250</v>
      </c>
      <c r="X11" s="8">
        <v>36461.94</v>
      </c>
      <c r="Y11" s="9">
        <f t="shared" si="17"/>
        <v>12788.059999999998</v>
      </c>
      <c r="Z11" s="9">
        <f t="shared" si="18"/>
        <v>15061.870000000003</v>
      </c>
      <c r="AA11" s="9">
        <f t="shared" si="19"/>
        <v>-2273.8100000000049</v>
      </c>
      <c r="AB11" s="10"/>
      <c r="AC11" s="24">
        <v>0</v>
      </c>
      <c r="AD11" s="11">
        <v>0</v>
      </c>
      <c r="AE11" s="8">
        <v>0</v>
      </c>
      <c r="AF11" s="9">
        <f t="shared" si="20"/>
        <v>0</v>
      </c>
      <c r="AG11" s="10"/>
      <c r="AH11" s="11">
        <f t="shared" si="21"/>
        <v>49250</v>
      </c>
      <c r="AI11" s="8">
        <v>36461.94</v>
      </c>
      <c r="AJ11" s="9">
        <f t="shared" si="23"/>
        <v>12788.059999999998</v>
      </c>
      <c r="AK11" s="10"/>
      <c r="AL11" s="25">
        <f t="shared" si="24"/>
        <v>0</v>
      </c>
      <c r="AM11" s="25">
        <f t="shared" si="25"/>
        <v>0</v>
      </c>
      <c r="AN11" s="25">
        <f t="shared" si="26"/>
        <v>0</v>
      </c>
      <c r="AO11" s="10"/>
      <c r="AP11" s="12">
        <v>75150</v>
      </c>
      <c r="AQ11" s="12" t="str">
        <f t="shared" si="27"/>
        <v xml:space="preserve"> </v>
      </c>
      <c r="AR11" s="12">
        <f t="shared" si="28"/>
        <v>25900</v>
      </c>
      <c r="AS11" s="241"/>
      <c r="AT11" s="242"/>
      <c r="AU11" s="241"/>
      <c r="AV11" s="241"/>
      <c r="AW11" s="243"/>
      <c r="AX11" s="242" t="s">
        <v>630</v>
      </c>
      <c r="AY11" s="242" t="s">
        <v>630</v>
      </c>
      <c r="AZ11" s="15">
        <v>49250</v>
      </c>
      <c r="BA11" s="15">
        <v>36461.94</v>
      </c>
      <c r="BB11" s="15">
        <v>49250</v>
      </c>
      <c r="BC11" s="15">
        <v>36461.94</v>
      </c>
      <c r="BD11" s="241">
        <v>0</v>
      </c>
      <c r="BE11" s="249">
        <v>0</v>
      </c>
      <c r="BF11" s="241"/>
      <c r="BG11" s="241">
        <v>1</v>
      </c>
      <c r="BH11" s="241">
        <v>0</v>
      </c>
      <c r="BI11" s="241">
        <v>15061.870000000003</v>
      </c>
      <c r="BJ11" s="241"/>
      <c r="BK11" s="241"/>
      <c r="BL11" s="241"/>
      <c r="BM11" s="241"/>
      <c r="BN11" s="294"/>
      <c r="BO11" s="294"/>
      <c r="BP11" s="294"/>
      <c r="BQ11" s="294"/>
      <c r="BR11" s="244"/>
      <c r="BS11" s="244"/>
      <c r="BT11" s="241"/>
      <c r="BU11" s="241"/>
      <c r="BV11" s="245" t="s">
        <v>638</v>
      </c>
      <c r="BW11" s="241">
        <v>0</v>
      </c>
      <c r="BX11" s="241">
        <v>0</v>
      </c>
      <c r="BY11" s="241">
        <v>0</v>
      </c>
      <c r="BZ11" s="241">
        <v>0</v>
      </c>
      <c r="CA11" s="241">
        <v>0</v>
      </c>
      <c r="CB11" s="242" t="s">
        <v>634</v>
      </c>
      <c r="CC11" s="247">
        <v>36461.94</v>
      </c>
      <c r="CD11" s="247">
        <v>36461.94</v>
      </c>
      <c r="CE11" s="247">
        <v>75150</v>
      </c>
      <c r="CF11" s="247">
        <v>0</v>
      </c>
    </row>
    <row r="12" spans="1:95" x14ac:dyDescent="0.25">
      <c r="A12" s="253" t="s">
        <v>676</v>
      </c>
      <c r="B12" s="254" t="s">
        <v>642</v>
      </c>
      <c r="C12" s="254" t="s">
        <v>640</v>
      </c>
      <c r="D12" s="233"/>
      <c r="E12" s="234">
        <v>243360</v>
      </c>
      <c r="F12" s="235">
        <v>243360</v>
      </c>
      <c r="G12" s="255">
        <f>'Jobs-Ops'!G12</f>
        <v>0</v>
      </c>
      <c r="H12" s="113">
        <f>'Jobs-Ops'!H12</f>
        <v>0</v>
      </c>
      <c r="I12" s="104"/>
      <c r="J12" s="237">
        <v>160000</v>
      </c>
      <c r="K12" s="248"/>
      <c r="L12" s="239"/>
      <c r="M12" s="8">
        <v>137970.42000000001</v>
      </c>
      <c r="N12" s="240">
        <v>142358.95000000001</v>
      </c>
      <c r="O12" s="71"/>
      <c r="P12" s="100"/>
      <c r="Q12" s="9">
        <f t="shared" si="12"/>
        <v>17641.049999999988</v>
      </c>
      <c r="R12" s="9">
        <f t="shared" si="13"/>
        <v>29456</v>
      </c>
      <c r="S12" s="9">
        <f t="shared" si="14"/>
        <v>-11814.950000000012</v>
      </c>
      <c r="T12" s="256">
        <v>46203</v>
      </c>
      <c r="U12" s="10"/>
      <c r="V12" s="23">
        <f t="shared" si="15"/>
        <v>1</v>
      </c>
      <c r="W12" s="11">
        <f t="shared" si="16"/>
        <v>160000</v>
      </c>
      <c r="X12" s="8">
        <v>142358.95000000001</v>
      </c>
      <c r="Y12" s="9">
        <f t="shared" si="17"/>
        <v>17641.049999999988</v>
      </c>
      <c r="Z12" s="9">
        <f t="shared" si="18"/>
        <v>29456</v>
      </c>
      <c r="AA12" s="9">
        <f t="shared" si="19"/>
        <v>-11814.950000000012</v>
      </c>
      <c r="AB12" s="10"/>
      <c r="AC12" s="24">
        <v>0.80918534329420133</v>
      </c>
      <c r="AD12" s="11">
        <v>159347.4157457132</v>
      </c>
      <c r="AE12" s="8">
        <v>100083.28</v>
      </c>
      <c r="AF12" s="9">
        <f t="shared" si="20"/>
        <v>59264.135745713196</v>
      </c>
      <c r="AG12" s="10"/>
      <c r="AH12" s="11">
        <f t="shared" si="21"/>
        <v>652.58425428680493</v>
      </c>
      <c r="AI12" s="8">
        <v>42275.67</v>
      </c>
      <c r="AJ12" s="9">
        <f t="shared" si="23"/>
        <v>-41623.085745713208</v>
      </c>
      <c r="AK12" s="10"/>
      <c r="AL12" s="25">
        <f t="shared" si="24"/>
        <v>0</v>
      </c>
      <c r="AM12" s="25">
        <f t="shared" si="25"/>
        <v>0</v>
      </c>
      <c r="AN12" s="25">
        <f t="shared" si="26"/>
        <v>0</v>
      </c>
      <c r="AO12" s="10"/>
      <c r="AP12" s="12">
        <v>160000</v>
      </c>
      <c r="AQ12" s="12">
        <f t="shared" si="27"/>
        <v>0</v>
      </c>
      <c r="AR12" s="12">
        <f t="shared" si="28"/>
        <v>0</v>
      </c>
      <c r="AS12" s="241"/>
      <c r="AT12" s="242"/>
      <c r="AU12" s="241"/>
      <c r="AV12" s="241"/>
      <c r="AW12" s="243"/>
      <c r="AX12" s="242" t="s">
        <v>630</v>
      </c>
      <c r="AY12" s="242" t="s">
        <v>630</v>
      </c>
      <c r="AZ12" s="15">
        <v>230000</v>
      </c>
      <c r="BA12" s="15">
        <v>203520</v>
      </c>
      <c r="BB12" s="15">
        <v>160000</v>
      </c>
      <c r="BC12" s="15">
        <v>142358.95000000001</v>
      </c>
      <c r="BD12" s="241">
        <v>0</v>
      </c>
      <c r="BE12" s="241">
        <v>0</v>
      </c>
      <c r="BF12" s="241"/>
      <c r="BG12" s="241">
        <v>1</v>
      </c>
      <c r="BH12" s="241">
        <v>0</v>
      </c>
      <c r="BI12" s="241">
        <v>29456</v>
      </c>
      <c r="BJ12" s="241"/>
      <c r="BK12" s="241"/>
      <c r="BL12" s="241"/>
      <c r="BM12" s="241"/>
      <c r="BN12" s="294"/>
      <c r="BO12" s="294"/>
      <c r="BP12" s="294"/>
      <c r="BQ12" s="294"/>
      <c r="BR12" s="244"/>
      <c r="BS12" s="244"/>
      <c r="BT12" s="241"/>
      <c r="BU12" s="241"/>
      <c r="BV12" s="245" t="s">
        <v>638</v>
      </c>
      <c r="BW12" s="241">
        <v>0</v>
      </c>
      <c r="BX12" s="241">
        <v>196923.26</v>
      </c>
      <c r="BY12" s="241">
        <v>123684</v>
      </c>
      <c r="BZ12" s="241">
        <v>196923.26</v>
      </c>
      <c r="CA12" s="241">
        <v>123684</v>
      </c>
      <c r="CB12" s="242" t="s">
        <v>634</v>
      </c>
      <c r="CC12" s="247">
        <v>142358.95000000001</v>
      </c>
      <c r="CD12" s="247">
        <v>42275.67</v>
      </c>
      <c r="CE12" s="247">
        <v>160000</v>
      </c>
      <c r="CF12" s="247">
        <v>0</v>
      </c>
    </row>
    <row r="13" spans="1:95" x14ac:dyDescent="0.25">
      <c r="A13" s="253" t="s">
        <v>677</v>
      </c>
      <c r="B13" s="254" t="s">
        <v>643</v>
      </c>
      <c r="C13" s="254" t="s">
        <v>640</v>
      </c>
      <c r="D13" s="233"/>
      <c r="E13" s="234">
        <v>102868</v>
      </c>
      <c r="F13" s="235">
        <v>102868</v>
      </c>
      <c r="G13" s="255">
        <f>'Jobs-Ops'!G13</f>
        <v>0</v>
      </c>
      <c r="H13" s="113">
        <f>'Jobs-Ops'!H13</f>
        <v>0</v>
      </c>
      <c r="I13" s="104"/>
      <c r="J13" s="237">
        <v>102868</v>
      </c>
      <c r="K13" s="248"/>
      <c r="L13" s="239"/>
      <c r="M13" s="8">
        <v>55440.5</v>
      </c>
      <c r="N13" s="240">
        <v>114895</v>
      </c>
      <c r="O13" s="71"/>
      <c r="P13" s="100"/>
      <c r="Q13" s="9">
        <f t="shared" si="12"/>
        <v>-12027</v>
      </c>
      <c r="R13" s="9">
        <f t="shared" si="13"/>
        <v>18947</v>
      </c>
      <c r="S13" s="9">
        <f t="shared" si="14"/>
        <v>-30974</v>
      </c>
      <c r="T13" s="256">
        <v>46112</v>
      </c>
      <c r="U13" s="10"/>
      <c r="V13" s="23">
        <f t="shared" si="15"/>
        <v>0.83076252230297232</v>
      </c>
      <c r="W13" s="11">
        <f t="shared" si="16"/>
        <v>85458.879144262159</v>
      </c>
      <c r="X13" s="8">
        <v>95450.46</v>
      </c>
      <c r="Y13" s="9">
        <f t="shared" si="17"/>
        <v>-12027</v>
      </c>
      <c r="Z13" s="9">
        <f t="shared" si="18"/>
        <v>18947</v>
      </c>
      <c r="AA13" s="9">
        <f t="shared" si="19"/>
        <v>-30974</v>
      </c>
      <c r="AB13" s="10"/>
      <c r="AC13" s="24">
        <v>0.84304529754268231</v>
      </c>
      <c r="AD13" s="11">
        <v>73110.869359350603</v>
      </c>
      <c r="AE13" s="8">
        <v>42712.89</v>
      </c>
      <c r="AF13" s="9">
        <f t="shared" si="20"/>
        <v>30397.979359350604</v>
      </c>
      <c r="AG13" s="10"/>
      <c r="AH13" s="11">
        <f t="shared" si="21"/>
        <v>12348.009784911555</v>
      </c>
      <c r="AI13" s="8">
        <v>52737.57</v>
      </c>
      <c r="AJ13" s="9">
        <f t="shared" si="23"/>
        <v>-42424.979359350604</v>
      </c>
      <c r="AK13" s="10"/>
      <c r="AL13" s="25">
        <f t="shared" si="24"/>
        <v>17409.120855737841</v>
      </c>
      <c r="AM13" s="25">
        <f t="shared" si="25"/>
        <v>19444.539999999994</v>
      </c>
      <c r="AN13" s="25">
        <f t="shared" si="26"/>
        <v>0</v>
      </c>
      <c r="AO13" s="10"/>
      <c r="AP13" s="12">
        <v>99118</v>
      </c>
      <c r="AQ13" s="12" t="str">
        <f t="shared" si="27"/>
        <v xml:space="preserve"> </v>
      </c>
      <c r="AR13" s="12">
        <f t="shared" si="28"/>
        <v>13659.120855737841</v>
      </c>
      <c r="AS13" s="241"/>
      <c r="AT13" s="242"/>
      <c r="AU13" s="241"/>
      <c r="AV13" s="241"/>
      <c r="AW13" s="243"/>
      <c r="AX13" s="242" t="s">
        <v>630</v>
      </c>
      <c r="AY13" s="242" t="s">
        <v>630</v>
      </c>
      <c r="AZ13" s="15">
        <v>102868</v>
      </c>
      <c r="BA13" s="15">
        <v>114895</v>
      </c>
      <c r="BB13" s="15">
        <v>102868</v>
      </c>
      <c r="BC13" s="15">
        <v>114895</v>
      </c>
      <c r="BD13" s="241">
        <v>0</v>
      </c>
      <c r="BE13" s="241">
        <v>0</v>
      </c>
      <c r="BF13" s="241"/>
      <c r="BG13" s="241">
        <v>1</v>
      </c>
      <c r="BH13" s="241">
        <v>0</v>
      </c>
      <c r="BI13" s="241">
        <v>18947</v>
      </c>
      <c r="BJ13" s="241"/>
      <c r="BK13" s="241"/>
      <c r="BL13" s="241"/>
      <c r="BM13" s="241"/>
      <c r="BN13" s="294"/>
      <c r="BO13" s="294"/>
      <c r="BP13" s="294"/>
      <c r="BQ13" s="294"/>
      <c r="BR13" s="244"/>
      <c r="BS13" s="244"/>
      <c r="BT13" s="241"/>
      <c r="BU13" s="241"/>
      <c r="BV13" s="245" t="s">
        <v>638</v>
      </c>
      <c r="BW13" s="241">
        <v>0</v>
      </c>
      <c r="BX13" s="241">
        <v>86722.35</v>
      </c>
      <c r="BY13" s="241">
        <v>50665</v>
      </c>
      <c r="BZ13" s="241">
        <v>86722.35</v>
      </c>
      <c r="CA13" s="241">
        <v>50665</v>
      </c>
      <c r="CB13" s="242" t="s">
        <v>634</v>
      </c>
      <c r="CC13" s="247">
        <v>95450.46</v>
      </c>
      <c r="CD13" s="247">
        <v>52737.57</v>
      </c>
      <c r="CE13" s="247">
        <v>99118</v>
      </c>
      <c r="CF13" s="247">
        <v>0</v>
      </c>
    </row>
    <row r="14" spans="1:95" x14ac:dyDescent="0.25">
      <c r="A14" s="253" t="s">
        <v>678</v>
      </c>
      <c r="B14" s="254" t="s">
        <v>644</v>
      </c>
      <c r="C14" s="254" t="s">
        <v>640</v>
      </c>
      <c r="D14" s="233"/>
      <c r="E14" s="234">
        <v>153913</v>
      </c>
      <c r="F14" s="235">
        <v>153913</v>
      </c>
      <c r="G14" s="255">
        <f>'Jobs-Ops'!G14</f>
        <v>0</v>
      </c>
      <c r="H14" s="113">
        <f>'Jobs-Ops'!H14</f>
        <v>0</v>
      </c>
      <c r="I14" s="104"/>
      <c r="J14" s="237">
        <v>153913</v>
      </c>
      <c r="K14" s="248"/>
      <c r="L14" s="239"/>
      <c r="M14" s="8">
        <v>52763.68</v>
      </c>
      <c r="N14" s="240">
        <v>71045</v>
      </c>
      <c r="O14" s="72"/>
      <c r="P14" s="100"/>
      <c r="Q14" s="9">
        <f t="shared" si="12"/>
        <v>82868</v>
      </c>
      <c r="R14" s="9">
        <f t="shared" si="13"/>
        <v>92841</v>
      </c>
      <c r="S14" s="9">
        <f t="shared" si="14"/>
        <v>-9973</v>
      </c>
      <c r="T14" s="256">
        <v>46112</v>
      </c>
      <c r="U14" s="10"/>
      <c r="V14" s="23">
        <f t="shared" si="15"/>
        <v>0.59105003870786121</v>
      </c>
      <c r="W14" s="11">
        <f t="shared" si="16"/>
        <v>90970.284607643043</v>
      </c>
      <c r="X14" s="8">
        <v>41991.15</v>
      </c>
      <c r="Y14" s="9">
        <f t="shared" si="17"/>
        <v>48979.134607643042</v>
      </c>
      <c r="Z14" s="9">
        <f t="shared" si="18"/>
        <v>92841</v>
      </c>
      <c r="AA14" s="9">
        <f t="shared" si="19"/>
        <v>-43861.865392356958</v>
      </c>
      <c r="AB14" s="10"/>
      <c r="AC14" s="24">
        <v>0.34561968663032294</v>
      </c>
      <c r="AD14" s="11">
        <v>18385.329091418556</v>
      </c>
      <c r="AE14" s="8">
        <v>18131.900000000001</v>
      </c>
      <c r="AF14" s="9">
        <f t="shared" si="20"/>
        <v>253.42909141855489</v>
      </c>
      <c r="AG14" s="10"/>
      <c r="AH14" s="11">
        <f t="shared" si="21"/>
        <v>72584.955516224494</v>
      </c>
      <c r="AI14" s="8">
        <v>23859.25</v>
      </c>
      <c r="AJ14" s="9">
        <f t="shared" si="23"/>
        <v>48725.705516224487</v>
      </c>
      <c r="AK14" s="10"/>
      <c r="AL14" s="25">
        <f t="shared" si="24"/>
        <v>62942.715392356957</v>
      </c>
      <c r="AM14" s="25">
        <f t="shared" si="25"/>
        <v>29053.85</v>
      </c>
      <c r="AN14" s="25">
        <f t="shared" si="26"/>
        <v>33888.865392356958</v>
      </c>
      <c r="AO14" s="10"/>
      <c r="AP14" s="12">
        <v>93500</v>
      </c>
      <c r="AQ14" s="12" t="str">
        <f t="shared" si="27"/>
        <v xml:space="preserve"> </v>
      </c>
      <c r="AR14" s="12">
        <f t="shared" si="28"/>
        <v>2529.7153923569567</v>
      </c>
      <c r="AS14" s="241"/>
      <c r="AT14" s="242"/>
      <c r="AU14" s="241"/>
      <c r="AV14" s="241"/>
      <c r="AW14" s="243"/>
      <c r="AX14" s="242" t="s">
        <v>630</v>
      </c>
      <c r="AY14" s="242" t="s">
        <v>630</v>
      </c>
      <c r="AZ14" s="15">
        <v>153913</v>
      </c>
      <c r="BA14" s="15">
        <v>71045</v>
      </c>
      <c r="BB14" s="15">
        <v>153913</v>
      </c>
      <c r="BC14" s="15">
        <v>71045</v>
      </c>
      <c r="BD14" s="241">
        <v>0</v>
      </c>
      <c r="BE14" s="241">
        <v>0</v>
      </c>
      <c r="BF14" s="241"/>
      <c r="BG14" s="241">
        <v>1</v>
      </c>
      <c r="BH14" s="241">
        <v>0</v>
      </c>
      <c r="BI14" s="241">
        <v>92841</v>
      </c>
      <c r="BJ14" s="241"/>
      <c r="BK14" s="241"/>
      <c r="BL14" s="241"/>
      <c r="BM14" s="241"/>
      <c r="BN14" s="294"/>
      <c r="BO14" s="294"/>
      <c r="BP14" s="294"/>
      <c r="BQ14" s="294"/>
      <c r="BR14" s="244"/>
      <c r="BS14" s="244"/>
      <c r="BT14" s="241"/>
      <c r="BU14" s="241"/>
      <c r="BV14" s="245" t="s">
        <v>638</v>
      </c>
      <c r="BW14" s="241">
        <v>0</v>
      </c>
      <c r="BX14" s="241">
        <v>53195.26</v>
      </c>
      <c r="BY14" s="241">
        <v>52462</v>
      </c>
      <c r="BZ14" s="241">
        <v>53195.26</v>
      </c>
      <c r="CA14" s="241">
        <v>52462</v>
      </c>
      <c r="CB14" s="242" t="s">
        <v>634</v>
      </c>
      <c r="CC14" s="247">
        <v>41991.15</v>
      </c>
      <c r="CD14" s="247">
        <v>23859.25</v>
      </c>
      <c r="CE14" s="247">
        <v>93500</v>
      </c>
      <c r="CF14" s="247">
        <v>0</v>
      </c>
    </row>
    <row r="15" spans="1:95" x14ac:dyDescent="0.25">
      <c r="A15" s="253" t="s">
        <v>679</v>
      </c>
      <c r="B15" s="254" t="s">
        <v>645</v>
      </c>
      <c r="C15" s="254" t="s">
        <v>640</v>
      </c>
      <c r="D15" s="233"/>
      <c r="E15" s="234">
        <v>85000</v>
      </c>
      <c r="F15" s="235">
        <v>85000</v>
      </c>
      <c r="G15" s="255">
        <f>'Jobs-Ops'!G15</f>
        <v>0</v>
      </c>
      <c r="H15" s="113">
        <f>'Jobs-Ops'!H15</f>
        <v>0</v>
      </c>
      <c r="I15" s="104"/>
      <c r="J15" s="237">
        <v>85000</v>
      </c>
      <c r="K15" s="248"/>
      <c r="L15" s="239"/>
      <c r="M15" s="8">
        <v>79770.14</v>
      </c>
      <c r="N15" s="240">
        <v>82975</v>
      </c>
      <c r="O15" s="72"/>
      <c r="P15" s="100"/>
      <c r="Q15" s="9">
        <f t="shared" si="12"/>
        <v>2025</v>
      </c>
      <c r="R15" s="9">
        <f t="shared" si="13"/>
        <v>7172</v>
      </c>
      <c r="S15" s="9">
        <f t="shared" si="14"/>
        <v>-5147</v>
      </c>
      <c r="T15" s="256">
        <v>46112</v>
      </c>
      <c r="U15" s="10"/>
      <c r="V15" s="23">
        <f t="shared" si="15"/>
        <v>0.42210714070503158</v>
      </c>
      <c r="W15" s="11">
        <f t="shared" si="16"/>
        <v>35879.106959927682</v>
      </c>
      <c r="X15" s="8">
        <v>35024.339999999997</v>
      </c>
      <c r="Y15" s="9">
        <f t="shared" si="17"/>
        <v>854.76695992768509</v>
      </c>
      <c r="Z15" s="9">
        <f t="shared" si="18"/>
        <v>7172</v>
      </c>
      <c r="AA15" s="9">
        <f t="shared" si="19"/>
        <v>-6317.2330400723149</v>
      </c>
      <c r="AB15" s="10"/>
      <c r="AC15" s="24">
        <v>0.11684768612198776</v>
      </c>
      <c r="AD15" s="11">
        <v>1160.5312185635848</v>
      </c>
      <c r="AE15" s="8">
        <v>8892.81</v>
      </c>
      <c r="AF15" s="9">
        <f t="shared" si="20"/>
        <v>-7732.2787814364146</v>
      </c>
      <c r="AG15" s="10"/>
      <c r="AH15" s="11">
        <f t="shared" si="21"/>
        <v>34718.575741364097</v>
      </c>
      <c r="AI15" s="8">
        <v>26131.53</v>
      </c>
      <c r="AJ15" s="9">
        <f t="shared" si="23"/>
        <v>8587.0457413640997</v>
      </c>
      <c r="AK15" s="10"/>
      <c r="AL15" s="25">
        <f t="shared" si="24"/>
        <v>49120.893040072318</v>
      </c>
      <c r="AM15" s="25">
        <f t="shared" si="25"/>
        <v>47950.66</v>
      </c>
      <c r="AN15" s="25">
        <f t="shared" si="26"/>
        <v>1170.2330400723149</v>
      </c>
      <c r="AO15" s="10"/>
      <c r="AP15" s="12">
        <v>15500</v>
      </c>
      <c r="AQ15" s="12">
        <f t="shared" si="27"/>
        <v>20379.106959927682</v>
      </c>
      <c r="AR15" s="12" t="str">
        <f t="shared" si="28"/>
        <v xml:space="preserve"> </v>
      </c>
      <c r="AS15" s="241"/>
      <c r="AT15" s="242"/>
      <c r="AU15" s="241"/>
      <c r="AV15" s="241"/>
      <c r="AW15" s="243"/>
      <c r="AX15" s="242" t="s">
        <v>630</v>
      </c>
      <c r="AY15" s="242" t="s">
        <v>630</v>
      </c>
      <c r="AZ15" s="15">
        <v>85000</v>
      </c>
      <c r="BA15" s="15">
        <v>82975</v>
      </c>
      <c r="BB15" s="15">
        <v>85000</v>
      </c>
      <c r="BC15" s="15">
        <v>82975</v>
      </c>
      <c r="BD15" s="241">
        <v>0</v>
      </c>
      <c r="BE15" s="241">
        <v>0</v>
      </c>
      <c r="BF15" s="241"/>
      <c r="BG15" s="241">
        <v>1</v>
      </c>
      <c r="BH15" s="241">
        <v>0</v>
      </c>
      <c r="BI15" s="241">
        <v>7172</v>
      </c>
      <c r="BJ15" s="241"/>
      <c r="BK15" s="241"/>
      <c r="BL15" s="241"/>
      <c r="BM15" s="241"/>
      <c r="BN15" s="294"/>
      <c r="BO15" s="294"/>
      <c r="BP15" s="294"/>
      <c r="BQ15" s="294"/>
      <c r="BR15" s="244"/>
      <c r="BS15" s="244"/>
      <c r="BT15" s="241"/>
      <c r="BU15" s="241"/>
      <c r="BV15" s="245" t="s">
        <v>638</v>
      </c>
      <c r="BW15" s="241">
        <v>0</v>
      </c>
      <c r="BX15" s="241">
        <v>9932</v>
      </c>
      <c r="BY15" s="241">
        <v>76106</v>
      </c>
      <c r="BZ15" s="241">
        <v>8892.81</v>
      </c>
      <c r="CA15" s="241">
        <v>76106</v>
      </c>
      <c r="CB15" s="242" t="s">
        <v>634</v>
      </c>
      <c r="CC15" s="247">
        <v>35024.339999999997</v>
      </c>
      <c r="CD15" s="247">
        <v>26131.53</v>
      </c>
      <c r="CE15" s="247">
        <v>15500</v>
      </c>
      <c r="CF15" s="247">
        <v>0</v>
      </c>
    </row>
    <row r="16" spans="1:95" x14ac:dyDescent="0.25">
      <c r="A16" s="253" t="s">
        <v>680</v>
      </c>
      <c r="B16" s="254" t="s">
        <v>646</v>
      </c>
      <c r="C16" s="254" t="s">
        <v>640</v>
      </c>
      <c r="D16" s="233"/>
      <c r="E16" s="234">
        <v>276000</v>
      </c>
      <c r="F16" s="235">
        <v>276000</v>
      </c>
      <c r="G16" s="255">
        <f>'Jobs-Ops'!G16</f>
        <v>0</v>
      </c>
      <c r="H16" s="113">
        <f>'Jobs-Ops'!H16</f>
        <v>0</v>
      </c>
      <c r="I16" s="104"/>
      <c r="J16" s="237">
        <v>276000</v>
      </c>
      <c r="K16" s="248"/>
      <c r="L16" s="239"/>
      <c r="M16" s="8">
        <v>217354.61</v>
      </c>
      <c r="N16" s="240">
        <v>209024</v>
      </c>
      <c r="O16" s="72"/>
      <c r="P16" s="100"/>
      <c r="Q16" s="9">
        <f t="shared" si="12"/>
        <v>66976</v>
      </c>
      <c r="R16" s="9">
        <f t="shared" si="13"/>
        <v>63834</v>
      </c>
      <c r="S16" s="9">
        <f t="shared" si="14"/>
        <v>3142</v>
      </c>
      <c r="T16" s="256">
        <v>46203</v>
      </c>
      <c r="U16" s="10"/>
      <c r="V16" s="23">
        <f t="shared" si="15"/>
        <v>0.51215147542865891</v>
      </c>
      <c r="W16" s="11">
        <f t="shared" si="16"/>
        <v>141353.80721830987</v>
      </c>
      <c r="X16" s="8">
        <v>107051.95</v>
      </c>
      <c r="Y16" s="9">
        <f t="shared" si="17"/>
        <v>34301.857218309873</v>
      </c>
      <c r="Z16" s="9">
        <f t="shared" si="18"/>
        <v>63834</v>
      </c>
      <c r="AA16" s="9">
        <f t="shared" si="19"/>
        <v>-29532.142781690127</v>
      </c>
      <c r="AB16" s="10"/>
      <c r="AC16" s="24">
        <v>0.25171187205090034</v>
      </c>
      <c r="AD16" s="11">
        <v>17486.987585969415</v>
      </c>
      <c r="AE16" s="8">
        <v>51904.75</v>
      </c>
      <c r="AF16" s="9">
        <f t="shared" si="20"/>
        <v>-34417.762414030585</v>
      </c>
      <c r="AG16" s="10"/>
      <c r="AH16" s="11">
        <f t="shared" si="21"/>
        <v>123866.81963234046</v>
      </c>
      <c r="AI16" s="8">
        <v>55147.199999999997</v>
      </c>
      <c r="AJ16" s="9">
        <f t="shared" si="23"/>
        <v>68719.619632340458</v>
      </c>
      <c r="AK16" s="10"/>
      <c r="AL16" s="25">
        <f t="shared" si="24"/>
        <v>134646.19278169013</v>
      </c>
      <c r="AM16" s="25">
        <f t="shared" si="25"/>
        <v>101972.05</v>
      </c>
      <c r="AN16" s="25">
        <f t="shared" si="26"/>
        <v>32674.142781690127</v>
      </c>
      <c r="AO16" s="10"/>
      <c r="AP16" s="12">
        <v>48000</v>
      </c>
      <c r="AQ16" s="12">
        <f t="shared" si="27"/>
        <v>93353.80721830987</v>
      </c>
      <c r="AR16" s="12" t="str">
        <f t="shared" si="28"/>
        <v xml:space="preserve"> </v>
      </c>
      <c r="AS16" s="241"/>
      <c r="AT16" s="242"/>
      <c r="AU16" s="241"/>
      <c r="AV16" s="241"/>
      <c r="AW16" s="243"/>
      <c r="AX16" s="242" t="s">
        <v>630</v>
      </c>
      <c r="AY16" s="242" t="s">
        <v>630</v>
      </c>
      <c r="AZ16" s="15">
        <v>276000</v>
      </c>
      <c r="BA16" s="15">
        <v>209024</v>
      </c>
      <c r="BB16" s="15">
        <v>276000</v>
      </c>
      <c r="BC16" s="15">
        <v>209024</v>
      </c>
      <c r="BD16" s="241">
        <v>0</v>
      </c>
      <c r="BE16" s="241">
        <v>0</v>
      </c>
      <c r="BF16" s="241"/>
      <c r="BG16" s="241">
        <v>1</v>
      </c>
      <c r="BH16" s="241">
        <v>0</v>
      </c>
      <c r="BI16" s="241">
        <v>63834</v>
      </c>
      <c r="BJ16" s="241"/>
      <c r="BK16" s="241"/>
      <c r="BL16" s="241"/>
      <c r="BM16" s="241"/>
      <c r="BN16" s="294"/>
      <c r="BO16" s="294"/>
      <c r="BP16" s="294"/>
      <c r="BQ16" s="294"/>
      <c r="BR16" s="244"/>
      <c r="BS16" s="244"/>
      <c r="BT16" s="241"/>
      <c r="BU16" s="241"/>
      <c r="BV16" s="245" t="s">
        <v>638</v>
      </c>
      <c r="BW16" s="241">
        <v>0</v>
      </c>
      <c r="BX16" s="241">
        <v>69472.240000000005</v>
      </c>
      <c r="BY16" s="241">
        <v>206207</v>
      </c>
      <c r="BZ16" s="241">
        <v>51904.75</v>
      </c>
      <c r="CA16" s="241">
        <v>206207</v>
      </c>
      <c r="CB16" s="242" t="s">
        <v>634</v>
      </c>
      <c r="CC16" s="247">
        <v>107051.95</v>
      </c>
      <c r="CD16" s="247">
        <v>55147.199999999997</v>
      </c>
      <c r="CE16" s="247">
        <v>48000</v>
      </c>
      <c r="CF16" s="247">
        <v>0</v>
      </c>
    </row>
    <row r="17" spans="1:84" x14ac:dyDescent="0.25">
      <c r="A17" s="253" t="s">
        <v>681</v>
      </c>
      <c r="B17" s="254" t="s">
        <v>682</v>
      </c>
      <c r="C17" s="254" t="s">
        <v>640</v>
      </c>
      <c r="D17" s="233"/>
      <c r="E17" s="234">
        <v>60000</v>
      </c>
      <c r="F17" s="235">
        <v>60000</v>
      </c>
      <c r="G17" s="255">
        <f>'Jobs-Ops'!G17</f>
        <v>0</v>
      </c>
      <c r="H17" s="113">
        <f>'Jobs-Ops'!H17</f>
        <v>0</v>
      </c>
      <c r="I17" s="104"/>
      <c r="J17" s="237">
        <v>36491</v>
      </c>
      <c r="K17" s="248"/>
      <c r="L17" s="239"/>
      <c r="M17" s="8">
        <v>5541.88</v>
      </c>
      <c r="N17" s="240">
        <v>21674.2</v>
      </c>
      <c r="O17" s="72"/>
      <c r="P17" s="100"/>
      <c r="Q17" s="9">
        <f t="shared" si="12"/>
        <v>14816.8</v>
      </c>
      <c r="R17" s="9">
        <f t="shared" si="13"/>
        <v>8081.4500000000007</v>
      </c>
      <c r="S17" s="9">
        <f t="shared" si="14"/>
        <v>6735.3499999999985</v>
      </c>
      <c r="T17" s="256">
        <v>46387</v>
      </c>
      <c r="U17" s="10"/>
      <c r="V17" s="23">
        <f t="shared" si="15"/>
        <v>1</v>
      </c>
      <c r="W17" s="11">
        <f t="shared" si="16"/>
        <v>36491</v>
      </c>
      <c r="X17" s="8">
        <v>21674.2</v>
      </c>
      <c r="Y17" s="9">
        <f t="shared" si="17"/>
        <v>14816.8</v>
      </c>
      <c r="Z17" s="9">
        <f t="shared" si="18"/>
        <v>8081.4500000000007</v>
      </c>
      <c r="AA17" s="9">
        <f t="shared" si="19"/>
        <v>6735.3499999999985</v>
      </c>
      <c r="AB17" s="10"/>
      <c r="AC17" s="24">
        <v>1</v>
      </c>
      <c r="AD17" s="11">
        <v>60000</v>
      </c>
      <c r="AE17" s="8">
        <v>2024.38</v>
      </c>
      <c r="AF17" s="9">
        <f t="shared" si="20"/>
        <v>57975.62</v>
      </c>
      <c r="AG17" s="10"/>
      <c r="AH17" s="11">
        <f t="shared" si="21"/>
        <v>-23509</v>
      </c>
      <c r="AI17" s="8">
        <v>19649.82</v>
      </c>
      <c r="AJ17" s="9">
        <f t="shared" si="23"/>
        <v>-43158.820000000007</v>
      </c>
      <c r="AK17" s="10"/>
      <c r="AL17" s="25">
        <f t="shared" si="24"/>
        <v>0</v>
      </c>
      <c r="AM17" s="25">
        <f t="shared" si="25"/>
        <v>0</v>
      </c>
      <c r="AN17" s="25">
        <f t="shared" si="26"/>
        <v>0</v>
      </c>
      <c r="AO17" s="10"/>
      <c r="AP17" s="12">
        <v>40143</v>
      </c>
      <c r="AQ17" s="12" t="str">
        <f t="shared" si="27"/>
        <v xml:space="preserve"> </v>
      </c>
      <c r="AR17" s="12">
        <f t="shared" si="28"/>
        <v>3652</v>
      </c>
      <c r="AS17" s="241"/>
      <c r="AT17" s="242"/>
      <c r="AU17" s="241"/>
      <c r="AV17" s="241"/>
      <c r="AW17" s="243"/>
      <c r="AX17" s="242" t="s">
        <v>630</v>
      </c>
      <c r="AY17" s="242" t="s">
        <v>630</v>
      </c>
      <c r="AZ17" s="15">
        <v>36491</v>
      </c>
      <c r="BA17" s="15">
        <v>21674.2</v>
      </c>
      <c r="BB17" s="15">
        <v>36491</v>
      </c>
      <c r="BC17" s="15">
        <v>21674.2</v>
      </c>
      <c r="BD17" s="241">
        <v>0</v>
      </c>
      <c r="BE17" s="241">
        <v>0</v>
      </c>
      <c r="BF17" s="241"/>
      <c r="BG17" s="241">
        <v>1</v>
      </c>
      <c r="BH17" s="241">
        <v>0</v>
      </c>
      <c r="BI17" s="241">
        <v>8081.4500000000007</v>
      </c>
      <c r="BJ17" s="241"/>
      <c r="BK17" s="241"/>
      <c r="BL17" s="241"/>
      <c r="BM17" s="241"/>
      <c r="BN17" s="294"/>
      <c r="BO17" s="294"/>
      <c r="BP17" s="294"/>
      <c r="BQ17" s="294"/>
      <c r="BR17" s="244"/>
      <c r="BS17" s="244"/>
      <c r="BT17" s="241"/>
      <c r="BU17" s="241"/>
      <c r="BV17" s="245" t="s">
        <v>638</v>
      </c>
      <c r="BW17" s="241">
        <v>0</v>
      </c>
      <c r="BX17" s="241">
        <v>60000</v>
      </c>
      <c r="BY17" s="241">
        <v>2024.38</v>
      </c>
      <c r="BZ17" s="241">
        <v>60000</v>
      </c>
      <c r="CA17" s="241">
        <v>2024.38</v>
      </c>
      <c r="CB17" s="242" t="s">
        <v>634</v>
      </c>
      <c r="CC17" s="247">
        <v>21674.2</v>
      </c>
      <c r="CD17" s="247">
        <v>19649.82</v>
      </c>
      <c r="CE17" s="247">
        <v>40143</v>
      </c>
      <c r="CF17" s="247">
        <v>0</v>
      </c>
    </row>
    <row r="18" spans="1:84" x14ac:dyDescent="0.25">
      <c r="A18" s="253" t="s">
        <v>683</v>
      </c>
      <c r="B18" s="254" t="s">
        <v>647</v>
      </c>
      <c r="C18" s="254" t="s">
        <v>640</v>
      </c>
      <c r="D18" s="233"/>
      <c r="E18" s="234">
        <v>95000</v>
      </c>
      <c r="F18" s="235">
        <v>95000</v>
      </c>
      <c r="G18" s="255">
        <f>'Jobs-Ops'!G18</f>
        <v>0</v>
      </c>
      <c r="H18" s="113">
        <f>'Jobs-Ops'!H18</f>
        <v>0</v>
      </c>
      <c r="I18" s="104"/>
      <c r="J18" s="237">
        <v>95000</v>
      </c>
      <c r="K18" s="248"/>
      <c r="L18" s="239"/>
      <c r="M18" s="8">
        <v>106311.75</v>
      </c>
      <c r="N18" s="240">
        <v>117376</v>
      </c>
      <c r="O18" s="72"/>
      <c r="P18" s="100"/>
      <c r="Q18" s="9">
        <f t="shared" si="12"/>
        <v>-22376</v>
      </c>
      <c r="R18" s="9">
        <f t="shared" si="13"/>
        <v>4885</v>
      </c>
      <c r="S18" s="9">
        <f t="shared" si="14"/>
        <v>-27261</v>
      </c>
      <c r="T18" s="256">
        <v>46112</v>
      </c>
      <c r="U18" s="10"/>
      <c r="V18" s="23">
        <f t="shared" si="15"/>
        <v>0.85238796687568152</v>
      </c>
      <c r="W18" s="11">
        <f t="shared" si="16"/>
        <v>80976.856853189747</v>
      </c>
      <c r="X18" s="8">
        <v>100049.89</v>
      </c>
      <c r="Y18" s="9">
        <f t="shared" si="17"/>
        <v>-22376</v>
      </c>
      <c r="Z18" s="9">
        <f t="shared" si="18"/>
        <v>4885</v>
      </c>
      <c r="AA18" s="9">
        <f t="shared" si="19"/>
        <v>-27261</v>
      </c>
      <c r="AB18" s="10"/>
      <c r="AC18" s="24">
        <v>0.64340657019119041</v>
      </c>
      <c r="AD18" s="11">
        <v>39327.306531541115</v>
      </c>
      <c r="AE18" s="8">
        <v>54820.17</v>
      </c>
      <c r="AF18" s="9">
        <f t="shared" si="20"/>
        <v>-15492.863468458883</v>
      </c>
      <c r="AG18" s="10"/>
      <c r="AH18" s="11">
        <f t="shared" si="21"/>
        <v>41649.550321648632</v>
      </c>
      <c r="AI18" s="8">
        <v>45229.72</v>
      </c>
      <c r="AJ18" s="9">
        <f t="shared" si="23"/>
        <v>-6883.1365315411167</v>
      </c>
      <c r="AK18" s="10"/>
      <c r="AL18" s="25">
        <f t="shared" si="24"/>
        <v>14023.143146810253</v>
      </c>
      <c r="AM18" s="25">
        <f t="shared" si="25"/>
        <v>17326.11</v>
      </c>
      <c r="AN18" s="25">
        <f t="shared" si="26"/>
        <v>0</v>
      </c>
      <c r="AO18" s="10"/>
      <c r="AP18" s="12">
        <v>9500</v>
      </c>
      <c r="AQ18" s="12">
        <f t="shared" si="27"/>
        <v>71476.856853189747</v>
      </c>
      <c r="AR18" s="12" t="str">
        <f t="shared" si="28"/>
        <v xml:space="preserve"> </v>
      </c>
      <c r="AS18" s="241"/>
      <c r="AT18" s="242"/>
      <c r="AU18" s="241"/>
      <c r="AV18" s="241"/>
      <c r="AW18" s="243"/>
      <c r="AX18" s="242" t="s">
        <v>630</v>
      </c>
      <c r="AY18" s="242" t="s">
        <v>630</v>
      </c>
      <c r="AZ18" s="15">
        <v>95000</v>
      </c>
      <c r="BA18" s="15">
        <v>117376</v>
      </c>
      <c r="BB18" s="15">
        <v>95000</v>
      </c>
      <c r="BC18" s="15">
        <v>117376</v>
      </c>
      <c r="BD18" s="241">
        <v>0</v>
      </c>
      <c r="BE18" s="241">
        <v>0</v>
      </c>
      <c r="BF18" s="241"/>
      <c r="BG18" s="241">
        <v>1</v>
      </c>
      <c r="BH18" s="241">
        <v>0</v>
      </c>
      <c r="BI18" s="241">
        <v>4885</v>
      </c>
      <c r="BJ18" s="241"/>
      <c r="BK18" s="241"/>
      <c r="BL18" s="241"/>
      <c r="BM18" s="241"/>
      <c r="BN18" s="294"/>
      <c r="BO18" s="294"/>
      <c r="BP18" s="294"/>
      <c r="BQ18" s="294"/>
      <c r="BR18" s="244"/>
      <c r="BS18" s="244"/>
      <c r="BT18" s="241"/>
      <c r="BU18" s="241"/>
      <c r="BV18" s="245" t="s">
        <v>638</v>
      </c>
      <c r="BW18" s="241">
        <v>0</v>
      </c>
      <c r="BX18" s="241">
        <v>61123.57</v>
      </c>
      <c r="BY18" s="241">
        <v>85203</v>
      </c>
      <c r="BZ18" s="241">
        <v>61123.57</v>
      </c>
      <c r="CA18" s="241">
        <v>85203</v>
      </c>
      <c r="CB18" s="242" t="s">
        <v>634</v>
      </c>
      <c r="CC18" s="247">
        <v>100049.89</v>
      </c>
      <c r="CD18" s="247">
        <v>45229.72</v>
      </c>
      <c r="CE18" s="247">
        <v>9500</v>
      </c>
      <c r="CF18" s="247">
        <v>0</v>
      </c>
    </row>
    <row r="19" spans="1:84" x14ac:dyDescent="0.25">
      <c r="A19" s="253" t="s">
        <v>684</v>
      </c>
      <c r="B19" s="254" t="s">
        <v>648</v>
      </c>
      <c r="C19" s="254" t="s">
        <v>640</v>
      </c>
      <c r="D19" s="233"/>
      <c r="E19" s="234">
        <v>375000</v>
      </c>
      <c r="F19" s="235">
        <v>375000</v>
      </c>
      <c r="G19" s="255">
        <f>'Jobs-Ops'!G19</f>
        <v>0</v>
      </c>
      <c r="H19" s="113">
        <f>'Jobs-Ops'!H19</f>
        <v>0</v>
      </c>
      <c r="I19" s="104"/>
      <c r="J19" s="237">
        <v>375000</v>
      </c>
      <c r="K19" s="238"/>
      <c r="L19" s="239"/>
      <c r="M19" s="8">
        <v>376966.87</v>
      </c>
      <c r="N19" s="240">
        <v>332284</v>
      </c>
      <c r="O19" s="72"/>
      <c r="P19" s="100"/>
      <c r="Q19" s="9">
        <f t="shared" si="12"/>
        <v>42716</v>
      </c>
      <c r="R19" s="9">
        <f t="shared" si="13"/>
        <v>33826</v>
      </c>
      <c r="S19" s="9">
        <f t="shared" si="14"/>
        <v>8890</v>
      </c>
      <c r="T19" s="256">
        <v>46112</v>
      </c>
      <c r="U19" s="10"/>
      <c r="V19" s="23">
        <f t="shared" si="15"/>
        <v>0.9752176752416607</v>
      </c>
      <c r="W19" s="11">
        <f t="shared" si="16"/>
        <v>365706.62821562274</v>
      </c>
      <c r="X19" s="8">
        <v>324049.23</v>
      </c>
      <c r="Y19" s="9">
        <f t="shared" si="17"/>
        <v>41657.398215622758</v>
      </c>
      <c r="Z19" s="9">
        <f t="shared" si="18"/>
        <v>33826</v>
      </c>
      <c r="AA19" s="9">
        <f t="shared" si="19"/>
        <v>7831.3982156227576</v>
      </c>
      <c r="AB19" s="10"/>
      <c r="AC19" s="24">
        <v>0.13104272334526701</v>
      </c>
      <c r="AD19" s="11">
        <v>6439.5377072289293</v>
      </c>
      <c r="AE19" s="8">
        <v>44619.13</v>
      </c>
      <c r="AF19" s="9">
        <f t="shared" si="20"/>
        <v>-38179.592292771071</v>
      </c>
      <c r="AG19" s="10"/>
      <c r="AH19" s="11">
        <f t="shared" si="21"/>
        <v>359267.09050839383</v>
      </c>
      <c r="AI19" s="8">
        <v>279430.09999999998</v>
      </c>
      <c r="AJ19" s="9">
        <f t="shared" si="23"/>
        <v>79836.990508393821</v>
      </c>
      <c r="AK19" s="10"/>
      <c r="AL19" s="25">
        <f t="shared" si="24"/>
        <v>9293.3717843772611</v>
      </c>
      <c r="AM19" s="25">
        <f t="shared" si="25"/>
        <v>8234.7700000000186</v>
      </c>
      <c r="AN19" s="25">
        <f t="shared" si="26"/>
        <v>1058.6017843772424</v>
      </c>
      <c r="AO19" s="10"/>
      <c r="AP19" s="12">
        <v>330000</v>
      </c>
      <c r="AQ19" s="12">
        <f t="shared" si="27"/>
        <v>35706.628215622739</v>
      </c>
      <c r="AR19" s="12" t="str">
        <f t="shared" si="28"/>
        <v xml:space="preserve"> </v>
      </c>
      <c r="AS19" s="241"/>
      <c r="AT19" s="242"/>
      <c r="AU19" s="241"/>
      <c r="AV19" s="241"/>
      <c r="AW19" s="243"/>
      <c r="AX19" s="242" t="s">
        <v>630</v>
      </c>
      <c r="AY19" s="242" t="s">
        <v>630</v>
      </c>
      <c r="AZ19" s="15">
        <v>375000</v>
      </c>
      <c r="BA19" s="15">
        <v>332284</v>
      </c>
      <c r="BB19" s="15">
        <v>375000</v>
      </c>
      <c r="BC19" s="15">
        <v>332284</v>
      </c>
      <c r="BD19" s="241">
        <v>0</v>
      </c>
      <c r="BE19" s="241">
        <v>0</v>
      </c>
      <c r="BF19" s="241"/>
      <c r="BG19" s="241">
        <v>1</v>
      </c>
      <c r="BH19" s="241">
        <v>0</v>
      </c>
      <c r="BI19" s="241">
        <v>33826</v>
      </c>
      <c r="BJ19" s="241"/>
      <c r="BK19" s="241"/>
      <c r="BL19" s="241"/>
      <c r="BM19" s="241"/>
      <c r="BN19" s="294"/>
      <c r="BO19" s="294"/>
      <c r="BP19" s="294"/>
      <c r="BQ19" s="294"/>
      <c r="BR19" s="244"/>
      <c r="BS19" s="244"/>
      <c r="BT19" s="241"/>
      <c r="BU19" s="241"/>
      <c r="BV19" s="245" t="s">
        <v>638</v>
      </c>
      <c r="BW19" s="241">
        <v>0</v>
      </c>
      <c r="BX19" s="241">
        <v>49140.75</v>
      </c>
      <c r="BY19" s="241">
        <v>340493</v>
      </c>
      <c r="BZ19" s="241">
        <v>44619.13</v>
      </c>
      <c r="CA19" s="241">
        <v>340493</v>
      </c>
      <c r="CB19" s="242" t="s">
        <v>634</v>
      </c>
      <c r="CC19" s="247">
        <v>324049.23</v>
      </c>
      <c r="CD19" s="247">
        <v>279430.09999999998</v>
      </c>
      <c r="CE19" s="247">
        <v>330000</v>
      </c>
      <c r="CF19" s="247">
        <v>0</v>
      </c>
    </row>
    <row r="20" spans="1:84" x14ac:dyDescent="0.25">
      <c r="A20" s="253" t="s">
        <v>685</v>
      </c>
      <c r="B20" s="254" t="s">
        <v>686</v>
      </c>
      <c r="C20" s="254" t="s">
        <v>640</v>
      </c>
      <c r="D20" s="233"/>
      <c r="E20" s="234">
        <v>277565</v>
      </c>
      <c r="F20" s="235">
        <v>277565</v>
      </c>
      <c r="G20" s="255">
        <f>'Jobs-Ops'!G20</f>
        <v>0</v>
      </c>
      <c r="H20" s="113">
        <f>'Jobs-Ops'!H20</f>
        <v>0</v>
      </c>
      <c r="I20" s="104"/>
      <c r="J20" s="237">
        <v>277565</v>
      </c>
      <c r="K20" s="238"/>
      <c r="L20" s="239"/>
      <c r="M20" s="8">
        <v>212288.1</v>
      </c>
      <c r="N20" s="240">
        <v>218288</v>
      </c>
      <c r="O20" s="72"/>
      <c r="P20" s="100"/>
      <c r="Q20" s="9">
        <f t="shared" si="12"/>
        <v>59277</v>
      </c>
      <c r="R20" s="9">
        <f t="shared" si="13"/>
        <v>59277</v>
      </c>
      <c r="S20" s="9">
        <f t="shared" si="14"/>
        <v>0</v>
      </c>
      <c r="T20" s="256">
        <v>46112</v>
      </c>
      <c r="U20" s="10"/>
      <c r="V20" s="23">
        <f t="shared" si="15"/>
        <v>0.79107999523565198</v>
      </c>
      <c r="W20" s="11">
        <f t="shared" si="16"/>
        <v>219576.11887758374</v>
      </c>
      <c r="X20" s="8">
        <v>172683.27</v>
      </c>
      <c r="Y20" s="9">
        <f t="shared" si="17"/>
        <v>46892.848877583747</v>
      </c>
      <c r="Z20" s="9">
        <f t="shared" si="18"/>
        <v>59277</v>
      </c>
      <c r="AA20" s="9">
        <f t="shared" si="19"/>
        <v>-12384.151122416253</v>
      </c>
      <c r="AB20" s="10"/>
      <c r="AC20" s="24">
        <v>0.56271380273032301</v>
      </c>
      <c r="AD20" s="11">
        <v>87889.948101581598</v>
      </c>
      <c r="AE20" s="8">
        <v>87880.14</v>
      </c>
      <c r="AF20" s="9">
        <f t="shared" si="20"/>
        <v>9.8081015815987485</v>
      </c>
      <c r="AG20" s="10"/>
      <c r="AH20" s="11">
        <f t="shared" si="21"/>
        <v>131686.17077600214</v>
      </c>
      <c r="AI20" s="8">
        <v>84803.13</v>
      </c>
      <c r="AJ20" s="9">
        <f t="shared" si="23"/>
        <v>46883.040776002148</v>
      </c>
      <c r="AK20" s="10"/>
      <c r="AL20" s="25">
        <f t="shared" si="24"/>
        <v>57988.881122416264</v>
      </c>
      <c r="AM20" s="25">
        <f t="shared" si="25"/>
        <v>45604.73000000001</v>
      </c>
      <c r="AN20" s="25">
        <f t="shared" si="26"/>
        <v>12384.151122416253</v>
      </c>
      <c r="AO20" s="10"/>
      <c r="AP20" s="12">
        <v>277565</v>
      </c>
      <c r="AQ20" s="12" t="str">
        <f t="shared" si="27"/>
        <v xml:space="preserve"> </v>
      </c>
      <c r="AR20" s="12">
        <f t="shared" si="28"/>
        <v>57988.881122416264</v>
      </c>
      <c r="AS20" s="241"/>
      <c r="AT20" s="242"/>
      <c r="AU20" s="241"/>
      <c r="AV20" s="241"/>
      <c r="AW20" s="243"/>
      <c r="AX20" s="242" t="s">
        <v>630</v>
      </c>
      <c r="AY20" s="242" t="s">
        <v>630</v>
      </c>
      <c r="AZ20" s="15">
        <v>277565</v>
      </c>
      <c r="BA20" s="15">
        <v>218288</v>
      </c>
      <c r="BB20" s="15">
        <v>277565</v>
      </c>
      <c r="BC20" s="15">
        <v>218288</v>
      </c>
      <c r="BD20" s="241">
        <v>0</v>
      </c>
      <c r="BE20" s="241">
        <v>0</v>
      </c>
      <c r="BF20" s="241"/>
      <c r="BG20" s="241">
        <v>1</v>
      </c>
      <c r="BH20" s="241">
        <v>0</v>
      </c>
      <c r="BI20" s="241">
        <v>59277</v>
      </c>
      <c r="BJ20" s="241"/>
      <c r="BK20" s="241"/>
      <c r="BL20" s="241"/>
      <c r="BM20" s="241"/>
      <c r="BN20" s="294"/>
      <c r="BO20" s="294"/>
      <c r="BP20" s="294"/>
      <c r="BQ20" s="294"/>
      <c r="BR20" s="244"/>
      <c r="BS20" s="244"/>
      <c r="BT20" s="241"/>
      <c r="BU20" s="241"/>
      <c r="BV20" s="245" t="s">
        <v>638</v>
      </c>
      <c r="BW20" s="241">
        <v>0</v>
      </c>
      <c r="BX20" s="241">
        <v>156189.43</v>
      </c>
      <c r="BY20" s="241">
        <v>156172</v>
      </c>
      <c r="BZ20" s="241">
        <v>156189.43</v>
      </c>
      <c r="CA20" s="241">
        <v>156172</v>
      </c>
      <c r="CB20" s="242" t="s">
        <v>634</v>
      </c>
      <c r="CC20" s="247">
        <v>172683.27</v>
      </c>
      <c r="CD20" s="247">
        <v>84803.13</v>
      </c>
      <c r="CE20" s="247">
        <v>277565</v>
      </c>
      <c r="CF20" s="247">
        <v>0</v>
      </c>
    </row>
    <row r="21" spans="1:84" x14ac:dyDescent="0.25">
      <c r="A21" s="253" t="s">
        <v>687</v>
      </c>
      <c r="B21" s="254" t="s">
        <v>649</v>
      </c>
      <c r="C21" s="254" t="s">
        <v>640</v>
      </c>
      <c r="D21" s="233"/>
      <c r="E21" s="234">
        <v>336610</v>
      </c>
      <c r="F21" s="235">
        <v>336610</v>
      </c>
      <c r="G21" s="255">
        <f>'Jobs-Ops'!G21</f>
        <v>0</v>
      </c>
      <c r="H21" s="113">
        <f>'Jobs-Ops'!H21</f>
        <v>0</v>
      </c>
      <c r="I21" s="104"/>
      <c r="J21" s="237">
        <v>336610</v>
      </c>
      <c r="K21" s="238"/>
      <c r="L21" s="239"/>
      <c r="M21" s="8">
        <v>313683.81</v>
      </c>
      <c r="N21" s="240">
        <v>311391</v>
      </c>
      <c r="O21" s="71"/>
      <c r="P21" s="100"/>
      <c r="Q21" s="9">
        <f t="shared" si="12"/>
        <v>25219</v>
      </c>
      <c r="R21" s="9">
        <f t="shared" si="13"/>
        <v>16427</v>
      </c>
      <c r="S21" s="9">
        <f t="shared" si="14"/>
        <v>8792</v>
      </c>
      <c r="T21" s="256">
        <v>46112</v>
      </c>
      <c r="U21" s="10"/>
      <c r="V21" s="23">
        <f t="shared" si="15"/>
        <v>0.69043196495724024</v>
      </c>
      <c r="W21" s="11">
        <f t="shared" si="16"/>
        <v>232406.30372425664</v>
      </c>
      <c r="X21" s="8">
        <v>214994.3</v>
      </c>
      <c r="Y21" s="9">
        <f t="shared" si="17"/>
        <v>17412.003724256647</v>
      </c>
      <c r="Z21" s="9">
        <f t="shared" si="18"/>
        <v>16427</v>
      </c>
      <c r="AA21" s="9">
        <f t="shared" si="19"/>
        <v>985.00372425664682</v>
      </c>
      <c r="AB21" s="10"/>
      <c r="AC21" s="24">
        <v>0.12626424733126101</v>
      </c>
      <c r="AD21" s="11">
        <v>5366.4489487264755</v>
      </c>
      <c r="AE21" s="8">
        <v>36678.879999999997</v>
      </c>
      <c r="AF21" s="9">
        <f t="shared" si="20"/>
        <v>-31312.431051273521</v>
      </c>
      <c r="AG21" s="10"/>
      <c r="AH21" s="11">
        <f t="shared" si="21"/>
        <v>227039.85477553017</v>
      </c>
      <c r="AI21" s="8">
        <v>178315.42</v>
      </c>
      <c r="AJ21" s="9">
        <f t="shared" si="23"/>
        <v>48724.434775530171</v>
      </c>
      <c r="AK21" s="10"/>
      <c r="AL21" s="25">
        <f t="shared" si="24"/>
        <v>104203.69627574336</v>
      </c>
      <c r="AM21" s="25">
        <f t="shared" si="25"/>
        <v>96396.700000000012</v>
      </c>
      <c r="AN21" s="25">
        <f t="shared" si="26"/>
        <v>7806.9962757433532</v>
      </c>
      <c r="AO21" s="10"/>
      <c r="AP21" s="12">
        <v>153750</v>
      </c>
      <c r="AQ21" s="12">
        <f t="shared" si="27"/>
        <v>78656.303724256635</v>
      </c>
      <c r="AR21" s="12" t="str">
        <f t="shared" si="28"/>
        <v xml:space="preserve"> </v>
      </c>
      <c r="AS21" s="241"/>
      <c r="AT21" s="242"/>
      <c r="AU21" s="241"/>
      <c r="AV21" s="241"/>
      <c r="AW21" s="243"/>
      <c r="AX21" s="242" t="s">
        <v>630</v>
      </c>
      <c r="AY21" s="242" t="s">
        <v>630</v>
      </c>
      <c r="AZ21" s="15">
        <v>336610</v>
      </c>
      <c r="BA21" s="15">
        <v>311391</v>
      </c>
      <c r="BB21" s="15">
        <v>336610</v>
      </c>
      <c r="BC21" s="15">
        <v>311391</v>
      </c>
      <c r="BD21" s="241">
        <v>0</v>
      </c>
      <c r="BE21" s="241">
        <v>0</v>
      </c>
      <c r="BF21" s="241"/>
      <c r="BG21" s="241">
        <v>1</v>
      </c>
      <c r="BH21" s="241">
        <v>0</v>
      </c>
      <c r="BI21" s="241">
        <v>16427</v>
      </c>
      <c r="BJ21" s="241"/>
      <c r="BK21" s="241"/>
      <c r="BL21" s="241"/>
      <c r="BM21" s="241"/>
      <c r="BN21" s="294"/>
      <c r="BO21" s="294"/>
      <c r="BP21" s="294"/>
      <c r="BQ21" s="294"/>
      <c r="BR21" s="244"/>
      <c r="BS21" s="244"/>
      <c r="BT21" s="241"/>
      <c r="BU21" s="241"/>
      <c r="BV21" s="245" t="s">
        <v>638</v>
      </c>
      <c r="BW21" s="241">
        <v>0</v>
      </c>
      <c r="BX21" s="241">
        <v>42501.73</v>
      </c>
      <c r="BY21" s="241">
        <v>290493</v>
      </c>
      <c r="BZ21" s="241">
        <v>36678.879999999997</v>
      </c>
      <c r="CA21" s="241">
        <v>290493</v>
      </c>
      <c r="CB21" s="242" t="s">
        <v>634</v>
      </c>
      <c r="CC21" s="247">
        <v>214994.3</v>
      </c>
      <c r="CD21" s="247">
        <v>178315.42</v>
      </c>
      <c r="CE21" s="247">
        <v>153750</v>
      </c>
      <c r="CF21" s="247">
        <v>0</v>
      </c>
    </row>
    <row r="22" spans="1:84" x14ac:dyDescent="0.25">
      <c r="A22" s="253" t="s">
        <v>688</v>
      </c>
      <c r="B22" s="254" t="s">
        <v>689</v>
      </c>
      <c r="C22" s="254" t="s">
        <v>640</v>
      </c>
      <c r="D22" s="233"/>
      <c r="E22" s="234">
        <v>77120</v>
      </c>
      <c r="F22" s="235">
        <v>77120</v>
      </c>
      <c r="G22" s="255">
        <f>'Jobs-Ops'!G22</f>
        <v>0</v>
      </c>
      <c r="H22" s="113">
        <f>'Jobs-Ops'!H22</f>
        <v>0</v>
      </c>
      <c r="I22" s="104"/>
      <c r="J22" s="237">
        <v>77120</v>
      </c>
      <c r="K22" s="238"/>
      <c r="L22" s="239"/>
      <c r="M22" s="8">
        <v>78995.570000000007</v>
      </c>
      <c r="N22" s="240">
        <v>79956</v>
      </c>
      <c r="O22" s="71"/>
      <c r="P22" s="100"/>
      <c r="Q22" s="9">
        <f t="shared" si="12"/>
        <v>-2836</v>
      </c>
      <c r="R22" s="9">
        <f t="shared" si="13"/>
        <v>-405.80000000000291</v>
      </c>
      <c r="S22" s="9">
        <f t="shared" si="14"/>
        <v>-2430.1999999999971</v>
      </c>
      <c r="T22" s="256">
        <v>46112</v>
      </c>
      <c r="U22" s="10"/>
      <c r="V22" s="23">
        <f t="shared" si="15"/>
        <v>0.97260743408874883</v>
      </c>
      <c r="W22" s="11">
        <f t="shared" si="16"/>
        <v>75007.485316924314</v>
      </c>
      <c r="X22" s="8">
        <v>77765.8</v>
      </c>
      <c r="Y22" s="9">
        <f t="shared" si="17"/>
        <v>-2836</v>
      </c>
      <c r="Z22" s="9">
        <f t="shared" si="18"/>
        <v>-405.80000000000291</v>
      </c>
      <c r="AA22" s="9">
        <f t="shared" si="19"/>
        <v>-2430.1999999999971</v>
      </c>
      <c r="AB22" s="10"/>
      <c r="AC22" s="24">
        <v>0.16772798951079929</v>
      </c>
      <c r="AD22" s="11">
        <v>2169.5799944010309</v>
      </c>
      <c r="AE22" s="8">
        <v>9466.4</v>
      </c>
      <c r="AF22" s="9">
        <f t="shared" si="20"/>
        <v>-7296.8200055989691</v>
      </c>
      <c r="AG22" s="10"/>
      <c r="AH22" s="11">
        <f t="shared" si="21"/>
        <v>72837.905322523278</v>
      </c>
      <c r="AI22" s="8">
        <v>68299.399999999994</v>
      </c>
      <c r="AJ22" s="9">
        <f t="shared" si="23"/>
        <v>4460.8200055989691</v>
      </c>
      <c r="AK22" s="10"/>
      <c r="AL22" s="25">
        <f t="shared" si="24"/>
        <v>2112.5146830756858</v>
      </c>
      <c r="AM22" s="25">
        <f t="shared" si="25"/>
        <v>2190.1999999999971</v>
      </c>
      <c r="AN22" s="25">
        <f t="shared" si="26"/>
        <v>0</v>
      </c>
      <c r="AO22" s="10"/>
      <c r="AP22" s="12">
        <v>75120</v>
      </c>
      <c r="AQ22" s="12" t="str">
        <f t="shared" si="27"/>
        <v xml:space="preserve"> </v>
      </c>
      <c r="AR22" s="12">
        <f t="shared" si="28"/>
        <v>112.51468307568575</v>
      </c>
      <c r="AS22" s="241"/>
      <c r="AT22" s="242"/>
      <c r="AU22" s="241"/>
      <c r="AV22" s="241"/>
      <c r="AW22" s="243"/>
      <c r="AX22" s="242" t="s">
        <v>630</v>
      </c>
      <c r="AY22" s="242" t="s">
        <v>630</v>
      </c>
      <c r="AZ22" s="15">
        <v>77120</v>
      </c>
      <c r="BA22" s="15">
        <v>79956</v>
      </c>
      <c r="BB22" s="15">
        <v>77120</v>
      </c>
      <c r="BC22" s="15">
        <v>79956</v>
      </c>
      <c r="BD22" s="241">
        <v>0</v>
      </c>
      <c r="BE22" s="241">
        <v>0</v>
      </c>
      <c r="BF22" s="241"/>
      <c r="BG22" s="241">
        <v>1</v>
      </c>
      <c r="BH22" s="241">
        <v>0</v>
      </c>
      <c r="BI22" s="241">
        <v>-405.80000000000291</v>
      </c>
      <c r="BJ22" s="241"/>
      <c r="BK22" s="241"/>
      <c r="BL22" s="241"/>
      <c r="BM22" s="241"/>
      <c r="BN22" s="294"/>
      <c r="BO22" s="294"/>
      <c r="BP22" s="294"/>
      <c r="BQ22" s="294"/>
      <c r="BR22" s="244"/>
      <c r="BS22" s="244"/>
      <c r="BT22" s="241"/>
      <c r="BU22" s="241"/>
      <c r="BV22" s="245" t="s">
        <v>638</v>
      </c>
      <c r="BW22" s="241">
        <v>0</v>
      </c>
      <c r="BX22" s="241">
        <v>12935.11</v>
      </c>
      <c r="BY22" s="241">
        <v>56439</v>
      </c>
      <c r="BZ22" s="241">
        <v>9466.4</v>
      </c>
      <c r="CA22" s="241">
        <v>56439</v>
      </c>
      <c r="CB22" s="242" t="s">
        <v>634</v>
      </c>
      <c r="CC22" s="247">
        <v>77765.8</v>
      </c>
      <c r="CD22" s="247">
        <v>68299.399999999994</v>
      </c>
      <c r="CE22" s="247">
        <v>75120</v>
      </c>
      <c r="CF22" s="247">
        <v>0</v>
      </c>
    </row>
    <row r="23" spans="1:84" x14ac:dyDescent="0.25">
      <c r="A23" s="253" t="s">
        <v>690</v>
      </c>
      <c r="B23" s="254" t="s">
        <v>650</v>
      </c>
      <c r="C23" s="254" t="s">
        <v>640</v>
      </c>
      <c r="D23" s="233"/>
      <c r="E23" s="234">
        <v>2427718</v>
      </c>
      <c r="F23" s="235">
        <v>2427718</v>
      </c>
      <c r="G23" s="255">
        <f>'Jobs-Ops'!G23</f>
        <v>0</v>
      </c>
      <c r="H23" s="113">
        <f>'Jobs-Ops'!H23</f>
        <v>0</v>
      </c>
      <c r="I23" s="104"/>
      <c r="J23" s="237">
        <v>2394758</v>
      </c>
      <c r="K23" s="238"/>
      <c r="L23" s="239"/>
      <c r="M23" s="8">
        <v>2058814.52</v>
      </c>
      <c r="N23" s="240">
        <v>2040555</v>
      </c>
      <c r="O23" s="71"/>
      <c r="P23" s="100"/>
      <c r="Q23" s="9">
        <f t="shared" si="12"/>
        <v>354203</v>
      </c>
      <c r="R23" s="9">
        <f t="shared" si="13"/>
        <v>250531</v>
      </c>
      <c r="S23" s="9">
        <f t="shared" si="14"/>
        <v>103672</v>
      </c>
      <c r="T23" s="256">
        <v>46387</v>
      </c>
      <c r="U23" s="10"/>
      <c r="V23" s="23">
        <f t="shared" si="15"/>
        <v>0.78550670283329771</v>
      </c>
      <c r="W23" s="11">
        <f t="shared" si="16"/>
        <v>1881098.4606636623</v>
      </c>
      <c r="X23" s="8">
        <v>1602869.63</v>
      </c>
      <c r="Y23" s="9">
        <f t="shared" si="17"/>
        <v>278228.8306636624</v>
      </c>
      <c r="Z23" s="9">
        <f t="shared" si="18"/>
        <v>250531</v>
      </c>
      <c r="AA23" s="9">
        <f t="shared" si="19"/>
        <v>27697.830663662404</v>
      </c>
      <c r="AB23" s="10"/>
      <c r="AC23" s="24">
        <v>2.7936041985518679E-2</v>
      </c>
      <c r="AD23" s="11">
        <v>1679.1561453902902</v>
      </c>
      <c r="AE23" s="8">
        <v>60107.16</v>
      </c>
      <c r="AF23" s="9">
        <f t="shared" si="20"/>
        <v>-58428.003854609713</v>
      </c>
      <c r="AG23" s="10"/>
      <c r="AH23" s="11">
        <f t="shared" si="21"/>
        <v>1879419.3045182719</v>
      </c>
      <c r="AI23" s="8">
        <v>1542762.47</v>
      </c>
      <c r="AJ23" s="9">
        <f t="shared" si="23"/>
        <v>336656.83451827214</v>
      </c>
      <c r="AK23" s="10"/>
      <c r="AL23" s="25">
        <f t="shared" si="24"/>
        <v>513659.53933633771</v>
      </c>
      <c r="AM23" s="25">
        <f t="shared" si="25"/>
        <v>437685.37000000011</v>
      </c>
      <c r="AN23" s="25">
        <f t="shared" si="26"/>
        <v>75974.169336337596</v>
      </c>
      <c r="AO23" s="10"/>
      <c r="AP23" s="12">
        <v>2166468.25</v>
      </c>
      <c r="AQ23" s="12" t="str">
        <f t="shared" si="27"/>
        <v xml:space="preserve"> </v>
      </c>
      <c r="AR23" s="12">
        <f t="shared" si="28"/>
        <v>285369.78933633771</v>
      </c>
      <c r="AS23" s="241"/>
      <c r="AT23" s="242"/>
      <c r="AU23" s="241"/>
      <c r="AV23" s="241"/>
      <c r="AW23" s="243"/>
      <c r="AX23" s="242" t="s">
        <v>630</v>
      </c>
      <c r="AY23" s="242" t="s">
        <v>630</v>
      </c>
      <c r="AZ23" s="15">
        <v>2394758</v>
      </c>
      <c r="BA23" s="15">
        <v>2040555</v>
      </c>
      <c r="BB23" s="15">
        <v>2394758</v>
      </c>
      <c r="BC23" s="15">
        <v>2040555</v>
      </c>
      <c r="BD23" s="241">
        <v>0</v>
      </c>
      <c r="BE23" s="241">
        <v>0</v>
      </c>
      <c r="BF23" s="241"/>
      <c r="BG23" s="241">
        <v>1</v>
      </c>
      <c r="BH23" s="241">
        <v>0</v>
      </c>
      <c r="BI23" s="241">
        <v>250531</v>
      </c>
      <c r="BJ23" s="241"/>
      <c r="BK23" s="241"/>
      <c r="BL23" s="241"/>
      <c r="BM23" s="241"/>
      <c r="BN23" s="294"/>
      <c r="BO23" s="294"/>
      <c r="BP23" s="294"/>
      <c r="BQ23" s="294"/>
      <c r="BR23" s="244"/>
      <c r="BS23" s="244"/>
      <c r="BT23" s="241"/>
      <c r="BU23" s="241"/>
      <c r="BV23" s="245" t="s">
        <v>638</v>
      </c>
      <c r="BW23" s="241">
        <v>0</v>
      </c>
      <c r="BX23" s="241">
        <v>60107.16</v>
      </c>
      <c r="BY23" s="241">
        <v>2151599</v>
      </c>
      <c r="BZ23" s="241">
        <v>60107.16</v>
      </c>
      <c r="CA23" s="241">
        <v>2151599</v>
      </c>
      <c r="CB23" s="242" t="s">
        <v>634</v>
      </c>
      <c r="CC23" s="247">
        <v>1602869.63</v>
      </c>
      <c r="CD23" s="247">
        <v>1542762.47</v>
      </c>
      <c r="CE23" s="247">
        <v>2166468.25</v>
      </c>
      <c r="CF23" s="247">
        <v>0</v>
      </c>
    </row>
    <row r="24" spans="1:84" x14ac:dyDescent="0.25">
      <c r="A24" s="253" t="s">
        <v>691</v>
      </c>
      <c r="B24" s="254" t="s">
        <v>651</v>
      </c>
      <c r="C24" s="254" t="s">
        <v>640</v>
      </c>
      <c r="D24" s="233"/>
      <c r="E24" s="234">
        <v>201766.56</v>
      </c>
      <c r="F24" s="235">
        <v>201766.56</v>
      </c>
      <c r="G24" s="255">
        <f>'Jobs-Ops'!G24</f>
        <v>0</v>
      </c>
      <c r="H24" s="113">
        <f>'Jobs-Ops'!H24</f>
        <v>0</v>
      </c>
      <c r="I24" s="104"/>
      <c r="J24" s="237">
        <v>200000</v>
      </c>
      <c r="K24" s="238"/>
      <c r="L24" s="239"/>
      <c r="M24" s="8">
        <v>171691.21</v>
      </c>
      <c r="N24" s="240">
        <v>161119</v>
      </c>
      <c r="O24" s="71"/>
      <c r="P24" s="100"/>
      <c r="Q24" s="9">
        <f t="shared" si="12"/>
        <v>38881</v>
      </c>
      <c r="R24" s="9">
        <f t="shared" si="13"/>
        <v>60000</v>
      </c>
      <c r="S24" s="9">
        <f t="shared" si="14"/>
        <v>-21119</v>
      </c>
      <c r="T24" s="256">
        <v>46112</v>
      </c>
      <c r="U24" s="10"/>
      <c r="V24" s="23">
        <f t="shared" si="15"/>
        <v>0.98012121475431202</v>
      </c>
      <c r="W24" s="11">
        <f t="shared" si="16"/>
        <v>196024.24295086239</v>
      </c>
      <c r="X24" s="8">
        <v>157916.15</v>
      </c>
      <c r="Y24" s="9">
        <f t="shared" si="17"/>
        <v>38108.092950862396</v>
      </c>
      <c r="Z24" s="9">
        <f t="shared" si="18"/>
        <v>60000</v>
      </c>
      <c r="AA24" s="9">
        <f t="shared" si="19"/>
        <v>-21891.907049137604</v>
      </c>
      <c r="AB24" s="10"/>
      <c r="AC24" s="24">
        <v>0.27612556161424934</v>
      </c>
      <c r="AD24" s="11">
        <v>15383.725427846715</v>
      </c>
      <c r="AE24" s="8">
        <v>20711.349999999999</v>
      </c>
      <c r="AF24" s="9">
        <f t="shared" si="20"/>
        <v>-5327.6245721532832</v>
      </c>
      <c r="AG24" s="10"/>
      <c r="AH24" s="11">
        <f t="shared" si="21"/>
        <v>180640.51752301567</v>
      </c>
      <c r="AI24" s="8">
        <v>137204.79999999999</v>
      </c>
      <c r="AJ24" s="9">
        <f t="shared" si="23"/>
        <v>43435.717523015679</v>
      </c>
      <c r="AK24" s="10"/>
      <c r="AL24" s="25">
        <f t="shared" si="24"/>
        <v>3975.75704913761</v>
      </c>
      <c r="AM24" s="25">
        <f t="shared" si="25"/>
        <v>3202.8500000000058</v>
      </c>
      <c r="AN24" s="25">
        <f t="shared" si="26"/>
        <v>772.90704913760419</v>
      </c>
      <c r="AO24" s="10"/>
      <c r="AP24" s="12">
        <v>187500</v>
      </c>
      <c r="AQ24" s="12">
        <f t="shared" si="27"/>
        <v>8524.24295086239</v>
      </c>
      <c r="AR24" s="12" t="str">
        <f t="shared" si="28"/>
        <v xml:space="preserve"> </v>
      </c>
      <c r="AS24" s="241"/>
      <c r="AT24" s="242"/>
      <c r="AU24" s="241"/>
      <c r="AV24" s="241"/>
      <c r="AW24" s="243"/>
      <c r="AX24" s="242" t="s">
        <v>630</v>
      </c>
      <c r="AY24" s="242" t="s">
        <v>630</v>
      </c>
      <c r="AZ24" s="15">
        <v>200000</v>
      </c>
      <c r="BA24" s="15">
        <v>161119</v>
      </c>
      <c r="BB24" s="15">
        <v>200000</v>
      </c>
      <c r="BC24" s="15">
        <v>161119</v>
      </c>
      <c r="BD24" s="241">
        <v>0</v>
      </c>
      <c r="BE24" s="241">
        <v>0</v>
      </c>
      <c r="BF24" s="241"/>
      <c r="BG24" s="241">
        <v>1</v>
      </c>
      <c r="BH24" s="241">
        <v>0</v>
      </c>
      <c r="BI24" s="241">
        <v>60000</v>
      </c>
      <c r="BJ24" s="241"/>
      <c r="BK24" s="241"/>
      <c r="BL24" s="241"/>
      <c r="BM24" s="241"/>
      <c r="BN24" s="294"/>
      <c r="BO24" s="294"/>
      <c r="BP24" s="294"/>
      <c r="BQ24" s="294"/>
      <c r="BR24" s="244"/>
      <c r="BS24" s="244"/>
      <c r="BT24" s="241"/>
      <c r="BU24" s="241"/>
      <c r="BV24" s="245" t="s">
        <v>638</v>
      </c>
      <c r="BW24" s="241">
        <v>0</v>
      </c>
      <c r="BX24" s="241">
        <v>55712.79</v>
      </c>
      <c r="BY24" s="241">
        <v>75007</v>
      </c>
      <c r="BZ24" s="241">
        <v>20711.349999999999</v>
      </c>
      <c r="CA24" s="241">
        <v>75007</v>
      </c>
      <c r="CB24" s="242" t="s">
        <v>634</v>
      </c>
      <c r="CC24" s="247">
        <v>157916.15</v>
      </c>
      <c r="CD24" s="247">
        <v>137204.79999999999</v>
      </c>
      <c r="CE24" s="247">
        <v>187500</v>
      </c>
      <c r="CF24" s="247">
        <v>0</v>
      </c>
    </row>
    <row r="25" spans="1:84" x14ac:dyDescent="0.25">
      <c r="A25" s="253" t="s">
        <v>692</v>
      </c>
      <c r="B25" s="254" t="s">
        <v>693</v>
      </c>
      <c r="C25" s="254" t="s">
        <v>640</v>
      </c>
      <c r="D25" s="233"/>
      <c r="E25" s="234">
        <v>234225</v>
      </c>
      <c r="F25" s="235">
        <v>234225</v>
      </c>
      <c r="G25" s="255">
        <f>'Jobs-Ops'!G25</f>
        <v>0</v>
      </c>
      <c r="H25" s="113">
        <f>'Jobs-Ops'!H25</f>
        <v>0</v>
      </c>
      <c r="I25" s="104"/>
      <c r="J25" s="237">
        <f t="shared" si="10"/>
        <v>234225</v>
      </c>
      <c r="K25" s="248"/>
      <c r="L25" s="239"/>
      <c r="M25" s="8">
        <v>258872.83</v>
      </c>
      <c r="N25" s="240">
        <f t="shared" si="11"/>
        <v>258872.83</v>
      </c>
      <c r="O25" s="71"/>
      <c r="P25" s="100"/>
      <c r="Q25" s="9">
        <f t="shared" si="12"/>
        <v>-24647.829999999987</v>
      </c>
      <c r="R25" s="9">
        <f t="shared" si="13"/>
        <v>54852</v>
      </c>
      <c r="S25" s="9">
        <f t="shared" si="14"/>
        <v>-79499.829999999987</v>
      </c>
      <c r="T25" s="256"/>
      <c r="U25" s="10"/>
      <c r="V25" s="23">
        <f t="shared" si="15"/>
        <v>0.82829495857097091</v>
      </c>
      <c r="W25" s="11">
        <f t="shared" si="16"/>
        <v>194007.38667128567</v>
      </c>
      <c r="X25" s="8">
        <v>214423.06</v>
      </c>
      <c r="Y25" s="9">
        <f t="shared" si="17"/>
        <v>-24647.829999999987</v>
      </c>
      <c r="Z25" s="9">
        <f t="shared" si="18"/>
        <v>54852</v>
      </c>
      <c r="AA25" s="9">
        <f t="shared" si="19"/>
        <v>-79499.829999999987</v>
      </c>
      <c r="AB25" s="10"/>
      <c r="AC25" s="24">
        <v>0.68330674168160876</v>
      </c>
      <c r="AD25" s="11">
        <v>109361.43324327606</v>
      </c>
      <c r="AE25" s="8">
        <v>127282.28</v>
      </c>
      <c r="AF25" s="9">
        <f t="shared" si="20"/>
        <v>-17920.846756723942</v>
      </c>
      <c r="AG25" s="10"/>
      <c r="AH25" s="11">
        <f t="shared" si="21"/>
        <v>84645.953428009612</v>
      </c>
      <c r="AI25" s="8">
        <v>87140.78</v>
      </c>
      <c r="AJ25" s="9">
        <f t="shared" si="23"/>
        <v>-6726.983243276045</v>
      </c>
      <c r="AK25" s="10"/>
      <c r="AL25" s="25">
        <f t="shared" si="24"/>
        <v>40217.613328714331</v>
      </c>
      <c r="AM25" s="25">
        <f t="shared" si="25"/>
        <v>44449.76999999999</v>
      </c>
      <c r="AN25" s="25">
        <f t="shared" si="26"/>
        <v>0</v>
      </c>
      <c r="AO25" s="10"/>
      <c r="AP25" s="12">
        <v>308725</v>
      </c>
      <c r="AQ25" s="12" t="str">
        <f t="shared" si="27"/>
        <v xml:space="preserve"> </v>
      </c>
      <c r="AR25" s="12">
        <f t="shared" si="28"/>
        <v>114717.61332871433</v>
      </c>
      <c r="AS25" s="241"/>
      <c r="AT25" s="242"/>
      <c r="AU25" s="241"/>
      <c r="AV25" s="241"/>
      <c r="AW25" s="243"/>
      <c r="AX25" s="242"/>
      <c r="AY25" s="242"/>
      <c r="AZ25" s="241">
        <v>0</v>
      </c>
      <c r="BA25" s="241">
        <v>0</v>
      </c>
      <c r="BB25" s="241">
        <v>0</v>
      </c>
      <c r="BC25" s="241">
        <v>0</v>
      </c>
      <c r="BD25" s="241">
        <v>0</v>
      </c>
      <c r="BE25" s="241">
        <v>0</v>
      </c>
      <c r="BF25" s="241"/>
      <c r="BG25" s="241">
        <v>1</v>
      </c>
      <c r="BH25" s="241">
        <v>0</v>
      </c>
      <c r="BI25" s="241">
        <v>54852</v>
      </c>
      <c r="BJ25" s="241"/>
      <c r="BK25" s="241"/>
      <c r="BL25" s="241"/>
      <c r="BM25" s="241"/>
      <c r="BN25" s="294"/>
      <c r="BO25" s="294"/>
      <c r="BP25" s="294"/>
      <c r="BQ25" s="294"/>
      <c r="BR25" s="244"/>
      <c r="BS25" s="244"/>
      <c r="BT25" s="241"/>
      <c r="BU25" s="241"/>
      <c r="BV25" s="245"/>
      <c r="BW25" s="241">
        <v>0</v>
      </c>
      <c r="BX25" s="241">
        <v>160047.35</v>
      </c>
      <c r="BY25" s="241">
        <v>186274</v>
      </c>
      <c r="BZ25" s="241">
        <v>160047.35</v>
      </c>
      <c r="CA25" s="241">
        <v>186274</v>
      </c>
      <c r="CB25" s="242" t="s">
        <v>634</v>
      </c>
      <c r="CC25" s="247">
        <v>214423.06</v>
      </c>
      <c r="CD25" s="247">
        <v>87140.78</v>
      </c>
      <c r="CE25" s="247">
        <v>308725</v>
      </c>
      <c r="CF25" s="247">
        <v>0</v>
      </c>
    </row>
    <row r="26" spans="1:84" x14ac:dyDescent="0.25">
      <c r="A26" s="253" t="s">
        <v>694</v>
      </c>
      <c r="B26" s="254" t="s">
        <v>652</v>
      </c>
      <c r="C26" s="254" t="s">
        <v>640</v>
      </c>
      <c r="D26" s="233"/>
      <c r="E26" s="234">
        <v>3792559</v>
      </c>
      <c r="F26" s="235">
        <v>3792559</v>
      </c>
      <c r="G26" s="255">
        <f>'Jobs-Ops'!G26</f>
        <v>0</v>
      </c>
      <c r="H26" s="113">
        <f>'Jobs-Ops'!H26</f>
        <v>0</v>
      </c>
      <c r="I26" s="104"/>
      <c r="J26" s="237">
        <f t="shared" si="10"/>
        <v>3792559</v>
      </c>
      <c r="K26" s="248"/>
      <c r="L26" s="239"/>
      <c r="M26" s="8">
        <v>4044279.73</v>
      </c>
      <c r="N26" s="240">
        <f t="shared" si="11"/>
        <v>4044279.73</v>
      </c>
      <c r="O26" s="71"/>
      <c r="P26" s="100"/>
      <c r="Q26" s="9">
        <f t="shared" si="12"/>
        <v>-251720.72999999998</v>
      </c>
      <c r="R26" s="9">
        <f t="shared" si="13"/>
        <v>438624</v>
      </c>
      <c r="S26" s="9">
        <f t="shared" si="14"/>
        <v>-690344.73</v>
      </c>
      <c r="T26" s="256"/>
      <c r="U26" s="10"/>
      <c r="V26" s="23">
        <f t="shared" si="15"/>
        <v>0.2289276686605454</v>
      </c>
      <c r="W26" s="11">
        <f t="shared" si="16"/>
        <v>868221.69012756937</v>
      </c>
      <c r="X26" s="8">
        <v>925847.53</v>
      </c>
      <c r="Y26" s="9">
        <f t="shared" si="17"/>
        <v>-251720.72999999998</v>
      </c>
      <c r="Z26" s="9">
        <f t="shared" si="18"/>
        <v>438624</v>
      </c>
      <c r="AA26" s="9">
        <f t="shared" si="19"/>
        <v>-690344.73</v>
      </c>
      <c r="AB26" s="10"/>
      <c r="AC26" s="24">
        <v>1.6128117061979943E-2</v>
      </c>
      <c r="AD26" s="11">
        <v>868.97681861499348</v>
      </c>
      <c r="AE26" s="8">
        <v>53879.62</v>
      </c>
      <c r="AF26" s="9">
        <f t="shared" si="20"/>
        <v>-53010.643181385007</v>
      </c>
      <c r="AG26" s="10"/>
      <c r="AH26" s="11">
        <f t="shared" si="21"/>
        <v>867352.71330895438</v>
      </c>
      <c r="AI26" s="8">
        <v>871967.91</v>
      </c>
      <c r="AJ26" s="9">
        <f t="shared" si="23"/>
        <v>-198710.08681861497</v>
      </c>
      <c r="AK26" s="10"/>
      <c r="AL26" s="25">
        <f t="shared" si="24"/>
        <v>2924337.3098724307</v>
      </c>
      <c r="AM26" s="25">
        <f t="shared" si="25"/>
        <v>3118432.2</v>
      </c>
      <c r="AN26" s="25">
        <f t="shared" si="26"/>
        <v>0</v>
      </c>
      <c r="AO26" s="10"/>
      <c r="AP26" s="12">
        <v>1149259</v>
      </c>
      <c r="AQ26" s="12" t="str">
        <f t="shared" si="27"/>
        <v xml:space="preserve"> </v>
      </c>
      <c r="AR26" s="12">
        <f t="shared" si="28"/>
        <v>281037.30987243063</v>
      </c>
      <c r="AS26" s="241"/>
      <c r="AT26" s="242"/>
      <c r="AU26" s="241"/>
      <c r="AV26" s="241"/>
      <c r="AW26" s="243"/>
      <c r="AX26" s="242"/>
      <c r="AY26" s="242"/>
      <c r="AZ26" s="241">
        <v>0</v>
      </c>
      <c r="BA26" s="241">
        <v>0</v>
      </c>
      <c r="BB26" s="241">
        <v>0</v>
      </c>
      <c r="BC26" s="241">
        <v>0</v>
      </c>
      <c r="BD26" s="241">
        <v>0</v>
      </c>
      <c r="BE26" s="241">
        <v>0</v>
      </c>
      <c r="BF26" s="241"/>
      <c r="BG26" s="241">
        <v>1</v>
      </c>
      <c r="BH26" s="241">
        <v>0</v>
      </c>
      <c r="BI26" s="241">
        <v>438624</v>
      </c>
      <c r="BJ26" s="241"/>
      <c r="BK26" s="241"/>
      <c r="BL26" s="241"/>
      <c r="BM26" s="241"/>
      <c r="BN26" s="294"/>
      <c r="BO26" s="294"/>
      <c r="BP26" s="294"/>
      <c r="BQ26" s="294"/>
      <c r="BR26" s="244"/>
      <c r="BS26" s="244"/>
      <c r="BT26" s="241"/>
      <c r="BU26" s="241"/>
      <c r="BV26" s="245"/>
      <c r="BW26" s="241">
        <v>0</v>
      </c>
      <c r="BX26" s="241">
        <v>53879.62</v>
      </c>
      <c r="BY26" s="241">
        <v>3340726</v>
      </c>
      <c r="BZ26" s="241">
        <v>53879.62</v>
      </c>
      <c r="CA26" s="241">
        <v>3340726</v>
      </c>
      <c r="CB26" s="242" t="s">
        <v>634</v>
      </c>
      <c r="CC26" s="247">
        <v>925847.53</v>
      </c>
      <c r="CD26" s="247">
        <v>871967.91</v>
      </c>
      <c r="CE26" s="247">
        <v>1149259</v>
      </c>
      <c r="CF26" s="247">
        <v>0</v>
      </c>
    </row>
    <row r="27" spans="1:84" x14ac:dyDescent="0.25">
      <c r="A27" s="253" t="s">
        <v>695</v>
      </c>
      <c r="B27" s="254" t="s">
        <v>653</v>
      </c>
      <c r="C27" s="254" t="s">
        <v>640</v>
      </c>
      <c r="D27" s="233"/>
      <c r="E27" s="234">
        <v>120891</v>
      </c>
      <c r="F27" s="235">
        <v>120891</v>
      </c>
      <c r="G27" s="255">
        <f>'Jobs-Ops'!G27</f>
        <v>0</v>
      </c>
      <c r="H27" s="113">
        <f>'Jobs-Ops'!H27</f>
        <v>0</v>
      </c>
      <c r="I27" s="104"/>
      <c r="J27" s="237">
        <f t="shared" si="10"/>
        <v>120891</v>
      </c>
      <c r="K27" s="238"/>
      <c r="L27" s="239"/>
      <c r="M27" s="8">
        <v>121766.01</v>
      </c>
      <c r="N27" s="240">
        <f t="shared" si="11"/>
        <v>121766.01</v>
      </c>
      <c r="O27" s="71"/>
      <c r="P27" s="100"/>
      <c r="Q27" s="9">
        <f t="shared" si="12"/>
        <v>-875.00999999999476</v>
      </c>
      <c r="R27" s="9">
        <f t="shared" si="13"/>
        <v>25414</v>
      </c>
      <c r="S27" s="9">
        <f t="shared" si="14"/>
        <v>-26289.009999999995</v>
      </c>
      <c r="T27" s="256"/>
      <c r="U27" s="10"/>
      <c r="V27" s="23">
        <f t="shared" si="15"/>
        <v>0.64662084271300346</v>
      </c>
      <c r="W27" s="11">
        <f t="shared" si="16"/>
        <v>78170.640296417696</v>
      </c>
      <c r="X27" s="8">
        <v>78736.44</v>
      </c>
      <c r="Y27" s="9">
        <f t="shared" si="17"/>
        <v>-875.00999999999476</v>
      </c>
      <c r="Z27" s="9">
        <f t="shared" si="18"/>
        <v>25414</v>
      </c>
      <c r="AA27" s="9">
        <f t="shared" si="19"/>
        <v>-26289.009999999995</v>
      </c>
      <c r="AB27" s="10"/>
      <c r="AC27" s="24">
        <v>0.13862558939158975</v>
      </c>
      <c r="AD27" s="11">
        <v>2323.1583260748548</v>
      </c>
      <c r="AE27" s="8">
        <v>14115.01</v>
      </c>
      <c r="AF27" s="9">
        <f t="shared" si="20"/>
        <v>-11791.851673925146</v>
      </c>
      <c r="AG27" s="10"/>
      <c r="AH27" s="11">
        <f t="shared" si="21"/>
        <v>75847.481970342837</v>
      </c>
      <c r="AI27" s="8">
        <v>64621.43</v>
      </c>
      <c r="AJ27" s="9">
        <f t="shared" si="23"/>
        <v>10916.841673925152</v>
      </c>
      <c r="AK27" s="10"/>
      <c r="AL27" s="25">
        <f t="shared" si="24"/>
        <v>42720.359703582304</v>
      </c>
      <c r="AM27" s="25">
        <f t="shared" si="25"/>
        <v>43029.569999999992</v>
      </c>
      <c r="AN27" s="25">
        <f t="shared" si="26"/>
        <v>0</v>
      </c>
      <c r="AO27" s="10"/>
      <c r="AP27" s="12">
        <v>120891</v>
      </c>
      <c r="AQ27" s="12" t="str">
        <f t="shared" si="27"/>
        <v xml:space="preserve"> </v>
      </c>
      <c r="AR27" s="12">
        <f t="shared" si="28"/>
        <v>42720.359703582304</v>
      </c>
      <c r="AS27" s="241"/>
      <c r="AT27" s="242"/>
      <c r="AU27" s="241"/>
      <c r="AV27" s="241"/>
      <c r="AW27" s="243"/>
      <c r="AX27" s="242"/>
      <c r="AY27" s="242"/>
      <c r="AZ27" s="241">
        <v>0</v>
      </c>
      <c r="BA27" s="241">
        <v>0</v>
      </c>
      <c r="BB27" s="241">
        <v>0</v>
      </c>
      <c r="BC27" s="241">
        <v>0</v>
      </c>
      <c r="BD27" s="241">
        <v>0</v>
      </c>
      <c r="BE27" s="241">
        <v>0</v>
      </c>
      <c r="BF27" s="241"/>
      <c r="BG27" s="241">
        <v>1</v>
      </c>
      <c r="BH27" s="241">
        <v>0</v>
      </c>
      <c r="BI27" s="241">
        <v>25414</v>
      </c>
      <c r="BJ27" s="241"/>
      <c r="BK27" s="241"/>
      <c r="BL27" s="241"/>
      <c r="BM27" s="241"/>
      <c r="BN27" s="294"/>
      <c r="BO27" s="294"/>
      <c r="BP27" s="294"/>
      <c r="BQ27" s="294"/>
      <c r="BR27" s="244"/>
      <c r="BS27" s="244"/>
      <c r="BT27" s="241"/>
      <c r="BU27" s="241"/>
      <c r="BV27" s="245"/>
      <c r="BW27" s="241">
        <v>0</v>
      </c>
      <c r="BX27" s="241">
        <v>16758.509999999998</v>
      </c>
      <c r="BY27" s="241">
        <v>101821.1</v>
      </c>
      <c r="BZ27" s="241">
        <v>14115.01</v>
      </c>
      <c r="CA27" s="241">
        <v>101821.1</v>
      </c>
      <c r="CB27" s="242" t="s">
        <v>634</v>
      </c>
      <c r="CC27" s="247">
        <v>78736.44</v>
      </c>
      <c r="CD27" s="247">
        <v>64621.43</v>
      </c>
      <c r="CE27" s="247">
        <v>120891</v>
      </c>
      <c r="CF27" s="247">
        <v>0</v>
      </c>
    </row>
    <row r="28" spans="1:84" x14ac:dyDescent="0.25">
      <c r="A28" s="253" t="s">
        <v>696</v>
      </c>
      <c r="B28" s="254" t="s">
        <v>654</v>
      </c>
      <c r="C28" s="254" t="s">
        <v>640</v>
      </c>
      <c r="D28" s="233"/>
      <c r="E28" s="234">
        <v>399389</v>
      </c>
      <c r="F28" s="235">
        <v>399389</v>
      </c>
      <c r="G28" s="255">
        <f>'Jobs-Ops'!G28</f>
        <v>0</v>
      </c>
      <c r="H28" s="113">
        <f>'Jobs-Ops'!H28</f>
        <v>0</v>
      </c>
      <c r="I28" s="104"/>
      <c r="J28" s="237">
        <f t="shared" si="10"/>
        <v>399389</v>
      </c>
      <c r="K28" s="238"/>
      <c r="L28" s="239"/>
      <c r="M28" s="8">
        <v>306236.90000000002</v>
      </c>
      <c r="N28" s="240">
        <f t="shared" si="11"/>
        <v>306236.90000000002</v>
      </c>
      <c r="O28" s="238"/>
      <c r="P28" s="239"/>
      <c r="Q28" s="9">
        <f t="shared" si="12"/>
        <v>93152.099999999977</v>
      </c>
      <c r="R28" s="9">
        <f t="shared" si="13"/>
        <v>70627</v>
      </c>
      <c r="S28" s="9">
        <f t="shared" si="14"/>
        <v>22525.099999999977</v>
      </c>
      <c r="T28" s="256"/>
      <c r="U28" s="10"/>
      <c r="V28" s="23">
        <f t="shared" si="15"/>
        <v>0.77012900796736117</v>
      </c>
      <c r="W28" s="11">
        <f t="shared" si="16"/>
        <v>307581.0543630764</v>
      </c>
      <c r="X28" s="8">
        <v>235841.92000000001</v>
      </c>
      <c r="Y28" s="9">
        <f t="shared" si="17"/>
        <v>71739.134363076388</v>
      </c>
      <c r="Z28" s="9">
        <f t="shared" si="18"/>
        <v>70627</v>
      </c>
      <c r="AA28" s="9">
        <f t="shared" si="19"/>
        <v>1112.1343630763877</v>
      </c>
      <c r="AB28" s="10"/>
      <c r="AC28" s="24">
        <v>8.6964766621563036E-2</v>
      </c>
      <c r="AD28" s="11">
        <v>2302.7731019836829</v>
      </c>
      <c r="AE28" s="8">
        <v>26479.38</v>
      </c>
      <c r="AF28" s="9">
        <f t="shared" si="20"/>
        <v>-24176.606898016318</v>
      </c>
      <c r="AG28" s="10"/>
      <c r="AH28" s="11">
        <f t="shared" si="21"/>
        <v>305278.28126109269</v>
      </c>
      <c r="AI28" s="8">
        <v>209362.54</v>
      </c>
      <c r="AJ28" s="9">
        <f t="shared" si="23"/>
        <v>95915.741261092713</v>
      </c>
      <c r="AK28" s="10"/>
      <c r="AL28" s="25">
        <f t="shared" si="24"/>
        <v>91807.9456369236</v>
      </c>
      <c r="AM28" s="25">
        <f t="shared" si="25"/>
        <v>70394.98000000001</v>
      </c>
      <c r="AN28" s="25">
        <f t="shared" si="26"/>
        <v>21412.965636923589</v>
      </c>
      <c r="AO28" s="10"/>
      <c r="AP28" s="12">
        <v>351514</v>
      </c>
      <c r="AQ28" s="12" t="str">
        <f t="shared" si="27"/>
        <v xml:space="preserve"> </v>
      </c>
      <c r="AR28" s="12">
        <f t="shared" si="28"/>
        <v>43932.9456369236</v>
      </c>
      <c r="AS28" s="241"/>
      <c r="AT28" s="242"/>
      <c r="AU28" s="241"/>
      <c r="AV28" s="241"/>
      <c r="AW28" s="243"/>
      <c r="AX28" s="242"/>
      <c r="AY28" s="242"/>
      <c r="AZ28" s="241">
        <v>0</v>
      </c>
      <c r="BA28" s="241">
        <v>0</v>
      </c>
      <c r="BB28" s="241">
        <v>0</v>
      </c>
      <c r="BC28" s="241">
        <v>0</v>
      </c>
      <c r="BD28" s="241">
        <v>0</v>
      </c>
      <c r="BE28" s="241">
        <v>0</v>
      </c>
      <c r="BF28" s="241"/>
      <c r="BG28" s="241">
        <v>1</v>
      </c>
      <c r="BH28" s="241">
        <v>0</v>
      </c>
      <c r="BI28" s="241">
        <v>70627</v>
      </c>
      <c r="BJ28" s="241"/>
      <c r="BK28" s="241"/>
      <c r="BL28" s="241"/>
      <c r="BM28" s="241"/>
      <c r="BN28" s="294"/>
      <c r="BO28" s="294"/>
      <c r="BP28" s="294"/>
      <c r="BQ28" s="294"/>
      <c r="BR28" s="244"/>
      <c r="BS28" s="244"/>
      <c r="BT28" s="241"/>
      <c r="BU28" s="241"/>
      <c r="BV28" s="245"/>
      <c r="BW28" s="241">
        <v>0</v>
      </c>
      <c r="BX28" s="241">
        <v>26479.38</v>
      </c>
      <c r="BY28" s="241">
        <v>304484</v>
      </c>
      <c r="BZ28" s="241">
        <v>26479.38</v>
      </c>
      <c r="CA28" s="241">
        <v>304484</v>
      </c>
      <c r="CB28" s="242" t="s">
        <v>634</v>
      </c>
      <c r="CC28" s="247">
        <v>235841.92000000001</v>
      </c>
      <c r="CD28" s="247">
        <v>209362.54</v>
      </c>
      <c r="CE28" s="247">
        <v>351514</v>
      </c>
      <c r="CF28" s="247">
        <v>0</v>
      </c>
    </row>
    <row r="29" spans="1:84" x14ac:dyDescent="0.25">
      <c r="A29" s="253" t="s">
        <v>697</v>
      </c>
      <c r="B29" s="254" t="s">
        <v>655</v>
      </c>
      <c r="C29" s="254" t="s">
        <v>640</v>
      </c>
      <c r="D29" s="233"/>
      <c r="E29" s="234">
        <v>404663</v>
      </c>
      <c r="F29" s="235">
        <v>404663</v>
      </c>
      <c r="G29" s="255">
        <f>'Jobs-Ops'!G29</f>
        <v>0</v>
      </c>
      <c r="H29" s="113">
        <f>'Jobs-Ops'!H29</f>
        <v>0</v>
      </c>
      <c r="I29" s="104"/>
      <c r="J29" s="237">
        <f t="shared" si="10"/>
        <v>404663</v>
      </c>
      <c r="K29" s="238"/>
      <c r="L29" s="239"/>
      <c r="M29" s="8">
        <v>310029.53999999998</v>
      </c>
      <c r="N29" s="240">
        <f t="shared" si="11"/>
        <v>310029.53999999998</v>
      </c>
      <c r="O29" s="71"/>
      <c r="P29" s="100"/>
      <c r="Q29" s="9">
        <f t="shared" si="12"/>
        <v>94633.460000000021</v>
      </c>
      <c r="R29" s="9">
        <f t="shared" si="13"/>
        <v>84743</v>
      </c>
      <c r="S29" s="9">
        <f t="shared" si="14"/>
        <v>9890.460000000021</v>
      </c>
      <c r="T29" s="256"/>
      <c r="U29" s="10"/>
      <c r="V29" s="23">
        <f t="shared" si="15"/>
        <v>0.46951448561966064</v>
      </c>
      <c r="W29" s="11">
        <f t="shared" si="16"/>
        <v>189995.14029430875</v>
      </c>
      <c r="X29" s="8">
        <v>145563.35999999999</v>
      </c>
      <c r="Y29" s="9">
        <f t="shared" si="17"/>
        <v>44431.780294308759</v>
      </c>
      <c r="Z29" s="9">
        <f t="shared" si="18"/>
        <v>84743</v>
      </c>
      <c r="AA29" s="9">
        <f t="shared" si="19"/>
        <v>-40311.219705691241</v>
      </c>
      <c r="AB29" s="10"/>
      <c r="AC29" s="24">
        <v>0.11753578010876244</v>
      </c>
      <c r="AD29" s="11">
        <v>5590.245001037546</v>
      </c>
      <c r="AE29" s="8">
        <v>36159.06</v>
      </c>
      <c r="AF29" s="9">
        <f t="shared" si="20"/>
        <v>-30568.814998962451</v>
      </c>
      <c r="AG29" s="10"/>
      <c r="AH29" s="11">
        <f t="shared" si="21"/>
        <v>184404.8952932712</v>
      </c>
      <c r="AI29" s="8">
        <v>109404.3</v>
      </c>
      <c r="AJ29" s="9">
        <f t="shared" si="23"/>
        <v>75000.59529327121</v>
      </c>
      <c r="AK29" s="10"/>
      <c r="AL29" s="25">
        <f t="shared" si="24"/>
        <v>214667.85970569125</v>
      </c>
      <c r="AM29" s="25">
        <f t="shared" si="25"/>
        <v>164466.18</v>
      </c>
      <c r="AN29" s="25">
        <f t="shared" si="26"/>
        <v>50201.679705691262</v>
      </c>
      <c r="AO29" s="10"/>
      <c r="AP29" s="12">
        <v>393663</v>
      </c>
      <c r="AQ29" s="12" t="str">
        <f t="shared" si="27"/>
        <v xml:space="preserve"> </v>
      </c>
      <c r="AR29" s="12">
        <f t="shared" si="28"/>
        <v>203667.85970569125</v>
      </c>
      <c r="AS29" s="241"/>
      <c r="AT29" s="242"/>
      <c r="AU29" s="241"/>
      <c r="AV29" s="241"/>
      <c r="AW29" s="243"/>
      <c r="AX29" s="242"/>
      <c r="AY29" s="242"/>
      <c r="AZ29" s="241">
        <v>0</v>
      </c>
      <c r="BA29" s="241">
        <v>0</v>
      </c>
      <c r="BB29" s="241">
        <v>0</v>
      </c>
      <c r="BC29" s="241">
        <v>0</v>
      </c>
      <c r="BD29" s="241">
        <v>0</v>
      </c>
      <c r="BE29" s="241">
        <v>0</v>
      </c>
      <c r="BF29" s="241"/>
      <c r="BG29" s="241">
        <v>1</v>
      </c>
      <c r="BH29" s="241">
        <v>0</v>
      </c>
      <c r="BI29" s="241">
        <v>84743</v>
      </c>
      <c r="BJ29" s="241"/>
      <c r="BK29" s="241"/>
      <c r="BL29" s="241"/>
      <c r="BM29" s="241"/>
      <c r="BN29" s="294"/>
      <c r="BO29" s="294"/>
      <c r="BP29" s="294"/>
      <c r="BQ29" s="294"/>
      <c r="BR29" s="244"/>
      <c r="BS29" s="244"/>
      <c r="BT29" s="241"/>
      <c r="BU29" s="241"/>
      <c r="BV29" s="245"/>
      <c r="BW29" s="241">
        <v>0</v>
      </c>
      <c r="BX29" s="241">
        <v>47562.07</v>
      </c>
      <c r="BY29" s="241">
        <v>307643</v>
      </c>
      <c r="BZ29" s="241">
        <v>36159.06</v>
      </c>
      <c r="CA29" s="241">
        <v>307643</v>
      </c>
      <c r="CB29" s="242" t="s">
        <v>634</v>
      </c>
      <c r="CC29" s="247">
        <v>145563.35999999999</v>
      </c>
      <c r="CD29" s="247">
        <v>109404.3</v>
      </c>
      <c r="CE29" s="247">
        <v>393663</v>
      </c>
      <c r="CF29" s="247">
        <v>0</v>
      </c>
    </row>
    <row r="30" spans="1:84" x14ac:dyDescent="0.25">
      <c r="A30" s="253" t="s">
        <v>698</v>
      </c>
      <c r="B30" s="254" t="s">
        <v>656</v>
      </c>
      <c r="C30" s="254" t="s">
        <v>640</v>
      </c>
      <c r="D30" s="233"/>
      <c r="E30" s="234">
        <v>115400</v>
      </c>
      <c r="F30" s="235">
        <v>115400</v>
      </c>
      <c r="G30" s="255">
        <f>'Jobs-Ops'!G30</f>
        <v>0</v>
      </c>
      <c r="H30" s="113">
        <f>'Jobs-Ops'!H30</f>
        <v>0</v>
      </c>
      <c r="I30" s="104"/>
      <c r="J30" s="237">
        <f t="shared" si="10"/>
        <v>115400</v>
      </c>
      <c r="K30" s="238"/>
      <c r="L30" s="239"/>
      <c r="M30" s="8">
        <v>92445.9</v>
      </c>
      <c r="N30" s="240">
        <f t="shared" si="11"/>
        <v>92445.9</v>
      </c>
      <c r="O30" s="71"/>
      <c r="P30" s="100"/>
      <c r="Q30" s="9">
        <f t="shared" si="12"/>
        <v>22954.100000000006</v>
      </c>
      <c r="R30" s="9">
        <f t="shared" si="13"/>
        <v>12532</v>
      </c>
      <c r="S30" s="9">
        <f t="shared" si="14"/>
        <v>10422.100000000006</v>
      </c>
      <c r="T30" s="256"/>
      <c r="U30" s="10"/>
      <c r="V30" s="23">
        <f t="shared" si="15"/>
        <v>0.80090528622686363</v>
      </c>
      <c r="W30" s="11">
        <f t="shared" si="16"/>
        <v>92424.470030580065</v>
      </c>
      <c r="X30" s="8">
        <v>74040.41</v>
      </c>
      <c r="Y30" s="9">
        <f t="shared" si="17"/>
        <v>18384.060030580062</v>
      </c>
      <c r="Z30" s="9">
        <f t="shared" si="18"/>
        <v>12532</v>
      </c>
      <c r="AA30" s="9">
        <f t="shared" si="19"/>
        <v>5852.0600305800617</v>
      </c>
      <c r="AB30" s="10"/>
      <c r="AC30" s="24">
        <v>0.18882948680494693</v>
      </c>
      <c r="AD30" s="11">
        <v>4114.7587991333157</v>
      </c>
      <c r="AE30" s="8">
        <v>17451.810000000001</v>
      </c>
      <c r="AF30" s="9">
        <f t="shared" si="20"/>
        <v>-13337.051200866685</v>
      </c>
      <c r="AG30" s="10"/>
      <c r="AH30" s="11">
        <f t="shared" si="21"/>
        <v>88309.711231446752</v>
      </c>
      <c r="AI30" s="8">
        <v>56588.6</v>
      </c>
      <c r="AJ30" s="9">
        <f t="shared" si="23"/>
        <v>31721.111231446746</v>
      </c>
      <c r="AK30" s="10"/>
      <c r="AL30" s="25">
        <f t="shared" si="24"/>
        <v>22975.529969419935</v>
      </c>
      <c r="AM30" s="25">
        <f t="shared" si="25"/>
        <v>18405.489999999991</v>
      </c>
      <c r="AN30" s="25">
        <f t="shared" si="26"/>
        <v>4570.0399694199441</v>
      </c>
      <c r="AO30" s="10"/>
      <c r="AP30" s="12">
        <v>115400</v>
      </c>
      <c r="AQ30" s="12" t="str">
        <f t="shared" si="27"/>
        <v xml:space="preserve"> </v>
      </c>
      <c r="AR30" s="12">
        <f t="shared" si="28"/>
        <v>22975.529969419935</v>
      </c>
      <c r="AS30" s="241"/>
      <c r="AT30" s="242"/>
      <c r="AU30" s="241"/>
      <c r="AV30" s="241"/>
      <c r="AW30" s="243"/>
      <c r="AX30" s="242"/>
      <c r="AY30" s="242"/>
      <c r="AZ30" s="241">
        <v>0</v>
      </c>
      <c r="BA30" s="241">
        <v>0</v>
      </c>
      <c r="BB30" s="241">
        <v>0</v>
      </c>
      <c r="BC30" s="241">
        <v>0</v>
      </c>
      <c r="BD30" s="241">
        <v>0</v>
      </c>
      <c r="BE30" s="241">
        <v>0</v>
      </c>
      <c r="BF30" s="241"/>
      <c r="BG30" s="241">
        <v>1</v>
      </c>
      <c r="BH30" s="241">
        <v>0</v>
      </c>
      <c r="BI30" s="241">
        <v>12532</v>
      </c>
      <c r="BJ30" s="241"/>
      <c r="BK30" s="241"/>
      <c r="BL30" s="241"/>
      <c r="BM30" s="241"/>
      <c r="BN30" s="294"/>
      <c r="BO30" s="294"/>
      <c r="BP30" s="294"/>
      <c r="BQ30" s="294"/>
      <c r="BR30" s="244"/>
      <c r="BS30" s="244"/>
      <c r="BT30" s="241"/>
      <c r="BU30" s="241"/>
      <c r="BV30" s="245"/>
      <c r="BW30" s="241">
        <v>0</v>
      </c>
      <c r="BX30" s="241">
        <v>21790.87</v>
      </c>
      <c r="BY30" s="241">
        <v>92421</v>
      </c>
      <c r="BZ30" s="241">
        <v>17451.810000000001</v>
      </c>
      <c r="CA30" s="241">
        <v>92421</v>
      </c>
      <c r="CB30" s="242" t="s">
        <v>634</v>
      </c>
      <c r="CC30" s="247">
        <v>74040.41</v>
      </c>
      <c r="CD30" s="247">
        <v>56588.6</v>
      </c>
      <c r="CE30" s="247">
        <v>115400</v>
      </c>
      <c r="CF30" s="247">
        <v>0</v>
      </c>
    </row>
    <row r="31" spans="1:84" x14ac:dyDescent="0.25">
      <c r="A31" s="253" t="s">
        <v>699</v>
      </c>
      <c r="B31" s="254" t="s">
        <v>657</v>
      </c>
      <c r="C31" s="254" t="s">
        <v>640</v>
      </c>
      <c r="D31" s="233"/>
      <c r="E31" s="234">
        <v>595000</v>
      </c>
      <c r="F31" s="235">
        <v>595000</v>
      </c>
      <c r="G31" s="255">
        <f>'Jobs-Ops'!G31</f>
        <v>0</v>
      </c>
      <c r="H31" s="113">
        <f>'Jobs-Ops'!H31</f>
        <v>0</v>
      </c>
      <c r="I31" s="104"/>
      <c r="J31" s="237">
        <f t="shared" si="10"/>
        <v>595000</v>
      </c>
      <c r="K31" s="238"/>
      <c r="L31" s="239"/>
      <c r="M31" s="8">
        <v>637139.93999999994</v>
      </c>
      <c r="N31" s="240">
        <f t="shared" si="11"/>
        <v>637139.93999999994</v>
      </c>
      <c r="O31" s="71"/>
      <c r="P31" s="100"/>
      <c r="Q31" s="9">
        <f t="shared" si="12"/>
        <v>-42139.939999999944</v>
      </c>
      <c r="R31" s="9">
        <f t="shared" si="13"/>
        <v>137237</v>
      </c>
      <c r="S31" s="9">
        <f t="shared" si="14"/>
        <v>-179376.93999999994</v>
      </c>
      <c r="T31" s="256"/>
      <c r="U31" s="10"/>
      <c r="V31" s="23">
        <f t="shared" si="15"/>
        <v>0.74713580190876128</v>
      </c>
      <c r="W31" s="11">
        <f t="shared" si="16"/>
        <v>444545.80213571293</v>
      </c>
      <c r="X31" s="8">
        <v>476030.06</v>
      </c>
      <c r="Y31" s="9">
        <f t="shared" si="17"/>
        <v>-42139.939999999944</v>
      </c>
      <c r="Z31" s="9">
        <f t="shared" si="18"/>
        <v>137237</v>
      </c>
      <c r="AA31" s="9">
        <f t="shared" si="19"/>
        <v>-179376.93999999994</v>
      </c>
      <c r="AB31" s="10"/>
      <c r="AC31" s="24">
        <v>2.5239384191670881E-2</v>
      </c>
      <c r="AD31" s="11">
        <v>296.06125768824455</v>
      </c>
      <c r="AE31" s="8">
        <v>11730.13</v>
      </c>
      <c r="AF31" s="9">
        <f t="shared" si="20"/>
        <v>-11434.068742311754</v>
      </c>
      <c r="AG31" s="10"/>
      <c r="AH31" s="11">
        <f t="shared" si="21"/>
        <v>444249.74087802466</v>
      </c>
      <c r="AI31" s="8">
        <v>464299.93</v>
      </c>
      <c r="AJ31" s="9">
        <f t="shared" si="23"/>
        <v>-30705.871257688188</v>
      </c>
      <c r="AK31" s="10"/>
      <c r="AL31" s="25">
        <f t="shared" si="24"/>
        <v>150454.19786428707</v>
      </c>
      <c r="AM31" s="25">
        <f t="shared" si="25"/>
        <v>161109.87999999995</v>
      </c>
      <c r="AN31" s="25">
        <f t="shared" si="26"/>
        <v>0</v>
      </c>
      <c r="AO31" s="10"/>
      <c r="AP31" s="12">
        <v>587783.51</v>
      </c>
      <c r="AQ31" s="12" t="str">
        <f t="shared" si="27"/>
        <v xml:space="preserve"> </v>
      </c>
      <c r="AR31" s="12">
        <f t="shared" si="28"/>
        <v>143237.70786428708</v>
      </c>
      <c r="AS31" s="241"/>
      <c r="AT31" s="242"/>
      <c r="AU31" s="241"/>
      <c r="AV31" s="241"/>
      <c r="AW31" s="243"/>
      <c r="AX31" s="242"/>
      <c r="AY31" s="242"/>
      <c r="AZ31" s="241">
        <v>0</v>
      </c>
      <c r="BA31" s="241">
        <v>0</v>
      </c>
      <c r="BB31" s="241">
        <v>0</v>
      </c>
      <c r="BC31" s="241">
        <v>0</v>
      </c>
      <c r="BD31" s="241">
        <v>0</v>
      </c>
      <c r="BE31" s="241">
        <v>0</v>
      </c>
      <c r="BF31" s="241"/>
      <c r="BG31" s="241">
        <v>1</v>
      </c>
      <c r="BH31" s="241">
        <v>0</v>
      </c>
      <c r="BI31" s="241">
        <v>137237</v>
      </c>
      <c r="BJ31" s="241"/>
      <c r="BK31" s="241"/>
      <c r="BL31" s="241"/>
      <c r="BM31" s="241"/>
      <c r="BN31" s="294"/>
      <c r="BO31" s="294"/>
      <c r="BP31" s="294"/>
      <c r="BQ31" s="294"/>
      <c r="BR31" s="244"/>
      <c r="BS31" s="244"/>
      <c r="BT31" s="241"/>
      <c r="BU31" s="241"/>
      <c r="BV31" s="245"/>
      <c r="BW31" s="241">
        <v>0</v>
      </c>
      <c r="BX31" s="241">
        <v>11730.13</v>
      </c>
      <c r="BY31" s="241">
        <v>464755</v>
      </c>
      <c r="BZ31" s="241">
        <v>11730.13</v>
      </c>
      <c r="CA31" s="241">
        <v>464755</v>
      </c>
      <c r="CB31" s="242" t="s">
        <v>634</v>
      </c>
      <c r="CC31" s="247">
        <v>476030.06</v>
      </c>
      <c r="CD31" s="247">
        <v>464299.93</v>
      </c>
      <c r="CE31" s="247">
        <v>587783.51</v>
      </c>
      <c r="CF31" s="247">
        <v>0</v>
      </c>
    </row>
    <row r="32" spans="1:84" x14ac:dyDescent="0.25">
      <c r="A32" s="253" t="s">
        <v>700</v>
      </c>
      <c r="B32" s="254" t="s">
        <v>658</v>
      </c>
      <c r="C32" s="254" t="s">
        <v>640</v>
      </c>
      <c r="D32" s="233"/>
      <c r="E32" s="234">
        <v>478000</v>
      </c>
      <c r="F32" s="235">
        <v>478000</v>
      </c>
      <c r="G32" s="255">
        <f>'Jobs-Ops'!G32</f>
        <v>0</v>
      </c>
      <c r="H32" s="113">
        <f>'Jobs-Ops'!H32</f>
        <v>0</v>
      </c>
      <c r="I32" s="104"/>
      <c r="J32" s="237">
        <f t="shared" si="10"/>
        <v>478000</v>
      </c>
      <c r="K32" s="238"/>
      <c r="L32" s="239"/>
      <c r="M32" s="8">
        <v>406540.64</v>
      </c>
      <c r="N32" s="240">
        <f t="shared" si="11"/>
        <v>406540.64</v>
      </c>
      <c r="O32" s="71"/>
      <c r="P32" s="100"/>
      <c r="Q32" s="9">
        <f t="shared" si="12"/>
        <v>71459.359999999986</v>
      </c>
      <c r="R32" s="9">
        <f t="shared" si="13"/>
        <v>66480</v>
      </c>
      <c r="S32" s="9">
        <f t="shared" si="14"/>
        <v>4979.359999999986</v>
      </c>
      <c r="T32" s="256"/>
      <c r="U32" s="10"/>
      <c r="V32" s="23">
        <f t="shared" si="15"/>
        <v>0.25766671199218855</v>
      </c>
      <c r="W32" s="11">
        <f t="shared" si="16"/>
        <v>123164.68833226613</v>
      </c>
      <c r="X32" s="8">
        <v>104751.99</v>
      </c>
      <c r="Y32" s="9">
        <f t="shared" si="17"/>
        <v>18412.698332266125</v>
      </c>
      <c r="Z32" s="9">
        <f t="shared" si="18"/>
        <v>66480</v>
      </c>
      <c r="AA32" s="9">
        <f t="shared" si="19"/>
        <v>-48067.301667733875</v>
      </c>
      <c r="AB32" s="10"/>
      <c r="AC32" s="24">
        <v>8.6993437694761165E-3</v>
      </c>
      <c r="AD32" s="11">
        <v>30.964270226197911</v>
      </c>
      <c r="AE32" s="8">
        <v>3559.38</v>
      </c>
      <c r="AF32" s="9">
        <f t="shared" si="20"/>
        <v>-3528.415729773802</v>
      </c>
      <c r="AG32" s="10"/>
      <c r="AH32" s="11">
        <f t="shared" si="21"/>
        <v>123133.72406203994</v>
      </c>
      <c r="AI32" s="8">
        <v>101192.61</v>
      </c>
      <c r="AJ32" s="9">
        <f t="shared" si="23"/>
        <v>21941.114062039927</v>
      </c>
      <c r="AK32" s="10"/>
      <c r="AL32" s="25">
        <f t="shared" si="24"/>
        <v>354835.31166773388</v>
      </c>
      <c r="AM32" s="25">
        <f t="shared" si="25"/>
        <v>301788.65000000002</v>
      </c>
      <c r="AN32" s="25">
        <f t="shared" si="26"/>
        <v>53046.661667733861</v>
      </c>
      <c r="AO32" s="10"/>
      <c r="AP32" s="12">
        <v>217000</v>
      </c>
      <c r="AQ32" s="12" t="str">
        <f t="shared" si="27"/>
        <v xml:space="preserve"> </v>
      </c>
      <c r="AR32" s="12">
        <f t="shared" si="28"/>
        <v>93835.311667733869</v>
      </c>
      <c r="AS32" s="241"/>
      <c r="AT32" s="242"/>
      <c r="AU32" s="241"/>
      <c r="AV32" s="241"/>
      <c r="AW32" s="243"/>
      <c r="AX32" s="242"/>
      <c r="AY32" s="242"/>
      <c r="AZ32" s="241">
        <v>0</v>
      </c>
      <c r="BA32" s="241">
        <v>0</v>
      </c>
      <c r="BB32" s="241">
        <v>0</v>
      </c>
      <c r="BC32" s="241">
        <v>0</v>
      </c>
      <c r="BD32" s="241">
        <v>0</v>
      </c>
      <c r="BE32" s="241">
        <v>0</v>
      </c>
      <c r="BF32" s="241"/>
      <c r="BG32" s="241">
        <v>1</v>
      </c>
      <c r="BH32" s="241">
        <v>0</v>
      </c>
      <c r="BI32" s="241">
        <v>66480</v>
      </c>
      <c r="BJ32" s="241"/>
      <c r="BK32" s="241"/>
      <c r="BL32" s="241"/>
      <c r="BM32" s="241"/>
      <c r="BN32" s="294"/>
      <c r="BO32" s="294"/>
      <c r="BP32" s="294"/>
      <c r="BQ32" s="294"/>
      <c r="BR32" s="244"/>
      <c r="BS32" s="244"/>
      <c r="BT32" s="241"/>
      <c r="BU32" s="241"/>
      <c r="BV32" s="245"/>
      <c r="BW32" s="241">
        <v>0</v>
      </c>
      <c r="BX32" s="241">
        <v>3559.38</v>
      </c>
      <c r="BY32" s="241">
        <v>409155</v>
      </c>
      <c r="BZ32" s="241">
        <v>3559.38</v>
      </c>
      <c r="CA32" s="241">
        <v>409155</v>
      </c>
      <c r="CB32" s="242" t="s">
        <v>634</v>
      </c>
      <c r="CC32" s="247">
        <v>104751.99</v>
      </c>
      <c r="CD32" s="247">
        <v>101192.61</v>
      </c>
      <c r="CE32" s="247">
        <v>217000</v>
      </c>
      <c r="CF32" s="247">
        <v>0</v>
      </c>
    </row>
    <row r="33" spans="1:84" x14ac:dyDescent="0.25">
      <c r="A33" s="253" t="s">
        <v>701</v>
      </c>
      <c r="B33" s="254" t="s">
        <v>702</v>
      </c>
      <c r="C33" s="254" t="s">
        <v>640</v>
      </c>
      <c r="D33" s="233"/>
      <c r="E33" s="234">
        <v>122210</v>
      </c>
      <c r="F33" s="235">
        <v>122210</v>
      </c>
      <c r="G33" s="255">
        <f>'Jobs-Ops'!G33</f>
        <v>0</v>
      </c>
      <c r="H33" s="113">
        <f>'Jobs-Ops'!H33</f>
        <v>0</v>
      </c>
      <c r="I33" s="104"/>
      <c r="J33" s="237">
        <f t="shared" si="10"/>
        <v>122210</v>
      </c>
      <c r="K33" s="238"/>
      <c r="L33" s="239"/>
      <c r="M33" s="8">
        <v>102789.9</v>
      </c>
      <c r="N33" s="240">
        <f t="shared" si="11"/>
        <v>102789.9</v>
      </c>
      <c r="O33" s="71"/>
      <c r="P33" s="100"/>
      <c r="Q33" s="9">
        <f t="shared" si="12"/>
        <v>19420.100000000006</v>
      </c>
      <c r="R33" s="9">
        <f t="shared" si="13"/>
        <v>19797</v>
      </c>
      <c r="S33" s="9">
        <f t="shared" si="14"/>
        <v>-376.89999999999418</v>
      </c>
      <c r="T33" s="256"/>
      <c r="U33" s="10"/>
      <c r="V33" s="23">
        <f t="shared" si="15"/>
        <v>1.0590127045556033</v>
      </c>
      <c r="W33" s="11">
        <f t="shared" si="16"/>
        <v>129421.94262374028</v>
      </c>
      <c r="X33" s="8">
        <v>108855.81</v>
      </c>
      <c r="Y33" s="9">
        <f t="shared" si="17"/>
        <v>20566.132623740283</v>
      </c>
      <c r="Z33" s="9">
        <f t="shared" si="18"/>
        <v>19797</v>
      </c>
      <c r="AA33" s="9">
        <f t="shared" si="19"/>
        <v>769.13262374028272</v>
      </c>
      <c r="AB33" s="10"/>
      <c r="AC33" s="24">
        <v>0</v>
      </c>
      <c r="AD33" s="11">
        <v>0</v>
      </c>
      <c r="AE33" s="8">
        <v>0</v>
      </c>
      <c r="AF33" s="9">
        <f t="shared" si="20"/>
        <v>0</v>
      </c>
      <c r="AG33" s="10"/>
      <c r="AH33" s="11">
        <f t="shared" si="21"/>
        <v>129421.94262374028</v>
      </c>
      <c r="AI33" s="8">
        <v>108855.81</v>
      </c>
      <c r="AJ33" s="9">
        <f t="shared" si="23"/>
        <v>20566.132623740283</v>
      </c>
      <c r="AK33" s="10"/>
      <c r="AL33" s="25">
        <f t="shared" si="24"/>
        <v>-7211.9426237402804</v>
      </c>
      <c r="AM33" s="25">
        <f t="shared" si="25"/>
        <v>-6065.9100000000035</v>
      </c>
      <c r="AN33" s="25">
        <f t="shared" si="26"/>
        <v>-1146.0326237402769</v>
      </c>
      <c r="AO33" s="10"/>
      <c r="AP33" s="12">
        <v>112760</v>
      </c>
      <c r="AQ33" s="12">
        <f t="shared" si="27"/>
        <v>16661.94262374028</v>
      </c>
      <c r="AR33" s="12" t="str">
        <f t="shared" si="28"/>
        <v xml:space="preserve"> </v>
      </c>
      <c r="AS33" s="241"/>
      <c r="AT33" s="242"/>
      <c r="AU33" s="241"/>
      <c r="AV33" s="241"/>
      <c r="AW33" s="243"/>
      <c r="AX33" s="242"/>
      <c r="AY33" s="242"/>
      <c r="AZ33" s="241">
        <v>0</v>
      </c>
      <c r="BA33" s="241">
        <v>0</v>
      </c>
      <c r="BB33" s="241">
        <v>0</v>
      </c>
      <c r="BC33" s="241">
        <v>0</v>
      </c>
      <c r="BD33" s="241">
        <v>0</v>
      </c>
      <c r="BE33" s="241">
        <v>0</v>
      </c>
      <c r="BF33" s="241"/>
      <c r="BG33" s="241">
        <v>1</v>
      </c>
      <c r="BH33" s="241">
        <v>0</v>
      </c>
      <c r="BI33" s="241">
        <v>19797</v>
      </c>
      <c r="BJ33" s="241"/>
      <c r="BK33" s="241"/>
      <c r="BL33" s="241"/>
      <c r="BM33" s="241"/>
      <c r="BN33" s="294"/>
      <c r="BO33" s="294"/>
      <c r="BP33" s="294"/>
      <c r="BQ33" s="294"/>
      <c r="BR33" s="244"/>
      <c r="BS33" s="244"/>
      <c r="BT33" s="241"/>
      <c r="BU33" s="241"/>
      <c r="BV33" s="245"/>
      <c r="BW33" s="241">
        <v>0</v>
      </c>
      <c r="BX33" s="241">
        <v>0</v>
      </c>
      <c r="BY33" s="241">
        <v>0</v>
      </c>
      <c r="BZ33" s="241">
        <v>0</v>
      </c>
      <c r="CA33" s="241">
        <v>0</v>
      </c>
      <c r="CB33" s="242" t="s">
        <v>634</v>
      </c>
      <c r="CC33" s="247">
        <v>108855.81</v>
      </c>
      <c r="CD33" s="247">
        <v>108855.81</v>
      </c>
      <c r="CE33" s="247">
        <v>112760</v>
      </c>
      <c r="CF33" s="247">
        <v>0</v>
      </c>
    </row>
    <row r="34" spans="1:84" x14ac:dyDescent="0.25">
      <c r="A34" s="253" t="s">
        <v>703</v>
      </c>
      <c r="B34" s="254" t="s">
        <v>704</v>
      </c>
      <c r="C34" s="254" t="s">
        <v>640</v>
      </c>
      <c r="D34" s="233"/>
      <c r="E34" s="234">
        <v>0</v>
      </c>
      <c r="F34" s="235">
        <v>0</v>
      </c>
      <c r="G34" s="255">
        <f>'Jobs-Ops'!G34</f>
        <v>0</v>
      </c>
      <c r="H34" s="113">
        <f>'Jobs-Ops'!H34</f>
        <v>0</v>
      </c>
      <c r="I34" s="104"/>
      <c r="J34" s="237">
        <f t="shared" si="10"/>
        <v>0</v>
      </c>
      <c r="K34" s="238"/>
      <c r="L34" s="239"/>
      <c r="M34" s="8">
        <v>780525</v>
      </c>
      <c r="N34" s="240">
        <f t="shared" si="11"/>
        <v>780525</v>
      </c>
      <c r="O34" s="71"/>
      <c r="P34" s="100"/>
      <c r="Q34" s="9">
        <f t="shared" si="12"/>
        <v>-780525</v>
      </c>
      <c r="R34" s="9">
        <f t="shared" si="13"/>
        <v>177000</v>
      </c>
      <c r="S34" s="9">
        <f t="shared" si="14"/>
        <v>-957525</v>
      </c>
      <c r="T34" s="256"/>
      <c r="U34" s="10"/>
      <c r="V34" s="23">
        <f t="shared" si="15"/>
        <v>3.5445270811312893E-2</v>
      </c>
      <c r="W34" s="11">
        <f t="shared" si="16"/>
        <v>27665.919999999998</v>
      </c>
      <c r="X34" s="8">
        <v>27665.919999999998</v>
      </c>
      <c r="Y34" s="9">
        <f t="shared" si="17"/>
        <v>-780525</v>
      </c>
      <c r="Z34" s="9">
        <f t="shared" si="18"/>
        <v>177000</v>
      </c>
      <c r="AA34" s="9">
        <f t="shared" si="19"/>
        <v>-957525</v>
      </c>
      <c r="AB34" s="10"/>
      <c r="AC34" s="24">
        <v>0</v>
      </c>
      <c r="AD34" s="11">
        <v>0</v>
      </c>
      <c r="AE34" s="8">
        <v>0</v>
      </c>
      <c r="AF34" s="9">
        <f t="shared" si="20"/>
        <v>0</v>
      </c>
      <c r="AG34" s="10"/>
      <c r="AH34" s="11">
        <f t="shared" si="21"/>
        <v>27665.919999999998</v>
      </c>
      <c r="AI34" s="8">
        <v>27665.919999999998</v>
      </c>
      <c r="AJ34" s="9">
        <f t="shared" si="23"/>
        <v>-780525</v>
      </c>
      <c r="AK34" s="10"/>
      <c r="AL34" s="25">
        <f t="shared" si="24"/>
        <v>-27665.919999999998</v>
      </c>
      <c r="AM34" s="25">
        <f t="shared" si="25"/>
        <v>752859.08</v>
      </c>
      <c r="AN34" s="25">
        <f t="shared" si="26"/>
        <v>0</v>
      </c>
      <c r="AO34" s="10"/>
      <c r="AP34" s="12">
        <v>0</v>
      </c>
      <c r="AQ34" s="12">
        <f t="shared" si="27"/>
        <v>27665.919999999998</v>
      </c>
      <c r="AR34" s="12" t="str">
        <f t="shared" si="28"/>
        <v xml:space="preserve"> </v>
      </c>
      <c r="AS34" s="241"/>
      <c r="AT34" s="242"/>
      <c r="AU34" s="241"/>
      <c r="AV34" s="241"/>
      <c r="AW34" s="243"/>
      <c r="AX34" s="242"/>
      <c r="AY34" s="242"/>
      <c r="AZ34" s="241">
        <v>0</v>
      </c>
      <c r="BA34" s="241">
        <v>0</v>
      </c>
      <c r="BB34" s="241">
        <v>0</v>
      </c>
      <c r="BC34" s="241">
        <v>0</v>
      </c>
      <c r="BD34" s="241">
        <v>0</v>
      </c>
      <c r="BE34" s="241">
        <v>0</v>
      </c>
      <c r="BF34" s="241"/>
      <c r="BG34" s="241">
        <v>1</v>
      </c>
      <c r="BH34" s="241">
        <v>0</v>
      </c>
      <c r="BI34" s="241">
        <v>177000</v>
      </c>
      <c r="BJ34" s="241"/>
      <c r="BK34" s="241"/>
      <c r="BL34" s="241"/>
      <c r="BM34" s="241"/>
      <c r="BN34" s="294"/>
      <c r="BO34" s="294"/>
      <c r="BP34" s="294"/>
      <c r="BQ34" s="294"/>
      <c r="BR34" s="244"/>
      <c r="BS34" s="244"/>
      <c r="BT34" s="241"/>
      <c r="BU34" s="241"/>
      <c r="BV34" s="245"/>
      <c r="BW34" s="241">
        <v>0</v>
      </c>
      <c r="BX34" s="241">
        <v>0</v>
      </c>
      <c r="BY34" s="241">
        <v>0</v>
      </c>
      <c r="BZ34" s="241">
        <v>0</v>
      </c>
      <c r="CA34" s="241">
        <v>0</v>
      </c>
      <c r="CB34" s="242" t="s">
        <v>634</v>
      </c>
      <c r="CC34" s="247">
        <v>27665.919999999998</v>
      </c>
      <c r="CD34" s="247">
        <v>27665.919999999998</v>
      </c>
      <c r="CE34" s="247">
        <v>0</v>
      </c>
      <c r="CF34" s="247">
        <v>0</v>
      </c>
    </row>
    <row r="35" spans="1:84" x14ac:dyDescent="0.25">
      <c r="A35" s="253" t="s">
        <v>705</v>
      </c>
      <c r="B35" s="254" t="s">
        <v>706</v>
      </c>
      <c r="C35" s="254" t="s">
        <v>640</v>
      </c>
      <c r="D35" s="233"/>
      <c r="E35" s="234">
        <v>0</v>
      </c>
      <c r="F35" s="235">
        <v>0</v>
      </c>
      <c r="G35" s="255">
        <f>'Jobs-Ops'!G35</f>
        <v>0</v>
      </c>
      <c r="H35" s="113">
        <f>'Jobs-Ops'!H35</f>
        <v>0</v>
      </c>
      <c r="I35" s="104"/>
      <c r="J35" s="237">
        <f t="shared" si="10"/>
        <v>0</v>
      </c>
      <c r="K35" s="238"/>
      <c r="L35" s="239"/>
      <c r="M35" s="8">
        <v>7117.19</v>
      </c>
      <c r="N35" s="240">
        <f t="shared" si="11"/>
        <v>7117.19</v>
      </c>
      <c r="O35" s="71"/>
      <c r="P35" s="100"/>
      <c r="Q35" s="9">
        <f t="shared" si="12"/>
        <v>-7117.19</v>
      </c>
      <c r="R35" s="9">
        <f t="shared" si="13"/>
        <v>6677.5599999999995</v>
      </c>
      <c r="S35" s="9">
        <f t="shared" si="14"/>
        <v>-13794.75</v>
      </c>
      <c r="T35" s="256"/>
      <c r="U35" s="10"/>
      <c r="V35" s="23">
        <f t="shared" si="15"/>
        <v>3.5626771239773003</v>
      </c>
      <c r="W35" s="11">
        <f t="shared" si="16"/>
        <v>0</v>
      </c>
      <c r="X35" s="8">
        <v>25356.25</v>
      </c>
      <c r="Y35" s="9">
        <f t="shared" si="17"/>
        <v>-7117.19</v>
      </c>
      <c r="Z35" s="9">
        <f t="shared" si="18"/>
        <v>6677.5599999999995</v>
      </c>
      <c r="AA35" s="9">
        <f t="shared" si="19"/>
        <v>-13794.75</v>
      </c>
      <c r="AB35" s="10"/>
      <c r="AC35" s="24">
        <v>0</v>
      </c>
      <c r="AD35" s="11">
        <v>0</v>
      </c>
      <c r="AE35" s="8">
        <v>0</v>
      </c>
      <c r="AF35" s="9">
        <f t="shared" si="20"/>
        <v>0</v>
      </c>
      <c r="AG35" s="10"/>
      <c r="AH35" s="11">
        <f t="shared" si="21"/>
        <v>0</v>
      </c>
      <c r="AI35" s="8">
        <v>25356.25</v>
      </c>
      <c r="AJ35" s="9">
        <f t="shared" si="23"/>
        <v>-7117.19</v>
      </c>
      <c r="AK35" s="10"/>
      <c r="AL35" s="25">
        <f t="shared" si="24"/>
        <v>0</v>
      </c>
      <c r="AM35" s="25">
        <f t="shared" si="25"/>
        <v>-18239.060000000001</v>
      </c>
      <c r="AN35" s="25">
        <f t="shared" si="26"/>
        <v>0</v>
      </c>
      <c r="AO35" s="10"/>
      <c r="AP35" s="12">
        <v>17050.240000000002</v>
      </c>
      <c r="AQ35" s="12" t="str">
        <f t="shared" si="27"/>
        <v xml:space="preserve"> </v>
      </c>
      <c r="AR35" s="12">
        <f t="shared" si="28"/>
        <v>17050.240000000002</v>
      </c>
      <c r="AS35" s="241"/>
      <c r="AT35" s="242"/>
      <c r="AU35" s="241"/>
      <c r="AV35" s="241"/>
      <c r="AW35" s="243"/>
      <c r="AX35" s="242"/>
      <c r="AY35" s="242"/>
      <c r="AZ35" s="241">
        <v>0</v>
      </c>
      <c r="BA35" s="241">
        <v>0</v>
      </c>
      <c r="BB35" s="241">
        <v>0</v>
      </c>
      <c r="BC35" s="241">
        <v>0</v>
      </c>
      <c r="BD35" s="241">
        <v>0</v>
      </c>
      <c r="BE35" s="241">
        <v>0</v>
      </c>
      <c r="BF35" s="241"/>
      <c r="BG35" s="241">
        <v>1</v>
      </c>
      <c r="BH35" s="241">
        <v>0</v>
      </c>
      <c r="BI35" s="241">
        <v>6677.5599999999995</v>
      </c>
      <c r="BJ35" s="241"/>
      <c r="BK35" s="241"/>
      <c r="BL35" s="241"/>
      <c r="BM35" s="241"/>
      <c r="BN35" s="294"/>
      <c r="BO35" s="294"/>
      <c r="BP35" s="294"/>
      <c r="BQ35" s="294"/>
      <c r="BR35" s="244"/>
      <c r="BS35" s="244"/>
      <c r="BT35" s="241"/>
      <c r="BU35" s="241"/>
      <c r="BV35" s="245"/>
      <c r="BW35" s="241">
        <v>0</v>
      </c>
      <c r="BX35" s="241">
        <v>0</v>
      </c>
      <c r="BY35" s="241">
        <v>0</v>
      </c>
      <c r="BZ35" s="241">
        <v>0</v>
      </c>
      <c r="CA35" s="241">
        <v>0</v>
      </c>
      <c r="CB35" s="242" t="s">
        <v>634</v>
      </c>
      <c r="CC35" s="247">
        <v>25356.25</v>
      </c>
      <c r="CD35" s="247">
        <v>25356.25</v>
      </c>
      <c r="CE35" s="247">
        <v>17050.240000000002</v>
      </c>
      <c r="CF35" s="247">
        <v>0</v>
      </c>
    </row>
    <row r="36" spans="1:84" x14ac:dyDescent="0.25">
      <c r="A36" s="253" t="s">
        <v>707</v>
      </c>
      <c r="B36" s="254" t="s">
        <v>708</v>
      </c>
      <c r="C36" s="254" t="s">
        <v>640</v>
      </c>
      <c r="D36" s="233"/>
      <c r="E36" s="234">
        <v>179690</v>
      </c>
      <c r="F36" s="235">
        <v>179690</v>
      </c>
      <c r="G36" s="255">
        <f>'Jobs-Ops'!G36</f>
        <v>0</v>
      </c>
      <c r="H36" s="113">
        <f>'Jobs-Ops'!H36</f>
        <v>0</v>
      </c>
      <c r="I36" s="104"/>
      <c r="J36" s="237">
        <f t="shared" si="10"/>
        <v>179690</v>
      </c>
      <c r="K36" s="238"/>
      <c r="L36" s="239"/>
      <c r="M36" s="8">
        <v>200197.67</v>
      </c>
      <c r="N36" s="240">
        <f t="shared" si="11"/>
        <v>200197.67</v>
      </c>
      <c r="O36" s="71"/>
      <c r="P36" s="100"/>
      <c r="Q36" s="9">
        <f t="shared" si="12"/>
        <v>-20507.670000000013</v>
      </c>
      <c r="R36" s="9">
        <f t="shared" si="13"/>
        <v>12079</v>
      </c>
      <c r="S36" s="9">
        <f t="shared" si="14"/>
        <v>-32586.670000000013</v>
      </c>
      <c r="T36" s="256"/>
      <c r="U36" s="10"/>
      <c r="V36" s="23">
        <f t="shared" si="15"/>
        <v>0.78294802332115043</v>
      </c>
      <c r="W36" s="11">
        <f t="shared" si="16"/>
        <v>140687.93031057753</v>
      </c>
      <c r="X36" s="8">
        <v>156744.37</v>
      </c>
      <c r="Y36" s="9">
        <f t="shared" si="17"/>
        <v>-20507.670000000013</v>
      </c>
      <c r="Z36" s="9">
        <f t="shared" si="18"/>
        <v>12079</v>
      </c>
      <c r="AA36" s="9">
        <f t="shared" si="19"/>
        <v>-32586.670000000013</v>
      </c>
      <c r="AB36" s="10"/>
      <c r="AC36" s="24">
        <v>0</v>
      </c>
      <c r="AD36" s="11">
        <v>0</v>
      </c>
      <c r="AE36" s="8">
        <v>0</v>
      </c>
      <c r="AF36" s="9">
        <f t="shared" si="20"/>
        <v>0</v>
      </c>
      <c r="AG36" s="10"/>
      <c r="AH36" s="11">
        <f t="shared" si="21"/>
        <v>140687.93031057753</v>
      </c>
      <c r="AI36" s="8">
        <v>156744.37</v>
      </c>
      <c r="AJ36" s="9">
        <f t="shared" si="23"/>
        <v>-20507.670000000013</v>
      </c>
      <c r="AK36" s="10"/>
      <c r="AL36" s="25">
        <f t="shared" si="24"/>
        <v>39002.069689422467</v>
      </c>
      <c r="AM36" s="25">
        <f t="shared" si="25"/>
        <v>43453.300000000017</v>
      </c>
      <c r="AN36" s="25">
        <f t="shared" si="26"/>
        <v>0</v>
      </c>
      <c r="AO36" s="10"/>
      <c r="AP36" s="12">
        <v>164416.35</v>
      </c>
      <c r="AQ36" s="12" t="str">
        <f t="shared" si="27"/>
        <v xml:space="preserve"> </v>
      </c>
      <c r="AR36" s="12">
        <f t="shared" si="28"/>
        <v>23728.419689422473</v>
      </c>
      <c r="AS36" s="241"/>
      <c r="AT36" s="242"/>
      <c r="AU36" s="241"/>
      <c r="AV36" s="241"/>
      <c r="AW36" s="243"/>
      <c r="AX36" s="242"/>
      <c r="AY36" s="242"/>
      <c r="AZ36" s="241">
        <v>0</v>
      </c>
      <c r="BA36" s="241">
        <v>0</v>
      </c>
      <c r="BB36" s="241">
        <v>0</v>
      </c>
      <c r="BC36" s="241">
        <v>0</v>
      </c>
      <c r="BD36" s="241">
        <v>0</v>
      </c>
      <c r="BE36" s="241">
        <v>0</v>
      </c>
      <c r="BF36" s="241"/>
      <c r="BG36" s="241">
        <v>1</v>
      </c>
      <c r="BH36" s="241">
        <v>0</v>
      </c>
      <c r="BI36" s="241">
        <v>12079</v>
      </c>
      <c r="BJ36" s="241"/>
      <c r="BK36" s="241"/>
      <c r="BL36" s="241"/>
      <c r="BM36" s="241"/>
      <c r="BN36" s="294"/>
      <c r="BO36" s="294"/>
      <c r="BP36" s="294"/>
      <c r="BQ36" s="294"/>
      <c r="BR36" s="244"/>
      <c r="BS36" s="244"/>
      <c r="BT36" s="241"/>
      <c r="BU36" s="241"/>
      <c r="BV36" s="245"/>
      <c r="BW36" s="241">
        <v>0</v>
      </c>
      <c r="BX36" s="241">
        <v>0</v>
      </c>
      <c r="BY36" s="241">
        <v>0</v>
      </c>
      <c r="BZ36" s="241">
        <v>0</v>
      </c>
      <c r="CA36" s="241">
        <v>0</v>
      </c>
      <c r="CB36" s="242" t="s">
        <v>634</v>
      </c>
      <c r="CC36" s="247">
        <v>156744.37</v>
      </c>
      <c r="CD36" s="247">
        <v>156744.37</v>
      </c>
      <c r="CE36" s="247">
        <v>164416.35</v>
      </c>
      <c r="CF36" s="247">
        <v>0</v>
      </c>
    </row>
    <row r="37" spans="1:84" x14ac:dyDescent="0.25">
      <c r="A37" s="253" t="s">
        <v>709</v>
      </c>
      <c r="B37" s="254" t="s">
        <v>710</v>
      </c>
      <c r="C37" s="254" t="s">
        <v>640</v>
      </c>
      <c r="D37" s="233"/>
      <c r="E37" s="234">
        <v>717010</v>
      </c>
      <c r="F37" s="235">
        <v>717010</v>
      </c>
      <c r="G37" s="255">
        <f>'Jobs-Ops'!G37</f>
        <v>0</v>
      </c>
      <c r="H37" s="113">
        <f>'Jobs-Ops'!H37</f>
        <v>0</v>
      </c>
      <c r="I37" s="104"/>
      <c r="J37" s="237">
        <f t="shared" si="10"/>
        <v>717010</v>
      </c>
      <c r="K37" s="238"/>
      <c r="L37" s="239"/>
      <c r="M37" s="8">
        <v>652796.24</v>
      </c>
      <c r="N37" s="240">
        <f t="shared" si="11"/>
        <v>652796.24</v>
      </c>
      <c r="O37" s="71"/>
      <c r="P37" s="100"/>
      <c r="Q37" s="9">
        <f t="shared" si="12"/>
        <v>64213.760000000009</v>
      </c>
      <c r="R37" s="9">
        <f t="shared" si="13"/>
        <v>64043</v>
      </c>
      <c r="S37" s="9">
        <f t="shared" si="14"/>
        <v>170.76000000000931</v>
      </c>
      <c r="T37" s="256"/>
      <c r="U37" s="10"/>
      <c r="V37" s="23">
        <f t="shared" si="15"/>
        <v>0.53304129018880375</v>
      </c>
      <c r="W37" s="11">
        <f t="shared" si="16"/>
        <v>382195.93547827419</v>
      </c>
      <c r="X37" s="8">
        <v>347967.35</v>
      </c>
      <c r="Y37" s="9">
        <f t="shared" si="17"/>
        <v>34228.58547827421</v>
      </c>
      <c r="Z37" s="9">
        <f t="shared" si="18"/>
        <v>64043</v>
      </c>
      <c r="AA37" s="9">
        <f t="shared" si="19"/>
        <v>-29814.41452172579</v>
      </c>
      <c r="AB37" s="10"/>
      <c r="AC37" s="24">
        <v>0</v>
      </c>
      <c r="AD37" s="11">
        <v>0</v>
      </c>
      <c r="AE37" s="8">
        <v>0</v>
      </c>
      <c r="AF37" s="9">
        <f t="shared" si="20"/>
        <v>0</v>
      </c>
      <c r="AG37" s="10"/>
      <c r="AH37" s="11">
        <f t="shared" si="21"/>
        <v>382195.93547827419</v>
      </c>
      <c r="AI37" s="8">
        <v>347967.35</v>
      </c>
      <c r="AJ37" s="9">
        <f t="shared" si="23"/>
        <v>34228.58547827421</v>
      </c>
      <c r="AK37" s="10"/>
      <c r="AL37" s="25">
        <f t="shared" si="24"/>
        <v>334814.06452172581</v>
      </c>
      <c r="AM37" s="25">
        <f t="shared" si="25"/>
        <v>304828.89</v>
      </c>
      <c r="AN37" s="25">
        <f t="shared" si="26"/>
        <v>29985.174521725799</v>
      </c>
      <c r="AO37" s="10"/>
      <c r="AP37" s="12">
        <v>509263</v>
      </c>
      <c r="AQ37" s="12" t="str">
        <f t="shared" si="27"/>
        <v xml:space="preserve"> </v>
      </c>
      <c r="AR37" s="12">
        <f t="shared" si="28"/>
        <v>127067.06452172581</v>
      </c>
      <c r="AS37" s="241"/>
      <c r="AT37" s="242"/>
      <c r="AU37" s="241"/>
      <c r="AV37" s="241"/>
      <c r="AW37" s="243"/>
      <c r="AX37" s="242"/>
      <c r="AY37" s="242"/>
      <c r="AZ37" s="241">
        <v>0</v>
      </c>
      <c r="BA37" s="241">
        <v>0</v>
      </c>
      <c r="BB37" s="241">
        <v>0</v>
      </c>
      <c r="BC37" s="241">
        <v>0</v>
      </c>
      <c r="BD37" s="241">
        <v>0</v>
      </c>
      <c r="BE37" s="241">
        <v>0</v>
      </c>
      <c r="BF37" s="241"/>
      <c r="BG37" s="241">
        <v>1</v>
      </c>
      <c r="BH37" s="241">
        <v>0</v>
      </c>
      <c r="BI37" s="241">
        <v>64043</v>
      </c>
      <c r="BJ37" s="241"/>
      <c r="BK37" s="241"/>
      <c r="BL37" s="241"/>
      <c r="BM37" s="241"/>
      <c r="BN37" s="294"/>
      <c r="BO37" s="294"/>
      <c r="BP37" s="294"/>
      <c r="BQ37" s="294"/>
      <c r="BR37" s="244"/>
      <c r="BS37" s="244"/>
      <c r="BT37" s="241"/>
      <c r="BU37" s="241"/>
      <c r="BV37" s="245"/>
      <c r="BW37" s="241">
        <v>0</v>
      </c>
      <c r="BX37" s="241">
        <v>0</v>
      </c>
      <c r="BY37" s="241">
        <v>0</v>
      </c>
      <c r="BZ37" s="241">
        <v>0</v>
      </c>
      <c r="CA37" s="241">
        <v>0</v>
      </c>
      <c r="CB37" s="242" t="s">
        <v>634</v>
      </c>
      <c r="CC37" s="247">
        <v>347967.35</v>
      </c>
      <c r="CD37" s="247">
        <v>347967.35</v>
      </c>
      <c r="CE37" s="247">
        <v>509263</v>
      </c>
      <c r="CF37" s="247">
        <v>0</v>
      </c>
    </row>
    <row r="38" spans="1:84" x14ac:dyDescent="0.25">
      <c r="A38" s="253" t="s">
        <v>711</v>
      </c>
      <c r="B38" s="254" t="s">
        <v>659</v>
      </c>
      <c r="C38" s="254" t="s">
        <v>640</v>
      </c>
      <c r="D38" s="233"/>
      <c r="E38" s="234">
        <v>80000</v>
      </c>
      <c r="F38" s="235">
        <v>80000</v>
      </c>
      <c r="G38" s="255">
        <f>'Jobs-Ops'!G38</f>
        <v>0</v>
      </c>
      <c r="H38" s="113">
        <f>'Jobs-Ops'!H38</f>
        <v>0</v>
      </c>
      <c r="I38" s="104"/>
      <c r="J38" s="237">
        <f t="shared" si="10"/>
        <v>80000</v>
      </c>
      <c r="K38" s="238"/>
      <c r="L38" s="239"/>
      <c r="M38" s="8">
        <v>66334.27</v>
      </c>
      <c r="N38" s="240">
        <f t="shared" si="11"/>
        <v>66334.27</v>
      </c>
      <c r="O38" s="71"/>
      <c r="P38" s="100"/>
      <c r="Q38" s="9">
        <f t="shared" si="12"/>
        <v>13665.729999999996</v>
      </c>
      <c r="R38" s="9">
        <f t="shared" si="13"/>
        <v>13190</v>
      </c>
      <c r="S38" s="9">
        <f t="shared" si="14"/>
        <v>475.72999999999593</v>
      </c>
      <c r="T38" s="256"/>
      <c r="U38" s="10"/>
      <c r="V38" s="23">
        <f t="shared" si="15"/>
        <v>1.6436602076121437E-2</v>
      </c>
      <c r="W38" s="11">
        <f t="shared" si="16"/>
        <v>1090.31</v>
      </c>
      <c r="X38" s="8">
        <v>1090.31</v>
      </c>
      <c r="Y38" s="9">
        <f t="shared" si="17"/>
        <v>0</v>
      </c>
      <c r="Z38" s="9">
        <f t="shared" si="18"/>
        <v>13190</v>
      </c>
      <c r="AA38" s="9">
        <f t="shared" si="19"/>
        <v>-13190</v>
      </c>
      <c r="AB38" s="10"/>
      <c r="AC38" s="24">
        <v>0</v>
      </c>
      <c r="AD38" s="11">
        <v>0</v>
      </c>
      <c r="AE38" s="8">
        <v>0</v>
      </c>
      <c r="AF38" s="9">
        <f t="shared" si="20"/>
        <v>0</v>
      </c>
      <c r="AG38" s="10"/>
      <c r="AH38" s="11">
        <f t="shared" si="21"/>
        <v>1090.31</v>
      </c>
      <c r="AI38" s="8">
        <v>1090.31</v>
      </c>
      <c r="AJ38" s="9">
        <f t="shared" si="23"/>
        <v>0</v>
      </c>
      <c r="AK38" s="10"/>
      <c r="AL38" s="25">
        <f t="shared" si="24"/>
        <v>78909.69</v>
      </c>
      <c r="AM38" s="25">
        <f t="shared" si="25"/>
        <v>65243.960000000006</v>
      </c>
      <c r="AN38" s="25">
        <f t="shared" si="26"/>
        <v>13665.729999999996</v>
      </c>
      <c r="AO38" s="10"/>
      <c r="AP38" s="12">
        <v>13500</v>
      </c>
      <c r="AQ38" s="12" t="str">
        <f t="shared" si="27"/>
        <v xml:space="preserve"> </v>
      </c>
      <c r="AR38" s="12">
        <f t="shared" si="28"/>
        <v>12409.69</v>
      </c>
      <c r="AS38" s="241"/>
      <c r="AT38" s="242"/>
      <c r="AU38" s="241"/>
      <c r="AV38" s="241"/>
      <c r="AW38" s="243"/>
      <c r="AX38" s="242"/>
      <c r="AY38" s="242"/>
      <c r="AZ38" s="241">
        <v>0</v>
      </c>
      <c r="BA38" s="241">
        <v>0</v>
      </c>
      <c r="BB38" s="241">
        <v>0</v>
      </c>
      <c r="BC38" s="241">
        <v>0</v>
      </c>
      <c r="BD38" s="241">
        <v>0</v>
      </c>
      <c r="BE38" s="241">
        <v>0</v>
      </c>
      <c r="BF38" s="241"/>
      <c r="BG38" s="241">
        <v>1</v>
      </c>
      <c r="BH38" s="241">
        <v>0</v>
      </c>
      <c r="BI38" s="241">
        <v>13190</v>
      </c>
      <c r="BJ38" s="241"/>
      <c r="BK38" s="241"/>
      <c r="BL38" s="241"/>
      <c r="BM38" s="241"/>
      <c r="BN38" s="294"/>
      <c r="BO38" s="294"/>
      <c r="BP38" s="294"/>
      <c r="BQ38" s="294"/>
      <c r="BR38" s="244"/>
      <c r="BS38" s="244"/>
      <c r="BT38" s="241"/>
      <c r="BU38" s="241"/>
      <c r="BV38" s="245"/>
      <c r="BW38" s="241">
        <v>0</v>
      </c>
      <c r="BX38" s="241">
        <v>0</v>
      </c>
      <c r="BY38" s="241">
        <v>0</v>
      </c>
      <c r="BZ38" s="241">
        <v>0</v>
      </c>
      <c r="CA38" s="241">
        <v>0</v>
      </c>
      <c r="CB38" s="242" t="s">
        <v>634</v>
      </c>
      <c r="CC38" s="247">
        <v>1090.31</v>
      </c>
      <c r="CD38" s="247">
        <v>1090.31</v>
      </c>
      <c r="CE38" s="247">
        <v>13500</v>
      </c>
      <c r="CF38" s="247">
        <v>0</v>
      </c>
    </row>
    <row r="39" spans="1:84" x14ac:dyDescent="0.25">
      <c r="A39" s="253" t="s">
        <v>712</v>
      </c>
      <c r="B39" s="254" t="s">
        <v>660</v>
      </c>
      <c r="C39" s="254" t="s">
        <v>640</v>
      </c>
      <c r="D39" s="233"/>
      <c r="E39" s="234">
        <v>376000</v>
      </c>
      <c r="F39" s="235">
        <v>376000</v>
      </c>
      <c r="G39" s="255">
        <f>'Jobs-Ops'!G39</f>
        <v>0</v>
      </c>
      <c r="H39" s="113">
        <f>'Jobs-Ops'!H39</f>
        <v>0</v>
      </c>
      <c r="I39" s="104"/>
      <c r="J39" s="237">
        <f t="shared" si="10"/>
        <v>376000</v>
      </c>
      <c r="K39" s="238"/>
      <c r="L39" s="239"/>
      <c r="M39" s="8">
        <v>295345.25</v>
      </c>
      <c r="N39" s="240">
        <f t="shared" si="11"/>
        <v>295345.25</v>
      </c>
      <c r="O39" s="71"/>
      <c r="P39" s="100"/>
      <c r="Q39" s="9">
        <f t="shared" si="12"/>
        <v>80654.75</v>
      </c>
      <c r="R39" s="9">
        <f t="shared" si="13"/>
        <v>79597</v>
      </c>
      <c r="S39" s="9">
        <f t="shared" si="14"/>
        <v>1057.75</v>
      </c>
      <c r="T39" s="256"/>
      <c r="U39" s="10"/>
      <c r="V39" s="23">
        <f t="shared" si="15"/>
        <v>4.3111206291619728E-2</v>
      </c>
      <c r="W39" s="11">
        <f t="shared" si="16"/>
        <v>12732.69</v>
      </c>
      <c r="X39" s="8">
        <v>12732.69</v>
      </c>
      <c r="Y39" s="9">
        <f t="shared" si="17"/>
        <v>0</v>
      </c>
      <c r="Z39" s="9">
        <f t="shared" si="18"/>
        <v>79597</v>
      </c>
      <c r="AA39" s="9">
        <f t="shared" si="19"/>
        <v>-79597</v>
      </c>
      <c r="AB39" s="10"/>
      <c r="AC39" s="24">
        <v>0</v>
      </c>
      <c r="AD39" s="11">
        <v>0</v>
      </c>
      <c r="AE39" s="8">
        <v>0</v>
      </c>
      <c r="AF39" s="9">
        <f t="shared" si="20"/>
        <v>0</v>
      </c>
      <c r="AG39" s="10"/>
      <c r="AH39" s="11">
        <f t="shared" si="21"/>
        <v>12732.69</v>
      </c>
      <c r="AI39" s="8">
        <v>12732.69</v>
      </c>
      <c r="AJ39" s="9">
        <f t="shared" si="23"/>
        <v>0</v>
      </c>
      <c r="AK39" s="10"/>
      <c r="AL39" s="25">
        <f t="shared" si="24"/>
        <v>363267.31</v>
      </c>
      <c r="AM39" s="25">
        <f t="shared" si="25"/>
        <v>282612.56</v>
      </c>
      <c r="AN39" s="25">
        <f t="shared" si="26"/>
        <v>80654.75</v>
      </c>
      <c r="AO39" s="10"/>
      <c r="AP39" s="12">
        <v>14000</v>
      </c>
      <c r="AQ39" s="12" t="str">
        <f t="shared" si="27"/>
        <v xml:space="preserve"> </v>
      </c>
      <c r="AR39" s="12">
        <f t="shared" si="28"/>
        <v>1267.3099999999995</v>
      </c>
      <c r="AS39" s="241"/>
      <c r="AT39" s="242"/>
      <c r="AU39" s="241"/>
      <c r="AV39" s="241"/>
      <c r="AW39" s="243"/>
      <c r="AX39" s="242"/>
      <c r="AY39" s="242"/>
      <c r="AZ39" s="241">
        <v>0</v>
      </c>
      <c r="BA39" s="241">
        <v>0</v>
      </c>
      <c r="BB39" s="241">
        <v>0</v>
      </c>
      <c r="BC39" s="241">
        <v>0</v>
      </c>
      <c r="BD39" s="241">
        <v>0</v>
      </c>
      <c r="BE39" s="241">
        <v>0</v>
      </c>
      <c r="BF39" s="241"/>
      <c r="BG39" s="241">
        <v>1</v>
      </c>
      <c r="BH39" s="241">
        <v>0</v>
      </c>
      <c r="BI39" s="241">
        <v>79597</v>
      </c>
      <c r="BJ39" s="241"/>
      <c r="BK39" s="241"/>
      <c r="BL39" s="241"/>
      <c r="BM39" s="241"/>
      <c r="BN39" s="294"/>
      <c r="BO39" s="294"/>
      <c r="BP39" s="294"/>
      <c r="BQ39" s="294"/>
      <c r="BR39" s="244"/>
      <c r="BS39" s="244"/>
      <c r="BT39" s="241"/>
      <c r="BU39" s="241"/>
      <c r="BV39" s="245"/>
      <c r="BW39" s="241">
        <v>0</v>
      </c>
      <c r="BX39" s="241">
        <v>0</v>
      </c>
      <c r="BY39" s="241">
        <v>0</v>
      </c>
      <c r="BZ39" s="241">
        <v>0</v>
      </c>
      <c r="CA39" s="241">
        <v>0</v>
      </c>
      <c r="CB39" s="242" t="s">
        <v>634</v>
      </c>
      <c r="CC39" s="247">
        <v>12732.69</v>
      </c>
      <c r="CD39" s="247">
        <v>12732.69</v>
      </c>
      <c r="CE39" s="247">
        <v>14000</v>
      </c>
      <c r="CF39" s="247">
        <v>0</v>
      </c>
    </row>
    <row r="40" spans="1:84" x14ac:dyDescent="0.25">
      <c r="A40" s="253" t="s">
        <v>713</v>
      </c>
      <c r="B40" s="254" t="s">
        <v>714</v>
      </c>
      <c r="C40" s="254" t="s">
        <v>640</v>
      </c>
      <c r="D40" s="233"/>
      <c r="E40" s="234">
        <v>49369</v>
      </c>
      <c r="F40" s="235">
        <v>49369</v>
      </c>
      <c r="G40" s="255">
        <f>'Jobs-Ops'!G40</f>
        <v>0</v>
      </c>
      <c r="H40" s="113">
        <f>'Jobs-Ops'!H40</f>
        <v>0</v>
      </c>
      <c r="I40" s="104"/>
      <c r="J40" s="237">
        <f t="shared" si="10"/>
        <v>49369</v>
      </c>
      <c r="K40" s="238"/>
      <c r="L40" s="239"/>
      <c r="M40" s="8">
        <v>45837.65</v>
      </c>
      <c r="N40" s="240">
        <f t="shared" si="11"/>
        <v>45837.65</v>
      </c>
      <c r="O40" s="71"/>
      <c r="P40" s="100"/>
      <c r="Q40" s="9">
        <f t="shared" si="12"/>
        <v>3531.3499999999985</v>
      </c>
      <c r="R40" s="9">
        <f t="shared" si="13"/>
        <v>6343</v>
      </c>
      <c r="S40" s="9">
        <f t="shared" si="14"/>
        <v>-2811.6500000000015</v>
      </c>
      <c r="T40" s="256"/>
      <c r="U40" s="10"/>
      <c r="V40" s="23">
        <f t="shared" si="15"/>
        <v>0.85348049038290574</v>
      </c>
      <c r="W40" s="11">
        <f t="shared" si="16"/>
        <v>42135.478329713675</v>
      </c>
      <c r="X40" s="8">
        <v>39121.54</v>
      </c>
      <c r="Y40" s="9">
        <f t="shared" si="17"/>
        <v>3013.9383297136737</v>
      </c>
      <c r="Z40" s="9">
        <f t="shared" si="18"/>
        <v>6343</v>
      </c>
      <c r="AA40" s="9">
        <f t="shared" si="19"/>
        <v>-3329.0616702863263</v>
      </c>
      <c r="AB40" s="10"/>
      <c r="AC40" s="24">
        <v>0</v>
      </c>
      <c r="AD40" s="11">
        <v>0</v>
      </c>
      <c r="AE40" s="8">
        <v>0</v>
      </c>
      <c r="AF40" s="9">
        <f t="shared" si="20"/>
        <v>0</v>
      </c>
      <c r="AG40" s="10"/>
      <c r="AH40" s="11">
        <f t="shared" si="21"/>
        <v>42135.478329713675</v>
      </c>
      <c r="AI40" s="8">
        <v>39121.54</v>
      </c>
      <c r="AJ40" s="9">
        <f t="shared" si="23"/>
        <v>3013.9383297136737</v>
      </c>
      <c r="AK40" s="10"/>
      <c r="AL40" s="25">
        <f t="shared" si="24"/>
        <v>7233.5216702863254</v>
      </c>
      <c r="AM40" s="25">
        <f t="shared" si="25"/>
        <v>6716.1100000000006</v>
      </c>
      <c r="AN40" s="25">
        <f t="shared" si="26"/>
        <v>517.41167028632481</v>
      </c>
      <c r="AO40" s="10"/>
      <c r="AP40" s="12">
        <v>37977</v>
      </c>
      <c r="AQ40" s="12">
        <f t="shared" si="27"/>
        <v>4158.4783297136746</v>
      </c>
      <c r="AR40" s="12" t="str">
        <f t="shared" si="28"/>
        <v xml:space="preserve"> </v>
      </c>
      <c r="AS40" s="241"/>
      <c r="AT40" s="242"/>
      <c r="AU40" s="241"/>
      <c r="AV40" s="241"/>
      <c r="AW40" s="243"/>
      <c r="AX40" s="242"/>
      <c r="AY40" s="242"/>
      <c r="AZ40" s="241">
        <v>0</v>
      </c>
      <c r="BA40" s="241">
        <v>0</v>
      </c>
      <c r="BB40" s="241">
        <v>0</v>
      </c>
      <c r="BC40" s="241">
        <v>0</v>
      </c>
      <c r="BD40" s="241">
        <v>0</v>
      </c>
      <c r="BE40" s="241">
        <v>0</v>
      </c>
      <c r="BF40" s="241"/>
      <c r="BG40" s="241">
        <v>1</v>
      </c>
      <c r="BH40" s="241">
        <v>0</v>
      </c>
      <c r="BI40" s="241">
        <v>6343</v>
      </c>
      <c r="BJ40" s="241"/>
      <c r="BK40" s="241"/>
      <c r="BL40" s="241"/>
      <c r="BM40" s="241"/>
      <c r="BN40" s="294"/>
      <c r="BO40" s="294"/>
      <c r="BP40" s="294"/>
      <c r="BQ40" s="294"/>
      <c r="BR40" s="244"/>
      <c r="BS40" s="244"/>
      <c r="BT40" s="241"/>
      <c r="BU40" s="241"/>
      <c r="BV40" s="245"/>
      <c r="BW40" s="241">
        <v>0</v>
      </c>
      <c r="BX40" s="241">
        <v>0</v>
      </c>
      <c r="BY40" s="241">
        <v>0</v>
      </c>
      <c r="BZ40" s="241">
        <v>0</v>
      </c>
      <c r="CA40" s="241">
        <v>0</v>
      </c>
      <c r="CB40" s="242" t="s">
        <v>634</v>
      </c>
      <c r="CC40" s="247">
        <v>39121.54</v>
      </c>
      <c r="CD40" s="247">
        <v>39121.54</v>
      </c>
      <c r="CE40" s="247">
        <v>37977</v>
      </c>
      <c r="CF40" s="247">
        <v>0</v>
      </c>
    </row>
    <row r="41" spans="1:84" x14ac:dyDescent="0.25">
      <c r="A41" s="253" t="s">
        <v>715</v>
      </c>
      <c r="B41" s="254" t="s">
        <v>716</v>
      </c>
      <c r="C41" s="254" t="s">
        <v>640</v>
      </c>
      <c r="D41" s="233"/>
      <c r="E41" s="234">
        <v>117985</v>
      </c>
      <c r="F41" s="235">
        <v>117985</v>
      </c>
      <c r="G41" s="255">
        <f>'Jobs-Ops'!G41</f>
        <v>0</v>
      </c>
      <c r="H41" s="113">
        <f>'Jobs-Ops'!H41</f>
        <v>0</v>
      </c>
      <c r="I41" s="104"/>
      <c r="J41" s="237">
        <f t="shared" si="10"/>
        <v>117985</v>
      </c>
      <c r="K41" s="238"/>
      <c r="L41" s="239"/>
      <c r="M41" s="8">
        <v>95336.07</v>
      </c>
      <c r="N41" s="240">
        <f t="shared" si="11"/>
        <v>95336.07</v>
      </c>
      <c r="O41" s="71"/>
      <c r="P41" s="100"/>
      <c r="Q41" s="9">
        <f t="shared" si="12"/>
        <v>22648.929999999993</v>
      </c>
      <c r="R41" s="9">
        <f t="shared" si="13"/>
        <v>30953</v>
      </c>
      <c r="S41" s="9">
        <f t="shared" si="14"/>
        <v>-8304.070000000007</v>
      </c>
      <c r="T41" s="256"/>
      <c r="U41" s="10"/>
      <c r="V41" s="23">
        <f t="shared" si="15"/>
        <v>0.70096753516271437</v>
      </c>
      <c r="W41" s="11">
        <f t="shared" si="16"/>
        <v>82703.654636172854</v>
      </c>
      <c r="X41" s="8">
        <v>66827.490000000005</v>
      </c>
      <c r="Y41" s="9">
        <f t="shared" si="17"/>
        <v>15876.164636172849</v>
      </c>
      <c r="Z41" s="9">
        <f t="shared" si="18"/>
        <v>30953</v>
      </c>
      <c r="AA41" s="9">
        <f t="shared" si="19"/>
        <v>-15076.835363827151</v>
      </c>
      <c r="AB41" s="10"/>
      <c r="AC41" s="24">
        <v>0</v>
      </c>
      <c r="AD41" s="11">
        <v>0</v>
      </c>
      <c r="AE41" s="8">
        <v>0</v>
      </c>
      <c r="AF41" s="9">
        <f t="shared" si="20"/>
        <v>0</v>
      </c>
      <c r="AG41" s="10"/>
      <c r="AH41" s="11">
        <f t="shared" si="21"/>
        <v>82703.654636172854</v>
      </c>
      <c r="AI41" s="8">
        <v>66827.490000000005</v>
      </c>
      <c r="AJ41" s="9">
        <f t="shared" si="23"/>
        <v>15876.164636172849</v>
      </c>
      <c r="AK41" s="10"/>
      <c r="AL41" s="25">
        <f t="shared" si="24"/>
        <v>35281.345363827146</v>
      </c>
      <c r="AM41" s="25">
        <f t="shared" si="25"/>
        <v>28508.58</v>
      </c>
      <c r="AN41" s="25">
        <f t="shared" si="26"/>
        <v>6772.765363827144</v>
      </c>
      <c r="AO41" s="10"/>
      <c r="AP41" s="12">
        <v>89426.25</v>
      </c>
      <c r="AQ41" s="12" t="str">
        <f t="shared" si="27"/>
        <v xml:space="preserve"> </v>
      </c>
      <c r="AR41" s="12">
        <f t="shared" si="28"/>
        <v>6722.5953638271458</v>
      </c>
      <c r="AS41" s="241"/>
      <c r="AT41" s="242"/>
      <c r="AU41" s="241"/>
      <c r="AV41" s="241"/>
      <c r="AW41" s="243"/>
      <c r="AX41" s="242"/>
      <c r="AY41" s="242"/>
      <c r="AZ41" s="241">
        <v>0</v>
      </c>
      <c r="BA41" s="241">
        <v>0</v>
      </c>
      <c r="BB41" s="241">
        <v>0</v>
      </c>
      <c r="BC41" s="241">
        <v>0</v>
      </c>
      <c r="BD41" s="241">
        <v>0</v>
      </c>
      <c r="BE41" s="241">
        <v>0</v>
      </c>
      <c r="BF41" s="241"/>
      <c r="BG41" s="241">
        <v>1</v>
      </c>
      <c r="BH41" s="241">
        <v>0</v>
      </c>
      <c r="BI41" s="241">
        <v>30953</v>
      </c>
      <c r="BJ41" s="241"/>
      <c r="BK41" s="241"/>
      <c r="BL41" s="241"/>
      <c r="BM41" s="241"/>
      <c r="BN41" s="294"/>
      <c r="BO41" s="294"/>
      <c r="BP41" s="294"/>
      <c r="BQ41" s="294"/>
      <c r="BR41" s="244"/>
      <c r="BS41" s="244"/>
      <c r="BT41" s="241"/>
      <c r="BU41" s="241"/>
      <c r="BV41" s="245"/>
      <c r="BW41" s="241">
        <v>0</v>
      </c>
      <c r="BX41" s="241">
        <v>0</v>
      </c>
      <c r="BY41" s="241">
        <v>0</v>
      </c>
      <c r="BZ41" s="241">
        <v>0</v>
      </c>
      <c r="CA41" s="241">
        <v>0</v>
      </c>
      <c r="CB41" s="242" t="s">
        <v>634</v>
      </c>
      <c r="CC41" s="247">
        <v>66827.490000000005</v>
      </c>
      <c r="CD41" s="247">
        <v>66827.490000000005</v>
      </c>
      <c r="CE41" s="247">
        <v>89426.25</v>
      </c>
      <c r="CF41" s="247">
        <v>0</v>
      </c>
    </row>
    <row r="42" spans="1:84" x14ac:dyDescent="0.25">
      <c r="A42" s="253" t="s">
        <v>717</v>
      </c>
      <c r="B42" s="254" t="s">
        <v>718</v>
      </c>
      <c r="C42" s="254" t="s">
        <v>640</v>
      </c>
      <c r="D42" s="233"/>
      <c r="E42" s="234">
        <v>0</v>
      </c>
      <c r="F42" s="235">
        <v>0</v>
      </c>
      <c r="G42" s="255">
        <f>'Jobs-Ops'!G42</f>
        <v>0</v>
      </c>
      <c r="H42" s="113">
        <f>'Jobs-Ops'!H42</f>
        <v>0</v>
      </c>
      <c r="I42" s="104"/>
      <c r="J42" s="237">
        <f t="shared" si="10"/>
        <v>0</v>
      </c>
      <c r="K42" s="238"/>
      <c r="L42" s="239"/>
      <c r="M42" s="8">
        <v>0</v>
      </c>
      <c r="N42" s="240">
        <f t="shared" si="11"/>
        <v>0</v>
      </c>
      <c r="O42" s="71"/>
      <c r="P42" s="100"/>
      <c r="Q42" s="9">
        <f t="shared" si="12"/>
        <v>0</v>
      </c>
      <c r="R42" s="9">
        <f t="shared" si="13"/>
        <v>0</v>
      </c>
      <c r="S42" s="9">
        <f t="shared" si="14"/>
        <v>0</v>
      </c>
      <c r="T42" s="256"/>
      <c r="U42" s="10"/>
      <c r="V42" s="23">
        <f t="shared" si="15"/>
        <v>0</v>
      </c>
      <c r="W42" s="11">
        <f t="shared" si="16"/>
        <v>0</v>
      </c>
      <c r="X42" s="8">
        <v>0</v>
      </c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>
        <v>0</v>
      </c>
      <c r="AD42" s="11">
        <v>0</v>
      </c>
      <c r="AE42" s="8">
        <v>0</v>
      </c>
      <c r="AF42" s="9">
        <f t="shared" si="20"/>
        <v>0</v>
      </c>
      <c r="AG42" s="10"/>
      <c r="AH42" s="11">
        <f t="shared" si="21"/>
        <v>0</v>
      </c>
      <c r="AI42" s="8">
        <v>0</v>
      </c>
      <c r="AJ42" s="9">
        <f t="shared" si="23"/>
        <v>0</v>
      </c>
      <c r="AK42" s="10"/>
      <c r="AL42" s="25">
        <f t="shared" si="24"/>
        <v>0</v>
      </c>
      <c r="AM42" s="25">
        <f t="shared" si="25"/>
        <v>0</v>
      </c>
      <c r="AN42" s="25">
        <f t="shared" si="26"/>
        <v>0</v>
      </c>
      <c r="AO42" s="10"/>
      <c r="AP42" s="12">
        <v>0</v>
      </c>
      <c r="AQ42" s="12">
        <f t="shared" si="27"/>
        <v>0</v>
      </c>
      <c r="AR42" s="12">
        <f t="shared" si="28"/>
        <v>0</v>
      </c>
      <c r="AS42" s="241"/>
      <c r="AT42" s="242"/>
      <c r="AU42" s="241"/>
      <c r="AV42" s="241"/>
      <c r="AW42" s="243"/>
      <c r="AX42" s="242"/>
      <c r="AY42" s="242"/>
      <c r="AZ42" s="241">
        <v>0</v>
      </c>
      <c r="BA42" s="241">
        <v>0</v>
      </c>
      <c r="BB42" s="241">
        <v>0</v>
      </c>
      <c r="BC42" s="241">
        <v>0</v>
      </c>
      <c r="BD42" s="241">
        <v>0</v>
      </c>
      <c r="BE42" s="241">
        <v>0</v>
      </c>
      <c r="BF42" s="241"/>
      <c r="BG42" s="241">
        <v>1</v>
      </c>
      <c r="BH42" s="241">
        <v>0</v>
      </c>
      <c r="BI42" s="241">
        <v>0</v>
      </c>
      <c r="BJ42" s="241"/>
      <c r="BK42" s="241"/>
      <c r="BL42" s="241"/>
      <c r="BM42" s="241"/>
      <c r="BN42" s="294"/>
      <c r="BO42" s="294"/>
      <c r="BP42" s="294"/>
      <c r="BQ42" s="294"/>
      <c r="BR42" s="244"/>
      <c r="BS42" s="244"/>
      <c r="BT42" s="241"/>
      <c r="BU42" s="241"/>
      <c r="BV42" s="245"/>
      <c r="BW42" s="241">
        <v>0</v>
      </c>
      <c r="BX42" s="241">
        <v>0</v>
      </c>
      <c r="BY42" s="241">
        <v>0</v>
      </c>
      <c r="BZ42" s="241">
        <v>0</v>
      </c>
      <c r="CA42" s="241">
        <v>0</v>
      </c>
      <c r="CB42" s="242" t="s">
        <v>634</v>
      </c>
      <c r="CC42" s="247">
        <v>0</v>
      </c>
      <c r="CD42" s="247">
        <v>0</v>
      </c>
      <c r="CE42" s="247">
        <v>0</v>
      </c>
      <c r="CF42" s="247">
        <v>0</v>
      </c>
    </row>
    <row r="43" spans="1:84" x14ac:dyDescent="0.25">
      <c r="A43" s="253" t="s">
        <v>719</v>
      </c>
      <c r="B43" s="254" t="s">
        <v>720</v>
      </c>
      <c r="C43" s="254" t="s">
        <v>640</v>
      </c>
      <c r="D43" s="233"/>
      <c r="E43" s="234">
        <v>0</v>
      </c>
      <c r="F43" s="235">
        <v>0</v>
      </c>
      <c r="G43" s="255">
        <f>'Jobs-Ops'!G43</f>
        <v>0</v>
      </c>
      <c r="H43" s="113">
        <f>'Jobs-Ops'!H43</f>
        <v>0</v>
      </c>
      <c r="I43" s="104"/>
      <c r="J43" s="237">
        <f t="shared" si="10"/>
        <v>0</v>
      </c>
      <c r="K43" s="238"/>
      <c r="L43" s="239"/>
      <c r="M43" s="8">
        <v>0</v>
      </c>
      <c r="N43" s="240">
        <f t="shared" si="11"/>
        <v>0</v>
      </c>
      <c r="O43" s="71"/>
      <c r="P43" s="100"/>
      <c r="Q43" s="9">
        <f t="shared" si="12"/>
        <v>0</v>
      </c>
      <c r="R43" s="9">
        <f t="shared" si="13"/>
        <v>0</v>
      </c>
      <c r="S43" s="9">
        <f t="shared" si="14"/>
        <v>0</v>
      </c>
      <c r="T43" s="256"/>
      <c r="U43" s="10"/>
      <c r="V43" s="23">
        <f t="shared" si="15"/>
        <v>0</v>
      </c>
      <c r="W43" s="11">
        <f t="shared" si="16"/>
        <v>0</v>
      </c>
      <c r="X43" s="8">
        <v>0</v>
      </c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>
        <v>0</v>
      </c>
      <c r="AD43" s="11">
        <v>0</v>
      </c>
      <c r="AE43" s="8">
        <v>0</v>
      </c>
      <c r="AF43" s="9">
        <f t="shared" si="20"/>
        <v>0</v>
      </c>
      <c r="AG43" s="10"/>
      <c r="AH43" s="11">
        <f t="shared" si="21"/>
        <v>0</v>
      </c>
      <c r="AI43" s="8">
        <v>0</v>
      </c>
      <c r="AJ43" s="9">
        <f t="shared" si="23"/>
        <v>0</v>
      </c>
      <c r="AK43" s="10"/>
      <c r="AL43" s="25">
        <f t="shared" si="24"/>
        <v>0</v>
      </c>
      <c r="AM43" s="25">
        <f t="shared" si="25"/>
        <v>0</v>
      </c>
      <c r="AN43" s="25">
        <f t="shared" si="26"/>
        <v>0</v>
      </c>
      <c r="AO43" s="10"/>
      <c r="AP43" s="12">
        <v>0</v>
      </c>
      <c r="AQ43" s="12">
        <f t="shared" si="27"/>
        <v>0</v>
      </c>
      <c r="AR43" s="12">
        <f t="shared" si="28"/>
        <v>0</v>
      </c>
      <c r="AS43" s="241"/>
      <c r="AT43" s="242"/>
      <c r="AU43" s="241"/>
      <c r="AV43" s="241"/>
      <c r="AW43" s="243"/>
      <c r="AX43" s="242"/>
      <c r="AY43" s="242"/>
      <c r="AZ43" s="241">
        <v>0</v>
      </c>
      <c r="BA43" s="241">
        <v>0</v>
      </c>
      <c r="BB43" s="241">
        <v>0</v>
      </c>
      <c r="BC43" s="241">
        <v>0</v>
      </c>
      <c r="BD43" s="241">
        <v>0</v>
      </c>
      <c r="BE43" s="241">
        <v>0</v>
      </c>
      <c r="BF43" s="241"/>
      <c r="BG43" s="241">
        <v>1</v>
      </c>
      <c r="BH43" s="241">
        <v>0</v>
      </c>
      <c r="BI43" s="241">
        <v>0</v>
      </c>
      <c r="BJ43" s="241"/>
      <c r="BK43" s="241"/>
      <c r="BL43" s="241"/>
      <c r="BM43" s="241"/>
      <c r="BN43" s="294"/>
      <c r="BO43" s="294"/>
      <c r="BP43" s="294"/>
      <c r="BQ43" s="294"/>
      <c r="BR43" s="244"/>
      <c r="BS43" s="244"/>
      <c r="BT43" s="241"/>
      <c r="BU43" s="241"/>
      <c r="BV43" s="245"/>
      <c r="BW43" s="241">
        <v>0</v>
      </c>
      <c r="BX43" s="241">
        <v>0</v>
      </c>
      <c r="BY43" s="241">
        <v>0</v>
      </c>
      <c r="BZ43" s="241">
        <v>0</v>
      </c>
      <c r="CA43" s="241">
        <v>0</v>
      </c>
      <c r="CB43" s="242" t="s">
        <v>634</v>
      </c>
      <c r="CC43" s="247">
        <v>0</v>
      </c>
      <c r="CD43" s="247">
        <v>0</v>
      </c>
      <c r="CE43" s="247">
        <v>0</v>
      </c>
      <c r="CF43" s="247">
        <v>0</v>
      </c>
    </row>
    <row r="44" spans="1:84" x14ac:dyDescent="0.25">
      <c r="A44" s="253" t="s">
        <v>721</v>
      </c>
      <c r="B44" s="254" t="s">
        <v>722</v>
      </c>
      <c r="C44" s="254" t="s">
        <v>640</v>
      </c>
      <c r="D44" s="233"/>
      <c r="E44" s="234">
        <v>0</v>
      </c>
      <c r="F44" s="235">
        <v>0</v>
      </c>
      <c r="G44" s="255">
        <f>'Jobs-Ops'!G44</f>
        <v>0</v>
      </c>
      <c r="H44" s="113">
        <f>'Jobs-Ops'!H44</f>
        <v>0</v>
      </c>
      <c r="I44" s="104"/>
      <c r="J44" s="237">
        <f t="shared" si="10"/>
        <v>0</v>
      </c>
      <c r="K44" s="238"/>
      <c r="L44" s="239"/>
      <c r="M44" s="8">
        <v>0</v>
      </c>
      <c r="N44" s="240">
        <f t="shared" si="11"/>
        <v>0</v>
      </c>
      <c r="O44" s="71"/>
      <c r="P44" s="100"/>
      <c r="Q44" s="9">
        <f t="shared" si="12"/>
        <v>0</v>
      </c>
      <c r="R44" s="9">
        <f t="shared" si="13"/>
        <v>0</v>
      </c>
      <c r="S44" s="9">
        <f t="shared" si="14"/>
        <v>0</v>
      </c>
      <c r="T44" s="256"/>
      <c r="U44" s="10"/>
      <c r="V44" s="23">
        <f t="shared" si="15"/>
        <v>0</v>
      </c>
      <c r="W44" s="11">
        <f t="shared" si="16"/>
        <v>0</v>
      </c>
      <c r="X44" s="8">
        <v>0</v>
      </c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>
        <v>0</v>
      </c>
      <c r="AD44" s="11">
        <v>0</v>
      </c>
      <c r="AE44" s="8">
        <v>0</v>
      </c>
      <c r="AF44" s="9">
        <f t="shared" si="20"/>
        <v>0</v>
      </c>
      <c r="AG44" s="10"/>
      <c r="AH44" s="11">
        <f t="shared" si="21"/>
        <v>0</v>
      </c>
      <c r="AI44" s="8">
        <v>0</v>
      </c>
      <c r="AJ44" s="9">
        <f t="shared" si="23"/>
        <v>0</v>
      </c>
      <c r="AK44" s="10"/>
      <c r="AL44" s="25">
        <f t="shared" si="24"/>
        <v>0</v>
      </c>
      <c r="AM44" s="25">
        <f t="shared" si="25"/>
        <v>0</v>
      </c>
      <c r="AN44" s="25">
        <f t="shared" si="26"/>
        <v>0</v>
      </c>
      <c r="AO44" s="10"/>
      <c r="AP44" s="12">
        <v>0</v>
      </c>
      <c r="AQ44" s="12">
        <f t="shared" si="27"/>
        <v>0</v>
      </c>
      <c r="AR44" s="12">
        <f t="shared" si="28"/>
        <v>0</v>
      </c>
      <c r="AS44" s="241"/>
      <c r="AT44" s="242"/>
      <c r="AU44" s="241"/>
      <c r="AV44" s="241"/>
      <c r="AW44" s="243"/>
      <c r="AX44" s="242"/>
      <c r="AY44" s="242"/>
      <c r="AZ44" s="241">
        <v>0</v>
      </c>
      <c r="BA44" s="241">
        <v>0</v>
      </c>
      <c r="BB44" s="241">
        <v>0</v>
      </c>
      <c r="BC44" s="241">
        <v>0</v>
      </c>
      <c r="BD44" s="241">
        <v>0</v>
      </c>
      <c r="BE44" s="241">
        <v>0</v>
      </c>
      <c r="BF44" s="241"/>
      <c r="BG44" s="241">
        <v>1</v>
      </c>
      <c r="BH44" s="241">
        <v>0</v>
      </c>
      <c r="BI44" s="241">
        <v>0</v>
      </c>
      <c r="BJ44" s="241"/>
      <c r="BK44" s="241"/>
      <c r="BL44" s="241"/>
      <c r="BM44" s="241"/>
      <c r="BN44" s="294"/>
      <c r="BO44" s="294"/>
      <c r="BP44" s="294"/>
      <c r="BQ44" s="294"/>
      <c r="BR44" s="244"/>
      <c r="BS44" s="244"/>
      <c r="BT44" s="241"/>
      <c r="BU44" s="241"/>
      <c r="BV44" s="245"/>
      <c r="BW44" s="241">
        <v>0</v>
      </c>
      <c r="BX44" s="241">
        <v>0</v>
      </c>
      <c r="BY44" s="241">
        <v>0</v>
      </c>
      <c r="BZ44" s="241">
        <v>0</v>
      </c>
      <c r="CA44" s="241">
        <v>0</v>
      </c>
      <c r="CB44" s="242" t="s">
        <v>634</v>
      </c>
      <c r="CC44" s="247">
        <v>0</v>
      </c>
      <c r="CD44" s="247">
        <v>0</v>
      </c>
      <c r="CE44" s="247">
        <v>0</v>
      </c>
      <c r="CF44" s="247">
        <v>0</v>
      </c>
    </row>
    <row r="45" spans="1:84" x14ac:dyDescent="0.25">
      <c r="A45" s="253" t="s">
        <v>723</v>
      </c>
      <c r="B45" s="258" t="s">
        <v>724</v>
      </c>
      <c r="C45" s="254" t="s">
        <v>640</v>
      </c>
      <c r="D45" s="233"/>
      <c r="E45" s="234">
        <v>0</v>
      </c>
      <c r="F45" s="235">
        <v>0</v>
      </c>
      <c r="G45" s="255">
        <f>'Jobs-Ops'!G45</f>
        <v>0</v>
      </c>
      <c r="H45" s="113">
        <f>'Jobs-Ops'!H45</f>
        <v>0</v>
      </c>
      <c r="I45" s="104"/>
      <c r="J45" s="237">
        <f t="shared" si="10"/>
        <v>0</v>
      </c>
      <c r="K45" s="238"/>
      <c r="L45" s="239"/>
      <c r="M45" s="8">
        <v>0</v>
      </c>
      <c r="N45" s="240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56"/>
      <c r="U45" s="10"/>
      <c r="V45" s="23">
        <f t="shared" si="15"/>
        <v>0</v>
      </c>
      <c r="W45" s="11">
        <f t="shared" si="16"/>
        <v>0</v>
      </c>
      <c r="X45" s="8">
        <v>0</v>
      </c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>
        <v>0</v>
      </c>
      <c r="AD45" s="11">
        <v>0</v>
      </c>
      <c r="AE45" s="8">
        <v>0</v>
      </c>
      <c r="AF45" s="9">
        <f t="shared" si="20"/>
        <v>0</v>
      </c>
      <c r="AG45" s="10"/>
      <c r="AH45" s="11">
        <f t="shared" si="21"/>
        <v>0</v>
      </c>
      <c r="AI45" s="8">
        <v>0</v>
      </c>
      <c r="AJ45" s="9">
        <f t="shared" si="23"/>
        <v>0</v>
      </c>
      <c r="AK45" s="10"/>
      <c r="AL45" s="25">
        <f t="shared" si="24"/>
        <v>0</v>
      </c>
      <c r="AM45" s="25">
        <f t="shared" si="25"/>
        <v>0</v>
      </c>
      <c r="AN45" s="25">
        <f t="shared" si="26"/>
        <v>0</v>
      </c>
      <c r="AO45" s="10"/>
      <c r="AP45" s="12">
        <v>0</v>
      </c>
      <c r="AQ45" s="12">
        <f t="shared" si="27"/>
        <v>0</v>
      </c>
      <c r="AR45" s="12">
        <f t="shared" si="28"/>
        <v>0</v>
      </c>
      <c r="AS45" s="241"/>
      <c r="AT45" s="242"/>
      <c r="AU45" s="241"/>
      <c r="AV45" s="241"/>
      <c r="AW45" s="243"/>
      <c r="AX45" s="242"/>
      <c r="AY45" s="242"/>
      <c r="AZ45" s="241">
        <v>0</v>
      </c>
      <c r="BA45" s="241">
        <v>0</v>
      </c>
      <c r="BB45" s="241">
        <v>0</v>
      </c>
      <c r="BC45" s="241">
        <v>0</v>
      </c>
      <c r="BD45" s="241">
        <v>0</v>
      </c>
      <c r="BE45" s="241">
        <v>0</v>
      </c>
      <c r="BF45" s="241"/>
      <c r="BG45" s="241">
        <v>1</v>
      </c>
      <c r="BH45" s="241">
        <v>0</v>
      </c>
      <c r="BI45" s="241">
        <v>0</v>
      </c>
      <c r="BJ45" s="241"/>
      <c r="BK45" s="241"/>
      <c r="BL45" s="241"/>
      <c r="BM45" s="241"/>
      <c r="BN45" s="294"/>
      <c r="BO45" s="294"/>
      <c r="BP45" s="294"/>
      <c r="BQ45" s="294"/>
      <c r="BR45" s="244"/>
      <c r="BS45" s="244"/>
      <c r="BT45" s="241"/>
      <c r="BU45" s="241"/>
      <c r="BV45" s="245"/>
      <c r="BW45" s="241">
        <v>0</v>
      </c>
      <c r="BX45" s="241">
        <v>0</v>
      </c>
      <c r="BY45" s="241">
        <v>0</v>
      </c>
      <c r="BZ45" s="241">
        <v>0</v>
      </c>
      <c r="CA45" s="241">
        <v>0</v>
      </c>
      <c r="CB45" s="242" t="s">
        <v>634</v>
      </c>
      <c r="CC45" s="247">
        <v>0</v>
      </c>
      <c r="CD45" s="247">
        <v>0</v>
      </c>
      <c r="CE45" s="247">
        <v>0</v>
      </c>
      <c r="CF45" s="247">
        <v>0</v>
      </c>
    </row>
    <row r="46" spans="1:84" x14ac:dyDescent="0.25">
      <c r="A46" s="253" t="s">
        <v>725</v>
      </c>
      <c r="B46" s="258" t="s">
        <v>726</v>
      </c>
      <c r="C46" s="254" t="s">
        <v>640</v>
      </c>
      <c r="D46" s="233"/>
      <c r="E46" s="234">
        <v>0</v>
      </c>
      <c r="F46" s="235">
        <v>0</v>
      </c>
      <c r="G46" s="255">
        <f>'Jobs-Ops'!G46</f>
        <v>0</v>
      </c>
      <c r="H46" s="113">
        <f>'Jobs-Ops'!H46</f>
        <v>0</v>
      </c>
      <c r="I46" s="104"/>
      <c r="J46" s="237">
        <f t="shared" si="10"/>
        <v>0</v>
      </c>
      <c r="K46" s="238"/>
      <c r="L46" s="239"/>
      <c r="M46" s="8">
        <v>0</v>
      </c>
      <c r="N46" s="240">
        <f t="shared" si="11"/>
        <v>0</v>
      </c>
      <c r="O46" s="238"/>
      <c r="P46" s="239"/>
      <c r="Q46" s="9">
        <f t="shared" si="12"/>
        <v>0</v>
      </c>
      <c r="R46" s="9">
        <f t="shared" si="13"/>
        <v>0</v>
      </c>
      <c r="S46" s="9">
        <f t="shared" si="14"/>
        <v>0</v>
      </c>
      <c r="T46" s="256"/>
      <c r="U46" s="10"/>
      <c r="V46" s="23">
        <f t="shared" si="15"/>
        <v>0</v>
      </c>
      <c r="W46" s="11">
        <f t="shared" si="16"/>
        <v>0</v>
      </c>
      <c r="X46" s="8">
        <v>0</v>
      </c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>
        <v>0</v>
      </c>
      <c r="AD46" s="11">
        <v>0</v>
      </c>
      <c r="AE46" s="8">
        <v>0</v>
      </c>
      <c r="AF46" s="9">
        <f t="shared" si="20"/>
        <v>0</v>
      </c>
      <c r="AG46" s="10"/>
      <c r="AH46" s="11">
        <f t="shared" si="21"/>
        <v>0</v>
      </c>
      <c r="AI46" s="8">
        <v>0</v>
      </c>
      <c r="AJ46" s="9">
        <f t="shared" si="23"/>
        <v>0</v>
      </c>
      <c r="AK46" s="10"/>
      <c r="AL46" s="25">
        <f t="shared" si="24"/>
        <v>0</v>
      </c>
      <c r="AM46" s="25">
        <f t="shared" si="25"/>
        <v>0</v>
      </c>
      <c r="AN46" s="25">
        <f t="shared" si="26"/>
        <v>0</v>
      </c>
      <c r="AO46" s="10"/>
      <c r="AP46" s="12">
        <v>0</v>
      </c>
      <c r="AQ46" s="12">
        <f t="shared" si="27"/>
        <v>0</v>
      </c>
      <c r="AR46" s="12">
        <f t="shared" si="28"/>
        <v>0</v>
      </c>
      <c r="AS46" s="241"/>
      <c r="AT46" s="242"/>
      <c r="AU46" s="241"/>
      <c r="AV46" s="241"/>
      <c r="AW46" s="243"/>
      <c r="AX46" s="242"/>
      <c r="AY46" s="242"/>
      <c r="AZ46" s="241">
        <v>0</v>
      </c>
      <c r="BA46" s="241">
        <v>0</v>
      </c>
      <c r="BB46" s="241">
        <v>0</v>
      </c>
      <c r="BC46" s="241">
        <v>0</v>
      </c>
      <c r="BD46" s="241">
        <v>0</v>
      </c>
      <c r="BE46" s="241">
        <v>0</v>
      </c>
      <c r="BF46" s="241"/>
      <c r="BG46" s="241">
        <v>1</v>
      </c>
      <c r="BH46" s="241">
        <v>0</v>
      </c>
      <c r="BI46" s="241">
        <v>0</v>
      </c>
      <c r="BJ46" s="241"/>
      <c r="BK46" s="241"/>
      <c r="BL46" s="241"/>
      <c r="BM46" s="241"/>
      <c r="BN46" s="294"/>
      <c r="BO46" s="294"/>
      <c r="BP46" s="294"/>
      <c r="BQ46" s="294"/>
      <c r="BR46" s="244"/>
      <c r="BS46" s="244"/>
      <c r="BT46" s="241"/>
      <c r="BU46" s="241"/>
      <c r="BV46" s="245"/>
      <c r="BW46" s="241">
        <v>0</v>
      </c>
      <c r="BX46" s="241">
        <v>0</v>
      </c>
      <c r="BY46" s="241">
        <v>0</v>
      </c>
      <c r="BZ46" s="241">
        <v>0</v>
      </c>
      <c r="CA46" s="241">
        <v>0</v>
      </c>
      <c r="CB46" s="242" t="s">
        <v>634</v>
      </c>
      <c r="CC46" s="247">
        <v>0</v>
      </c>
      <c r="CD46" s="247">
        <v>0</v>
      </c>
      <c r="CE46" s="247">
        <v>0</v>
      </c>
      <c r="CF46" s="247">
        <v>0</v>
      </c>
    </row>
    <row r="47" spans="1:84" x14ac:dyDescent="0.25">
      <c r="A47" s="253"/>
      <c r="B47" s="93" t="s">
        <v>727</v>
      </c>
      <c r="C47" s="254"/>
      <c r="D47" s="233"/>
      <c r="E47" s="276">
        <f>SUM(E8:E46)</f>
        <v>13077886.559999999</v>
      </c>
      <c r="F47" s="266">
        <f>SUM(F8:F46)</f>
        <v>13077886.559999999</v>
      </c>
      <c r="G47" s="255">
        <f>'Jobs-Ops'!G47</f>
        <v>0</v>
      </c>
      <c r="H47" s="113">
        <f>'Jobs-Ops'!H47</f>
        <v>0</v>
      </c>
      <c r="I47" s="104"/>
      <c r="J47" s="277">
        <f>SUM(J8:J46)</f>
        <v>12910391</v>
      </c>
      <c r="K47" s="238"/>
      <c r="L47" s="239"/>
      <c r="M47" s="270">
        <f>SUM(M8:M46)</f>
        <v>12724151.59</v>
      </c>
      <c r="N47" s="278">
        <f>SUM(N8:N46)</f>
        <v>12700858.82</v>
      </c>
      <c r="O47" s="71"/>
      <c r="P47" s="100"/>
      <c r="Q47" s="268">
        <f>SUM(Q8:Q46)</f>
        <v>209532.17999999991</v>
      </c>
      <c r="R47" s="268">
        <f>SUM(R8:R46)</f>
        <v>2120067.08</v>
      </c>
      <c r="S47" s="268">
        <f>SUM(S8:S46)</f>
        <v>-1910534.9</v>
      </c>
      <c r="T47" s="256" t="str">
        <f>IF('Jobs-Ops'!S47&lt;&gt; "",'Jobs-Ops'!S47,"")</f>
        <v/>
      </c>
      <c r="U47" s="10"/>
      <c r="V47" s="23" t="str">
        <f t="shared" si="15"/>
        <v/>
      </c>
      <c r="W47" s="269">
        <f>SUM(W8:W46)</f>
        <v>7195342.8045010231</v>
      </c>
      <c r="X47" s="270">
        <f>SUM(X8:X46)</f>
        <v>6459348.9100000001</v>
      </c>
      <c r="Y47" s="268">
        <f>SUM(Y8:Y46)</f>
        <v>-245451.28635491419</v>
      </c>
      <c r="Z47" s="268">
        <f>SUM(Z8:Z46)</f>
        <v>2120067.08</v>
      </c>
      <c r="AA47" s="268">
        <f>SUM(AA8:AA46)</f>
        <v>-2365518.3663549139</v>
      </c>
      <c r="AB47" s="10"/>
      <c r="AC47" s="24"/>
      <c r="AD47" s="269">
        <f>SUM(AD8:AD46)</f>
        <v>731135.47228344216</v>
      </c>
      <c r="AE47" s="270">
        <f>SUM(AE8:AE46)</f>
        <v>997423.78000000026</v>
      </c>
      <c r="AF47" s="268">
        <f>SUM(AF8:AF46)</f>
        <v>-266288.30771655781</v>
      </c>
      <c r="AG47" s="10"/>
      <c r="AH47" s="269">
        <f>SUM(AH8:AH46)</f>
        <v>6464207.3322175816</v>
      </c>
      <c r="AI47" s="270">
        <f>SUM(AI8:AI46)</f>
        <v>5461925.1299999999</v>
      </c>
      <c r="AJ47" s="268">
        <f>SUM(AJ8:AJ46)</f>
        <v>20837.021361643649</v>
      </c>
      <c r="AK47" s="10"/>
      <c r="AL47" s="280">
        <f>SUM(AL8:AL46)</f>
        <v>5715048.1954989769</v>
      </c>
      <c r="AM47" s="280">
        <f>SUM(AM8:AM46)</f>
        <v>6241509.9100000001</v>
      </c>
      <c r="AN47" s="280">
        <f>SUM(AN8:AN46)</f>
        <v>454983.46635491424</v>
      </c>
      <c r="AO47" s="10"/>
      <c r="AP47" s="281">
        <f>SUM(AP8:AP46)</f>
        <v>8442367.5999999996</v>
      </c>
      <c r="AQ47" s="281">
        <f>SUM(AQ8:AQ46)</f>
        <v>356583.28687562305</v>
      </c>
      <c r="AR47" s="281">
        <f>SUM(AR8:AR46)</f>
        <v>1603608.0823745981</v>
      </c>
      <c r="AS47" s="241"/>
      <c r="AT47" s="242"/>
      <c r="AU47" s="241"/>
      <c r="AV47" s="241"/>
      <c r="AW47" s="243"/>
      <c r="AX47" s="242"/>
      <c r="AY47" s="242"/>
      <c r="AZ47" s="241"/>
      <c r="BA47" s="241"/>
      <c r="BB47" s="241"/>
      <c r="BC47" s="241"/>
      <c r="BD47" s="241"/>
      <c r="BE47" s="241"/>
      <c r="BF47" s="241"/>
      <c r="BG47" s="241"/>
      <c r="BH47" s="241"/>
      <c r="BI47" s="241"/>
      <c r="BJ47" s="241"/>
      <c r="BK47" s="241"/>
      <c r="BL47" s="241"/>
      <c r="BM47" s="241"/>
      <c r="BN47" s="294"/>
      <c r="BO47" s="294"/>
      <c r="BP47" s="294"/>
      <c r="BQ47" s="294"/>
      <c r="BR47" s="244"/>
      <c r="BS47" s="244"/>
      <c r="BT47" s="241"/>
      <c r="BU47" s="241"/>
      <c r="BV47" s="245"/>
      <c r="BW47" s="241"/>
      <c r="BX47" s="241"/>
      <c r="BY47" s="241"/>
      <c r="BZ47" s="241"/>
      <c r="CA47" s="241"/>
      <c r="CB47" s="242"/>
      <c r="CC47" s="247"/>
      <c r="CD47" s="247"/>
      <c r="CE47" s="247"/>
      <c r="CF47" s="247"/>
    </row>
    <row r="48" spans="1:84" x14ac:dyDescent="0.25">
      <c r="A48" s="253"/>
      <c r="B48" s="254"/>
      <c r="C48" s="254"/>
      <c r="D48" s="233"/>
      <c r="E48" s="234"/>
      <c r="F48" s="235"/>
      <c r="G48" s="255">
        <f>'Jobs-Ops'!G48</f>
        <v>0</v>
      </c>
      <c r="H48" s="113">
        <f>'Jobs-Ops'!H48</f>
        <v>0</v>
      </c>
      <c r="I48" s="104"/>
      <c r="J48" s="237">
        <f t="shared" si="10"/>
        <v>0</v>
      </c>
      <c r="K48" s="238"/>
      <c r="L48" s="239"/>
      <c r="M48" s="8"/>
      <c r="N48" s="240">
        <f t="shared" si="11"/>
        <v>0</v>
      </c>
      <c r="O48" s="238"/>
      <c r="P48" s="239"/>
      <c r="Q48" s="9">
        <f t="shared" si="12"/>
        <v>0</v>
      </c>
      <c r="R48" s="9">
        <f t="shared" si="13"/>
        <v>0</v>
      </c>
      <c r="S48" s="9">
        <f t="shared" si="14"/>
        <v>0</v>
      </c>
      <c r="T48" s="256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1"/>
      <c r="AT48" s="242"/>
      <c r="AU48" s="241"/>
      <c r="AV48" s="241"/>
      <c r="AW48" s="243"/>
      <c r="AX48" s="242"/>
      <c r="AY48" s="242"/>
      <c r="AZ48" s="241"/>
      <c r="BA48" s="241"/>
      <c r="BB48" s="241"/>
      <c r="BC48" s="241"/>
      <c r="BD48" s="241"/>
      <c r="BE48" s="241"/>
      <c r="BF48" s="241"/>
      <c r="BG48" s="241"/>
      <c r="BH48" s="241"/>
      <c r="BI48" s="241"/>
      <c r="BJ48" s="241"/>
      <c r="BK48" s="241"/>
      <c r="BL48" s="241"/>
      <c r="BM48" s="241"/>
      <c r="BN48" s="294"/>
      <c r="BO48" s="294"/>
      <c r="BP48" s="294"/>
      <c r="BQ48" s="294"/>
      <c r="BR48" s="244"/>
      <c r="BS48" s="244"/>
      <c r="BT48" s="241"/>
      <c r="BU48" s="241"/>
      <c r="BV48" s="245"/>
      <c r="BW48" s="241"/>
      <c r="BX48" s="241"/>
      <c r="BY48" s="241"/>
      <c r="BZ48" s="241"/>
      <c r="CA48" s="241"/>
      <c r="CB48" s="242"/>
      <c r="CC48" s="247"/>
      <c r="CD48" s="247"/>
      <c r="CE48" s="247"/>
      <c r="CF48" s="247"/>
    </row>
    <row r="49" spans="1:84" x14ac:dyDescent="0.25">
      <c r="A49" s="253" t="s">
        <v>728</v>
      </c>
      <c r="B49" s="254" t="s">
        <v>729</v>
      </c>
      <c r="C49" s="254" t="s">
        <v>640</v>
      </c>
      <c r="D49" s="233"/>
      <c r="E49" s="234">
        <v>185000</v>
      </c>
      <c r="F49" s="235">
        <v>185000</v>
      </c>
      <c r="G49" s="255">
        <f>'Jobs-Ops'!G49</f>
        <v>0</v>
      </c>
      <c r="H49" s="113">
        <f>'Jobs-Ops'!H49</f>
        <v>0</v>
      </c>
      <c r="I49" s="104"/>
      <c r="J49" s="237">
        <f t="shared" si="10"/>
        <v>185000</v>
      </c>
      <c r="K49" s="238"/>
      <c r="L49" s="239"/>
      <c r="M49" s="8">
        <v>115372.51</v>
      </c>
      <c r="N49" s="240">
        <f t="shared" si="11"/>
        <v>115372.51</v>
      </c>
      <c r="O49" s="71"/>
      <c r="P49" s="100"/>
      <c r="Q49" s="9">
        <f t="shared" si="12"/>
        <v>69627.490000000005</v>
      </c>
      <c r="R49" s="9">
        <f t="shared" si="13"/>
        <v>70514.179999999993</v>
      </c>
      <c r="S49" s="9">
        <f t="shared" si="14"/>
        <v>-886.68999999998778</v>
      </c>
      <c r="T49" s="256">
        <v>46022</v>
      </c>
      <c r="U49" s="10"/>
      <c r="V49" s="23">
        <f t="shared" si="15"/>
        <v>0.99231454702684385</v>
      </c>
      <c r="W49" s="11">
        <f t="shared" si="16"/>
        <v>183578.19119996612</v>
      </c>
      <c r="X49" s="8">
        <v>114485.82</v>
      </c>
      <c r="Y49" s="9">
        <f t="shared" si="17"/>
        <v>69092.371199966117</v>
      </c>
      <c r="Z49" s="9">
        <f t="shared" si="18"/>
        <v>70514.179999999993</v>
      </c>
      <c r="AA49" s="9">
        <f t="shared" si="19"/>
        <v>-1421.8088000338757</v>
      </c>
      <c r="AB49" s="10"/>
      <c r="AC49" s="24">
        <v>0.88870523049991801</v>
      </c>
      <c r="AD49" s="11">
        <v>146112.40908974063</v>
      </c>
      <c r="AE49" s="8">
        <v>113719.61</v>
      </c>
      <c r="AF49" s="9">
        <f t="shared" si="20"/>
        <v>32392.799089740627</v>
      </c>
      <c r="AG49" s="10"/>
      <c r="AH49" s="11">
        <f t="shared" si="21"/>
        <v>37465.782110225497</v>
      </c>
      <c r="AI49" s="8">
        <v>766.21</v>
      </c>
      <c r="AJ49" s="9">
        <f t="shared" si="23"/>
        <v>36699.57211022549</v>
      </c>
      <c r="AK49" s="10"/>
      <c r="AL49" s="25">
        <f t="shared" si="24"/>
        <v>1421.8088000338757</v>
      </c>
      <c r="AM49" s="25">
        <f t="shared" si="25"/>
        <v>886.68999999998778</v>
      </c>
      <c r="AN49" s="25">
        <f t="shared" si="26"/>
        <v>535.11880003388796</v>
      </c>
      <c r="AO49" s="10"/>
      <c r="AP49" s="12">
        <v>185000</v>
      </c>
      <c r="AQ49" s="12" t="str">
        <f t="shared" si="27"/>
        <v xml:space="preserve"> </v>
      </c>
      <c r="AR49" s="12">
        <f t="shared" si="28"/>
        <v>1421.8088000338757</v>
      </c>
      <c r="AS49" s="241"/>
      <c r="AT49" s="242"/>
      <c r="AU49" s="241"/>
      <c r="AV49" s="241"/>
      <c r="AW49" s="243"/>
      <c r="AX49" s="242"/>
      <c r="AY49" s="242"/>
      <c r="AZ49" s="241">
        <v>0</v>
      </c>
      <c r="BA49" s="241">
        <v>0</v>
      </c>
      <c r="BB49" s="241">
        <v>0</v>
      </c>
      <c r="BC49" s="241">
        <v>0</v>
      </c>
      <c r="BD49" s="241">
        <v>0</v>
      </c>
      <c r="BE49" s="241">
        <v>0</v>
      </c>
      <c r="BF49" s="241"/>
      <c r="BG49" s="241">
        <v>3</v>
      </c>
      <c r="BH49" s="241">
        <v>0</v>
      </c>
      <c r="BI49" s="241">
        <v>70514.179999999993</v>
      </c>
      <c r="BJ49" s="241"/>
      <c r="BK49" s="241"/>
      <c r="BL49" s="241"/>
      <c r="BM49" s="241"/>
      <c r="BN49" s="294"/>
      <c r="BO49" s="294"/>
      <c r="BP49" s="294"/>
      <c r="BQ49" s="294"/>
      <c r="BR49" s="244"/>
      <c r="BS49" s="244"/>
      <c r="BT49" s="241"/>
      <c r="BU49" s="241"/>
      <c r="BV49" s="245"/>
      <c r="BW49" s="241">
        <v>0</v>
      </c>
      <c r="BX49" s="241">
        <v>164410.43</v>
      </c>
      <c r="BY49" s="241">
        <v>127961</v>
      </c>
      <c r="BZ49" s="241">
        <v>164410.43</v>
      </c>
      <c r="CA49" s="241">
        <v>127961</v>
      </c>
      <c r="CB49" s="242" t="s">
        <v>634</v>
      </c>
      <c r="CC49" s="247">
        <v>114485.82</v>
      </c>
      <c r="CD49" s="247">
        <v>766.21</v>
      </c>
      <c r="CE49" s="247">
        <v>185000</v>
      </c>
      <c r="CF49" s="247">
        <v>0</v>
      </c>
    </row>
    <row r="50" spans="1:84" x14ac:dyDescent="0.25">
      <c r="A50" s="253" t="s">
        <v>730</v>
      </c>
      <c r="B50" s="254" t="s">
        <v>666</v>
      </c>
      <c r="C50" s="254" t="s">
        <v>640</v>
      </c>
      <c r="D50" s="233"/>
      <c r="E50" s="234">
        <v>332901</v>
      </c>
      <c r="F50" s="235">
        <v>332901</v>
      </c>
      <c r="G50" s="255">
        <f>'Jobs-Ops'!G50</f>
        <v>0</v>
      </c>
      <c r="H50" s="113">
        <f>'Jobs-Ops'!H50</f>
        <v>0</v>
      </c>
      <c r="I50" s="104"/>
      <c r="J50" s="237">
        <f t="shared" si="10"/>
        <v>332901</v>
      </c>
      <c r="K50" s="238"/>
      <c r="L50" s="239"/>
      <c r="M50" s="8">
        <v>230627.16</v>
      </c>
      <c r="N50" s="240">
        <f t="shared" si="11"/>
        <v>230627.16</v>
      </c>
      <c r="O50" s="71"/>
      <c r="P50" s="100"/>
      <c r="Q50" s="9">
        <f t="shared" si="12"/>
        <v>102273.84</v>
      </c>
      <c r="R50" s="9">
        <f t="shared" si="13"/>
        <v>83874</v>
      </c>
      <c r="S50" s="9">
        <f t="shared" si="14"/>
        <v>18399.839999999997</v>
      </c>
      <c r="T50" s="256">
        <v>46022</v>
      </c>
      <c r="U50" s="10"/>
      <c r="V50" s="23">
        <f t="shared" si="15"/>
        <v>0.96864454299311487</v>
      </c>
      <c r="W50" s="11">
        <f t="shared" si="16"/>
        <v>322462.73700695095</v>
      </c>
      <c r="X50" s="8">
        <v>223395.74</v>
      </c>
      <c r="Y50" s="9">
        <f t="shared" si="17"/>
        <v>99066.997006950958</v>
      </c>
      <c r="Z50" s="9">
        <f t="shared" si="18"/>
        <v>83874</v>
      </c>
      <c r="AA50" s="9">
        <f t="shared" si="19"/>
        <v>15192.997006950958</v>
      </c>
      <c r="AB50" s="10"/>
      <c r="AC50" s="24">
        <v>0.73995166016091019</v>
      </c>
      <c r="AD50" s="11">
        <v>182272.61062665083</v>
      </c>
      <c r="AE50" s="8">
        <v>155062.79</v>
      </c>
      <c r="AF50" s="9">
        <f t="shared" si="20"/>
        <v>27209.82062665082</v>
      </c>
      <c r="AG50" s="10"/>
      <c r="AH50" s="11">
        <f t="shared" si="21"/>
        <v>140190.12638030012</v>
      </c>
      <c r="AI50" s="8">
        <v>68332.95</v>
      </c>
      <c r="AJ50" s="9">
        <f t="shared" si="23"/>
        <v>71857.176380300138</v>
      </c>
      <c r="AK50" s="10"/>
      <c r="AL50" s="25">
        <f t="shared" si="24"/>
        <v>10438.262993049051</v>
      </c>
      <c r="AM50" s="25">
        <f t="shared" si="25"/>
        <v>7231.4200000000128</v>
      </c>
      <c r="AN50" s="25">
        <f t="shared" si="26"/>
        <v>3206.8429930490383</v>
      </c>
      <c r="AO50" s="10"/>
      <c r="AP50" s="12">
        <v>332901</v>
      </c>
      <c r="AQ50" s="12" t="str">
        <f t="shared" si="27"/>
        <v xml:space="preserve"> </v>
      </c>
      <c r="AR50" s="12">
        <f t="shared" si="28"/>
        <v>10438.262993049051</v>
      </c>
      <c r="AS50" s="241"/>
      <c r="AT50" s="242"/>
      <c r="AU50" s="241"/>
      <c r="AV50" s="241"/>
      <c r="AW50" s="243"/>
      <c r="AX50" s="242"/>
      <c r="AY50" s="242"/>
      <c r="AZ50" s="241">
        <v>0</v>
      </c>
      <c r="BA50" s="241">
        <v>0</v>
      </c>
      <c r="BB50" s="241">
        <v>0</v>
      </c>
      <c r="BC50" s="241">
        <v>0</v>
      </c>
      <c r="BD50" s="241">
        <v>0</v>
      </c>
      <c r="BE50" s="241">
        <v>0</v>
      </c>
      <c r="BF50" s="241"/>
      <c r="BG50" s="241">
        <v>3</v>
      </c>
      <c r="BH50" s="241">
        <v>0</v>
      </c>
      <c r="BI50" s="241">
        <v>83874</v>
      </c>
      <c r="BJ50" s="241"/>
      <c r="BK50" s="241"/>
      <c r="BL50" s="241"/>
      <c r="BM50" s="241"/>
      <c r="BN50" s="294"/>
      <c r="BO50" s="294"/>
      <c r="BP50" s="294"/>
      <c r="BQ50" s="294"/>
      <c r="BR50" s="244"/>
      <c r="BS50" s="244"/>
      <c r="BT50" s="241"/>
      <c r="BU50" s="241"/>
      <c r="BV50" s="245"/>
      <c r="BW50" s="241">
        <v>0</v>
      </c>
      <c r="BX50" s="241">
        <v>246330.43</v>
      </c>
      <c r="BY50" s="241">
        <v>209558</v>
      </c>
      <c r="BZ50" s="241">
        <v>246330.43</v>
      </c>
      <c r="CA50" s="241">
        <v>209558</v>
      </c>
      <c r="CB50" s="242" t="s">
        <v>634</v>
      </c>
      <c r="CC50" s="247">
        <v>223395.74</v>
      </c>
      <c r="CD50" s="247">
        <v>68332.95</v>
      </c>
      <c r="CE50" s="247">
        <v>332901</v>
      </c>
      <c r="CF50" s="247">
        <v>0</v>
      </c>
    </row>
    <row r="51" spans="1:84" x14ac:dyDescent="0.25">
      <c r="A51" s="253" t="s">
        <v>731</v>
      </c>
      <c r="B51" s="254" t="s">
        <v>662</v>
      </c>
      <c r="C51" s="254" t="s">
        <v>640</v>
      </c>
      <c r="D51" s="233"/>
      <c r="E51" s="234">
        <v>16814</v>
      </c>
      <c r="F51" s="235">
        <v>16814</v>
      </c>
      <c r="G51" s="255">
        <f>'Jobs-Ops'!G51</f>
        <v>0</v>
      </c>
      <c r="H51" s="113">
        <f>'Jobs-Ops'!H51</f>
        <v>0</v>
      </c>
      <c r="I51" s="104"/>
      <c r="J51" s="237">
        <f t="shared" si="10"/>
        <v>16814</v>
      </c>
      <c r="K51" s="238"/>
      <c r="L51" s="239"/>
      <c r="M51" s="8">
        <v>19103.38</v>
      </c>
      <c r="N51" s="240">
        <f t="shared" si="11"/>
        <v>19103.38</v>
      </c>
      <c r="O51" s="71"/>
      <c r="P51" s="100"/>
      <c r="Q51" s="9">
        <f t="shared" si="12"/>
        <v>-2289.380000000001</v>
      </c>
      <c r="R51" s="9">
        <f t="shared" si="13"/>
        <v>24</v>
      </c>
      <c r="S51" s="9">
        <f t="shared" si="14"/>
        <v>-2313.380000000001</v>
      </c>
      <c r="T51" s="256">
        <v>46022</v>
      </c>
      <c r="U51" s="10"/>
      <c r="V51" s="23">
        <f t="shared" si="15"/>
        <v>1.0135892182430544</v>
      </c>
      <c r="W51" s="11">
        <f t="shared" si="16"/>
        <v>17042.489115538716</v>
      </c>
      <c r="X51" s="8">
        <v>19362.98</v>
      </c>
      <c r="Y51" s="9">
        <f t="shared" si="17"/>
        <v>-2289.380000000001</v>
      </c>
      <c r="Z51" s="9">
        <f t="shared" si="18"/>
        <v>24</v>
      </c>
      <c r="AA51" s="9">
        <f t="shared" si="19"/>
        <v>-2313.380000000001</v>
      </c>
      <c r="AB51" s="10"/>
      <c r="AC51" s="24">
        <v>0.90407756548146279</v>
      </c>
      <c r="AD51" s="11">
        <v>13743.01868451854</v>
      </c>
      <c r="AE51" s="8">
        <v>14289.85</v>
      </c>
      <c r="AF51" s="9">
        <f t="shared" si="20"/>
        <v>-546.83131548146048</v>
      </c>
      <c r="AG51" s="10"/>
      <c r="AH51" s="11">
        <f t="shared" si="21"/>
        <v>3299.470431020176</v>
      </c>
      <c r="AI51" s="8">
        <v>5073.13</v>
      </c>
      <c r="AJ51" s="9">
        <f t="shared" si="23"/>
        <v>-1742.5486845185405</v>
      </c>
      <c r="AK51" s="10"/>
      <c r="AL51" s="25">
        <f t="shared" si="24"/>
        <v>-228.48911553871585</v>
      </c>
      <c r="AM51" s="25">
        <f t="shared" si="25"/>
        <v>-259.59999999999854</v>
      </c>
      <c r="AN51" s="25">
        <f t="shared" si="26"/>
        <v>0</v>
      </c>
      <c r="AO51" s="10"/>
      <c r="AP51" s="12">
        <v>16814</v>
      </c>
      <c r="AQ51" s="12">
        <f t="shared" si="27"/>
        <v>228.48911553871585</v>
      </c>
      <c r="AR51" s="12" t="str">
        <f t="shared" si="28"/>
        <v xml:space="preserve"> </v>
      </c>
      <c r="AS51" s="241"/>
      <c r="AT51" s="242"/>
      <c r="AU51" s="241"/>
      <c r="AV51" s="241"/>
      <c r="AW51" s="243"/>
      <c r="AX51" s="242"/>
      <c r="AY51" s="242"/>
      <c r="AZ51" s="241">
        <v>0</v>
      </c>
      <c r="BA51" s="241">
        <v>0</v>
      </c>
      <c r="BB51" s="241">
        <v>0</v>
      </c>
      <c r="BC51" s="241">
        <v>0</v>
      </c>
      <c r="BD51" s="241">
        <v>0</v>
      </c>
      <c r="BE51" s="241">
        <v>0</v>
      </c>
      <c r="BF51" s="241"/>
      <c r="BG51" s="241">
        <v>3</v>
      </c>
      <c r="BH51" s="241">
        <v>0</v>
      </c>
      <c r="BI51" s="241">
        <v>24</v>
      </c>
      <c r="BJ51" s="241"/>
      <c r="BK51" s="241"/>
      <c r="BL51" s="241"/>
      <c r="BM51" s="241"/>
      <c r="BN51" s="294"/>
      <c r="BO51" s="294"/>
      <c r="BP51" s="294"/>
      <c r="BQ51" s="294"/>
      <c r="BR51" s="244"/>
      <c r="BS51" s="244"/>
      <c r="BT51" s="241"/>
      <c r="BU51" s="241"/>
      <c r="BV51" s="245"/>
      <c r="BW51" s="241">
        <v>0</v>
      </c>
      <c r="BX51" s="241">
        <v>15201.15</v>
      </c>
      <c r="BY51" s="241">
        <v>15806</v>
      </c>
      <c r="BZ51" s="241">
        <v>15201.15</v>
      </c>
      <c r="CA51" s="241">
        <v>15806</v>
      </c>
      <c r="CB51" s="242" t="s">
        <v>634</v>
      </c>
      <c r="CC51" s="247">
        <v>19362.98</v>
      </c>
      <c r="CD51" s="247">
        <v>5073.13</v>
      </c>
      <c r="CE51" s="247">
        <v>16814</v>
      </c>
      <c r="CF51" s="247">
        <v>0</v>
      </c>
    </row>
    <row r="52" spans="1:84" x14ac:dyDescent="0.25">
      <c r="A52" s="253" t="s">
        <v>732</v>
      </c>
      <c r="B52" s="254" t="s">
        <v>733</v>
      </c>
      <c r="C52" s="254" t="s">
        <v>640</v>
      </c>
      <c r="D52" s="233"/>
      <c r="E52" s="234">
        <v>55000</v>
      </c>
      <c r="F52" s="235">
        <v>55000</v>
      </c>
      <c r="G52" s="255">
        <f>'Jobs-Ops'!G52</f>
        <v>0</v>
      </c>
      <c r="H52" s="113">
        <f>'Jobs-Ops'!H52</f>
        <v>0</v>
      </c>
      <c r="I52" s="104"/>
      <c r="J52" s="237">
        <f t="shared" si="10"/>
        <v>55000</v>
      </c>
      <c r="K52" s="238"/>
      <c r="L52" s="239"/>
      <c r="M52" s="8">
        <v>30824.32</v>
      </c>
      <c r="N52" s="240">
        <f t="shared" si="11"/>
        <v>30824.32</v>
      </c>
      <c r="O52" s="71"/>
      <c r="P52" s="100"/>
      <c r="Q52" s="9">
        <f t="shared" si="12"/>
        <v>24175.68</v>
      </c>
      <c r="R52" s="9">
        <f t="shared" si="13"/>
        <v>24448.080000000002</v>
      </c>
      <c r="S52" s="9">
        <f t="shared" si="14"/>
        <v>-272.40000000000146</v>
      </c>
      <c r="T52" s="256">
        <v>46022</v>
      </c>
      <c r="U52" s="10"/>
      <c r="V52" s="23">
        <f t="shared" si="15"/>
        <v>0.99116282208334194</v>
      </c>
      <c r="W52" s="11">
        <f t="shared" si="16"/>
        <v>54513.95521458381</v>
      </c>
      <c r="X52" s="8">
        <v>30551.919999999998</v>
      </c>
      <c r="Y52" s="9">
        <f t="shared" si="17"/>
        <v>23962.035214583811</v>
      </c>
      <c r="Z52" s="9">
        <f t="shared" si="18"/>
        <v>24448.080000000002</v>
      </c>
      <c r="AA52" s="9">
        <f t="shared" si="19"/>
        <v>-486.04478541619028</v>
      </c>
      <c r="AB52" s="10"/>
      <c r="AC52" s="24">
        <v>0.96933444206351749</v>
      </c>
      <c r="AD52" s="11">
        <v>51678.485763475896</v>
      </c>
      <c r="AE52" s="8">
        <v>30308.18</v>
      </c>
      <c r="AF52" s="9">
        <f t="shared" si="20"/>
        <v>21370.305763475895</v>
      </c>
      <c r="AG52" s="10"/>
      <c r="AH52" s="11">
        <f t="shared" si="21"/>
        <v>2835.4694511079142</v>
      </c>
      <c r="AI52" s="8">
        <v>243.74</v>
      </c>
      <c r="AJ52" s="9">
        <f t="shared" si="23"/>
        <v>2591.7294511079162</v>
      </c>
      <c r="AK52" s="10"/>
      <c r="AL52" s="25">
        <f t="shared" si="24"/>
        <v>486.04478541619028</v>
      </c>
      <c r="AM52" s="25">
        <f t="shared" si="25"/>
        <v>272.40000000000146</v>
      </c>
      <c r="AN52" s="25">
        <f t="shared" si="26"/>
        <v>213.64478541618882</v>
      </c>
      <c r="AO52" s="10"/>
      <c r="AP52" s="12">
        <v>55000</v>
      </c>
      <c r="AQ52" s="12" t="str">
        <f t="shared" si="27"/>
        <v xml:space="preserve"> </v>
      </c>
      <c r="AR52" s="12">
        <f t="shared" si="28"/>
        <v>486.04478541619028</v>
      </c>
      <c r="AS52" s="241"/>
      <c r="AT52" s="242"/>
      <c r="AU52" s="241"/>
      <c r="AV52" s="241"/>
      <c r="AW52" s="243"/>
      <c r="AX52" s="242"/>
      <c r="AY52" s="242"/>
      <c r="AZ52" s="241">
        <v>0</v>
      </c>
      <c r="BA52" s="241">
        <v>0</v>
      </c>
      <c r="BB52" s="241">
        <v>0</v>
      </c>
      <c r="BC52" s="241">
        <v>0</v>
      </c>
      <c r="BD52" s="241">
        <v>0</v>
      </c>
      <c r="BE52" s="241">
        <v>0</v>
      </c>
      <c r="BF52" s="241"/>
      <c r="BG52" s="241">
        <v>3</v>
      </c>
      <c r="BH52" s="241">
        <v>0</v>
      </c>
      <c r="BI52" s="241">
        <v>24448.080000000002</v>
      </c>
      <c r="BJ52" s="241"/>
      <c r="BK52" s="241"/>
      <c r="BL52" s="241"/>
      <c r="BM52" s="241"/>
      <c r="BN52" s="294"/>
      <c r="BO52" s="294"/>
      <c r="BP52" s="294"/>
      <c r="BQ52" s="294"/>
      <c r="BR52" s="244"/>
      <c r="BS52" s="244"/>
      <c r="BT52" s="241"/>
      <c r="BU52" s="241"/>
      <c r="BV52" s="245"/>
      <c r="BW52" s="241">
        <v>0</v>
      </c>
      <c r="BX52" s="241">
        <v>53313.37</v>
      </c>
      <c r="BY52" s="241">
        <v>31267</v>
      </c>
      <c r="BZ52" s="241">
        <v>53313.37</v>
      </c>
      <c r="CA52" s="241">
        <v>31267</v>
      </c>
      <c r="CB52" s="242" t="s">
        <v>634</v>
      </c>
      <c r="CC52" s="247">
        <v>30551.919999999998</v>
      </c>
      <c r="CD52" s="247">
        <v>243.74</v>
      </c>
      <c r="CE52" s="247">
        <v>55000</v>
      </c>
      <c r="CF52" s="247">
        <v>0</v>
      </c>
    </row>
    <row r="53" spans="1:84" x14ac:dyDescent="0.25">
      <c r="A53" s="253" t="s">
        <v>734</v>
      </c>
      <c r="B53" s="254" t="s">
        <v>735</v>
      </c>
      <c r="C53" s="254" t="s">
        <v>640</v>
      </c>
      <c r="D53" s="233"/>
      <c r="E53" s="234">
        <v>9569</v>
      </c>
      <c r="F53" s="235">
        <v>9569</v>
      </c>
      <c r="G53" s="255">
        <f>'Jobs-Ops'!G53</f>
        <v>0</v>
      </c>
      <c r="H53" s="113">
        <f>'Jobs-Ops'!H53</f>
        <v>0</v>
      </c>
      <c r="I53" s="104"/>
      <c r="J53" s="237">
        <f t="shared" si="10"/>
        <v>9569</v>
      </c>
      <c r="K53" s="238"/>
      <c r="L53" s="239"/>
      <c r="M53" s="8">
        <v>7513.1</v>
      </c>
      <c r="N53" s="240">
        <f t="shared" si="11"/>
        <v>7513.1</v>
      </c>
      <c r="O53" s="71"/>
      <c r="P53" s="100"/>
      <c r="Q53" s="9">
        <f t="shared" si="12"/>
        <v>2055.8999999999996</v>
      </c>
      <c r="R53" s="9">
        <f t="shared" si="13"/>
        <v>2471.8999999999996</v>
      </c>
      <c r="S53" s="9">
        <f t="shared" si="14"/>
        <v>-416</v>
      </c>
      <c r="T53" s="256">
        <v>46022</v>
      </c>
      <c r="U53" s="10"/>
      <c r="V53" s="23">
        <f t="shared" si="15"/>
        <v>0.94463004618599511</v>
      </c>
      <c r="W53" s="11">
        <f t="shared" si="16"/>
        <v>9039.1649119537869</v>
      </c>
      <c r="X53" s="8">
        <v>7097.1</v>
      </c>
      <c r="Y53" s="9">
        <f t="shared" si="17"/>
        <v>1942.0649119537866</v>
      </c>
      <c r="Z53" s="9">
        <f t="shared" si="18"/>
        <v>2471.8999999999996</v>
      </c>
      <c r="AA53" s="9">
        <f t="shared" si="19"/>
        <v>-529.83508804621306</v>
      </c>
      <c r="AB53" s="10"/>
      <c r="AC53" s="24">
        <v>0.31889891460703546</v>
      </c>
      <c r="AD53" s="11">
        <v>973.12960489080558</v>
      </c>
      <c r="AE53" s="8">
        <v>2438.62</v>
      </c>
      <c r="AF53" s="9">
        <f t="shared" si="20"/>
        <v>-1465.4903951091942</v>
      </c>
      <c r="AG53" s="10"/>
      <c r="AH53" s="11">
        <f t="shared" si="21"/>
        <v>8066.0353070629817</v>
      </c>
      <c r="AI53" s="8">
        <v>4658.4799999999996</v>
      </c>
      <c r="AJ53" s="9">
        <f t="shared" si="23"/>
        <v>3407.5553070629808</v>
      </c>
      <c r="AK53" s="10"/>
      <c r="AL53" s="25">
        <f t="shared" si="24"/>
        <v>529.83508804621306</v>
      </c>
      <c r="AM53" s="25">
        <f t="shared" si="25"/>
        <v>416</v>
      </c>
      <c r="AN53" s="25">
        <f t="shared" si="26"/>
        <v>113.83508804621306</v>
      </c>
      <c r="AO53" s="10"/>
      <c r="AP53" s="12">
        <v>9569</v>
      </c>
      <c r="AQ53" s="12" t="str">
        <f t="shared" si="27"/>
        <v xml:space="preserve"> </v>
      </c>
      <c r="AR53" s="12">
        <f t="shared" si="28"/>
        <v>529.83508804621306</v>
      </c>
      <c r="AS53" s="241"/>
      <c r="AT53" s="242"/>
      <c r="AU53" s="241"/>
      <c r="AV53" s="241"/>
      <c r="AW53" s="243"/>
      <c r="AX53" s="242"/>
      <c r="AY53" s="242"/>
      <c r="AZ53" s="241">
        <v>0</v>
      </c>
      <c r="BA53" s="241">
        <v>0</v>
      </c>
      <c r="BB53" s="241">
        <v>0</v>
      </c>
      <c r="BC53" s="241">
        <v>0</v>
      </c>
      <c r="BD53" s="241">
        <v>0</v>
      </c>
      <c r="BE53" s="241">
        <v>0</v>
      </c>
      <c r="BF53" s="241"/>
      <c r="BG53" s="241">
        <v>3</v>
      </c>
      <c r="BH53" s="241">
        <v>0</v>
      </c>
      <c r="BI53" s="241">
        <v>2471.8999999999996</v>
      </c>
      <c r="BJ53" s="241"/>
      <c r="BK53" s="241"/>
      <c r="BL53" s="241"/>
      <c r="BM53" s="241"/>
      <c r="BN53" s="294"/>
      <c r="BO53" s="294"/>
      <c r="BP53" s="294"/>
      <c r="BQ53" s="294"/>
      <c r="BR53" s="244"/>
      <c r="BS53" s="244"/>
      <c r="BT53" s="241"/>
      <c r="BU53" s="241"/>
      <c r="BV53" s="245"/>
      <c r="BW53" s="241">
        <v>0</v>
      </c>
      <c r="BX53" s="241">
        <v>3051.53</v>
      </c>
      <c r="BY53" s="241">
        <v>7647</v>
      </c>
      <c r="BZ53" s="241">
        <v>3051.53</v>
      </c>
      <c r="CA53" s="241">
        <v>7647</v>
      </c>
      <c r="CB53" s="242" t="s">
        <v>634</v>
      </c>
      <c r="CC53" s="247">
        <v>7097.1</v>
      </c>
      <c r="CD53" s="247">
        <v>4658.4799999999996</v>
      </c>
      <c r="CE53" s="247">
        <v>9569</v>
      </c>
      <c r="CF53" s="247">
        <v>0</v>
      </c>
    </row>
    <row r="54" spans="1:84" x14ac:dyDescent="0.25">
      <c r="A54" s="253" t="s">
        <v>736</v>
      </c>
      <c r="B54" s="254" t="s">
        <v>737</v>
      </c>
      <c r="C54" s="254" t="s">
        <v>640</v>
      </c>
      <c r="D54" s="233"/>
      <c r="E54" s="234">
        <v>150064.25</v>
      </c>
      <c r="F54" s="235">
        <v>150064.25</v>
      </c>
      <c r="G54" s="255">
        <f>'Jobs-Ops'!G54</f>
        <v>0</v>
      </c>
      <c r="H54" s="113">
        <f>'Jobs-Ops'!H54</f>
        <v>0</v>
      </c>
      <c r="I54" s="104"/>
      <c r="J54" s="237">
        <f t="shared" si="10"/>
        <v>150064.25</v>
      </c>
      <c r="K54" s="238"/>
      <c r="L54" s="239"/>
      <c r="M54" s="8">
        <v>95610.73</v>
      </c>
      <c r="N54" s="240">
        <f t="shared" si="11"/>
        <v>95610.73</v>
      </c>
      <c r="O54" s="71"/>
      <c r="P54" s="100"/>
      <c r="Q54" s="9">
        <f t="shared" si="12"/>
        <v>54453.520000000004</v>
      </c>
      <c r="R54" s="9">
        <f t="shared" si="13"/>
        <v>41175.009999999995</v>
      </c>
      <c r="S54" s="9">
        <f t="shared" si="14"/>
        <v>13278.510000000009</v>
      </c>
      <c r="T54" s="256">
        <v>46022</v>
      </c>
      <c r="U54" s="10"/>
      <c r="V54" s="23">
        <f t="shared" si="15"/>
        <v>1.1513730728758163</v>
      </c>
      <c r="W54" s="11">
        <f t="shared" si="16"/>
        <v>172779.93665130471</v>
      </c>
      <c r="X54" s="8">
        <v>110083.62</v>
      </c>
      <c r="Y54" s="9">
        <f t="shared" si="17"/>
        <v>62696.316651304718</v>
      </c>
      <c r="Z54" s="9">
        <f t="shared" si="18"/>
        <v>41175.009999999995</v>
      </c>
      <c r="AA54" s="9">
        <f t="shared" si="19"/>
        <v>21521.306651304723</v>
      </c>
      <c r="AB54" s="10"/>
      <c r="AC54" s="24">
        <v>0.99953128674142488</v>
      </c>
      <c r="AD54" s="11">
        <v>149923.56588442603</v>
      </c>
      <c r="AE54" s="8">
        <v>57044.39</v>
      </c>
      <c r="AF54" s="9">
        <f t="shared" si="20"/>
        <v>92879.175884426033</v>
      </c>
      <c r="AG54" s="10"/>
      <c r="AH54" s="11">
        <f t="shared" si="21"/>
        <v>22856.370766878681</v>
      </c>
      <c r="AI54" s="8">
        <v>53039.23</v>
      </c>
      <c r="AJ54" s="9">
        <f t="shared" si="23"/>
        <v>-30182.859233121315</v>
      </c>
      <c r="AK54" s="10"/>
      <c r="AL54" s="25">
        <f t="shared" si="24"/>
        <v>-22715.686651304713</v>
      </c>
      <c r="AM54" s="25">
        <f t="shared" si="25"/>
        <v>-14472.89</v>
      </c>
      <c r="AN54" s="25">
        <f t="shared" si="26"/>
        <v>-8242.796651304714</v>
      </c>
      <c r="AO54" s="10"/>
      <c r="AP54" s="12">
        <v>150064.25</v>
      </c>
      <c r="AQ54" s="12">
        <f t="shared" si="27"/>
        <v>22715.686651304713</v>
      </c>
      <c r="AR54" s="12" t="str">
        <f t="shared" si="28"/>
        <v xml:space="preserve"> </v>
      </c>
      <c r="AS54" s="241"/>
      <c r="AT54" s="242"/>
      <c r="AU54" s="241"/>
      <c r="AV54" s="241"/>
      <c r="AW54" s="243"/>
      <c r="AX54" s="242"/>
      <c r="AY54" s="242"/>
      <c r="AZ54" s="241">
        <v>0</v>
      </c>
      <c r="BA54" s="241">
        <v>0</v>
      </c>
      <c r="BB54" s="241">
        <v>0</v>
      </c>
      <c r="BC54" s="241">
        <v>0</v>
      </c>
      <c r="BD54" s="241">
        <v>0</v>
      </c>
      <c r="BE54" s="241">
        <v>0</v>
      </c>
      <c r="BF54" s="241"/>
      <c r="BG54" s="241">
        <v>3</v>
      </c>
      <c r="BH54" s="241">
        <v>0</v>
      </c>
      <c r="BI54" s="241">
        <v>41175.009999999995</v>
      </c>
      <c r="BJ54" s="241"/>
      <c r="BK54" s="241"/>
      <c r="BL54" s="241"/>
      <c r="BM54" s="241"/>
      <c r="BN54" s="294"/>
      <c r="BO54" s="294"/>
      <c r="BP54" s="294"/>
      <c r="BQ54" s="294"/>
      <c r="BR54" s="244"/>
      <c r="BS54" s="244"/>
      <c r="BT54" s="241"/>
      <c r="BU54" s="241"/>
      <c r="BV54" s="245"/>
      <c r="BW54" s="241">
        <v>0</v>
      </c>
      <c r="BX54" s="241">
        <v>149993.87</v>
      </c>
      <c r="BY54" s="241">
        <v>57071.14</v>
      </c>
      <c r="BZ54" s="241">
        <v>149993.87</v>
      </c>
      <c r="CA54" s="241">
        <v>57071.14</v>
      </c>
      <c r="CB54" s="242" t="s">
        <v>634</v>
      </c>
      <c r="CC54" s="247">
        <v>110083.62</v>
      </c>
      <c r="CD54" s="247">
        <v>53039.23</v>
      </c>
      <c r="CE54" s="247">
        <v>150064.25</v>
      </c>
      <c r="CF54" s="247">
        <v>0</v>
      </c>
    </row>
    <row r="55" spans="1:84" x14ac:dyDescent="0.25">
      <c r="A55" s="253" t="s">
        <v>738</v>
      </c>
      <c r="B55" s="254" t="s">
        <v>667</v>
      </c>
      <c r="C55" s="254" t="s">
        <v>640</v>
      </c>
      <c r="D55" s="233"/>
      <c r="E55" s="234">
        <v>193845</v>
      </c>
      <c r="F55" s="235">
        <v>193845</v>
      </c>
      <c r="G55" s="255">
        <f>'Jobs-Ops'!G55</f>
        <v>0</v>
      </c>
      <c r="H55" s="113">
        <f>'Jobs-Ops'!H55</f>
        <v>0</v>
      </c>
      <c r="I55" s="104"/>
      <c r="J55" s="237">
        <f t="shared" si="10"/>
        <v>193845</v>
      </c>
      <c r="K55" s="238"/>
      <c r="L55" s="239"/>
      <c r="M55" s="8">
        <v>149416.92000000001</v>
      </c>
      <c r="N55" s="240">
        <f t="shared" si="11"/>
        <v>149416.92000000001</v>
      </c>
      <c r="O55" s="71"/>
      <c r="P55" s="100"/>
      <c r="Q55" s="9">
        <f t="shared" si="12"/>
        <v>44428.079999999987</v>
      </c>
      <c r="R55" s="9">
        <f t="shared" si="13"/>
        <v>39983</v>
      </c>
      <c r="S55" s="9">
        <f t="shared" si="14"/>
        <v>4445.0799999999872</v>
      </c>
      <c r="T55" s="256">
        <v>46022</v>
      </c>
      <c r="U55" s="10"/>
      <c r="V55" s="23">
        <f t="shared" si="15"/>
        <v>0.96217068321311916</v>
      </c>
      <c r="W55" s="11">
        <f t="shared" si="16"/>
        <v>186511.97608744708</v>
      </c>
      <c r="X55" s="8">
        <v>143764.57999999999</v>
      </c>
      <c r="Y55" s="9">
        <f t="shared" si="17"/>
        <v>42747.396087447094</v>
      </c>
      <c r="Z55" s="9">
        <f t="shared" si="18"/>
        <v>39983</v>
      </c>
      <c r="AA55" s="9">
        <f t="shared" si="19"/>
        <v>2764.396087447094</v>
      </c>
      <c r="AB55" s="10"/>
      <c r="AC55" s="24">
        <v>0.14903163251171914</v>
      </c>
      <c r="AD55" s="11">
        <v>4305.361418784124</v>
      </c>
      <c r="AE55" s="8">
        <v>20442.52</v>
      </c>
      <c r="AF55" s="9">
        <f t="shared" si="20"/>
        <v>-16137.158581215877</v>
      </c>
      <c r="AG55" s="10"/>
      <c r="AH55" s="11">
        <f t="shared" si="21"/>
        <v>182206.61466866295</v>
      </c>
      <c r="AI55" s="8">
        <v>123322.06</v>
      </c>
      <c r="AJ55" s="9">
        <f t="shared" si="23"/>
        <v>58884.554668662968</v>
      </c>
      <c r="AK55" s="10"/>
      <c r="AL55" s="25">
        <f t="shared" si="24"/>
        <v>7333.0239125529188</v>
      </c>
      <c r="AM55" s="25">
        <f t="shared" si="25"/>
        <v>5652.3400000000256</v>
      </c>
      <c r="AN55" s="25">
        <f t="shared" si="26"/>
        <v>1680.6839125528932</v>
      </c>
      <c r="AO55" s="10"/>
      <c r="AP55" s="12">
        <v>193845</v>
      </c>
      <c r="AQ55" s="12" t="str">
        <f t="shared" si="27"/>
        <v xml:space="preserve"> </v>
      </c>
      <c r="AR55" s="12">
        <f t="shared" si="28"/>
        <v>7333.0239125529188</v>
      </c>
      <c r="AS55" s="241"/>
      <c r="AT55" s="242"/>
      <c r="AU55" s="241"/>
      <c r="AV55" s="241"/>
      <c r="AW55" s="243"/>
      <c r="AX55" s="242"/>
      <c r="AY55" s="242"/>
      <c r="AZ55" s="241">
        <v>0</v>
      </c>
      <c r="BA55" s="241">
        <v>0</v>
      </c>
      <c r="BB55" s="241">
        <v>0</v>
      </c>
      <c r="BC55" s="241">
        <v>0</v>
      </c>
      <c r="BD55" s="241">
        <v>0</v>
      </c>
      <c r="BE55" s="241">
        <v>0</v>
      </c>
      <c r="BF55" s="241"/>
      <c r="BG55" s="241">
        <v>3</v>
      </c>
      <c r="BH55" s="241">
        <v>0</v>
      </c>
      <c r="BI55" s="241">
        <v>39983</v>
      </c>
      <c r="BJ55" s="241"/>
      <c r="BK55" s="241"/>
      <c r="BL55" s="241"/>
      <c r="BM55" s="241"/>
      <c r="BN55" s="294"/>
      <c r="BO55" s="294"/>
      <c r="BP55" s="294"/>
      <c r="BQ55" s="294"/>
      <c r="BR55" s="244"/>
      <c r="BS55" s="244"/>
      <c r="BT55" s="241"/>
      <c r="BU55" s="241"/>
      <c r="BV55" s="245"/>
      <c r="BW55" s="241">
        <v>0</v>
      </c>
      <c r="BX55" s="241">
        <v>28888.91</v>
      </c>
      <c r="BY55" s="241">
        <v>137169</v>
      </c>
      <c r="BZ55" s="241">
        <v>20442.52</v>
      </c>
      <c r="CA55" s="241">
        <v>137169</v>
      </c>
      <c r="CB55" s="242" t="s">
        <v>634</v>
      </c>
      <c r="CC55" s="247">
        <v>143764.57999999999</v>
      </c>
      <c r="CD55" s="247">
        <v>123322.06</v>
      </c>
      <c r="CE55" s="247">
        <v>193845</v>
      </c>
      <c r="CF55" s="247">
        <v>0</v>
      </c>
    </row>
    <row r="56" spans="1:84" x14ac:dyDescent="0.25">
      <c r="A56" s="253" t="s">
        <v>739</v>
      </c>
      <c r="B56" s="254" t="s">
        <v>663</v>
      </c>
      <c r="C56" s="254" t="s">
        <v>640</v>
      </c>
      <c r="D56" s="233"/>
      <c r="E56" s="234">
        <v>244760</v>
      </c>
      <c r="F56" s="235">
        <v>244760</v>
      </c>
      <c r="G56" s="255">
        <f>'Jobs-Ops'!G56</f>
        <v>0</v>
      </c>
      <c r="H56" s="113">
        <f>'Jobs-Ops'!H56</f>
        <v>0</v>
      </c>
      <c r="I56" s="104"/>
      <c r="J56" s="237">
        <f t="shared" si="10"/>
        <v>244760</v>
      </c>
      <c r="K56" s="238"/>
      <c r="L56" s="239"/>
      <c r="M56" s="8">
        <v>122143.35</v>
      </c>
      <c r="N56" s="240">
        <f t="shared" si="11"/>
        <v>122143.35</v>
      </c>
      <c r="O56" s="71"/>
      <c r="P56" s="100"/>
      <c r="Q56" s="9">
        <f t="shared" si="12"/>
        <v>122616.65</v>
      </c>
      <c r="R56" s="9">
        <f t="shared" si="13"/>
        <v>128007.48</v>
      </c>
      <c r="S56" s="9">
        <f t="shared" si="14"/>
        <v>-5390.8300000000017</v>
      </c>
      <c r="T56" s="256">
        <v>46022</v>
      </c>
      <c r="U56" s="10"/>
      <c r="V56" s="23">
        <f t="shared" si="15"/>
        <v>0.95586472779729714</v>
      </c>
      <c r="W56" s="11">
        <f t="shared" si="16"/>
        <v>233957.45077566645</v>
      </c>
      <c r="X56" s="8">
        <v>116752.52</v>
      </c>
      <c r="Y56" s="9">
        <f t="shared" si="17"/>
        <v>117204.93077566645</v>
      </c>
      <c r="Z56" s="9">
        <f t="shared" si="18"/>
        <v>128007.48</v>
      </c>
      <c r="AA56" s="9">
        <f t="shared" si="19"/>
        <v>-10802.549224333547</v>
      </c>
      <c r="AB56" s="10"/>
      <c r="AC56" s="24">
        <v>0.6232759499777959</v>
      </c>
      <c r="AD56" s="11">
        <v>95082.485109013214</v>
      </c>
      <c r="AE56" s="8">
        <v>113684.91</v>
      </c>
      <c r="AF56" s="9">
        <f t="shared" si="20"/>
        <v>-18602.424890986789</v>
      </c>
      <c r="AG56" s="10"/>
      <c r="AH56" s="11">
        <f t="shared" si="21"/>
        <v>138874.96566665324</v>
      </c>
      <c r="AI56" s="8">
        <v>3067.61</v>
      </c>
      <c r="AJ56" s="9">
        <f t="shared" si="23"/>
        <v>135807.35566665325</v>
      </c>
      <c r="AK56" s="10"/>
      <c r="AL56" s="25">
        <f t="shared" si="24"/>
        <v>10802.549224333547</v>
      </c>
      <c r="AM56" s="25">
        <f t="shared" si="25"/>
        <v>5390.8300000000017</v>
      </c>
      <c r="AN56" s="25">
        <f t="shared" si="26"/>
        <v>5411.7192243335448</v>
      </c>
      <c r="AO56" s="10"/>
      <c r="AP56" s="12">
        <v>244760</v>
      </c>
      <c r="AQ56" s="12" t="str">
        <f t="shared" si="27"/>
        <v xml:space="preserve"> </v>
      </c>
      <c r="AR56" s="12">
        <f t="shared" si="28"/>
        <v>10802.549224333547</v>
      </c>
      <c r="AS56" s="241"/>
      <c r="AT56" s="242"/>
      <c r="AU56" s="241"/>
      <c r="AV56" s="241"/>
      <c r="AW56" s="243"/>
      <c r="AX56" s="242"/>
      <c r="AY56" s="242"/>
      <c r="AZ56" s="241">
        <v>0</v>
      </c>
      <c r="BA56" s="241">
        <v>0</v>
      </c>
      <c r="BB56" s="241">
        <v>0</v>
      </c>
      <c r="BC56" s="241">
        <v>0</v>
      </c>
      <c r="BD56" s="241">
        <v>0</v>
      </c>
      <c r="BE56" s="241">
        <v>0</v>
      </c>
      <c r="BF56" s="241"/>
      <c r="BG56" s="241">
        <v>3</v>
      </c>
      <c r="BH56" s="241">
        <v>0</v>
      </c>
      <c r="BI56" s="241">
        <v>128007.48</v>
      </c>
      <c r="BJ56" s="241"/>
      <c r="BK56" s="241"/>
      <c r="BL56" s="241"/>
      <c r="BM56" s="241"/>
      <c r="BN56" s="294"/>
      <c r="BO56" s="294"/>
      <c r="BP56" s="294"/>
      <c r="BQ56" s="294"/>
      <c r="BR56" s="244"/>
      <c r="BS56" s="244"/>
      <c r="BT56" s="241"/>
      <c r="BU56" s="241"/>
      <c r="BV56" s="245"/>
      <c r="BW56" s="241">
        <v>0</v>
      </c>
      <c r="BX56" s="241">
        <v>152552.79</v>
      </c>
      <c r="BY56" s="241">
        <v>182399</v>
      </c>
      <c r="BZ56" s="241">
        <v>152552.79</v>
      </c>
      <c r="CA56" s="241">
        <v>182399</v>
      </c>
      <c r="CB56" s="242" t="s">
        <v>634</v>
      </c>
      <c r="CC56" s="247">
        <v>116752.52</v>
      </c>
      <c r="CD56" s="247">
        <v>3067.61</v>
      </c>
      <c r="CE56" s="247">
        <v>244760</v>
      </c>
      <c r="CF56" s="247">
        <v>0</v>
      </c>
    </row>
    <row r="57" spans="1:84" x14ac:dyDescent="0.25">
      <c r="A57" s="253" t="s">
        <v>740</v>
      </c>
      <c r="B57" s="254" t="s">
        <v>741</v>
      </c>
      <c r="C57" s="254" t="s">
        <v>640</v>
      </c>
      <c r="D57" s="233"/>
      <c r="E57" s="234">
        <v>0</v>
      </c>
      <c r="F57" s="235">
        <v>0</v>
      </c>
      <c r="G57" s="255">
        <f>'Jobs-Ops'!G57</f>
        <v>0</v>
      </c>
      <c r="H57" s="113">
        <f>'Jobs-Ops'!H57</f>
        <v>0</v>
      </c>
      <c r="I57" s="104"/>
      <c r="J57" s="237">
        <f t="shared" si="10"/>
        <v>0</v>
      </c>
      <c r="K57" s="238"/>
      <c r="L57" s="239"/>
      <c r="M57" s="8">
        <v>88233.99</v>
      </c>
      <c r="N57" s="240">
        <f t="shared" si="11"/>
        <v>88233.99</v>
      </c>
      <c r="O57" s="71"/>
      <c r="P57" s="100"/>
      <c r="Q57" s="9">
        <f t="shared" si="12"/>
        <v>-88233.99</v>
      </c>
      <c r="R57" s="9">
        <f t="shared" si="13"/>
        <v>0</v>
      </c>
      <c r="S57" s="9">
        <f t="shared" si="14"/>
        <v>-88233.99</v>
      </c>
      <c r="T57" s="256">
        <v>46022</v>
      </c>
      <c r="U57" s="10"/>
      <c r="V57" s="23">
        <f t="shared" si="15"/>
        <v>0</v>
      </c>
      <c r="W57" s="11">
        <f t="shared" si="16"/>
        <v>0</v>
      </c>
      <c r="X57" s="8">
        <v>0</v>
      </c>
      <c r="Y57" s="9">
        <f t="shared" si="17"/>
        <v>-88233.99</v>
      </c>
      <c r="Z57" s="9">
        <f t="shared" si="18"/>
        <v>0</v>
      </c>
      <c r="AA57" s="9">
        <f t="shared" si="19"/>
        <v>-88233.99</v>
      </c>
      <c r="AB57" s="10"/>
      <c r="AC57" s="24">
        <v>0.99969634556714493</v>
      </c>
      <c r="AD57" s="11">
        <v>0</v>
      </c>
      <c r="AE57" s="8">
        <v>88066.81</v>
      </c>
      <c r="AF57" s="9">
        <f t="shared" si="20"/>
        <v>-88066.81</v>
      </c>
      <c r="AG57" s="10"/>
      <c r="AH57" s="11">
        <f t="shared" si="21"/>
        <v>0</v>
      </c>
      <c r="AI57" s="8">
        <v>-88066.81</v>
      </c>
      <c r="AJ57" s="9">
        <f t="shared" si="23"/>
        <v>-167.18000000000757</v>
      </c>
      <c r="AK57" s="10"/>
      <c r="AL57" s="25">
        <f t="shared" si="24"/>
        <v>0</v>
      </c>
      <c r="AM57" s="25">
        <f t="shared" si="25"/>
        <v>88233.99</v>
      </c>
      <c r="AN57" s="25">
        <f t="shared" si="26"/>
        <v>0</v>
      </c>
      <c r="AO57" s="10"/>
      <c r="AP57" s="12">
        <v>0</v>
      </c>
      <c r="AQ57" s="12">
        <f t="shared" si="27"/>
        <v>0</v>
      </c>
      <c r="AR57" s="12">
        <f t="shared" si="28"/>
        <v>0</v>
      </c>
      <c r="AS57" s="241"/>
      <c r="AT57" s="242"/>
      <c r="AU57" s="241"/>
      <c r="AV57" s="241"/>
      <c r="AW57" s="243"/>
      <c r="AX57" s="242"/>
      <c r="AY57" s="242"/>
      <c r="AZ57" s="241">
        <v>0</v>
      </c>
      <c r="BA57" s="241">
        <v>0</v>
      </c>
      <c r="BB57" s="241">
        <v>0</v>
      </c>
      <c r="BC57" s="241">
        <v>0</v>
      </c>
      <c r="BD57" s="241">
        <v>0</v>
      </c>
      <c r="BE57" s="241">
        <v>0</v>
      </c>
      <c r="BF57" s="241"/>
      <c r="BG57" s="241">
        <v>3</v>
      </c>
      <c r="BH57" s="241">
        <v>0</v>
      </c>
      <c r="BI57" s="241">
        <v>0</v>
      </c>
      <c r="BJ57" s="241"/>
      <c r="BK57" s="241"/>
      <c r="BL57" s="241"/>
      <c r="BM57" s="241"/>
      <c r="BN57" s="294"/>
      <c r="BO57" s="294"/>
      <c r="BP57" s="294"/>
      <c r="BQ57" s="294"/>
      <c r="BR57" s="244"/>
      <c r="BS57" s="244"/>
      <c r="BT57" s="241"/>
      <c r="BU57" s="241"/>
      <c r="BV57" s="245"/>
      <c r="BW57" s="241">
        <v>0</v>
      </c>
      <c r="BX57" s="241">
        <v>0</v>
      </c>
      <c r="BY57" s="241">
        <v>88093.56</v>
      </c>
      <c r="BZ57" s="241">
        <v>0</v>
      </c>
      <c r="CA57" s="241">
        <v>88093.56</v>
      </c>
      <c r="CB57" s="242" t="s">
        <v>634</v>
      </c>
      <c r="CC57" s="247">
        <v>0</v>
      </c>
      <c r="CD57" s="247">
        <v>-88066.81</v>
      </c>
      <c r="CE57" s="247">
        <v>0</v>
      </c>
      <c r="CF57" s="247">
        <v>0</v>
      </c>
    </row>
    <row r="58" spans="1:84" x14ac:dyDescent="0.25">
      <c r="A58" s="253" t="s">
        <v>742</v>
      </c>
      <c r="B58" s="254" t="s">
        <v>664</v>
      </c>
      <c r="C58" s="254" t="s">
        <v>640</v>
      </c>
      <c r="D58" s="233"/>
      <c r="E58" s="234">
        <v>220390</v>
      </c>
      <c r="F58" s="235">
        <v>220390</v>
      </c>
      <c r="G58" s="255">
        <f>'Jobs-Ops'!G58</f>
        <v>0</v>
      </c>
      <c r="H58" s="113">
        <f>'Jobs-Ops'!H58</f>
        <v>0</v>
      </c>
      <c r="I58" s="104"/>
      <c r="J58" s="237">
        <f t="shared" si="10"/>
        <v>220390</v>
      </c>
      <c r="K58" s="238"/>
      <c r="L58" s="239"/>
      <c r="M58" s="8">
        <v>152588.28</v>
      </c>
      <c r="N58" s="240">
        <f t="shared" si="11"/>
        <v>152588.28</v>
      </c>
      <c r="O58" s="71"/>
      <c r="P58" s="100"/>
      <c r="Q58" s="9">
        <f t="shared" si="12"/>
        <v>67801.72</v>
      </c>
      <c r="R58" s="9">
        <f t="shared" si="13"/>
        <v>69885.26999999999</v>
      </c>
      <c r="S58" s="9">
        <f t="shared" si="14"/>
        <v>-2083.5499999999884</v>
      </c>
      <c r="T58" s="256">
        <v>46022</v>
      </c>
      <c r="U58" s="10"/>
      <c r="V58" s="23">
        <f t="shared" si="15"/>
        <v>0.98634528156421986</v>
      </c>
      <c r="W58" s="11">
        <f t="shared" si="16"/>
        <v>217380.63660393842</v>
      </c>
      <c r="X58" s="8">
        <v>150504.73000000001</v>
      </c>
      <c r="Y58" s="9">
        <f t="shared" si="17"/>
        <v>66875.906603938405</v>
      </c>
      <c r="Z58" s="9">
        <f t="shared" si="18"/>
        <v>69885.26999999999</v>
      </c>
      <c r="AA58" s="9">
        <f t="shared" si="19"/>
        <v>-3009.3633960615844</v>
      </c>
      <c r="AB58" s="10"/>
      <c r="AC58" s="24">
        <v>0.70193887590316906</v>
      </c>
      <c r="AD58" s="11">
        <v>108590.02833488534</v>
      </c>
      <c r="AE58" s="8">
        <v>112013.3</v>
      </c>
      <c r="AF58" s="9">
        <f t="shared" si="20"/>
        <v>-3423.271665114662</v>
      </c>
      <c r="AG58" s="10"/>
      <c r="AH58" s="11">
        <f t="shared" si="21"/>
        <v>108790.60826905307</v>
      </c>
      <c r="AI58" s="8">
        <v>38491.43</v>
      </c>
      <c r="AJ58" s="9">
        <f t="shared" si="23"/>
        <v>70299.178269053067</v>
      </c>
      <c r="AK58" s="10"/>
      <c r="AL58" s="25">
        <f t="shared" si="24"/>
        <v>3009.3633960615844</v>
      </c>
      <c r="AM58" s="25">
        <f t="shared" si="25"/>
        <v>2083.5499999999884</v>
      </c>
      <c r="AN58" s="25">
        <f t="shared" si="26"/>
        <v>925.81339606159599</v>
      </c>
      <c r="AO58" s="10"/>
      <c r="AP58" s="12">
        <v>220390</v>
      </c>
      <c r="AQ58" s="12" t="str">
        <f t="shared" si="27"/>
        <v xml:space="preserve"> </v>
      </c>
      <c r="AR58" s="12">
        <f t="shared" si="28"/>
        <v>3009.3633960615844</v>
      </c>
      <c r="AS58" s="241"/>
      <c r="AT58" s="242"/>
      <c r="AU58" s="241"/>
      <c r="AV58" s="241"/>
      <c r="AW58" s="243"/>
      <c r="AX58" s="242"/>
      <c r="AY58" s="242"/>
      <c r="AZ58" s="241">
        <v>0</v>
      </c>
      <c r="BA58" s="241">
        <v>0</v>
      </c>
      <c r="BB58" s="241">
        <v>0</v>
      </c>
      <c r="BC58" s="241">
        <v>0</v>
      </c>
      <c r="BD58" s="241">
        <v>0</v>
      </c>
      <c r="BE58" s="241">
        <v>0</v>
      </c>
      <c r="BF58" s="241"/>
      <c r="BG58" s="241">
        <v>3</v>
      </c>
      <c r="BH58" s="241">
        <v>0</v>
      </c>
      <c r="BI58" s="241">
        <v>69885.26999999999</v>
      </c>
      <c r="BJ58" s="241"/>
      <c r="BK58" s="241"/>
      <c r="BL58" s="241"/>
      <c r="BM58" s="241"/>
      <c r="BN58" s="294"/>
      <c r="BO58" s="294"/>
      <c r="BP58" s="294"/>
      <c r="BQ58" s="294"/>
      <c r="BR58" s="244"/>
      <c r="BS58" s="244"/>
      <c r="BT58" s="241"/>
      <c r="BU58" s="241"/>
      <c r="BV58" s="245"/>
      <c r="BW58" s="241">
        <v>0</v>
      </c>
      <c r="BX58" s="241">
        <v>154700.12</v>
      </c>
      <c r="BY58" s="241">
        <v>159577</v>
      </c>
      <c r="BZ58" s="241">
        <v>154700.12</v>
      </c>
      <c r="CA58" s="241">
        <v>159577</v>
      </c>
      <c r="CB58" s="242" t="s">
        <v>634</v>
      </c>
      <c r="CC58" s="247">
        <v>150504.73000000001</v>
      </c>
      <c r="CD58" s="247">
        <v>38491.43</v>
      </c>
      <c r="CE58" s="247">
        <v>220390</v>
      </c>
      <c r="CF58" s="247">
        <v>0</v>
      </c>
    </row>
    <row r="59" spans="1:84" x14ac:dyDescent="0.25">
      <c r="A59" s="253" t="s">
        <v>743</v>
      </c>
      <c r="B59" s="254" t="s">
        <v>661</v>
      </c>
      <c r="C59" s="254" t="s">
        <v>640</v>
      </c>
      <c r="D59" s="233"/>
      <c r="E59" s="234">
        <v>77500</v>
      </c>
      <c r="F59" s="235">
        <v>77500</v>
      </c>
      <c r="G59" s="255">
        <f>'Jobs-Ops'!G59</f>
        <v>0</v>
      </c>
      <c r="H59" s="113">
        <f>'Jobs-Ops'!H59</f>
        <v>0</v>
      </c>
      <c r="I59" s="104"/>
      <c r="J59" s="237">
        <f t="shared" si="10"/>
        <v>77500</v>
      </c>
      <c r="K59" s="238"/>
      <c r="L59" s="239"/>
      <c r="M59" s="8">
        <v>681897.01</v>
      </c>
      <c r="N59" s="240">
        <f t="shared" si="11"/>
        <v>681897.01</v>
      </c>
      <c r="O59" s="71"/>
      <c r="P59" s="100"/>
      <c r="Q59" s="9">
        <f t="shared" si="12"/>
        <v>-604397.01</v>
      </c>
      <c r="R59" s="9">
        <f t="shared" si="13"/>
        <v>0</v>
      </c>
      <c r="S59" s="9">
        <f t="shared" si="14"/>
        <v>-604397.01</v>
      </c>
      <c r="T59" s="256">
        <v>46022</v>
      </c>
      <c r="U59" s="10"/>
      <c r="V59" s="23">
        <f t="shared" si="15"/>
        <v>1.0112650882572429</v>
      </c>
      <c r="W59" s="11">
        <f t="shared" si="16"/>
        <v>78373.044339936328</v>
      </c>
      <c r="X59" s="8">
        <v>689578.64</v>
      </c>
      <c r="Y59" s="9">
        <f t="shared" si="17"/>
        <v>-604397.01</v>
      </c>
      <c r="Z59" s="9">
        <f t="shared" si="18"/>
        <v>0</v>
      </c>
      <c r="AA59" s="9">
        <f t="shared" si="19"/>
        <v>-604397.01</v>
      </c>
      <c r="AB59" s="10"/>
      <c r="AC59" s="24">
        <v>0.17475352824326976</v>
      </c>
      <c r="AD59" s="11">
        <v>2366.7499442687731</v>
      </c>
      <c r="AE59" s="8">
        <v>121051.07</v>
      </c>
      <c r="AF59" s="9">
        <f t="shared" si="20"/>
        <v>-118684.32005573124</v>
      </c>
      <c r="AG59" s="10"/>
      <c r="AH59" s="11">
        <f t="shared" si="21"/>
        <v>76006.294395667559</v>
      </c>
      <c r="AI59" s="8">
        <v>568527.56999999995</v>
      </c>
      <c r="AJ59" s="9">
        <f t="shared" si="23"/>
        <v>-485712.68994426879</v>
      </c>
      <c r="AK59" s="10"/>
      <c r="AL59" s="25">
        <f t="shared" si="24"/>
        <v>-873.04433993632847</v>
      </c>
      <c r="AM59" s="25">
        <f t="shared" si="25"/>
        <v>-7681.6300000000047</v>
      </c>
      <c r="AN59" s="25">
        <f t="shared" si="26"/>
        <v>0</v>
      </c>
      <c r="AO59" s="10"/>
      <c r="AP59" s="12">
        <v>689578.64</v>
      </c>
      <c r="AQ59" s="12" t="str">
        <f t="shared" si="27"/>
        <v xml:space="preserve"> </v>
      </c>
      <c r="AR59" s="12">
        <f t="shared" si="28"/>
        <v>611205.59566006367</v>
      </c>
      <c r="AS59" s="241"/>
      <c r="AT59" s="242"/>
      <c r="AU59" s="241"/>
      <c r="AV59" s="241"/>
      <c r="AW59" s="243"/>
      <c r="AX59" s="242"/>
      <c r="AY59" s="242"/>
      <c r="AZ59" s="241">
        <v>0</v>
      </c>
      <c r="BA59" s="241">
        <v>0</v>
      </c>
      <c r="BB59" s="241">
        <v>0</v>
      </c>
      <c r="BC59" s="241">
        <v>0</v>
      </c>
      <c r="BD59" s="241">
        <v>0</v>
      </c>
      <c r="BE59" s="241">
        <v>0</v>
      </c>
      <c r="BF59" s="241"/>
      <c r="BG59" s="241">
        <v>3</v>
      </c>
      <c r="BH59" s="241">
        <v>0</v>
      </c>
      <c r="BI59" s="241">
        <v>0</v>
      </c>
      <c r="BJ59" s="241"/>
      <c r="BK59" s="241"/>
      <c r="BL59" s="241"/>
      <c r="BM59" s="241"/>
      <c r="BN59" s="294"/>
      <c r="BO59" s="294"/>
      <c r="BP59" s="294"/>
      <c r="BQ59" s="294"/>
      <c r="BR59" s="244"/>
      <c r="BS59" s="244"/>
      <c r="BT59" s="241"/>
      <c r="BU59" s="241"/>
      <c r="BV59" s="245"/>
      <c r="BW59" s="241">
        <v>0</v>
      </c>
      <c r="BX59" s="241">
        <v>13543.36</v>
      </c>
      <c r="BY59" s="241">
        <v>692696</v>
      </c>
      <c r="BZ59" s="241">
        <v>121051.07</v>
      </c>
      <c r="CA59" s="241">
        <v>692696</v>
      </c>
      <c r="CB59" s="242" t="s">
        <v>634</v>
      </c>
      <c r="CC59" s="247">
        <v>689578.64</v>
      </c>
      <c r="CD59" s="247">
        <v>568527.56999999995</v>
      </c>
      <c r="CE59" s="247">
        <v>689578.64</v>
      </c>
      <c r="CF59" s="247">
        <v>0</v>
      </c>
    </row>
    <row r="60" spans="1:84" x14ac:dyDescent="0.25">
      <c r="A60" s="253" t="s">
        <v>744</v>
      </c>
      <c r="B60" s="254" t="s">
        <v>745</v>
      </c>
      <c r="C60" s="254" t="s">
        <v>640</v>
      </c>
      <c r="D60" s="233"/>
      <c r="E60" s="234">
        <v>4444</v>
      </c>
      <c r="F60" s="235">
        <v>4444</v>
      </c>
      <c r="G60" s="255">
        <f>'Jobs-Ops'!G60</f>
        <v>0</v>
      </c>
      <c r="H60" s="113">
        <f>'Jobs-Ops'!H60</f>
        <v>0</v>
      </c>
      <c r="I60" s="104"/>
      <c r="J60" s="237">
        <f t="shared" si="10"/>
        <v>4444</v>
      </c>
      <c r="K60" s="238"/>
      <c r="L60" s="239"/>
      <c r="M60" s="8">
        <v>28866.19</v>
      </c>
      <c r="N60" s="240">
        <f t="shared" si="11"/>
        <v>28866.19</v>
      </c>
      <c r="O60" s="71"/>
      <c r="P60" s="100"/>
      <c r="Q60" s="9">
        <f t="shared" si="12"/>
        <v>-24422.19</v>
      </c>
      <c r="R60" s="9">
        <f t="shared" si="13"/>
        <v>0</v>
      </c>
      <c r="S60" s="9">
        <f t="shared" si="14"/>
        <v>-24422.19</v>
      </c>
      <c r="T60" s="256">
        <v>46022</v>
      </c>
      <c r="U60" s="10"/>
      <c r="V60" s="23">
        <f t="shared" si="15"/>
        <v>0.69343339041279783</v>
      </c>
      <c r="W60" s="11">
        <f t="shared" si="16"/>
        <v>3081.6179869944735</v>
      </c>
      <c r="X60" s="8">
        <v>20016.78</v>
      </c>
      <c r="Y60" s="9">
        <f t="shared" si="17"/>
        <v>-24422.19</v>
      </c>
      <c r="Z60" s="9">
        <f t="shared" si="18"/>
        <v>0</v>
      </c>
      <c r="AA60" s="9">
        <f t="shared" si="19"/>
        <v>-24422.19</v>
      </c>
      <c r="AB60" s="10"/>
      <c r="AC60" s="24">
        <v>0.32249432125473232</v>
      </c>
      <c r="AD60" s="11">
        <v>462.18596144943172</v>
      </c>
      <c r="AE60" s="8">
        <v>8944.3799999999992</v>
      </c>
      <c r="AF60" s="9">
        <f t="shared" si="20"/>
        <v>-8482.1940385505677</v>
      </c>
      <c r="AG60" s="10"/>
      <c r="AH60" s="11">
        <f t="shared" si="21"/>
        <v>2619.4320255450421</v>
      </c>
      <c r="AI60" s="8">
        <v>11072.4</v>
      </c>
      <c r="AJ60" s="9">
        <f t="shared" si="23"/>
        <v>-15939.995961449431</v>
      </c>
      <c r="AK60" s="10"/>
      <c r="AL60" s="25">
        <f t="shared" si="24"/>
        <v>1362.3820130055265</v>
      </c>
      <c r="AM60" s="25">
        <f t="shared" si="25"/>
        <v>8849.41</v>
      </c>
      <c r="AN60" s="25">
        <f t="shared" si="26"/>
        <v>0</v>
      </c>
      <c r="AO60" s="10"/>
      <c r="AP60" s="12">
        <v>20016.78</v>
      </c>
      <c r="AQ60" s="12" t="str">
        <f t="shared" si="27"/>
        <v xml:space="preserve"> </v>
      </c>
      <c r="AR60" s="12">
        <f t="shared" si="28"/>
        <v>16935.162013005523</v>
      </c>
      <c r="AS60" s="241"/>
      <c r="AT60" s="242"/>
      <c r="AU60" s="241"/>
      <c r="AV60" s="241"/>
      <c r="AW60" s="243"/>
      <c r="AX60" s="242"/>
      <c r="AY60" s="242"/>
      <c r="AZ60" s="241">
        <v>0</v>
      </c>
      <c r="BA60" s="241">
        <v>0</v>
      </c>
      <c r="BB60" s="241">
        <v>0</v>
      </c>
      <c r="BC60" s="241">
        <v>0</v>
      </c>
      <c r="BD60" s="241">
        <v>0</v>
      </c>
      <c r="BE60" s="241">
        <v>0</v>
      </c>
      <c r="BF60" s="241"/>
      <c r="BG60" s="241">
        <v>3</v>
      </c>
      <c r="BH60" s="241">
        <v>0</v>
      </c>
      <c r="BI60" s="241">
        <v>0</v>
      </c>
      <c r="BJ60" s="241"/>
      <c r="BK60" s="241"/>
      <c r="BL60" s="241"/>
      <c r="BM60" s="241"/>
      <c r="BN60" s="294"/>
      <c r="BO60" s="294"/>
      <c r="BP60" s="294"/>
      <c r="BQ60" s="294"/>
      <c r="BR60" s="244"/>
      <c r="BS60" s="244"/>
      <c r="BT60" s="241"/>
      <c r="BU60" s="241"/>
      <c r="BV60" s="245"/>
      <c r="BW60" s="241">
        <v>0</v>
      </c>
      <c r="BX60" s="241">
        <v>1433.16</v>
      </c>
      <c r="BY60" s="241">
        <v>27735</v>
      </c>
      <c r="BZ60" s="241">
        <v>1433.16</v>
      </c>
      <c r="CA60" s="241">
        <v>27735</v>
      </c>
      <c r="CB60" s="242" t="s">
        <v>634</v>
      </c>
      <c r="CC60" s="247">
        <v>20016.78</v>
      </c>
      <c r="CD60" s="247">
        <v>11072.4</v>
      </c>
      <c r="CE60" s="247">
        <v>20016.78</v>
      </c>
      <c r="CF60" s="247">
        <v>0</v>
      </c>
    </row>
    <row r="61" spans="1:84" x14ac:dyDescent="0.25">
      <c r="A61" s="253" t="s">
        <v>746</v>
      </c>
      <c r="B61" s="254" t="s">
        <v>747</v>
      </c>
      <c r="C61" s="254" t="s">
        <v>640</v>
      </c>
      <c r="D61" s="233"/>
      <c r="E61" s="234">
        <v>136875</v>
      </c>
      <c r="F61" s="235">
        <v>136875</v>
      </c>
      <c r="G61" s="255">
        <f>'Jobs-Ops'!G61</f>
        <v>0</v>
      </c>
      <c r="H61" s="113">
        <f>'Jobs-Ops'!H61</f>
        <v>0</v>
      </c>
      <c r="I61" s="104"/>
      <c r="J61" s="237">
        <f t="shared" si="10"/>
        <v>136875</v>
      </c>
      <c r="K61" s="238"/>
      <c r="L61" s="239"/>
      <c r="M61" s="8">
        <v>94529.99</v>
      </c>
      <c r="N61" s="240">
        <f t="shared" si="11"/>
        <v>94529.99</v>
      </c>
      <c r="O61" s="71"/>
      <c r="P61" s="100"/>
      <c r="Q61" s="9">
        <f t="shared" si="12"/>
        <v>42345.009999999995</v>
      </c>
      <c r="R61" s="9">
        <f t="shared" si="13"/>
        <v>30345</v>
      </c>
      <c r="S61" s="9">
        <f t="shared" si="14"/>
        <v>12000.009999999995</v>
      </c>
      <c r="T61" s="256">
        <v>46022</v>
      </c>
      <c r="U61" s="10"/>
      <c r="V61" s="23">
        <f t="shared" si="15"/>
        <v>1.0443054103782301</v>
      </c>
      <c r="W61" s="11">
        <f t="shared" si="16"/>
        <v>142939.30304552024</v>
      </c>
      <c r="X61" s="8">
        <v>98718.18</v>
      </c>
      <c r="Y61" s="9">
        <f t="shared" si="17"/>
        <v>44221.123045520246</v>
      </c>
      <c r="Z61" s="9">
        <f t="shared" si="18"/>
        <v>30345</v>
      </c>
      <c r="AA61" s="9">
        <f t="shared" si="19"/>
        <v>13876.123045520246</v>
      </c>
      <c r="AB61" s="10"/>
      <c r="AC61" s="24">
        <v>0.44388757590492239</v>
      </c>
      <c r="AD61" s="11">
        <v>26969.290765882623</v>
      </c>
      <c r="AE61" s="8">
        <v>39254.31</v>
      </c>
      <c r="AF61" s="9">
        <f t="shared" si="20"/>
        <v>-12285.019234117375</v>
      </c>
      <c r="AG61" s="10"/>
      <c r="AH61" s="11">
        <f t="shared" si="21"/>
        <v>115970.01227963762</v>
      </c>
      <c r="AI61" s="8">
        <v>59463.87</v>
      </c>
      <c r="AJ61" s="9">
        <f t="shared" si="23"/>
        <v>56506.142279637621</v>
      </c>
      <c r="AK61" s="10"/>
      <c r="AL61" s="25">
        <f t="shared" si="24"/>
        <v>-6064.3030455202388</v>
      </c>
      <c r="AM61" s="25">
        <f t="shared" si="25"/>
        <v>-4188.1899999999878</v>
      </c>
      <c r="AN61" s="25">
        <f t="shared" si="26"/>
        <v>-1876.113045520251</v>
      </c>
      <c r="AO61" s="10"/>
      <c r="AP61" s="12">
        <v>136875</v>
      </c>
      <c r="AQ61" s="12">
        <f t="shared" si="27"/>
        <v>6064.3030455202388</v>
      </c>
      <c r="AR61" s="12" t="str">
        <f t="shared" si="28"/>
        <v xml:space="preserve"> </v>
      </c>
      <c r="AS61" s="241"/>
      <c r="AT61" s="242"/>
      <c r="AU61" s="241"/>
      <c r="AV61" s="241"/>
      <c r="AW61" s="243"/>
      <c r="AX61" s="242"/>
      <c r="AY61" s="242"/>
      <c r="AZ61" s="241">
        <v>0</v>
      </c>
      <c r="BA61" s="241">
        <v>0</v>
      </c>
      <c r="BB61" s="241">
        <v>0</v>
      </c>
      <c r="BC61" s="241">
        <v>0</v>
      </c>
      <c r="BD61" s="241">
        <v>0</v>
      </c>
      <c r="BE61" s="241">
        <v>0</v>
      </c>
      <c r="BF61" s="241"/>
      <c r="BG61" s="241">
        <v>3</v>
      </c>
      <c r="BH61" s="241">
        <v>0</v>
      </c>
      <c r="BI61" s="241">
        <v>30345</v>
      </c>
      <c r="BJ61" s="241"/>
      <c r="BK61" s="241"/>
      <c r="BL61" s="241"/>
      <c r="BM61" s="241"/>
      <c r="BN61" s="294"/>
      <c r="BO61" s="294"/>
      <c r="BP61" s="294"/>
      <c r="BQ61" s="294"/>
      <c r="BR61" s="244"/>
      <c r="BS61" s="244"/>
      <c r="BT61" s="241"/>
      <c r="BU61" s="241"/>
      <c r="BV61" s="245"/>
      <c r="BW61" s="241">
        <v>0</v>
      </c>
      <c r="BX61" s="241">
        <v>60757.03</v>
      </c>
      <c r="BY61" s="241">
        <v>88433</v>
      </c>
      <c r="BZ61" s="241">
        <v>60757.03</v>
      </c>
      <c r="CA61" s="241">
        <v>88433</v>
      </c>
      <c r="CB61" s="242" t="s">
        <v>634</v>
      </c>
      <c r="CC61" s="247">
        <v>98718.18</v>
      </c>
      <c r="CD61" s="247">
        <v>59463.87</v>
      </c>
      <c r="CE61" s="247">
        <v>136875</v>
      </c>
      <c r="CF61" s="247">
        <v>0</v>
      </c>
    </row>
    <row r="62" spans="1:84" x14ac:dyDescent="0.25">
      <c r="A62" s="253" t="s">
        <v>748</v>
      </c>
      <c r="B62" s="254" t="s">
        <v>749</v>
      </c>
      <c r="C62" s="254" t="s">
        <v>640</v>
      </c>
      <c r="D62" s="233"/>
      <c r="E62" s="234">
        <v>8887</v>
      </c>
      <c r="F62" s="235">
        <v>8887</v>
      </c>
      <c r="G62" s="255">
        <f>'Jobs-Ops'!G62</f>
        <v>0</v>
      </c>
      <c r="H62" s="113">
        <f>'Jobs-Ops'!H62</f>
        <v>0</v>
      </c>
      <c r="I62" s="104"/>
      <c r="J62" s="237">
        <f t="shared" si="10"/>
        <v>8887</v>
      </c>
      <c r="K62" s="238"/>
      <c r="L62" s="239"/>
      <c r="M62" s="8">
        <v>6400.94</v>
      </c>
      <c r="N62" s="240">
        <f t="shared" si="11"/>
        <v>6400.94</v>
      </c>
      <c r="O62" s="71"/>
      <c r="P62" s="100"/>
      <c r="Q62" s="9">
        <f t="shared" si="12"/>
        <v>2486.0600000000004</v>
      </c>
      <c r="R62" s="9">
        <f t="shared" si="13"/>
        <v>2486.0600000000004</v>
      </c>
      <c r="S62" s="9">
        <f t="shared" si="14"/>
        <v>0</v>
      </c>
      <c r="T62" s="256">
        <v>46022</v>
      </c>
      <c r="U62" s="10"/>
      <c r="V62" s="23">
        <f t="shared" si="15"/>
        <v>1</v>
      </c>
      <c r="W62" s="11">
        <f t="shared" si="16"/>
        <v>8887</v>
      </c>
      <c r="X62" s="8">
        <v>6400.94</v>
      </c>
      <c r="Y62" s="9">
        <f t="shared" si="17"/>
        <v>2486.0600000000004</v>
      </c>
      <c r="Z62" s="9">
        <f t="shared" si="18"/>
        <v>2486.0600000000004</v>
      </c>
      <c r="AA62" s="9">
        <f t="shared" si="19"/>
        <v>0</v>
      </c>
      <c r="AB62" s="10"/>
      <c r="AC62" s="24">
        <v>0.69840884638374179</v>
      </c>
      <c r="AD62" s="11">
        <v>4334.8491072922907</v>
      </c>
      <c r="AE62" s="8">
        <v>5842.19</v>
      </c>
      <c r="AF62" s="9">
        <f t="shared" si="20"/>
        <v>-1507.3408927077089</v>
      </c>
      <c r="AG62" s="10"/>
      <c r="AH62" s="11">
        <f t="shared" si="21"/>
        <v>4552.1508927077093</v>
      </c>
      <c r="AI62" s="8">
        <v>558.75</v>
      </c>
      <c r="AJ62" s="9">
        <f t="shared" si="23"/>
        <v>3993.4008927077093</v>
      </c>
      <c r="AK62" s="10"/>
      <c r="AL62" s="25">
        <f t="shared" si="24"/>
        <v>0</v>
      </c>
      <c r="AM62" s="25">
        <f t="shared" si="25"/>
        <v>0</v>
      </c>
      <c r="AN62" s="25">
        <f t="shared" si="26"/>
        <v>0</v>
      </c>
      <c r="AO62" s="10"/>
      <c r="AP62" s="12">
        <v>8887</v>
      </c>
      <c r="AQ62" s="12">
        <f t="shared" si="27"/>
        <v>0</v>
      </c>
      <c r="AR62" s="12">
        <f t="shared" si="28"/>
        <v>0</v>
      </c>
      <c r="AS62" s="241"/>
      <c r="AT62" s="242"/>
      <c r="AU62" s="241"/>
      <c r="AV62" s="241"/>
      <c r="AW62" s="243"/>
      <c r="AX62" s="242"/>
      <c r="AY62" s="242"/>
      <c r="AZ62" s="241">
        <v>0</v>
      </c>
      <c r="BA62" s="241">
        <v>0</v>
      </c>
      <c r="BB62" s="241">
        <v>0</v>
      </c>
      <c r="BC62" s="241">
        <v>0</v>
      </c>
      <c r="BD62" s="241">
        <v>0</v>
      </c>
      <c r="BE62" s="241">
        <v>0</v>
      </c>
      <c r="BF62" s="241"/>
      <c r="BG62" s="241">
        <v>3</v>
      </c>
      <c r="BH62" s="241">
        <v>0</v>
      </c>
      <c r="BI62" s="241">
        <v>2486.0600000000004</v>
      </c>
      <c r="BJ62" s="241"/>
      <c r="BK62" s="241"/>
      <c r="BL62" s="241"/>
      <c r="BM62" s="241"/>
      <c r="BN62" s="294"/>
      <c r="BO62" s="294"/>
      <c r="BP62" s="294"/>
      <c r="BQ62" s="294"/>
      <c r="BR62" s="244"/>
      <c r="BS62" s="244"/>
      <c r="BT62" s="241"/>
      <c r="BU62" s="241"/>
      <c r="BV62" s="245"/>
      <c r="BW62" s="241">
        <v>0</v>
      </c>
      <c r="BX62" s="241">
        <v>6206.75</v>
      </c>
      <c r="BY62" s="241">
        <v>8365</v>
      </c>
      <c r="BZ62" s="241">
        <v>6206.75</v>
      </c>
      <c r="CA62" s="241">
        <v>8365</v>
      </c>
      <c r="CB62" s="242" t="s">
        <v>634</v>
      </c>
      <c r="CC62" s="247">
        <v>6400.94</v>
      </c>
      <c r="CD62" s="247">
        <v>558.75</v>
      </c>
      <c r="CE62" s="247">
        <v>8887</v>
      </c>
      <c r="CF62" s="247">
        <v>0</v>
      </c>
    </row>
    <row r="63" spans="1:84" x14ac:dyDescent="0.25">
      <c r="A63" s="253" t="s">
        <v>750</v>
      </c>
      <c r="B63" s="254" t="s">
        <v>751</v>
      </c>
      <c r="C63" s="254" t="s">
        <v>640</v>
      </c>
      <c r="D63" s="233"/>
      <c r="E63" s="234">
        <v>35000</v>
      </c>
      <c r="F63" s="235">
        <v>35000</v>
      </c>
      <c r="G63" s="255">
        <f>'Jobs-Ops'!G63</f>
        <v>0</v>
      </c>
      <c r="H63" s="113">
        <f>'Jobs-Ops'!H63</f>
        <v>0</v>
      </c>
      <c r="I63" s="104"/>
      <c r="J63" s="237">
        <f t="shared" si="10"/>
        <v>35000</v>
      </c>
      <c r="K63" s="238"/>
      <c r="L63" s="239"/>
      <c r="M63" s="8">
        <v>19854.54</v>
      </c>
      <c r="N63" s="240">
        <f t="shared" si="11"/>
        <v>19854.54</v>
      </c>
      <c r="O63" s="71"/>
      <c r="P63" s="100"/>
      <c r="Q63" s="9">
        <f t="shared" si="12"/>
        <v>15145.46</v>
      </c>
      <c r="R63" s="9">
        <f t="shared" si="13"/>
        <v>15035.220000000001</v>
      </c>
      <c r="S63" s="9">
        <f t="shared" si="14"/>
        <v>110.23999999999796</v>
      </c>
      <c r="T63" s="256">
        <v>46022</v>
      </c>
      <c r="U63" s="10"/>
      <c r="V63" s="23">
        <f t="shared" si="15"/>
        <v>1.0055523824777606</v>
      </c>
      <c r="W63" s="11">
        <f t="shared" si="16"/>
        <v>35194.333386721621</v>
      </c>
      <c r="X63" s="8">
        <v>19964.78</v>
      </c>
      <c r="Y63" s="9">
        <f t="shared" si="17"/>
        <v>15229.553386721622</v>
      </c>
      <c r="Z63" s="9">
        <f t="shared" si="18"/>
        <v>15035.220000000001</v>
      </c>
      <c r="AA63" s="9">
        <f t="shared" si="19"/>
        <v>194.33338672162063</v>
      </c>
      <c r="AB63" s="10"/>
      <c r="AC63" s="24">
        <v>0.28147130193631459</v>
      </c>
      <c r="AD63" s="11">
        <v>2772.9117163125879</v>
      </c>
      <c r="AE63" s="8">
        <v>5683.75</v>
      </c>
      <c r="AF63" s="9">
        <f t="shared" si="20"/>
        <v>-2910.8382836874121</v>
      </c>
      <c r="AG63" s="10"/>
      <c r="AH63" s="11">
        <f t="shared" si="21"/>
        <v>32421.421670409032</v>
      </c>
      <c r="AI63" s="8">
        <v>14281.03</v>
      </c>
      <c r="AJ63" s="9">
        <f t="shared" si="23"/>
        <v>18140.391670409033</v>
      </c>
      <c r="AK63" s="10"/>
      <c r="AL63" s="25">
        <f t="shared" si="24"/>
        <v>-194.33338672162063</v>
      </c>
      <c r="AM63" s="25">
        <f t="shared" si="25"/>
        <v>-110.23999999999796</v>
      </c>
      <c r="AN63" s="25">
        <f t="shared" si="26"/>
        <v>-84.093386721622664</v>
      </c>
      <c r="AO63" s="10"/>
      <c r="AP63" s="12">
        <v>35000</v>
      </c>
      <c r="AQ63" s="12">
        <f t="shared" si="27"/>
        <v>194.33338672162063</v>
      </c>
      <c r="AR63" s="12" t="str">
        <f t="shared" si="28"/>
        <v xml:space="preserve"> </v>
      </c>
      <c r="AS63" s="241"/>
      <c r="AT63" s="242"/>
      <c r="AU63" s="241"/>
      <c r="AV63" s="241"/>
      <c r="AW63" s="243"/>
      <c r="AX63" s="242"/>
      <c r="AY63" s="242"/>
      <c r="AZ63" s="241">
        <v>0</v>
      </c>
      <c r="BA63" s="241">
        <v>0</v>
      </c>
      <c r="BB63" s="241">
        <v>0</v>
      </c>
      <c r="BC63" s="241">
        <v>0</v>
      </c>
      <c r="BD63" s="241">
        <v>0</v>
      </c>
      <c r="BE63" s="241">
        <v>0</v>
      </c>
      <c r="BF63" s="241"/>
      <c r="BG63" s="241">
        <v>3</v>
      </c>
      <c r="BH63" s="241">
        <v>0</v>
      </c>
      <c r="BI63" s="241">
        <v>15035.220000000001</v>
      </c>
      <c r="BJ63" s="241"/>
      <c r="BK63" s="241"/>
      <c r="BL63" s="241"/>
      <c r="BM63" s="241"/>
      <c r="BN63" s="294"/>
      <c r="BO63" s="294"/>
      <c r="BP63" s="294"/>
      <c r="BQ63" s="294"/>
      <c r="BR63" s="244"/>
      <c r="BS63" s="244"/>
      <c r="BT63" s="241"/>
      <c r="BU63" s="241"/>
      <c r="BV63" s="245"/>
      <c r="BW63" s="241">
        <v>0</v>
      </c>
      <c r="BX63" s="241">
        <v>9851.49</v>
      </c>
      <c r="BY63" s="241">
        <v>20193</v>
      </c>
      <c r="BZ63" s="241">
        <v>5683.75</v>
      </c>
      <c r="CA63" s="241">
        <v>20193</v>
      </c>
      <c r="CB63" s="242" t="s">
        <v>634</v>
      </c>
      <c r="CC63" s="247">
        <v>19964.78</v>
      </c>
      <c r="CD63" s="247">
        <v>14281.03</v>
      </c>
      <c r="CE63" s="247">
        <v>35000</v>
      </c>
      <c r="CF63" s="247">
        <v>0</v>
      </c>
    </row>
    <row r="64" spans="1:84" x14ac:dyDescent="0.25">
      <c r="A64" s="253" t="s">
        <v>752</v>
      </c>
      <c r="B64" s="254" t="s">
        <v>753</v>
      </c>
      <c r="C64" s="254" t="s">
        <v>640</v>
      </c>
      <c r="D64" s="233"/>
      <c r="E64" s="234">
        <v>0</v>
      </c>
      <c r="F64" s="235">
        <v>0</v>
      </c>
      <c r="G64" s="255">
        <f>'Jobs-Ops'!G64</f>
        <v>0</v>
      </c>
      <c r="H64" s="113">
        <f>'Jobs-Ops'!H64</f>
        <v>0</v>
      </c>
      <c r="I64" s="104"/>
      <c r="J64" s="237">
        <f t="shared" si="10"/>
        <v>0</v>
      </c>
      <c r="K64" s="238"/>
      <c r="L64" s="239"/>
      <c r="M64" s="8">
        <v>157337.09</v>
      </c>
      <c r="N64" s="240">
        <f t="shared" si="11"/>
        <v>157337.09</v>
      </c>
      <c r="O64" s="71"/>
      <c r="P64" s="100"/>
      <c r="Q64" s="9">
        <f t="shared" si="12"/>
        <v>-157337.09</v>
      </c>
      <c r="R64" s="9">
        <f t="shared" si="13"/>
        <v>0</v>
      </c>
      <c r="S64" s="9">
        <f t="shared" si="14"/>
        <v>-157337.09</v>
      </c>
      <c r="T64" s="256">
        <v>46022</v>
      </c>
      <c r="U64" s="10"/>
      <c r="V64" s="23">
        <f t="shared" si="15"/>
        <v>0.23928261289184896</v>
      </c>
      <c r="W64" s="11">
        <f t="shared" si="16"/>
        <v>0</v>
      </c>
      <c r="X64" s="8">
        <v>37648.03</v>
      </c>
      <c r="Y64" s="9">
        <f t="shared" si="17"/>
        <v>-157337.09</v>
      </c>
      <c r="Z64" s="9">
        <f t="shared" si="18"/>
        <v>0</v>
      </c>
      <c r="AA64" s="9">
        <f t="shared" si="19"/>
        <v>-157337.09</v>
      </c>
      <c r="AB64" s="10"/>
      <c r="AC64" s="24">
        <v>6.8032589822358755E-2</v>
      </c>
      <c r="AD64" s="11">
        <v>727.71467899025015</v>
      </c>
      <c r="AE64" s="8">
        <v>10696.56</v>
      </c>
      <c r="AF64" s="9">
        <f t="shared" si="20"/>
        <v>-9968.8453210097487</v>
      </c>
      <c r="AG64" s="10"/>
      <c r="AH64" s="11">
        <f t="shared" si="21"/>
        <v>-727.71467899025015</v>
      </c>
      <c r="AI64" s="8">
        <v>26951.47</v>
      </c>
      <c r="AJ64" s="9">
        <f t="shared" si="23"/>
        <v>-147368.24467899025</v>
      </c>
      <c r="AK64" s="10"/>
      <c r="AL64" s="25">
        <f t="shared" si="24"/>
        <v>0</v>
      </c>
      <c r="AM64" s="25">
        <f t="shared" si="25"/>
        <v>119689.06</v>
      </c>
      <c r="AN64" s="25">
        <f t="shared" si="26"/>
        <v>0</v>
      </c>
      <c r="AO64" s="10"/>
      <c r="AP64" s="12">
        <v>37648.03</v>
      </c>
      <c r="AQ64" s="12" t="str">
        <f t="shared" si="27"/>
        <v xml:space="preserve"> </v>
      </c>
      <c r="AR64" s="12">
        <f t="shared" si="28"/>
        <v>37648.03</v>
      </c>
      <c r="AS64" s="241"/>
      <c r="AT64" s="242"/>
      <c r="AU64" s="241"/>
      <c r="AV64" s="241"/>
      <c r="AW64" s="243"/>
      <c r="AX64" s="242"/>
      <c r="AY64" s="242"/>
      <c r="AZ64" s="241">
        <v>0</v>
      </c>
      <c r="BA64" s="241">
        <v>0</v>
      </c>
      <c r="BB64" s="241">
        <v>0</v>
      </c>
      <c r="BC64" s="241">
        <v>0</v>
      </c>
      <c r="BD64" s="241">
        <v>0</v>
      </c>
      <c r="BE64" s="241">
        <v>0</v>
      </c>
      <c r="BF64" s="241"/>
      <c r="BG64" s="241">
        <v>3</v>
      </c>
      <c r="BH64" s="241">
        <v>0</v>
      </c>
      <c r="BI64" s="241">
        <v>0</v>
      </c>
      <c r="BJ64" s="241"/>
      <c r="BK64" s="241"/>
      <c r="BL64" s="241"/>
      <c r="BM64" s="241"/>
      <c r="BN64" s="294"/>
      <c r="BO64" s="294"/>
      <c r="BP64" s="294"/>
      <c r="BQ64" s="294"/>
      <c r="BR64" s="244"/>
      <c r="BS64" s="244"/>
      <c r="BT64" s="241"/>
      <c r="BU64" s="241"/>
      <c r="BV64" s="245"/>
      <c r="BW64" s="241">
        <v>0</v>
      </c>
      <c r="BX64" s="241">
        <v>10696.56</v>
      </c>
      <c r="BY64" s="241">
        <v>157227</v>
      </c>
      <c r="BZ64" s="241">
        <v>10696.56</v>
      </c>
      <c r="CA64" s="241">
        <v>157227</v>
      </c>
      <c r="CB64" s="242" t="s">
        <v>634</v>
      </c>
      <c r="CC64" s="247">
        <v>37648.03</v>
      </c>
      <c r="CD64" s="247">
        <v>26951.47</v>
      </c>
      <c r="CE64" s="247">
        <v>37648.03</v>
      </c>
      <c r="CF64" s="247">
        <v>0</v>
      </c>
    </row>
    <row r="65" spans="1:84" x14ac:dyDescent="0.25">
      <c r="A65" s="253" t="s">
        <v>754</v>
      </c>
      <c r="B65" s="254" t="s">
        <v>755</v>
      </c>
      <c r="C65" s="254" t="s">
        <v>640</v>
      </c>
      <c r="D65" s="233"/>
      <c r="E65" s="234">
        <v>0</v>
      </c>
      <c r="F65" s="235">
        <v>0</v>
      </c>
      <c r="G65" s="255">
        <f>'Jobs-Ops'!G65</f>
        <v>0</v>
      </c>
      <c r="H65" s="113">
        <f>'Jobs-Ops'!H65</f>
        <v>0</v>
      </c>
      <c r="I65" s="104"/>
      <c r="J65" s="237">
        <f t="shared" si="10"/>
        <v>0</v>
      </c>
      <c r="K65" s="238"/>
      <c r="L65" s="239"/>
      <c r="M65" s="8">
        <v>201037.48</v>
      </c>
      <c r="N65" s="240">
        <f t="shared" si="11"/>
        <v>201037.48</v>
      </c>
      <c r="O65" s="238"/>
      <c r="P65" s="239"/>
      <c r="Q65" s="9">
        <f t="shared" si="12"/>
        <v>-201037.48</v>
      </c>
      <c r="R65" s="9">
        <f t="shared" si="13"/>
        <v>0</v>
      </c>
      <c r="S65" s="9">
        <f t="shared" si="14"/>
        <v>-201037.48</v>
      </c>
      <c r="T65" s="256">
        <v>46022</v>
      </c>
      <c r="U65" s="10"/>
      <c r="V65" s="23">
        <f t="shared" si="15"/>
        <v>0.48886720028524033</v>
      </c>
      <c r="W65" s="11">
        <f t="shared" si="16"/>
        <v>0</v>
      </c>
      <c r="X65" s="8">
        <v>98280.63</v>
      </c>
      <c r="Y65" s="9">
        <f t="shared" si="17"/>
        <v>-201037.48</v>
      </c>
      <c r="Z65" s="9">
        <f t="shared" si="18"/>
        <v>0</v>
      </c>
      <c r="AA65" s="9">
        <f t="shared" si="19"/>
        <v>-201037.48</v>
      </c>
      <c r="AB65" s="10"/>
      <c r="AC65" s="24">
        <v>0.14865158531339356</v>
      </c>
      <c r="AD65" s="11">
        <v>0</v>
      </c>
      <c r="AE65" s="8">
        <v>29372.81</v>
      </c>
      <c r="AF65" s="9">
        <f t="shared" si="20"/>
        <v>-29372.81</v>
      </c>
      <c r="AG65" s="10"/>
      <c r="AH65" s="11">
        <f t="shared" si="21"/>
        <v>0</v>
      </c>
      <c r="AI65" s="8">
        <v>68907.820000000007</v>
      </c>
      <c r="AJ65" s="9">
        <f t="shared" si="23"/>
        <v>-171664.67</v>
      </c>
      <c r="AK65" s="10"/>
      <c r="AL65" s="25">
        <f t="shared" si="24"/>
        <v>0</v>
      </c>
      <c r="AM65" s="25">
        <f t="shared" si="25"/>
        <v>102756.85</v>
      </c>
      <c r="AN65" s="25">
        <f t="shared" si="26"/>
        <v>0</v>
      </c>
      <c r="AO65" s="10"/>
      <c r="AP65" s="12">
        <v>98280.63</v>
      </c>
      <c r="AQ65" s="12" t="str">
        <f t="shared" si="27"/>
        <v xml:space="preserve"> </v>
      </c>
      <c r="AR65" s="12">
        <f t="shared" si="28"/>
        <v>98280.63</v>
      </c>
      <c r="AS65" s="241"/>
      <c r="AT65" s="242"/>
      <c r="AU65" s="241"/>
      <c r="AV65" s="241"/>
      <c r="AW65" s="243"/>
      <c r="AX65" s="242"/>
      <c r="AY65" s="242"/>
      <c r="AZ65" s="241">
        <v>0</v>
      </c>
      <c r="BA65" s="241">
        <v>0</v>
      </c>
      <c r="BB65" s="241">
        <v>0</v>
      </c>
      <c r="BC65" s="241">
        <v>0</v>
      </c>
      <c r="BD65" s="241">
        <v>0</v>
      </c>
      <c r="BE65" s="241">
        <v>0</v>
      </c>
      <c r="BF65" s="241"/>
      <c r="BG65" s="241">
        <v>3</v>
      </c>
      <c r="BH65" s="241">
        <v>0</v>
      </c>
      <c r="BI65" s="241">
        <v>0</v>
      </c>
      <c r="BJ65" s="241"/>
      <c r="BK65" s="241"/>
      <c r="BL65" s="241"/>
      <c r="BM65" s="241"/>
      <c r="BN65" s="294"/>
      <c r="BO65" s="294"/>
      <c r="BP65" s="294"/>
      <c r="BQ65" s="294"/>
      <c r="BR65" s="244"/>
      <c r="BS65" s="244"/>
      <c r="BT65" s="241"/>
      <c r="BU65" s="241"/>
      <c r="BV65" s="245"/>
      <c r="BW65" s="241">
        <v>0</v>
      </c>
      <c r="BX65" s="241">
        <v>0</v>
      </c>
      <c r="BY65" s="241">
        <v>197595</v>
      </c>
      <c r="BZ65" s="241">
        <v>29372.81</v>
      </c>
      <c r="CA65" s="241">
        <v>197595</v>
      </c>
      <c r="CB65" s="242" t="s">
        <v>634</v>
      </c>
      <c r="CC65" s="247">
        <v>98280.63</v>
      </c>
      <c r="CD65" s="247">
        <v>68907.820000000007</v>
      </c>
      <c r="CE65" s="247">
        <v>98280.63</v>
      </c>
      <c r="CF65" s="247">
        <v>0</v>
      </c>
    </row>
    <row r="66" spans="1:84" x14ac:dyDescent="0.25">
      <c r="A66" s="253" t="s">
        <v>756</v>
      </c>
      <c r="B66" s="254" t="s">
        <v>757</v>
      </c>
      <c r="C66" s="254" t="s">
        <v>640</v>
      </c>
      <c r="D66" s="233"/>
      <c r="E66" s="234">
        <v>0</v>
      </c>
      <c r="F66" s="235">
        <v>0</v>
      </c>
      <c r="G66" s="255">
        <f>'Jobs-Ops'!G66</f>
        <v>0</v>
      </c>
      <c r="H66" s="113">
        <f>'Jobs-Ops'!H66</f>
        <v>0</v>
      </c>
      <c r="I66" s="104"/>
      <c r="J66" s="237">
        <f t="shared" si="10"/>
        <v>0</v>
      </c>
      <c r="K66" s="238"/>
      <c r="L66" s="239"/>
      <c r="M66" s="8">
        <v>0</v>
      </c>
      <c r="N66" s="240">
        <f t="shared" si="11"/>
        <v>0</v>
      </c>
      <c r="O66" s="71"/>
      <c r="P66" s="100"/>
      <c r="Q66" s="9">
        <f t="shared" si="12"/>
        <v>0</v>
      </c>
      <c r="R66" s="9">
        <f t="shared" si="13"/>
        <v>0</v>
      </c>
      <c r="S66" s="9">
        <f t="shared" si="14"/>
        <v>0</v>
      </c>
      <c r="T66" s="256">
        <v>46022</v>
      </c>
      <c r="U66" s="10"/>
      <c r="V66" s="23">
        <f t="shared" si="15"/>
        <v>0</v>
      </c>
      <c r="W66" s="11">
        <f t="shared" si="16"/>
        <v>0</v>
      </c>
      <c r="X66" s="8">
        <v>0</v>
      </c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>
        <v>4.2383221842611472E-2</v>
      </c>
      <c r="AD66" s="11">
        <v>688.2505436967075</v>
      </c>
      <c r="AE66" s="8">
        <v>16238.75</v>
      </c>
      <c r="AF66" s="9">
        <f t="shared" si="20"/>
        <v>-15550.499456303292</v>
      </c>
      <c r="AG66" s="10"/>
      <c r="AH66" s="11">
        <f t="shared" si="21"/>
        <v>-688.2505436967075</v>
      </c>
      <c r="AI66" s="8">
        <v>-16238.75</v>
      </c>
      <c r="AJ66" s="9">
        <f t="shared" si="23"/>
        <v>15550.499456303292</v>
      </c>
      <c r="AK66" s="10"/>
      <c r="AL66" s="25">
        <f t="shared" si="24"/>
        <v>0</v>
      </c>
      <c r="AM66" s="25">
        <f t="shared" si="25"/>
        <v>0</v>
      </c>
      <c r="AN66" s="25">
        <f t="shared" si="26"/>
        <v>0</v>
      </c>
      <c r="AO66" s="10"/>
      <c r="AP66" s="12">
        <v>0</v>
      </c>
      <c r="AQ66" s="12">
        <f t="shared" si="27"/>
        <v>0</v>
      </c>
      <c r="AR66" s="12">
        <f t="shared" si="28"/>
        <v>0</v>
      </c>
      <c r="AS66" s="241"/>
      <c r="AT66" s="242"/>
      <c r="AU66" s="241"/>
      <c r="AV66" s="241"/>
      <c r="AW66" s="243"/>
      <c r="AX66" s="242"/>
      <c r="AY66" s="242"/>
      <c r="AZ66" s="241">
        <v>0</v>
      </c>
      <c r="BA66" s="241">
        <v>0</v>
      </c>
      <c r="BB66" s="241">
        <v>0</v>
      </c>
      <c r="BC66" s="241">
        <v>0</v>
      </c>
      <c r="BD66" s="241">
        <v>0</v>
      </c>
      <c r="BE66" s="241">
        <v>0</v>
      </c>
      <c r="BF66" s="241"/>
      <c r="BG66" s="241">
        <v>3</v>
      </c>
      <c r="BH66" s="241">
        <v>0</v>
      </c>
      <c r="BI66" s="241">
        <v>0</v>
      </c>
      <c r="BJ66" s="241"/>
      <c r="BK66" s="241"/>
      <c r="BL66" s="241"/>
      <c r="BM66" s="241"/>
      <c r="BN66" s="294"/>
      <c r="BO66" s="294"/>
      <c r="BP66" s="294"/>
      <c r="BQ66" s="294"/>
      <c r="BR66" s="244"/>
      <c r="BS66" s="244"/>
      <c r="BT66" s="241"/>
      <c r="BU66" s="241"/>
      <c r="BV66" s="245"/>
      <c r="BW66" s="241">
        <v>0</v>
      </c>
      <c r="BX66" s="241">
        <v>16238.75</v>
      </c>
      <c r="BY66" s="241">
        <v>383141</v>
      </c>
      <c r="BZ66" s="241">
        <v>16238.75</v>
      </c>
      <c r="CA66" s="241">
        <v>383141</v>
      </c>
      <c r="CB66" s="242" t="s">
        <v>634</v>
      </c>
      <c r="CC66" s="247">
        <v>0</v>
      </c>
      <c r="CD66" s="247">
        <v>-16238.75</v>
      </c>
      <c r="CE66" s="247">
        <v>0</v>
      </c>
      <c r="CF66" s="247">
        <v>0</v>
      </c>
    </row>
    <row r="67" spans="1:84" x14ac:dyDescent="0.25">
      <c r="A67" s="253" t="s">
        <v>758</v>
      </c>
      <c r="B67" s="254" t="s">
        <v>759</v>
      </c>
      <c r="C67" s="254" t="s">
        <v>640</v>
      </c>
      <c r="D67" s="233"/>
      <c r="E67" s="234">
        <v>11269</v>
      </c>
      <c r="F67" s="235">
        <v>11269</v>
      </c>
      <c r="G67" s="255">
        <f>'Jobs-Ops'!G67</f>
        <v>0</v>
      </c>
      <c r="H67" s="113">
        <f>'Jobs-Ops'!H67</f>
        <v>0</v>
      </c>
      <c r="I67" s="104"/>
      <c r="J67" s="237">
        <f t="shared" si="10"/>
        <v>11269</v>
      </c>
      <c r="K67" s="238"/>
      <c r="L67" s="239"/>
      <c r="M67" s="8">
        <v>5582.66</v>
      </c>
      <c r="N67" s="240">
        <f t="shared" si="11"/>
        <v>5582.66</v>
      </c>
      <c r="O67" s="71"/>
      <c r="P67" s="100"/>
      <c r="Q67" s="9">
        <f t="shared" si="12"/>
        <v>5686.34</v>
      </c>
      <c r="R67" s="9">
        <f t="shared" si="13"/>
        <v>5686.34</v>
      </c>
      <c r="S67" s="9">
        <f t="shared" si="14"/>
        <v>0</v>
      </c>
      <c r="T67" s="256">
        <v>46022</v>
      </c>
      <c r="U67" s="10"/>
      <c r="V67" s="23">
        <f t="shared" si="15"/>
        <v>1</v>
      </c>
      <c r="W67" s="11">
        <f t="shared" si="16"/>
        <v>11269</v>
      </c>
      <c r="X67" s="8">
        <v>5582.66</v>
      </c>
      <c r="Y67" s="9">
        <f t="shared" si="17"/>
        <v>5686.34</v>
      </c>
      <c r="Z67" s="9">
        <f t="shared" si="18"/>
        <v>5686.34</v>
      </c>
      <c r="AA67" s="9">
        <f t="shared" si="19"/>
        <v>0</v>
      </c>
      <c r="AB67" s="10"/>
      <c r="AC67" s="24">
        <v>0.88519413132939706</v>
      </c>
      <c r="AD67" s="11">
        <v>8830.0327585435662</v>
      </c>
      <c r="AE67" s="8">
        <v>4947.3500000000004</v>
      </c>
      <c r="AF67" s="9">
        <f t="shared" si="20"/>
        <v>3882.6827585435658</v>
      </c>
      <c r="AG67" s="10"/>
      <c r="AH67" s="11">
        <f t="shared" si="21"/>
        <v>2438.9672414564338</v>
      </c>
      <c r="AI67" s="8">
        <v>635.30999999999995</v>
      </c>
      <c r="AJ67" s="9">
        <f t="shared" si="23"/>
        <v>1803.6572414564343</v>
      </c>
      <c r="AK67" s="10"/>
      <c r="AL67" s="25">
        <f t="shared" si="24"/>
        <v>0</v>
      </c>
      <c r="AM67" s="25">
        <f t="shared" si="25"/>
        <v>0</v>
      </c>
      <c r="AN67" s="25">
        <f t="shared" si="26"/>
        <v>0</v>
      </c>
      <c r="AO67" s="10"/>
      <c r="AP67" s="12">
        <v>11269</v>
      </c>
      <c r="AQ67" s="12">
        <f t="shared" si="27"/>
        <v>0</v>
      </c>
      <c r="AR67" s="12">
        <f t="shared" si="28"/>
        <v>0</v>
      </c>
      <c r="AS67" s="241"/>
      <c r="AT67" s="242"/>
      <c r="AU67" s="241"/>
      <c r="AV67" s="241"/>
      <c r="AW67" s="243"/>
      <c r="AX67" s="242"/>
      <c r="AY67" s="242"/>
      <c r="AZ67" s="241">
        <v>0</v>
      </c>
      <c r="BA67" s="241">
        <v>0</v>
      </c>
      <c r="BB67" s="241">
        <v>0</v>
      </c>
      <c r="BC67" s="241">
        <v>0</v>
      </c>
      <c r="BD67" s="241">
        <v>0</v>
      </c>
      <c r="BE67" s="241">
        <v>0</v>
      </c>
      <c r="BF67" s="241"/>
      <c r="BG67" s="241">
        <v>3</v>
      </c>
      <c r="BH67" s="241">
        <v>0</v>
      </c>
      <c r="BI67" s="241">
        <v>5686.34</v>
      </c>
      <c r="BJ67" s="241"/>
      <c r="BK67" s="241"/>
      <c r="BL67" s="241"/>
      <c r="BM67" s="241"/>
      <c r="BN67" s="294"/>
      <c r="BO67" s="294"/>
      <c r="BP67" s="294"/>
      <c r="BQ67" s="294"/>
      <c r="BR67" s="244"/>
      <c r="BS67" s="244"/>
      <c r="BT67" s="241"/>
      <c r="BU67" s="241"/>
      <c r="BV67" s="245"/>
      <c r="BW67" s="241">
        <v>0</v>
      </c>
      <c r="BX67" s="241">
        <v>9975.25</v>
      </c>
      <c r="BY67" s="241">
        <v>5589</v>
      </c>
      <c r="BZ67" s="241">
        <v>9975.25</v>
      </c>
      <c r="CA67" s="241">
        <v>5589</v>
      </c>
      <c r="CB67" s="242" t="s">
        <v>634</v>
      </c>
      <c r="CC67" s="247">
        <v>5582.66</v>
      </c>
      <c r="CD67" s="247">
        <v>635.30999999999995</v>
      </c>
      <c r="CE67" s="247">
        <v>11269</v>
      </c>
      <c r="CF67" s="247">
        <v>0</v>
      </c>
    </row>
    <row r="68" spans="1:84" x14ac:dyDescent="0.25">
      <c r="A68" s="253" t="s">
        <v>760</v>
      </c>
      <c r="B68" s="254" t="s">
        <v>761</v>
      </c>
      <c r="C68" s="254" t="s">
        <v>640</v>
      </c>
      <c r="D68" s="233"/>
      <c r="E68" s="234">
        <v>0</v>
      </c>
      <c r="F68" s="235">
        <v>0</v>
      </c>
      <c r="G68" s="255">
        <f>'Jobs-Ops'!G68</f>
        <v>0</v>
      </c>
      <c r="H68" s="113">
        <f>'Jobs-Ops'!H68</f>
        <v>0</v>
      </c>
      <c r="I68" s="104"/>
      <c r="J68" s="237">
        <f t="shared" si="10"/>
        <v>0</v>
      </c>
      <c r="K68" s="238"/>
      <c r="L68" s="239"/>
      <c r="M68" s="8">
        <v>1139525.1200000001</v>
      </c>
      <c r="N68" s="240">
        <f t="shared" si="11"/>
        <v>1139525.1200000001</v>
      </c>
      <c r="O68" s="71"/>
      <c r="P68" s="100"/>
      <c r="Q68" s="9">
        <f t="shared" si="12"/>
        <v>-1139525.1200000001</v>
      </c>
      <c r="R68" s="9">
        <f t="shared" si="13"/>
        <v>0</v>
      </c>
      <c r="S68" s="9">
        <f t="shared" si="14"/>
        <v>-1139525.1200000001</v>
      </c>
      <c r="T68" s="256">
        <v>46022</v>
      </c>
      <c r="U68" s="10"/>
      <c r="V68" s="23">
        <f t="shared" si="15"/>
        <v>0.35978853191055582</v>
      </c>
      <c r="W68" s="11">
        <f t="shared" si="16"/>
        <v>0</v>
      </c>
      <c r="X68" s="8">
        <v>409988.07</v>
      </c>
      <c r="Y68" s="9">
        <f t="shared" si="17"/>
        <v>-1139525.1200000001</v>
      </c>
      <c r="Z68" s="9">
        <f t="shared" si="18"/>
        <v>0</v>
      </c>
      <c r="AA68" s="9">
        <f t="shared" si="19"/>
        <v>-1139525.1200000001</v>
      </c>
      <c r="AB68" s="10"/>
      <c r="AC68" s="24">
        <v>2.1656342898691398E-2</v>
      </c>
      <c r="AD68" s="11">
        <v>539.24077254312601</v>
      </c>
      <c r="AE68" s="8">
        <v>24899.9</v>
      </c>
      <c r="AF68" s="9">
        <f t="shared" si="20"/>
        <v>-24360.659227456876</v>
      </c>
      <c r="AG68" s="10"/>
      <c r="AH68" s="11">
        <f t="shared" si="21"/>
        <v>-539.24077254312601</v>
      </c>
      <c r="AI68" s="8">
        <v>385088.17</v>
      </c>
      <c r="AJ68" s="9">
        <f t="shared" si="23"/>
        <v>-1115164.4607725432</v>
      </c>
      <c r="AK68" s="10"/>
      <c r="AL68" s="25">
        <f t="shared" si="24"/>
        <v>0</v>
      </c>
      <c r="AM68" s="25">
        <f t="shared" si="25"/>
        <v>729537.05</v>
      </c>
      <c r="AN68" s="25">
        <f t="shared" si="26"/>
        <v>0</v>
      </c>
      <c r="AO68" s="10"/>
      <c r="AP68" s="12">
        <v>409988.07</v>
      </c>
      <c r="AQ68" s="12" t="str">
        <f t="shared" si="27"/>
        <v xml:space="preserve"> </v>
      </c>
      <c r="AR68" s="12">
        <f t="shared" si="28"/>
        <v>409988.07</v>
      </c>
      <c r="AS68" s="241"/>
      <c r="AT68" s="242"/>
      <c r="AU68" s="241"/>
      <c r="AV68" s="241"/>
      <c r="AW68" s="243"/>
      <c r="AX68" s="242"/>
      <c r="AY68" s="242"/>
      <c r="AZ68" s="241">
        <v>0</v>
      </c>
      <c r="BA68" s="241">
        <v>0</v>
      </c>
      <c r="BB68" s="241">
        <v>0</v>
      </c>
      <c r="BC68" s="241">
        <v>0</v>
      </c>
      <c r="BD68" s="241">
        <v>0</v>
      </c>
      <c r="BE68" s="241">
        <v>0</v>
      </c>
      <c r="BF68" s="241"/>
      <c r="BG68" s="241">
        <v>3</v>
      </c>
      <c r="BH68" s="241">
        <v>0</v>
      </c>
      <c r="BI68" s="241">
        <v>0</v>
      </c>
      <c r="BJ68" s="241"/>
      <c r="BK68" s="241"/>
      <c r="BL68" s="241"/>
      <c r="BM68" s="241"/>
      <c r="BN68" s="294"/>
      <c r="BO68" s="294"/>
      <c r="BP68" s="294"/>
      <c r="BQ68" s="294"/>
      <c r="BR68" s="244"/>
      <c r="BS68" s="244"/>
      <c r="BT68" s="241"/>
      <c r="BU68" s="241"/>
      <c r="BV68" s="245"/>
      <c r="BW68" s="241">
        <v>0</v>
      </c>
      <c r="BX68" s="241">
        <v>24899.9</v>
      </c>
      <c r="BY68" s="241">
        <v>1149774</v>
      </c>
      <c r="BZ68" s="241">
        <v>24899.9</v>
      </c>
      <c r="CA68" s="241">
        <v>1149774</v>
      </c>
      <c r="CB68" s="242" t="s">
        <v>634</v>
      </c>
      <c r="CC68" s="247">
        <v>409988.07</v>
      </c>
      <c r="CD68" s="247">
        <v>385088.17</v>
      </c>
      <c r="CE68" s="247">
        <v>409988.07</v>
      </c>
      <c r="CF68" s="247">
        <v>0</v>
      </c>
    </row>
    <row r="69" spans="1:84" x14ac:dyDescent="0.25">
      <c r="A69" s="253" t="s">
        <v>762</v>
      </c>
      <c r="B69" s="254" t="s">
        <v>763</v>
      </c>
      <c r="C69" s="254" t="s">
        <v>640</v>
      </c>
      <c r="D69" s="233"/>
      <c r="E69" s="234">
        <v>435153</v>
      </c>
      <c r="F69" s="235">
        <v>435153</v>
      </c>
      <c r="G69" s="255">
        <f>'Jobs-Ops'!G69</f>
        <v>0</v>
      </c>
      <c r="H69" s="113">
        <f>'Jobs-Ops'!H69</f>
        <v>0</v>
      </c>
      <c r="I69" s="104"/>
      <c r="J69" s="237">
        <f t="shared" si="10"/>
        <v>435153</v>
      </c>
      <c r="K69" s="238"/>
      <c r="L69" s="239"/>
      <c r="M69" s="8">
        <v>240914.01</v>
      </c>
      <c r="N69" s="240">
        <f t="shared" si="11"/>
        <v>240914.01</v>
      </c>
      <c r="O69" s="71"/>
      <c r="P69" s="100"/>
      <c r="Q69" s="9">
        <f t="shared" si="12"/>
        <v>194238.99</v>
      </c>
      <c r="R69" s="9">
        <f t="shared" si="13"/>
        <v>233081.60000000001</v>
      </c>
      <c r="S69" s="9">
        <f t="shared" si="14"/>
        <v>-38842.610000000015</v>
      </c>
      <c r="T69" s="256">
        <v>46022</v>
      </c>
      <c r="U69" s="10"/>
      <c r="V69" s="23">
        <f t="shared" si="15"/>
        <v>0.83957923410099722</v>
      </c>
      <c r="W69" s="11">
        <f t="shared" si="16"/>
        <v>365345.42245675123</v>
      </c>
      <c r="X69" s="8">
        <v>202266.4</v>
      </c>
      <c r="Y69" s="9">
        <f t="shared" si="17"/>
        <v>163079.02245675123</v>
      </c>
      <c r="Z69" s="9">
        <f t="shared" si="18"/>
        <v>233081.60000000001</v>
      </c>
      <c r="AA69" s="9">
        <f t="shared" si="19"/>
        <v>-70002.577543248772</v>
      </c>
      <c r="AB69" s="10"/>
      <c r="AC69" s="24">
        <v>0.47728732268890783</v>
      </c>
      <c r="AD69" s="11">
        <v>99129.173863875432</v>
      </c>
      <c r="AE69" s="8">
        <v>124294.21</v>
      </c>
      <c r="AF69" s="9">
        <f t="shared" si="20"/>
        <v>-25165.036136124574</v>
      </c>
      <c r="AG69" s="10"/>
      <c r="AH69" s="11">
        <f t="shared" si="21"/>
        <v>266216.24859287578</v>
      </c>
      <c r="AI69" s="8">
        <v>77972.19</v>
      </c>
      <c r="AJ69" s="9">
        <f t="shared" si="23"/>
        <v>188244.05859287581</v>
      </c>
      <c r="AK69" s="10"/>
      <c r="AL69" s="25">
        <f t="shared" si="24"/>
        <v>69807.577543248772</v>
      </c>
      <c r="AM69" s="25">
        <f t="shared" si="25"/>
        <v>38647.610000000015</v>
      </c>
      <c r="AN69" s="25">
        <f t="shared" si="26"/>
        <v>31159.967543248757</v>
      </c>
      <c r="AO69" s="10"/>
      <c r="AP69" s="12">
        <v>435153</v>
      </c>
      <c r="AQ69" s="12" t="str">
        <f t="shared" si="27"/>
        <v xml:space="preserve"> </v>
      </c>
      <c r="AR69" s="12">
        <f t="shared" si="28"/>
        <v>69807.577543248772</v>
      </c>
      <c r="AS69" s="241"/>
      <c r="AT69" s="242"/>
      <c r="AU69" s="241"/>
      <c r="AV69" s="241"/>
      <c r="AW69" s="243"/>
      <c r="AX69" s="242"/>
      <c r="AY69" s="242"/>
      <c r="AZ69" s="241">
        <v>0</v>
      </c>
      <c r="BA69" s="241">
        <v>0</v>
      </c>
      <c r="BB69" s="241">
        <v>0</v>
      </c>
      <c r="BC69" s="241">
        <v>0</v>
      </c>
      <c r="BD69" s="241">
        <v>0</v>
      </c>
      <c r="BE69" s="241">
        <v>0</v>
      </c>
      <c r="BF69" s="241"/>
      <c r="BG69" s="241">
        <v>3</v>
      </c>
      <c r="BH69" s="241">
        <v>0</v>
      </c>
      <c r="BI69" s="241">
        <v>233081.60000000001</v>
      </c>
      <c r="BJ69" s="241"/>
      <c r="BK69" s="241"/>
      <c r="BL69" s="241"/>
      <c r="BM69" s="241"/>
      <c r="BN69" s="294"/>
      <c r="BO69" s="294"/>
      <c r="BP69" s="294"/>
      <c r="BQ69" s="294"/>
      <c r="BR69" s="244"/>
      <c r="BS69" s="244"/>
      <c r="BT69" s="241"/>
      <c r="BU69" s="241"/>
      <c r="BV69" s="245"/>
      <c r="BW69" s="241">
        <v>0</v>
      </c>
      <c r="BX69" s="241">
        <v>207692.87</v>
      </c>
      <c r="BY69" s="241">
        <v>260418</v>
      </c>
      <c r="BZ69" s="241">
        <v>207692.87</v>
      </c>
      <c r="CA69" s="241">
        <v>260418</v>
      </c>
      <c r="CB69" s="242" t="s">
        <v>634</v>
      </c>
      <c r="CC69" s="247">
        <v>202266.4</v>
      </c>
      <c r="CD69" s="247">
        <v>77972.19</v>
      </c>
      <c r="CE69" s="247">
        <v>435153</v>
      </c>
      <c r="CF69" s="247">
        <v>0</v>
      </c>
    </row>
    <row r="70" spans="1:84" x14ac:dyDescent="0.25">
      <c r="A70" s="253" t="s">
        <v>764</v>
      </c>
      <c r="B70" s="254" t="s">
        <v>665</v>
      </c>
      <c r="C70" s="254" t="s">
        <v>640</v>
      </c>
      <c r="D70" s="233"/>
      <c r="E70" s="234">
        <v>226400.8</v>
      </c>
      <c r="F70" s="235">
        <v>226400.8</v>
      </c>
      <c r="G70" s="255">
        <f>'Jobs-Ops'!G70</f>
        <v>0</v>
      </c>
      <c r="H70" s="113">
        <f>'Jobs-Ops'!H70</f>
        <v>0</v>
      </c>
      <c r="I70" s="104"/>
      <c r="J70" s="237">
        <f t="shared" si="10"/>
        <v>226400.8</v>
      </c>
      <c r="K70" s="238"/>
      <c r="L70" s="239"/>
      <c r="M70" s="8">
        <v>228219.36</v>
      </c>
      <c r="N70" s="240">
        <f t="shared" si="11"/>
        <v>228219.36</v>
      </c>
      <c r="O70" s="71"/>
      <c r="P70" s="100"/>
      <c r="Q70" s="9">
        <f t="shared" si="12"/>
        <v>-1818.5599999999977</v>
      </c>
      <c r="R70" s="9">
        <f t="shared" si="13"/>
        <v>17561.619999999995</v>
      </c>
      <c r="S70" s="9">
        <f t="shared" si="14"/>
        <v>-19380.179999999993</v>
      </c>
      <c r="T70" s="256">
        <v>46022</v>
      </c>
      <c r="U70" s="10"/>
      <c r="V70" s="23">
        <f t="shared" si="15"/>
        <v>0.84140017744331597</v>
      </c>
      <c r="W70" s="11">
        <f t="shared" si="16"/>
        <v>190493.67329330868</v>
      </c>
      <c r="X70" s="8">
        <v>192023.81</v>
      </c>
      <c r="Y70" s="9">
        <f t="shared" si="17"/>
        <v>-1818.5599999999977</v>
      </c>
      <c r="Z70" s="9">
        <f t="shared" si="18"/>
        <v>17561.619999999995</v>
      </c>
      <c r="AA70" s="9">
        <f t="shared" si="19"/>
        <v>-19380.179999999993</v>
      </c>
      <c r="AB70" s="10"/>
      <c r="AC70" s="24">
        <v>7.1995866210326845E-2</v>
      </c>
      <c r="AD70" s="11">
        <v>1085.8870115798613</v>
      </c>
      <c r="AE70" s="8">
        <v>15082.63</v>
      </c>
      <c r="AF70" s="9">
        <f t="shared" si="20"/>
        <v>-13996.742988420137</v>
      </c>
      <c r="AG70" s="10"/>
      <c r="AH70" s="11">
        <f t="shared" si="21"/>
        <v>189407.78628172883</v>
      </c>
      <c r="AI70" s="8">
        <v>176941.18</v>
      </c>
      <c r="AJ70" s="9">
        <f t="shared" si="23"/>
        <v>12178.18298842014</v>
      </c>
      <c r="AK70" s="10"/>
      <c r="AL70" s="25">
        <f t="shared" si="24"/>
        <v>35907.126706691313</v>
      </c>
      <c r="AM70" s="25">
        <f t="shared" si="25"/>
        <v>36195.549999999988</v>
      </c>
      <c r="AN70" s="25">
        <f t="shared" si="26"/>
        <v>0</v>
      </c>
      <c r="AO70" s="10"/>
      <c r="AP70" s="12">
        <v>226400.8</v>
      </c>
      <c r="AQ70" s="12" t="str">
        <f t="shared" si="27"/>
        <v xml:space="preserve"> </v>
      </c>
      <c r="AR70" s="12">
        <f t="shared" si="28"/>
        <v>35907.126706691313</v>
      </c>
      <c r="AS70" s="241"/>
      <c r="AT70" s="242"/>
      <c r="AU70" s="241"/>
      <c r="AV70" s="241"/>
      <c r="AW70" s="243"/>
      <c r="AX70" s="242"/>
      <c r="AY70" s="242"/>
      <c r="AZ70" s="241">
        <v>0</v>
      </c>
      <c r="BA70" s="241">
        <v>0</v>
      </c>
      <c r="BB70" s="241">
        <v>0</v>
      </c>
      <c r="BC70" s="241">
        <v>0</v>
      </c>
      <c r="BD70" s="241">
        <v>0</v>
      </c>
      <c r="BE70" s="241">
        <v>0</v>
      </c>
      <c r="BF70" s="241"/>
      <c r="BG70" s="241">
        <v>3</v>
      </c>
      <c r="BH70" s="241">
        <v>0</v>
      </c>
      <c r="BI70" s="241">
        <v>17561.619999999995</v>
      </c>
      <c r="BJ70" s="241"/>
      <c r="BK70" s="241"/>
      <c r="BL70" s="241"/>
      <c r="BM70" s="241"/>
      <c r="BN70" s="294"/>
      <c r="BO70" s="294"/>
      <c r="BP70" s="294"/>
      <c r="BQ70" s="294"/>
      <c r="BR70" s="244"/>
      <c r="BS70" s="244"/>
      <c r="BT70" s="241"/>
      <c r="BU70" s="241"/>
      <c r="BV70" s="245"/>
      <c r="BW70" s="241">
        <v>0</v>
      </c>
      <c r="BX70" s="241">
        <v>15082.63</v>
      </c>
      <c r="BY70" s="241">
        <v>209493</v>
      </c>
      <c r="BZ70" s="241">
        <v>15082.63</v>
      </c>
      <c r="CA70" s="241">
        <v>209493</v>
      </c>
      <c r="CB70" s="242" t="s">
        <v>634</v>
      </c>
      <c r="CC70" s="247">
        <v>192023.81</v>
      </c>
      <c r="CD70" s="247">
        <v>176941.18</v>
      </c>
      <c r="CE70" s="247">
        <v>226400.8</v>
      </c>
      <c r="CF70" s="247">
        <v>0</v>
      </c>
    </row>
    <row r="71" spans="1:84" x14ac:dyDescent="0.25">
      <c r="A71" s="253" t="s">
        <v>765</v>
      </c>
      <c r="B71" s="254" t="s">
        <v>766</v>
      </c>
      <c r="C71" s="254" t="s">
        <v>640</v>
      </c>
      <c r="D71" s="233"/>
      <c r="E71" s="234">
        <v>0</v>
      </c>
      <c r="F71" s="235">
        <v>0</v>
      </c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0</v>
      </c>
      <c r="K71" s="238"/>
      <c r="L71" s="239"/>
      <c r="M71" s="8">
        <v>2989.16</v>
      </c>
      <c r="N71" s="240">
        <f t="shared" ref="N71:N134" si="30">M71</f>
        <v>2989.16</v>
      </c>
      <c r="O71" s="71"/>
      <c r="P71" s="100"/>
      <c r="Q71" s="9">
        <f t="shared" ref="Q71:Q134" si="31">J71-N71</f>
        <v>-2989.16</v>
      </c>
      <c r="R71" s="9">
        <f t="shared" ref="R71:R134" si="32">IF(LEFT(B71,4)&lt;&gt;"    ",0,BI71)</f>
        <v>-1296.46</v>
      </c>
      <c r="S71" s="9">
        <f t="shared" ref="S71:S134" si="33">+Q71-R71</f>
        <v>-1692.6999999999998</v>
      </c>
      <c r="T71" s="256">
        <v>46022</v>
      </c>
      <c r="U71" s="10"/>
      <c r="V71" s="23">
        <f t="shared" ref="V71:V134" si="34">IF(LEFT(B71,4)&lt;&gt;"    ","",IF(N71&lt;&gt;0,X71/N71,0))</f>
        <v>1.2784394277991142</v>
      </c>
      <c r="W71" s="11">
        <f t="shared" ref="W71:W134" si="35">IF(LEFT(B71,4)&lt;&gt;"    ","",IF(V71&gt;=0.1,V71*J71,X71))</f>
        <v>0</v>
      </c>
      <c r="X71" s="8">
        <v>3821.46</v>
      </c>
      <c r="Y71" s="9">
        <f t="shared" ref="Y71:Y134" si="36">IF(LEFT(B71,4)&lt;&gt;"    ",0,IF(Q71&lt;0,Q71,IF(V71&gt;0.1,W71-X71,0)))</f>
        <v>-2989.16</v>
      </c>
      <c r="Z71" s="9">
        <f t="shared" ref="Z71:Z134" si="37">IF(LEFT(B71,4)&lt;&gt;"    ",0,BI71)</f>
        <v>-1296.46</v>
      </c>
      <c r="AA71" s="9">
        <f t="shared" ref="AA71:AA134" si="38">Y71-Z71</f>
        <v>-1692.6999999999998</v>
      </c>
      <c r="AB71" s="10"/>
      <c r="AC71" s="24">
        <v>0</v>
      </c>
      <c r="AD71" s="11">
        <v>0</v>
      </c>
      <c r="AE71" s="8">
        <v>0</v>
      </c>
      <c r="AF71" s="9">
        <f t="shared" ref="AF71:AF134" si="39">IF(LEFT(B71,4)&lt;&gt;"    ","",AD71-AE71)</f>
        <v>0</v>
      </c>
      <c r="AG71" s="10"/>
      <c r="AH71" s="11">
        <f t="shared" ref="AH71:AH134" si="40">IF(LEFT(B71,4)&lt;&gt;"    ","",W71-AD71)</f>
        <v>0</v>
      </c>
      <c r="AI71" s="8">
        <v>3821.46</v>
      </c>
      <c r="AJ71" s="9">
        <f t="shared" ref="AJ71:AJ134" si="41">IF(LEFT(B71,4)&lt;&gt;"    ","",Y71-AF71)</f>
        <v>-2989.16</v>
      </c>
      <c r="AK71" s="10"/>
      <c r="AL71" s="25">
        <f t="shared" ref="AL71:AL134" si="42">IF(LEFT(B71,4)&lt;&gt;"    ","",J71-W71)</f>
        <v>0</v>
      </c>
      <c r="AM71" s="25">
        <f t="shared" ref="AM71:AM134" si="43">N71-X71</f>
        <v>-832.30000000000018</v>
      </c>
      <c r="AN71" s="25">
        <f t="shared" ref="AN71:AN134" si="44">IF(LEFT(B71,4)&lt;&gt;"    ","",Q71-Y71)</f>
        <v>0</v>
      </c>
      <c r="AO71" s="10"/>
      <c r="AP71" s="12">
        <v>2525</v>
      </c>
      <c r="AQ71" s="12" t="str">
        <f t="shared" ref="AQ71:AQ134" si="45">IF(LEFT(B71,4)&lt;&gt;"    ","",IF(W71-AP71&gt;=0,W71-AP71," "))</f>
        <v xml:space="preserve"> </v>
      </c>
      <c r="AR71" s="12">
        <f t="shared" ref="AR71:AR134" si="46">IF(LEFT(B71,4)&lt;&gt;"    ","",IF(AP71-W71&gt;=0,AP71-W71," "))</f>
        <v>2525</v>
      </c>
      <c r="AS71" s="241"/>
      <c r="AT71" s="242"/>
      <c r="AU71" s="241"/>
      <c r="AV71" s="241"/>
      <c r="AW71" s="243"/>
      <c r="AX71" s="242"/>
      <c r="AY71" s="242"/>
      <c r="AZ71" s="241">
        <v>0</v>
      </c>
      <c r="BA71" s="241">
        <v>0</v>
      </c>
      <c r="BB71" s="241">
        <v>0</v>
      </c>
      <c r="BC71" s="241">
        <v>0</v>
      </c>
      <c r="BD71" s="241">
        <v>0</v>
      </c>
      <c r="BE71" s="241">
        <v>0</v>
      </c>
      <c r="BF71" s="241"/>
      <c r="BG71" s="241">
        <v>3</v>
      </c>
      <c r="BH71" s="241">
        <v>0</v>
      </c>
      <c r="BI71" s="241">
        <v>-1296.46</v>
      </c>
      <c r="BJ71" s="241"/>
      <c r="BK71" s="241"/>
      <c r="BL71" s="241"/>
      <c r="BM71" s="241"/>
      <c r="BN71" s="294"/>
      <c r="BO71" s="294"/>
      <c r="BP71" s="294"/>
      <c r="BQ71" s="294"/>
      <c r="BR71" s="244"/>
      <c r="BS71" s="244"/>
      <c r="BT71" s="241"/>
      <c r="BU71" s="241"/>
      <c r="BV71" s="245"/>
      <c r="BW71" s="241">
        <v>0</v>
      </c>
      <c r="BX71" s="241">
        <v>0</v>
      </c>
      <c r="BY71" s="241">
        <v>0</v>
      </c>
      <c r="BZ71" s="241">
        <v>0</v>
      </c>
      <c r="CA71" s="241">
        <v>0</v>
      </c>
      <c r="CB71" s="242" t="s">
        <v>634</v>
      </c>
      <c r="CC71" s="247">
        <v>3821.46</v>
      </c>
      <c r="CD71" s="247">
        <v>3821.46</v>
      </c>
      <c r="CE71" s="247">
        <v>2525</v>
      </c>
      <c r="CF71" s="247">
        <v>0</v>
      </c>
    </row>
    <row r="72" spans="1:84" x14ac:dyDescent="0.25">
      <c r="A72" s="253" t="s">
        <v>767</v>
      </c>
      <c r="B72" s="254" t="s">
        <v>768</v>
      </c>
      <c r="C72" s="254" t="s">
        <v>640</v>
      </c>
      <c r="D72" s="233"/>
      <c r="E72" s="234">
        <v>34000</v>
      </c>
      <c r="F72" s="235">
        <v>34000</v>
      </c>
      <c r="G72" s="255">
        <f>'Jobs-Ops'!G72</f>
        <v>0</v>
      </c>
      <c r="H72" s="113">
        <f>'Jobs-Ops'!H72</f>
        <v>0</v>
      </c>
      <c r="I72" s="104"/>
      <c r="J72" s="237">
        <f t="shared" si="29"/>
        <v>34000</v>
      </c>
      <c r="K72" s="238"/>
      <c r="L72" s="239"/>
      <c r="M72" s="8">
        <v>7871.44</v>
      </c>
      <c r="N72" s="240">
        <f t="shared" si="30"/>
        <v>7871.44</v>
      </c>
      <c r="O72" s="71"/>
      <c r="P72" s="100"/>
      <c r="Q72" s="9">
        <f t="shared" si="31"/>
        <v>26128.560000000001</v>
      </c>
      <c r="R72" s="9">
        <f t="shared" si="32"/>
        <v>30403.439999999999</v>
      </c>
      <c r="S72" s="9">
        <f t="shared" si="33"/>
        <v>-4274.8799999999974</v>
      </c>
      <c r="T72" s="256">
        <v>46022</v>
      </c>
      <c r="U72" s="10"/>
      <c r="V72" s="23">
        <f t="shared" si="34"/>
        <v>0.45691258524488532</v>
      </c>
      <c r="W72" s="11">
        <f t="shared" si="35"/>
        <v>15535.027898326101</v>
      </c>
      <c r="X72" s="8">
        <v>3596.56</v>
      </c>
      <c r="Y72" s="9">
        <f t="shared" si="36"/>
        <v>11938.467898326102</v>
      </c>
      <c r="Z72" s="9">
        <f t="shared" si="37"/>
        <v>30403.439999999999</v>
      </c>
      <c r="AA72" s="9">
        <f t="shared" si="38"/>
        <v>-18464.972101673899</v>
      </c>
      <c r="AB72" s="10"/>
      <c r="AC72" s="24">
        <v>1.7345350797561925E-2</v>
      </c>
      <c r="AD72" s="11">
        <v>2.3199406691739037</v>
      </c>
      <c r="AE72" s="8">
        <v>133.75</v>
      </c>
      <c r="AF72" s="9">
        <f t="shared" si="39"/>
        <v>-131.43005933082608</v>
      </c>
      <c r="AG72" s="10"/>
      <c r="AH72" s="11">
        <f t="shared" si="40"/>
        <v>15532.707957656927</v>
      </c>
      <c r="AI72" s="8">
        <v>3462.81</v>
      </c>
      <c r="AJ72" s="9">
        <f t="shared" si="41"/>
        <v>12069.897957656927</v>
      </c>
      <c r="AK72" s="10"/>
      <c r="AL72" s="25">
        <f t="shared" si="42"/>
        <v>18464.972101673899</v>
      </c>
      <c r="AM72" s="25">
        <f t="shared" si="43"/>
        <v>4274.8799999999992</v>
      </c>
      <c r="AN72" s="25">
        <f t="shared" si="44"/>
        <v>14190.092101673899</v>
      </c>
      <c r="AO72" s="10"/>
      <c r="AP72" s="12">
        <v>34000</v>
      </c>
      <c r="AQ72" s="12" t="str">
        <f t="shared" si="45"/>
        <v xml:space="preserve"> </v>
      </c>
      <c r="AR72" s="12">
        <f t="shared" si="46"/>
        <v>18464.972101673899</v>
      </c>
      <c r="AS72" s="241"/>
      <c r="AT72" s="242"/>
      <c r="AU72" s="241"/>
      <c r="AV72" s="241"/>
      <c r="AW72" s="243"/>
      <c r="AX72" s="242"/>
      <c r="AY72" s="242"/>
      <c r="AZ72" s="241">
        <v>0</v>
      </c>
      <c r="BA72" s="241">
        <v>0</v>
      </c>
      <c r="BB72" s="241">
        <v>0</v>
      </c>
      <c r="BC72" s="241">
        <v>0</v>
      </c>
      <c r="BD72" s="241">
        <v>0</v>
      </c>
      <c r="BE72" s="241">
        <v>0</v>
      </c>
      <c r="BF72" s="241"/>
      <c r="BG72" s="241">
        <v>3</v>
      </c>
      <c r="BH72" s="241">
        <v>0</v>
      </c>
      <c r="BI72" s="241">
        <v>30403.439999999999</v>
      </c>
      <c r="BJ72" s="241"/>
      <c r="BK72" s="241"/>
      <c r="BL72" s="241"/>
      <c r="BM72" s="241"/>
      <c r="BN72" s="294"/>
      <c r="BO72" s="294"/>
      <c r="BP72" s="294"/>
      <c r="BQ72" s="294"/>
      <c r="BR72" s="244"/>
      <c r="BS72" s="244"/>
      <c r="BT72" s="241"/>
      <c r="BU72" s="241"/>
      <c r="BV72" s="245"/>
      <c r="BW72" s="241">
        <v>0</v>
      </c>
      <c r="BX72" s="241">
        <v>133.75</v>
      </c>
      <c r="BY72" s="241">
        <v>7711</v>
      </c>
      <c r="BZ72" s="241">
        <v>133.75</v>
      </c>
      <c r="CA72" s="241">
        <v>7711</v>
      </c>
      <c r="CB72" s="242" t="s">
        <v>634</v>
      </c>
      <c r="CC72" s="247">
        <v>3596.56</v>
      </c>
      <c r="CD72" s="247">
        <v>3462.81</v>
      </c>
      <c r="CE72" s="247">
        <v>34000</v>
      </c>
      <c r="CF72" s="247">
        <v>0</v>
      </c>
    </row>
    <row r="73" spans="1:84" x14ac:dyDescent="0.25">
      <c r="A73" s="253" t="s">
        <v>769</v>
      </c>
      <c r="B73" s="254" t="s">
        <v>668</v>
      </c>
      <c r="C73" s="254" t="s">
        <v>640</v>
      </c>
      <c r="D73" s="233"/>
      <c r="E73" s="234">
        <v>65960</v>
      </c>
      <c r="F73" s="235">
        <v>65960</v>
      </c>
      <c r="G73" s="255">
        <f>'Jobs-Ops'!G73</f>
        <v>0</v>
      </c>
      <c r="H73" s="113">
        <f>'Jobs-Ops'!H73</f>
        <v>0</v>
      </c>
      <c r="I73" s="104"/>
      <c r="J73" s="237">
        <f t="shared" si="29"/>
        <v>65960</v>
      </c>
      <c r="K73" s="238"/>
      <c r="L73" s="239"/>
      <c r="M73" s="8">
        <v>37411.68</v>
      </c>
      <c r="N73" s="240">
        <f t="shared" si="30"/>
        <v>37411.68</v>
      </c>
      <c r="O73" s="71"/>
      <c r="P73" s="100"/>
      <c r="Q73" s="9">
        <f t="shared" si="31"/>
        <v>28548.32</v>
      </c>
      <c r="R73" s="9">
        <f t="shared" si="32"/>
        <v>9055</v>
      </c>
      <c r="S73" s="9">
        <f t="shared" si="33"/>
        <v>19493.32</v>
      </c>
      <c r="T73" s="256">
        <v>46022</v>
      </c>
      <c r="U73" s="10"/>
      <c r="V73" s="23">
        <f t="shared" si="34"/>
        <v>1.1103174195866103</v>
      </c>
      <c r="W73" s="11">
        <f t="shared" si="35"/>
        <v>73236.536995932824</v>
      </c>
      <c r="X73" s="8">
        <v>41538.839999999997</v>
      </c>
      <c r="Y73" s="9">
        <f t="shared" si="36"/>
        <v>31697.696995932827</v>
      </c>
      <c r="Z73" s="9">
        <f t="shared" si="37"/>
        <v>9055</v>
      </c>
      <c r="AA73" s="9">
        <f t="shared" si="38"/>
        <v>22642.696995932827</v>
      </c>
      <c r="AB73" s="10"/>
      <c r="AC73" s="24">
        <v>3.3279747072850523E-2</v>
      </c>
      <c r="AD73" s="11">
        <v>41.336773839187607</v>
      </c>
      <c r="AE73" s="8">
        <v>1242.0999999999999</v>
      </c>
      <c r="AF73" s="9">
        <f t="shared" si="39"/>
        <v>-1200.7632261608123</v>
      </c>
      <c r="AG73" s="10"/>
      <c r="AH73" s="11">
        <f t="shared" si="40"/>
        <v>73195.200222093641</v>
      </c>
      <c r="AI73" s="8">
        <v>40296.74</v>
      </c>
      <c r="AJ73" s="9">
        <f t="shared" si="41"/>
        <v>32898.460222093636</v>
      </c>
      <c r="AK73" s="10"/>
      <c r="AL73" s="25">
        <f t="shared" si="42"/>
        <v>-7276.5369959328236</v>
      </c>
      <c r="AM73" s="25">
        <f t="shared" si="43"/>
        <v>-4127.1599999999962</v>
      </c>
      <c r="AN73" s="25">
        <f t="shared" si="44"/>
        <v>-3149.3769959328274</v>
      </c>
      <c r="AO73" s="10"/>
      <c r="AP73" s="12">
        <v>65960</v>
      </c>
      <c r="AQ73" s="12">
        <f t="shared" si="45"/>
        <v>7276.5369959328236</v>
      </c>
      <c r="AR73" s="12" t="str">
        <f t="shared" si="46"/>
        <v xml:space="preserve"> </v>
      </c>
      <c r="AS73" s="241"/>
      <c r="AT73" s="242"/>
      <c r="AU73" s="241"/>
      <c r="AV73" s="241"/>
      <c r="AW73" s="243"/>
      <c r="AX73" s="242"/>
      <c r="AY73" s="242"/>
      <c r="AZ73" s="241">
        <v>0</v>
      </c>
      <c r="BA73" s="241">
        <v>0</v>
      </c>
      <c r="BB73" s="241">
        <v>0</v>
      </c>
      <c r="BC73" s="241">
        <v>0</v>
      </c>
      <c r="BD73" s="241">
        <v>0</v>
      </c>
      <c r="BE73" s="241">
        <v>0</v>
      </c>
      <c r="BF73" s="241"/>
      <c r="BG73" s="241">
        <v>3</v>
      </c>
      <c r="BH73" s="241">
        <v>0</v>
      </c>
      <c r="BI73" s="241">
        <v>9055</v>
      </c>
      <c r="BJ73" s="241"/>
      <c r="BK73" s="241"/>
      <c r="BL73" s="241"/>
      <c r="BM73" s="241"/>
      <c r="BN73" s="294"/>
      <c r="BO73" s="294"/>
      <c r="BP73" s="294"/>
      <c r="BQ73" s="294"/>
      <c r="BR73" s="244"/>
      <c r="BS73" s="244"/>
      <c r="BT73" s="241"/>
      <c r="BU73" s="241"/>
      <c r="BV73" s="245"/>
      <c r="BW73" s="241">
        <v>0</v>
      </c>
      <c r="BX73" s="241">
        <v>1242.0999999999999</v>
      </c>
      <c r="BY73" s="241">
        <v>37323</v>
      </c>
      <c r="BZ73" s="241">
        <v>1242.0999999999999</v>
      </c>
      <c r="CA73" s="241">
        <v>37323</v>
      </c>
      <c r="CB73" s="242" t="s">
        <v>634</v>
      </c>
      <c r="CC73" s="247">
        <v>41538.839999999997</v>
      </c>
      <c r="CD73" s="247">
        <v>40296.74</v>
      </c>
      <c r="CE73" s="247">
        <v>65960</v>
      </c>
      <c r="CF73" s="247">
        <v>0</v>
      </c>
    </row>
    <row r="74" spans="1:84" x14ac:dyDescent="0.25">
      <c r="A74" s="253" t="s">
        <v>770</v>
      </c>
      <c r="B74" s="254" t="s">
        <v>771</v>
      </c>
      <c r="C74" s="254" t="s">
        <v>640</v>
      </c>
      <c r="D74" s="233"/>
      <c r="E74" s="234">
        <v>12650</v>
      </c>
      <c r="F74" s="235">
        <v>12650</v>
      </c>
      <c r="G74" s="255">
        <f>'Jobs-Ops'!G74</f>
        <v>0</v>
      </c>
      <c r="H74" s="113">
        <f>'Jobs-Ops'!H74</f>
        <v>0</v>
      </c>
      <c r="I74" s="104"/>
      <c r="J74" s="237">
        <f t="shared" si="29"/>
        <v>12650</v>
      </c>
      <c r="K74" s="238"/>
      <c r="L74" s="239"/>
      <c r="M74" s="8">
        <v>10157.950000000001</v>
      </c>
      <c r="N74" s="240">
        <f t="shared" si="30"/>
        <v>10157.950000000001</v>
      </c>
      <c r="O74" s="71"/>
      <c r="P74" s="100"/>
      <c r="Q74" s="9">
        <f t="shared" si="31"/>
        <v>2492.0499999999993</v>
      </c>
      <c r="R74" s="9">
        <f t="shared" si="32"/>
        <v>2008.1399999999994</v>
      </c>
      <c r="S74" s="9">
        <f t="shared" si="33"/>
        <v>483.90999999999985</v>
      </c>
      <c r="T74" s="256">
        <v>46022</v>
      </c>
      <c r="U74" s="10"/>
      <c r="V74" s="23">
        <f t="shared" si="34"/>
        <v>1.0476385491167017</v>
      </c>
      <c r="W74" s="11">
        <f t="shared" si="35"/>
        <v>13252.627646326277</v>
      </c>
      <c r="X74" s="8">
        <v>10641.86</v>
      </c>
      <c r="Y74" s="9">
        <f t="shared" si="36"/>
        <v>2610.767646326276</v>
      </c>
      <c r="Z74" s="9">
        <f t="shared" si="37"/>
        <v>2008.1399999999994</v>
      </c>
      <c r="AA74" s="9">
        <f t="shared" si="38"/>
        <v>602.62764632627659</v>
      </c>
      <c r="AB74" s="10"/>
      <c r="AC74" s="24">
        <v>0.63217139114978027</v>
      </c>
      <c r="AD74" s="11">
        <v>5055.4493281691448</v>
      </c>
      <c r="AE74" s="8">
        <v>6757.28</v>
      </c>
      <c r="AF74" s="9">
        <f t="shared" si="39"/>
        <v>-1701.830671830855</v>
      </c>
      <c r="AG74" s="10"/>
      <c r="AH74" s="11">
        <f t="shared" si="40"/>
        <v>8197.1783181571318</v>
      </c>
      <c r="AI74" s="8">
        <v>3884.58</v>
      </c>
      <c r="AJ74" s="9">
        <f t="shared" si="41"/>
        <v>4312.598318157131</v>
      </c>
      <c r="AK74" s="10"/>
      <c r="AL74" s="25">
        <f t="shared" si="42"/>
        <v>-602.62764632627659</v>
      </c>
      <c r="AM74" s="25">
        <f t="shared" si="43"/>
        <v>-483.90999999999985</v>
      </c>
      <c r="AN74" s="25">
        <f t="shared" si="44"/>
        <v>-118.71764632627674</v>
      </c>
      <c r="AO74" s="10"/>
      <c r="AP74" s="12">
        <v>12650</v>
      </c>
      <c r="AQ74" s="12">
        <f t="shared" si="45"/>
        <v>602.62764632627659</v>
      </c>
      <c r="AR74" s="12" t="str">
        <f t="shared" si="46"/>
        <v xml:space="preserve"> </v>
      </c>
      <c r="AS74" s="241"/>
      <c r="AT74" s="242"/>
      <c r="AU74" s="241"/>
      <c r="AV74" s="241"/>
      <c r="AW74" s="243"/>
      <c r="AX74" s="242"/>
      <c r="AY74" s="242"/>
      <c r="AZ74" s="241">
        <v>0</v>
      </c>
      <c r="BA74" s="241">
        <v>0</v>
      </c>
      <c r="BB74" s="241">
        <v>0</v>
      </c>
      <c r="BC74" s="241">
        <v>0</v>
      </c>
      <c r="BD74" s="241">
        <v>0</v>
      </c>
      <c r="BE74" s="241">
        <v>0</v>
      </c>
      <c r="BF74" s="241"/>
      <c r="BG74" s="241">
        <v>3</v>
      </c>
      <c r="BH74" s="241">
        <v>0</v>
      </c>
      <c r="BI74" s="241">
        <v>2008.1399999999994</v>
      </c>
      <c r="BJ74" s="241"/>
      <c r="BK74" s="241"/>
      <c r="BL74" s="241"/>
      <c r="BM74" s="241"/>
      <c r="BN74" s="294"/>
      <c r="BO74" s="294"/>
      <c r="BP74" s="294"/>
      <c r="BQ74" s="294"/>
      <c r="BR74" s="244"/>
      <c r="BS74" s="244"/>
      <c r="BT74" s="241"/>
      <c r="BU74" s="241"/>
      <c r="BV74" s="245"/>
      <c r="BW74" s="241">
        <v>0</v>
      </c>
      <c r="BX74" s="241">
        <v>7996.96</v>
      </c>
      <c r="BY74" s="241">
        <v>10689</v>
      </c>
      <c r="BZ74" s="241">
        <v>7996.96</v>
      </c>
      <c r="CA74" s="241">
        <v>10689</v>
      </c>
      <c r="CB74" s="242" t="s">
        <v>634</v>
      </c>
      <c r="CC74" s="247">
        <v>10641.86</v>
      </c>
      <c r="CD74" s="247">
        <v>3884.58</v>
      </c>
      <c r="CE74" s="247">
        <v>12650</v>
      </c>
      <c r="CF74" s="247">
        <v>0</v>
      </c>
    </row>
    <row r="75" spans="1:84" x14ac:dyDescent="0.25">
      <c r="A75" s="253" t="s">
        <v>772</v>
      </c>
      <c r="B75" s="254" t="s">
        <v>773</v>
      </c>
      <c r="C75" s="254" t="s">
        <v>640</v>
      </c>
      <c r="D75" s="233"/>
      <c r="E75" s="234">
        <v>19200</v>
      </c>
      <c r="F75" s="235">
        <v>19200</v>
      </c>
      <c r="G75" s="255">
        <f>'Jobs-Ops'!G75</f>
        <v>0</v>
      </c>
      <c r="H75" s="113">
        <f>'Jobs-Ops'!H75</f>
        <v>0</v>
      </c>
      <c r="I75" s="104"/>
      <c r="J75" s="237">
        <f t="shared" si="29"/>
        <v>19200</v>
      </c>
      <c r="K75" s="238"/>
      <c r="L75" s="239"/>
      <c r="M75" s="8">
        <v>12580.13</v>
      </c>
      <c r="N75" s="240">
        <f t="shared" si="30"/>
        <v>12580.13</v>
      </c>
      <c r="O75" s="71"/>
      <c r="P75" s="100"/>
      <c r="Q75" s="9">
        <f t="shared" si="31"/>
        <v>6619.8700000000008</v>
      </c>
      <c r="R75" s="9">
        <f t="shared" si="32"/>
        <v>7622.23</v>
      </c>
      <c r="S75" s="9">
        <f t="shared" si="33"/>
        <v>-1002.3599999999988</v>
      </c>
      <c r="T75" s="256">
        <v>46022</v>
      </c>
      <c r="U75" s="10"/>
      <c r="V75" s="23">
        <f t="shared" si="34"/>
        <v>0.9203219680559741</v>
      </c>
      <c r="W75" s="11">
        <f t="shared" si="35"/>
        <v>17670.181786674704</v>
      </c>
      <c r="X75" s="8">
        <v>11577.77</v>
      </c>
      <c r="Y75" s="9">
        <f t="shared" si="36"/>
        <v>6092.4117866747038</v>
      </c>
      <c r="Z75" s="9">
        <f t="shared" si="37"/>
        <v>7622.23</v>
      </c>
      <c r="AA75" s="9">
        <f t="shared" si="38"/>
        <v>-1529.8182133252958</v>
      </c>
      <c r="AB75" s="10"/>
      <c r="AC75" s="24">
        <v>3.6937097437303008E-2</v>
      </c>
      <c r="AD75" s="11">
        <v>19.911311744552556</v>
      </c>
      <c r="AE75" s="8">
        <v>539.05999999999995</v>
      </c>
      <c r="AF75" s="9">
        <f t="shared" si="39"/>
        <v>-519.14868825544738</v>
      </c>
      <c r="AG75" s="10"/>
      <c r="AH75" s="11">
        <f t="shared" si="40"/>
        <v>17650.270474930152</v>
      </c>
      <c r="AI75" s="8">
        <v>11038.71</v>
      </c>
      <c r="AJ75" s="9">
        <f t="shared" si="41"/>
        <v>6611.560474930151</v>
      </c>
      <c r="AK75" s="10"/>
      <c r="AL75" s="25">
        <f t="shared" si="42"/>
        <v>1529.8182133252958</v>
      </c>
      <c r="AM75" s="25">
        <f t="shared" si="43"/>
        <v>1002.3599999999988</v>
      </c>
      <c r="AN75" s="25">
        <f t="shared" si="44"/>
        <v>527.45821332529704</v>
      </c>
      <c r="AO75" s="10"/>
      <c r="AP75" s="12">
        <v>19200</v>
      </c>
      <c r="AQ75" s="12" t="str">
        <f t="shared" si="45"/>
        <v xml:space="preserve"> </v>
      </c>
      <c r="AR75" s="12">
        <f t="shared" si="46"/>
        <v>1529.8182133252958</v>
      </c>
      <c r="AS75" s="241"/>
      <c r="AT75" s="242"/>
      <c r="AU75" s="241"/>
      <c r="AV75" s="241"/>
      <c r="AW75" s="243"/>
      <c r="AX75" s="242"/>
      <c r="AY75" s="242"/>
      <c r="AZ75" s="241">
        <v>0</v>
      </c>
      <c r="BA75" s="241">
        <v>0</v>
      </c>
      <c r="BB75" s="241">
        <v>0</v>
      </c>
      <c r="BC75" s="241">
        <v>0</v>
      </c>
      <c r="BD75" s="241">
        <v>0</v>
      </c>
      <c r="BE75" s="241">
        <v>0</v>
      </c>
      <c r="BF75" s="241"/>
      <c r="BG75" s="241">
        <v>3</v>
      </c>
      <c r="BH75" s="241">
        <v>0</v>
      </c>
      <c r="BI75" s="241">
        <v>7622.23</v>
      </c>
      <c r="BJ75" s="241"/>
      <c r="BK75" s="241"/>
      <c r="BL75" s="241"/>
      <c r="BM75" s="241"/>
      <c r="BN75" s="294"/>
      <c r="BO75" s="294"/>
      <c r="BP75" s="294"/>
      <c r="BQ75" s="294"/>
      <c r="BR75" s="244"/>
      <c r="BS75" s="244"/>
      <c r="BT75" s="241"/>
      <c r="BU75" s="241"/>
      <c r="BV75" s="245"/>
      <c r="BW75" s="241">
        <v>0</v>
      </c>
      <c r="BX75" s="241">
        <v>539.05999999999995</v>
      </c>
      <c r="BY75" s="241">
        <v>14594</v>
      </c>
      <c r="BZ75" s="241">
        <v>539.05999999999995</v>
      </c>
      <c r="CA75" s="241">
        <v>14594</v>
      </c>
      <c r="CB75" s="242" t="s">
        <v>634</v>
      </c>
      <c r="CC75" s="247">
        <v>11577.77</v>
      </c>
      <c r="CD75" s="247">
        <v>11038.71</v>
      </c>
      <c r="CE75" s="247">
        <v>19200</v>
      </c>
      <c r="CF75" s="247">
        <v>0</v>
      </c>
    </row>
    <row r="76" spans="1:84" x14ac:dyDescent="0.25">
      <c r="A76" s="253" t="s">
        <v>774</v>
      </c>
      <c r="B76" s="254" t="s">
        <v>775</v>
      </c>
      <c r="C76" s="254" t="s">
        <v>640</v>
      </c>
      <c r="D76" s="233"/>
      <c r="E76" s="234">
        <v>0</v>
      </c>
      <c r="F76" s="235">
        <v>0</v>
      </c>
      <c r="G76" s="255">
        <f>'Jobs-Ops'!G76</f>
        <v>0</v>
      </c>
      <c r="H76" s="113">
        <f>'Jobs-Ops'!H76</f>
        <v>0</v>
      </c>
      <c r="I76" s="104"/>
      <c r="J76" s="237">
        <f t="shared" si="29"/>
        <v>0</v>
      </c>
      <c r="K76" s="238"/>
      <c r="L76" s="239"/>
      <c r="M76" s="8">
        <v>4370841.4000000004</v>
      </c>
      <c r="N76" s="240">
        <f t="shared" si="30"/>
        <v>4370841.4000000004</v>
      </c>
      <c r="O76" s="71"/>
      <c r="P76" s="100"/>
      <c r="Q76" s="9">
        <f t="shared" si="31"/>
        <v>-4370841.4000000004</v>
      </c>
      <c r="R76" s="9">
        <f t="shared" si="32"/>
        <v>-4379101.41</v>
      </c>
      <c r="S76" s="9">
        <f t="shared" si="33"/>
        <v>8260.0099999997765</v>
      </c>
      <c r="T76" s="256">
        <v>46022</v>
      </c>
      <c r="U76" s="10"/>
      <c r="V76" s="23">
        <f t="shared" si="34"/>
        <v>1</v>
      </c>
      <c r="W76" s="11">
        <f t="shared" si="35"/>
        <v>0</v>
      </c>
      <c r="X76" s="8">
        <v>4370841.4000000004</v>
      </c>
      <c r="Y76" s="9">
        <f t="shared" si="36"/>
        <v>-4370841.4000000004</v>
      </c>
      <c r="Z76" s="9">
        <f t="shared" si="37"/>
        <v>-4379101.41</v>
      </c>
      <c r="AA76" s="9">
        <f t="shared" si="38"/>
        <v>8260.0099999997765</v>
      </c>
      <c r="AB76" s="10"/>
      <c r="AC76" s="24">
        <v>0</v>
      </c>
      <c r="AD76" s="11">
        <v>0</v>
      </c>
      <c r="AE76" s="8">
        <v>0</v>
      </c>
      <c r="AF76" s="9">
        <f t="shared" si="39"/>
        <v>0</v>
      </c>
      <c r="AG76" s="10"/>
      <c r="AH76" s="11">
        <f t="shared" si="40"/>
        <v>0</v>
      </c>
      <c r="AI76" s="8">
        <v>4370841.4000000004</v>
      </c>
      <c r="AJ76" s="9">
        <f t="shared" si="41"/>
        <v>-4370841.4000000004</v>
      </c>
      <c r="AK76" s="10"/>
      <c r="AL76" s="25">
        <f t="shared" si="42"/>
        <v>0</v>
      </c>
      <c r="AM76" s="25">
        <f t="shared" si="43"/>
        <v>0</v>
      </c>
      <c r="AN76" s="25">
        <f t="shared" si="44"/>
        <v>0</v>
      </c>
      <c r="AO76" s="10"/>
      <c r="AP76" s="12">
        <v>0</v>
      </c>
      <c r="AQ76" s="12">
        <f t="shared" si="45"/>
        <v>0</v>
      </c>
      <c r="AR76" s="12">
        <f t="shared" si="46"/>
        <v>0</v>
      </c>
      <c r="AS76" s="241"/>
      <c r="AT76" s="242"/>
      <c r="AU76" s="241"/>
      <c r="AV76" s="241"/>
      <c r="AW76" s="243"/>
      <c r="AX76" s="242"/>
      <c r="AY76" s="242"/>
      <c r="AZ76" s="241">
        <v>0</v>
      </c>
      <c r="BA76" s="241">
        <v>0</v>
      </c>
      <c r="BB76" s="241">
        <v>0</v>
      </c>
      <c r="BC76" s="241">
        <v>0</v>
      </c>
      <c r="BD76" s="241">
        <v>0</v>
      </c>
      <c r="BE76" s="241">
        <v>0</v>
      </c>
      <c r="BF76" s="241"/>
      <c r="BG76" s="241">
        <v>3</v>
      </c>
      <c r="BH76" s="241">
        <v>0</v>
      </c>
      <c r="BI76" s="241">
        <v>-4379101.41</v>
      </c>
      <c r="BJ76" s="241"/>
      <c r="BK76" s="241"/>
      <c r="BL76" s="241"/>
      <c r="BM76" s="241"/>
      <c r="BN76" s="294"/>
      <c r="BO76" s="294"/>
      <c r="BP76" s="294"/>
      <c r="BQ76" s="294"/>
      <c r="BR76" s="244"/>
      <c r="BS76" s="244"/>
      <c r="BT76" s="241"/>
      <c r="BU76" s="241"/>
      <c r="BV76" s="245"/>
      <c r="BW76" s="241">
        <v>0</v>
      </c>
      <c r="BX76" s="241">
        <v>0</v>
      </c>
      <c r="BY76" s="241">
        <v>0</v>
      </c>
      <c r="BZ76" s="241">
        <v>0</v>
      </c>
      <c r="CA76" s="241">
        <v>0</v>
      </c>
      <c r="CB76" s="242" t="s">
        <v>634</v>
      </c>
      <c r="CC76" s="247">
        <v>4370841.4000000004</v>
      </c>
      <c r="CD76" s="247">
        <v>4370841.4000000004</v>
      </c>
      <c r="CE76" s="247">
        <v>0</v>
      </c>
      <c r="CF76" s="247">
        <v>0</v>
      </c>
    </row>
    <row r="77" spans="1:84" x14ac:dyDescent="0.25">
      <c r="A77" s="253" t="s">
        <v>776</v>
      </c>
      <c r="B77" s="254" t="s">
        <v>777</v>
      </c>
      <c r="C77" s="254" t="s">
        <v>640</v>
      </c>
      <c r="D77" s="233"/>
      <c r="E77" s="234">
        <v>0</v>
      </c>
      <c r="F77" s="235">
        <v>0</v>
      </c>
      <c r="G77" s="255">
        <f>'Jobs-Ops'!G77</f>
        <v>0</v>
      </c>
      <c r="H77" s="113">
        <f>'Jobs-Ops'!H77</f>
        <v>0</v>
      </c>
      <c r="I77" s="104"/>
      <c r="J77" s="237">
        <f t="shared" si="29"/>
        <v>0</v>
      </c>
      <c r="K77" s="238"/>
      <c r="L77" s="239"/>
      <c r="M77" s="8">
        <v>283825.01</v>
      </c>
      <c r="N77" s="240">
        <f t="shared" si="30"/>
        <v>283825.01</v>
      </c>
      <c r="O77" s="71"/>
      <c r="P77" s="100"/>
      <c r="Q77" s="9">
        <f t="shared" si="31"/>
        <v>-283825.01</v>
      </c>
      <c r="R77" s="9">
        <f t="shared" si="32"/>
        <v>0</v>
      </c>
      <c r="S77" s="9">
        <f t="shared" si="33"/>
        <v>-283825.01</v>
      </c>
      <c r="T77" s="256">
        <v>46022</v>
      </c>
      <c r="U77" s="10"/>
      <c r="V77" s="23">
        <f t="shared" si="34"/>
        <v>0.10300582742866811</v>
      </c>
      <c r="W77" s="11">
        <f t="shared" si="35"/>
        <v>0</v>
      </c>
      <c r="X77" s="8">
        <v>29235.63</v>
      </c>
      <c r="Y77" s="9">
        <f t="shared" si="36"/>
        <v>-283825.01</v>
      </c>
      <c r="Z77" s="9">
        <f t="shared" si="37"/>
        <v>0</v>
      </c>
      <c r="AA77" s="9">
        <f t="shared" si="38"/>
        <v>-283825.01</v>
      </c>
      <c r="AB77" s="10"/>
      <c r="AC77" s="24">
        <v>0</v>
      </c>
      <c r="AD77" s="11">
        <v>0</v>
      </c>
      <c r="AE77" s="8">
        <v>0</v>
      </c>
      <c r="AF77" s="9">
        <f t="shared" si="39"/>
        <v>0</v>
      </c>
      <c r="AG77" s="10"/>
      <c r="AH77" s="11">
        <f t="shared" si="40"/>
        <v>0</v>
      </c>
      <c r="AI77" s="8">
        <v>29235.63</v>
      </c>
      <c r="AJ77" s="9">
        <f t="shared" si="41"/>
        <v>-283825.01</v>
      </c>
      <c r="AK77" s="10"/>
      <c r="AL77" s="25">
        <f t="shared" si="42"/>
        <v>0</v>
      </c>
      <c r="AM77" s="25">
        <f t="shared" si="43"/>
        <v>254589.38</v>
      </c>
      <c r="AN77" s="25">
        <f t="shared" si="44"/>
        <v>0</v>
      </c>
      <c r="AO77" s="10"/>
      <c r="AP77" s="12">
        <v>29235.63</v>
      </c>
      <c r="AQ77" s="12" t="str">
        <f t="shared" si="45"/>
        <v xml:space="preserve"> </v>
      </c>
      <c r="AR77" s="12">
        <f t="shared" si="46"/>
        <v>29235.63</v>
      </c>
      <c r="AS77" s="241"/>
      <c r="AT77" s="242"/>
      <c r="AU77" s="241"/>
      <c r="AV77" s="241"/>
      <c r="AW77" s="243"/>
      <c r="AX77" s="242"/>
      <c r="AY77" s="242"/>
      <c r="AZ77" s="241">
        <v>0</v>
      </c>
      <c r="BA77" s="241">
        <v>0</v>
      </c>
      <c r="BB77" s="241">
        <v>0</v>
      </c>
      <c r="BC77" s="241">
        <v>0</v>
      </c>
      <c r="BD77" s="241">
        <v>0</v>
      </c>
      <c r="BE77" s="241">
        <v>0</v>
      </c>
      <c r="BF77" s="241"/>
      <c r="BG77" s="241">
        <v>3</v>
      </c>
      <c r="BH77" s="241">
        <v>0</v>
      </c>
      <c r="BI77" s="241">
        <v>0</v>
      </c>
      <c r="BJ77" s="241"/>
      <c r="BK77" s="241"/>
      <c r="BL77" s="241"/>
      <c r="BM77" s="241"/>
      <c r="BN77" s="294"/>
      <c r="BO77" s="294"/>
      <c r="BP77" s="294"/>
      <c r="BQ77" s="294"/>
      <c r="BR77" s="244"/>
      <c r="BS77" s="244"/>
      <c r="BT77" s="241"/>
      <c r="BU77" s="241"/>
      <c r="BV77" s="245"/>
      <c r="BW77" s="241">
        <v>0</v>
      </c>
      <c r="BX77" s="241">
        <v>0</v>
      </c>
      <c r="BY77" s="241">
        <v>0</v>
      </c>
      <c r="BZ77" s="241">
        <v>0</v>
      </c>
      <c r="CA77" s="241">
        <v>0</v>
      </c>
      <c r="CB77" s="242" t="s">
        <v>634</v>
      </c>
      <c r="CC77" s="247">
        <v>29235.63</v>
      </c>
      <c r="CD77" s="247">
        <v>29235.63</v>
      </c>
      <c r="CE77" s="247">
        <v>29235.63</v>
      </c>
      <c r="CF77" s="247">
        <v>0</v>
      </c>
    </row>
    <row r="78" spans="1:84" x14ac:dyDescent="0.25">
      <c r="A78" s="253" t="s">
        <v>778</v>
      </c>
      <c r="B78" s="254" t="s">
        <v>779</v>
      </c>
      <c r="C78" s="254" t="s">
        <v>640</v>
      </c>
      <c r="D78" s="233"/>
      <c r="E78" s="234">
        <v>359469</v>
      </c>
      <c r="F78" s="235">
        <v>359469</v>
      </c>
      <c r="G78" s="255">
        <f>'Jobs-Ops'!G78</f>
        <v>0</v>
      </c>
      <c r="H78" s="113">
        <f>'Jobs-Ops'!H78</f>
        <v>0</v>
      </c>
      <c r="I78" s="104"/>
      <c r="J78" s="237">
        <f t="shared" si="29"/>
        <v>359469</v>
      </c>
      <c r="K78" s="238"/>
      <c r="L78" s="239"/>
      <c r="M78" s="8">
        <v>219021.24</v>
      </c>
      <c r="N78" s="240">
        <f t="shared" si="30"/>
        <v>219021.24</v>
      </c>
      <c r="O78" s="71"/>
      <c r="P78" s="100"/>
      <c r="Q78" s="9">
        <f t="shared" si="31"/>
        <v>140447.76</v>
      </c>
      <c r="R78" s="9">
        <f t="shared" si="32"/>
        <v>0</v>
      </c>
      <c r="S78" s="9">
        <f t="shared" si="33"/>
        <v>140447.76</v>
      </c>
      <c r="T78" s="256">
        <v>46022</v>
      </c>
      <c r="U78" s="10"/>
      <c r="V78" s="23">
        <f t="shared" si="34"/>
        <v>1.6412517799643542</v>
      </c>
      <c r="W78" s="11">
        <f t="shared" si="35"/>
        <v>589979.13609200646</v>
      </c>
      <c r="X78" s="8">
        <v>359469</v>
      </c>
      <c r="Y78" s="9">
        <f t="shared" si="36"/>
        <v>230510.13609200646</v>
      </c>
      <c r="Z78" s="9">
        <f t="shared" si="37"/>
        <v>0</v>
      </c>
      <c r="AA78" s="9">
        <f t="shared" si="38"/>
        <v>230510.13609200646</v>
      </c>
      <c r="AB78" s="10"/>
      <c r="AC78" s="24">
        <v>0</v>
      </c>
      <c r="AD78" s="11">
        <v>0</v>
      </c>
      <c r="AE78" s="8">
        <v>0</v>
      </c>
      <c r="AF78" s="9">
        <f t="shared" si="39"/>
        <v>0</v>
      </c>
      <c r="AG78" s="10"/>
      <c r="AH78" s="11">
        <f t="shared" si="40"/>
        <v>589979.13609200646</v>
      </c>
      <c r="AI78" s="8">
        <v>359469</v>
      </c>
      <c r="AJ78" s="9">
        <f t="shared" si="41"/>
        <v>230510.13609200646</v>
      </c>
      <c r="AK78" s="10"/>
      <c r="AL78" s="25">
        <f t="shared" si="42"/>
        <v>-230510.13609200646</v>
      </c>
      <c r="AM78" s="25">
        <f t="shared" si="43"/>
        <v>-140447.76</v>
      </c>
      <c r="AN78" s="25">
        <f t="shared" si="44"/>
        <v>-90062.376092006452</v>
      </c>
      <c r="AO78" s="10"/>
      <c r="AP78" s="12">
        <v>359469</v>
      </c>
      <c r="AQ78" s="12">
        <f t="shared" si="45"/>
        <v>230510.13609200646</v>
      </c>
      <c r="AR78" s="12" t="str">
        <f t="shared" si="46"/>
        <v xml:space="preserve"> </v>
      </c>
      <c r="AS78" s="241"/>
      <c r="AT78" s="242"/>
      <c r="AU78" s="241"/>
      <c r="AV78" s="241"/>
      <c r="AW78" s="243"/>
      <c r="AX78" s="242"/>
      <c r="AY78" s="242"/>
      <c r="AZ78" s="241">
        <v>0</v>
      </c>
      <c r="BA78" s="241">
        <v>0</v>
      </c>
      <c r="BB78" s="241">
        <v>0</v>
      </c>
      <c r="BC78" s="241">
        <v>0</v>
      </c>
      <c r="BD78" s="241">
        <v>0</v>
      </c>
      <c r="BE78" s="241">
        <v>0</v>
      </c>
      <c r="BF78" s="241"/>
      <c r="BG78" s="241">
        <v>3</v>
      </c>
      <c r="BH78" s="241">
        <v>0</v>
      </c>
      <c r="BI78" s="241">
        <v>0</v>
      </c>
      <c r="BJ78" s="241"/>
      <c r="BK78" s="241"/>
      <c r="BL78" s="241"/>
      <c r="BM78" s="241"/>
      <c r="BN78" s="294"/>
      <c r="BO78" s="294"/>
      <c r="BP78" s="294"/>
      <c r="BQ78" s="294"/>
      <c r="BR78" s="244"/>
      <c r="BS78" s="244"/>
      <c r="BT78" s="241"/>
      <c r="BU78" s="241"/>
      <c r="BV78" s="245"/>
      <c r="BW78" s="241">
        <v>0</v>
      </c>
      <c r="BX78" s="241">
        <v>0</v>
      </c>
      <c r="BY78" s="241">
        <v>0</v>
      </c>
      <c r="BZ78" s="241">
        <v>0</v>
      </c>
      <c r="CA78" s="241">
        <v>0</v>
      </c>
      <c r="CB78" s="242" t="s">
        <v>634</v>
      </c>
      <c r="CC78" s="247">
        <v>359469</v>
      </c>
      <c r="CD78" s="247">
        <v>359469</v>
      </c>
      <c r="CE78" s="247">
        <v>359469</v>
      </c>
      <c r="CF78" s="247">
        <v>0</v>
      </c>
    </row>
    <row r="79" spans="1:84" x14ac:dyDescent="0.25">
      <c r="A79" s="253" t="s">
        <v>780</v>
      </c>
      <c r="B79" s="254" t="s">
        <v>781</v>
      </c>
      <c r="C79" s="254" t="s">
        <v>640</v>
      </c>
      <c r="D79" s="233"/>
      <c r="E79" s="234">
        <v>19800</v>
      </c>
      <c r="F79" s="235">
        <v>19800</v>
      </c>
      <c r="G79" s="255">
        <f>'Jobs-Ops'!G79</f>
        <v>0</v>
      </c>
      <c r="H79" s="113">
        <f>'Jobs-Ops'!H79</f>
        <v>0</v>
      </c>
      <c r="I79" s="104"/>
      <c r="J79" s="237">
        <f t="shared" si="29"/>
        <v>19800</v>
      </c>
      <c r="K79" s="238"/>
      <c r="L79" s="239"/>
      <c r="M79" s="8">
        <v>9666.44</v>
      </c>
      <c r="N79" s="240">
        <f t="shared" si="30"/>
        <v>9666.44</v>
      </c>
      <c r="O79" s="71"/>
      <c r="P79" s="100"/>
      <c r="Q79" s="9">
        <f t="shared" si="31"/>
        <v>10133.56</v>
      </c>
      <c r="R79" s="9">
        <f t="shared" si="32"/>
        <v>-673.41999999999825</v>
      </c>
      <c r="S79" s="9">
        <f t="shared" si="33"/>
        <v>10806.979999999998</v>
      </c>
      <c r="T79" s="256">
        <v>46022</v>
      </c>
      <c r="U79" s="10"/>
      <c r="V79" s="23">
        <f t="shared" si="34"/>
        <v>2.1293299291155794</v>
      </c>
      <c r="W79" s="11">
        <f t="shared" si="35"/>
        <v>42160.732596488473</v>
      </c>
      <c r="X79" s="8">
        <v>20583.04</v>
      </c>
      <c r="Y79" s="9">
        <f t="shared" si="36"/>
        <v>21577.692596488472</v>
      </c>
      <c r="Z79" s="9">
        <f t="shared" si="37"/>
        <v>-673.41999999999825</v>
      </c>
      <c r="AA79" s="9">
        <f t="shared" si="38"/>
        <v>22251.11259648847</v>
      </c>
      <c r="AB79" s="10"/>
      <c r="AC79" s="24">
        <v>0</v>
      </c>
      <c r="AD79" s="11">
        <v>0</v>
      </c>
      <c r="AE79" s="8">
        <v>0</v>
      </c>
      <c r="AF79" s="9">
        <f t="shared" si="39"/>
        <v>0</v>
      </c>
      <c r="AG79" s="10"/>
      <c r="AH79" s="11">
        <f t="shared" si="40"/>
        <v>42160.732596488473</v>
      </c>
      <c r="AI79" s="8">
        <v>20583.04</v>
      </c>
      <c r="AJ79" s="9">
        <f t="shared" si="41"/>
        <v>21577.692596488472</v>
      </c>
      <c r="AK79" s="10"/>
      <c r="AL79" s="25">
        <f t="shared" si="42"/>
        <v>-22360.732596488473</v>
      </c>
      <c r="AM79" s="25">
        <f t="shared" si="43"/>
        <v>-10916.6</v>
      </c>
      <c r="AN79" s="25">
        <f t="shared" si="44"/>
        <v>-11444.132596488473</v>
      </c>
      <c r="AO79" s="10"/>
      <c r="AP79" s="12">
        <v>19800</v>
      </c>
      <c r="AQ79" s="12">
        <f t="shared" si="45"/>
        <v>22360.732596488473</v>
      </c>
      <c r="AR79" s="12" t="str">
        <f t="shared" si="46"/>
        <v xml:space="preserve"> </v>
      </c>
      <c r="AS79" s="241"/>
      <c r="AT79" s="242"/>
      <c r="AU79" s="241"/>
      <c r="AV79" s="241"/>
      <c r="AW79" s="243"/>
      <c r="AX79" s="242"/>
      <c r="AY79" s="242"/>
      <c r="AZ79" s="241">
        <v>0</v>
      </c>
      <c r="BA79" s="241">
        <v>0</v>
      </c>
      <c r="BB79" s="241">
        <v>0</v>
      </c>
      <c r="BC79" s="241">
        <v>0</v>
      </c>
      <c r="BD79" s="241">
        <v>0</v>
      </c>
      <c r="BE79" s="241">
        <v>0</v>
      </c>
      <c r="BF79" s="241"/>
      <c r="BG79" s="241">
        <v>3</v>
      </c>
      <c r="BH79" s="241">
        <v>0</v>
      </c>
      <c r="BI79" s="241">
        <v>-673.41999999999825</v>
      </c>
      <c r="BJ79" s="241"/>
      <c r="BK79" s="241"/>
      <c r="BL79" s="241"/>
      <c r="BM79" s="241"/>
      <c r="BN79" s="294"/>
      <c r="BO79" s="294"/>
      <c r="BP79" s="294"/>
      <c r="BQ79" s="294"/>
      <c r="BR79" s="244"/>
      <c r="BS79" s="244"/>
      <c r="BT79" s="241"/>
      <c r="BU79" s="241"/>
      <c r="BV79" s="245"/>
      <c r="BW79" s="241">
        <v>0</v>
      </c>
      <c r="BX79" s="241">
        <v>0</v>
      </c>
      <c r="BY79" s="241">
        <v>0</v>
      </c>
      <c r="BZ79" s="241">
        <v>0</v>
      </c>
      <c r="CA79" s="241">
        <v>0</v>
      </c>
      <c r="CB79" s="242" t="s">
        <v>634</v>
      </c>
      <c r="CC79" s="247">
        <v>20583.04</v>
      </c>
      <c r="CD79" s="247">
        <v>20583.04</v>
      </c>
      <c r="CE79" s="247">
        <v>19800</v>
      </c>
      <c r="CF79" s="247">
        <v>0</v>
      </c>
    </row>
    <row r="80" spans="1:84" x14ac:dyDescent="0.25">
      <c r="A80" s="253" t="s">
        <v>782</v>
      </c>
      <c r="B80" s="254" t="s">
        <v>783</v>
      </c>
      <c r="C80" s="254" t="s">
        <v>640</v>
      </c>
      <c r="D80" s="233"/>
      <c r="E80" s="234">
        <v>0</v>
      </c>
      <c r="F80" s="235">
        <v>0</v>
      </c>
      <c r="G80" s="255">
        <f>'Jobs-Ops'!G80</f>
        <v>0</v>
      </c>
      <c r="H80" s="113">
        <f>'Jobs-Ops'!H80</f>
        <v>0</v>
      </c>
      <c r="I80" s="104"/>
      <c r="J80" s="237">
        <f t="shared" si="29"/>
        <v>0</v>
      </c>
      <c r="K80" s="238"/>
      <c r="L80" s="239"/>
      <c r="M80" s="8">
        <v>4426.04</v>
      </c>
      <c r="N80" s="240">
        <f t="shared" si="30"/>
        <v>4426.04</v>
      </c>
      <c r="O80" s="71"/>
      <c r="P80" s="100"/>
      <c r="Q80" s="9">
        <f t="shared" si="31"/>
        <v>-4426.04</v>
      </c>
      <c r="R80" s="9">
        <f t="shared" si="32"/>
        <v>3771.87</v>
      </c>
      <c r="S80" s="9">
        <f t="shared" si="33"/>
        <v>-8197.91</v>
      </c>
      <c r="T80" s="256">
        <v>46022</v>
      </c>
      <c r="U80" s="10"/>
      <c r="V80" s="23">
        <f t="shared" si="34"/>
        <v>0.95528508553921798</v>
      </c>
      <c r="W80" s="11">
        <f t="shared" si="35"/>
        <v>0</v>
      </c>
      <c r="X80" s="8">
        <v>4228.13</v>
      </c>
      <c r="Y80" s="9">
        <f t="shared" si="36"/>
        <v>-4426.04</v>
      </c>
      <c r="Z80" s="9">
        <f t="shared" si="37"/>
        <v>3771.87</v>
      </c>
      <c r="AA80" s="9">
        <f t="shared" si="38"/>
        <v>-8197.91</v>
      </c>
      <c r="AB80" s="10"/>
      <c r="AC80" s="24">
        <v>0</v>
      </c>
      <c r="AD80" s="11">
        <v>0</v>
      </c>
      <c r="AE80" s="8">
        <v>0</v>
      </c>
      <c r="AF80" s="9">
        <f t="shared" si="39"/>
        <v>0</v>
      </c>
      <c r="AG80" s="10"/>
      <c r="AH80" s="11">
        <f t="shared" si="40"/>
        <v>0</v>
      </c>
      <c r="AI80" s="8">
        <v>4228.13</v>
      </c>
      <c r="AJ80" s="9">
        <f t="shared" si="41"/>
        <v>-4426.04</v>
      </c>
      <c r="AK80" s="10"/>
      <c r="AL80" s="25">
        <f t="shared" si="42"/>
        <v>0</v>
      </c>
      <c r="AM80" s="25">
        <f t="shared" si="43"/>
        <v>197.90999999999985</v>
      </c>
      <c r="AN80" s="25">
        <f t="shared" si="44"/>
        <v>0</v>
      </c>
      <c r="AO80" s="10"/>
      <c r="AP80" s="12">
        <v>8000</v>
      </c>
      <c r="AQ80" s="12" t="str">
        <f t="shared" si="45"/>
        <v xml:space="preserve"> </v>
      </c>
      <c r="AR80" s="12">
        <f t="shared" si="46"/>
        <v>8000</v>
      </c>
      <c r="AS80" s="241"/>
      <c r="AT80" s="242"/>
      <c r="AU80" s="241"/>
      <c r="AV80" s="241"/>
      <c r="AW80" s="243"/>
      <c r="AX80" s="242"/>
      <c r="AY80" s="242"/>
      <c r="AZ80" s="241">
        <v>0</v>
      </c>
      <c r="BA80" s="241">
        <v>0</v>
      </c>
      <c r="BB80" s="241">
        <v>0</v>
      </c>
      <c r="BC80" s="241">
        <v>0</v>
      </c>
      <c r="BD80" s="241">
        <v>0</v>
      </c>
      <c r="BE80" s="241">
        <v>0</v>
      </c>
      <c r="BF80" s="241"/>
      <c r="BG80" s="241">
        <v>3</v>
      </c>
      <c r="BH80" s="241">
        <v>0</v>
      </c>
      <c r="BI80" s="241">
        <v>3771.87</v>
      </c>
      <c r="BJ80" s="241"/>
      <c r="BK80" s="241"/>
      <c r="BL80" s="241"/>
      <c r="BM80" s="241"/>
      <c r="BN80" s="294"/>
      <c r="BO80" s="294"/>
      <c r="BP80" s="294"/>
      <c r="BQ80" s="294"/>
      <c r="BR80" s="244"/>
      <c r="BS80" s="244"/>
      <c r="BT80" s="241"/>
      <c r="BU80" s="241"/>
      <c r="BV80" s="245"/>
      <c r="BW80" s="241">
        <v>0</v>
      </c>
      <c r="BX80" s="241">
        <v>0</v>
      </c>
      <c r="BY80" s="241">
        <v>0</v>
      </c>
      <c r="BZ80" s="241">
        <v>0</v>
      </c>
      <c r="CA80" s="241">
        <v>0</v>
      </c>
      <c r="CB80" s="242" t="s">
        <v>634</v>
      </c>
      <c r="CC80" s="247">
        <v>4228.13</v>
      </c>
      <c r="CD80" s="247">
        <v>4228.13</v>
      </c>
      <c r="CE80" s="247">
        <v>8000</v>
      </c>
      <c r="CF80" s="247">
        <v>0</v>
      </c>
    </row>
    <row r="81" spans="1:84" x14ac:dyDescent="0.25">
      <c r="A81" s="253" t="s">
        <v>784</v>
      </c>
      <c r="B81" s="254" t="s">
        <v>785</v>
      </c>
      <c r="C81" s="254" t="s">
        <v>640</v>
      </c>
      <c r="D81" s="233"/>
      <c r="E81" s="234">
        <v>0</v>
      </c>
      <c r="F81" s="235">
        <v>0</v>
      </c>
      <c r="G81" s="255">
        <f>'Jobs-Ops'!G81</f>
        <v>0</v>
      </c>
      <c r="H81" s="113">
        <f>'Jobs-Ops'!H81</f>
        <v>0</v>
      </c>
      <c r="I81" s="104"/>
      <c r="J81" s="237">
        <f t="shared" si="29"/>
        <v>0</v>
      </c>
      <c r="K81" s="238"/>
      <c r="L81" s="239"/>
      <c r="M81" s="8">
        <v>138001.43</v>
      </c>
      <c r="N81" s="240">
        <f t="shared" si="30"/>
        <v>138001.43</v>
      </c>
      <c r="O81" s="71"/>
      <c r="P81" s="100"/>
      <c r="Q81" s="9">
        <f t="shared" si="31"/>
        <v>-138001.43</v>
      </c>
      <c r="R81" s="9">
        <f t="shared" si="32"/>
        <v>0</v>
      </c>
      <c r="S81" s="9">
        <f t="shared" si="33"/>
        <v>-138001.43</v>
      </c>
      <c r="T81" s="256">
        <v>46022</v>
      </c>
      <c r="U81" s="10"/>
      <c r="V81" s="23">
        <f t="shared" si="34"/>
        <v>0.14359228016695189</v>
      </c>
      <c r="W81" s="11">
        <f t="shared" si="35"/>
        <v>0</v>
      </c>
      <c r="X81" s="8">
        <v>19815.939999999999</v>
      </c>
      <c r="Y81" s="9">
        <f t="shared" si="36"/>
        <v>-138001.43</v>
      </c>
      <c r="Z81" s="9">
        <f t="shared" si="37"/>
        <v>0</v>
      </c>
      <c r="AA81" s="9">
        <f t="shared" si="38"/>
        <v>-138001.43</v>
      </c>
      <c r="AB81" s="10"/>
      <c r="AC81" s="24">
        <v>0</v>
      </c>
      <c r="AD81" s="11">
        <v>0</v>
      </c>
      <c r="AE81" s="8">
        <v>0</v>
      </c>
      <c r="AF81" s="9">
        <f t="shared" si="39"/>
        <v>0</v>
      </c>
      <c r="AG81" s="10"/>
      <c r="AH81" s="11">
        <f t="shared" si="40"/>
        <v>0</v>
      </c>
      <c r="AI81" s="8">
        <v>19815.939999999999</v>
      </c>
      <c r="AJ81" s="9">
        <f t="shared" si="41"/>
        <v>-138001.43</v>
      </c>
      <c r="AK81" s="10"/>
      <c r="AL81" s="25">
        <f t="shared" si="42"/>
        <v>0</v>
      </c>
      <c r="AM81" s="25">
        <f t="shared" si="43"/>
        <v>118185.48999999999</v>
      </c>
      <c r="AN81" s="25">
        <f t="shared" si="44"/>
        <v>0</v>
      </c>
      <c r="AO81" s="10"/>
      <c r="AP81" s="12">
        <v>19815.939999999999</v>
      </c>
      <c r="AQ81" s="12" t="str">
        <f t="shared" si="45"/>
        <v xml:space="preserve"> </v>
      </c>
      <c r="AR81" s="12">
        <f t="shared" si="46"/>
        <v>19815.939999999999</v>
      </c>
      <c r="AS81" s="241"/>
      <c r="AT81" s="242"/>
      <c r="AU81" s="241"/>
      <c r="AV81" s="241"/>
      <c r="AW81" s="243"/>
      <c r="AX81" s="242"/>
      <c r="AY81" s="242"/>
      <c r="AZ81" s="241">
        <v>0</v>
      </c>
      <c r="BA81" s="241">
        <v>0</v>
      </c>
      <c r="BB81" s="241">
        <v>0</v>
      </c>
      <c r="BC81" s="241">
        <v>0</v>
      </c>
      <c r="BD81" s="241">
        <v>0</v>
      </c>
      <c r="BE81" s="241">
        <v>0</v>
      </c>
      <c r="BF81" s="241"/>
      <c r="BG81" s="241">
        <v>3</v>
      </c>
      <c r="BH81" s="241">
        <v>0</v>
      </c>
      <c r="BI81" s="241">
        <v>0</v>
      </c>
      <c r="BJ81" s="241"/>
      <c r="BK81" s="241"/>
      <c r="BL81" s="241"/>
      <c r="BM81" s="241"/>
      <c r="BN81" s="294"/>
      <c r="BO81" s="294"/>
      <c r="BP81" s="294"/>
      <c r="BQ81" s="294"/>
      <c r="BR81" s="244"/>
      <c r="BS81" s="244"/>
      <c r="BT81" s="241"/>
      <c r="BU81" s="241"/>
      <c r="BV81" s="245"/>
      <c r="BW81" s="241">
        <v>0</v>
      </c>
      <c r="BX81" s="241">
        <v>0</v>
      </c>
      <c r="BY81" s="241">
        <v>0</v>
      </c>
      <c r="BZ81" s="241">
        <v>0</v>
      </c>
      <c r="CA81" s="241">
        <v>0</v>
      </c>
      <c r="CB81" s="242" t="s">
        <v>634</v>
      </c>
      <c r="CC81" s="247">
        <v>19815.939999999999</v>
      </c>
      <c r="CD81" s="247">
        <v>19815.939999999999</v>
      </c>
      <c r="CE81" s="247">
        <v>19815.939999999999</v>
      </c>
      <c r="CF81" s="247">
        <v>0</v>
      </c>
    </row>
    <row r="82" spans="1:84" x14ac:dyDescent="0.25">
      <c r="A82" s="253" t="s">
        <v>786</v>
      </c>
      <c r="B82" s="254" t="s">
        <v>787</v>
      </c>
      <c r="C82" s="254" t="s">
        <v>640</v>
      </c>
      <c r="D82" s="233"/>
      <c r="E82" s="234">
        <v>0</v>
      </c>
      <c r="F82" s="235">
        <v>0</v>
      </c>
      <c r="G82" s="255">
        <f>'Jobs-Ops'!G82</f>
        <v>0</v>
      </c>
      <c r="H82" s="113">
        <f>'Jobs-Ops'!H82</f>
        <v>0</v>
      </c>
      <c r="I82" s="104"/>
      <c r="J82" s="237">
        <f t="shared" si="29"/>
        <v>0</v>
      </c>
      <c r="K82" s="238"/>
      <c r="L82" s="239"/>
      <c r="M82" s="8">
        <v>97741.45</v>
      </c>
      <c r="N82" s="240">
        <f t="shared" si="30"/>
        <v>97741.45</v>
      </c>
      <c r="O82" s="71"/>
      <c r="P82" s="100"/>
      <c r="Q82" s="9">
        <f t="shared" si="31"/>
        <v>-97741.45</v>
      </c>
      <c r="R82" s="9">
        <f t="shared" si="32"/>
        <v>0</v>
      </c>
      <c r="S82" s="9">
        <f t="shared" si="33"/>
        <v>-97741.45</v>
      </c>
      <c r="T82" s="256">
        <v>46022</v>
      </c>
      <c r="U82" s="10"/>
      <c r="V82" s="23">
        <f t="shared" si="34"/>
        <v>0.57145908926049283</v>
      </c>
      <c r="W82" s="11">
        <f t="shared" si="35"/>
        <v>0</v>
      </c>
      <c r="X82" s="8">
        <v>55855.24</v>
      </c>
      <c r="Y82" s="9">
        <f t="shared" si="36"/>
        <v>-97741.45</v>
      </c>
      <c r="Z82" s="9">
        <f t="shared" si="37"/>
        <v>0</v>
      </c>
      <c r="AA82" s="9">
        <f t="shared" si="38"/>
        <v>-97741.45</v>
      </c>
      <c r="AB82" s="10"/>
      <c r="AC82" s="24">
        <v>0</v>
      </c>
      <c r="AD82" s="11">
        <v>0</v>
      </c>
      <c r="AE82" s="8">
        <v>0</v>
      </c>
      <c r="AF82" s="9">
        <f t="shared" si="39"/>
        <v>0</v>
      </c>
      <c r="AG82" s="10"/>
      <c r="AH82" s="11">
        <f t="shared" si="40"/>
        <v>0</v>
      </c>
      <c r="AI82" s="8">
        <v>55855.24</v>
      </c>
      <c r="AJ82" s="9">
        <f t="shared" si="41"/>
        <v>-97741.45</v>
      </c>
      <c r="AK82" s="10"/>
      <c r="AL82" s="25">
        <f t="shared" si="42"/>
        <v>0</v>
      </c>
      <c r="AM82" s="25">
        <f t="shared" si="43"/>
        <v>41886.21</v>
      </c>
      <c r="AN82" s="25">
        <f t="shared" si="44"/>
        <v>0</v>
      </c>
      <c r="AO82" s="10"/>
      <c r="AP82" s="12">
        <v>55855.24</v>
      </c>
      <c r="AQ82" s="12" t="str">
        <f t="shared" si="45"/>
        <v xml:space="preserve"> </v>
      </c>
      <c r="AR82" s="12">
        <f t="shared" si="46"/>
        <v>55855.24</v>
      </c>
      <c r="AS82" s="241"/>
      <c r="AT82" s="242"/>
      <c r="AU82" s="241"/>
      <c r="AV82" s="241"/>
      <c r="AW82" s="243"/>
      <c r="AX82" s="242"/>
      <c r="AY82" s="242"/>
      <c r="AZ82" s="241">
        <v>0</v>
      </c>
      <c r="BA82" s="241">
        <v>0</v>
      </c>
      <c r="BB82" s="241">
        <v>0</v>
      </c>
      <c r="BC82" s="241">
        <v>0</v>
      </c>
      <c r="BD82" s="241">
        <v>0</v>
      </c>
      <c r="BE82" s="241">
        <v>0</v>
      </c>
      <c r="BF82" s="241"/>
      <c r="BG82" s="241">
        <v>3</v>
      </c>
      <c r="BH82" s="241">
        <v>0</v>
      </c>
      <c r="BI82" s="241">
        <v>0</v>
      </c>
      <c r="BJ82" s="241"/>
      <c r="BK82" s="241"/>
      <c r="BL82" s="241"/>
      <c r="BM82" s="241"/>
      <c r="BN82" s="294"/>
      <c r="BO82" s="294"/>
      <c r="BP82" s="294"/>
      <c r="BQ82" s="294"/>
      <c r="BR82" s="244"/>
      <c r="BS82" s="244"/>
      <c r="BT82" s="241"/>
      <c r="BU82" s="241"/>
      <c r="BV82" s="245"/>
      <c r="BW82" s="241">
        <v>0</v>
      </c>
      <c r="BX82" s="241">
        <v>0</v>
      </c>
      <c r="BY82" s="241">
        <v>0</v>
      </c>
      <c r="BZ82" s="241">
        <v>0</v>
      </c>
      <c r="CA82" s="241">
        <v>0</v>
      </c>
      <c r="CB82" s="242" t="s">
        <v>634</v>
      </c>
      <c r="CC82" s="247">
        <v>55855.24</v>
      </c>
      <c r="CD82" s="247">
        <v>55855.24</v>
      </c>
      <c r="CE82" s="247">
        <v>55855.24</v>
      </c>
      <c r="CF82" s="247">
        <v>0</v>
      </c>
    </row>
    <row r="83" spans="1:84" x14ac:dyDescent="0.25">
      <c r="A83" s="253" t="s">
        <v>788</v>
      </c>
      <c r="B83" s="254" t="s">
        <v>789</v>
      </c>
      <c r="C83" s="254" t="s">
        <v>640</v>
      </c>
      <c r="D83" s="233"/>
      <c r="E83" s="234">
        <v>0</v>
      </c>
      <c r="F83" s="235">
        <v>0</v>
      </c>
      <c r="G83" s="255">
        <f>'Jobs-Ops'!G83</f>
        <v>0</v>
      </c>
      <c r="H83" s="113">
        <f>'Jobs-Ops'!H83</f>
        <v>0</v>
      </c>
      <c r="I83" s="104"/>
      <c r="J83" s="237">
        <f t="shared" si="29"/>
        <v>0</v>
      </c>
      <c r="K83" s="238"/>
      <c r="L83" s="239"/>
      <c r="M83" s="8">
        <v>28410.21</v>
      </c>
      <c r="N83" s="240">
        <f t="shared" si="30"/>
        <v>28410.21</v>
      </c>
      <c r="O83" s="71"/>
      <c r="P83" s="100"/>
      <c r="Q83" s="9">
        <f t="shared" si="31"/>
        <v>-28410.21</v>
      </c>
      <c r="R83" s="9">
        <f t="shared" si="32"/>
        <v>0</v>
      </c>
      <c r="S83" s="9">
        <f t="shared" si="33"/>
        <v>-28410.21</v>
      </c>
      <c r="T83" s="256">
        <v>46022</v>
      </c>
      <c r="U83" s="10"/>
      <c r="V83" s="23">
        <f t="shared" si="34"/>
        <v>0.33439773940424938</v>
      </c>
      <c r="W83" s="11">
        <f t="shared" si="35"/>
        <v>0</v>
      </c>
      <c r="X83" s="8">
        <v>9500.31</v>
      </c>
      <c r="Y83" s="9">
        <f t="shared" si="36"/>
        <v>-28410.21</v>
      </c>
      <c r="Z83" s="9">
        <f t="shared" si="37"/>
        <v>0</v>
      </c>
      <c r="AA83" s="9">
        <f t="shared" si="38"/>
        <v>-28410.21</v>
      </c>
      <c r="AB83" s="10"/>
      <c r="AC83" s="24">
        <v>0</v>
      </c>
      <c r="AD83" s="11">
        <v>0</v>
      </c>
      <c r="AE83" s="8">
        <v>0</v>
      </c>
      <c r="AF83" s="9">
        <f t="shared" si="39"/>
        <v>0</v>
      </c>
      <c r="AG83" s="10"/>
      <c r="AH83" s="11">
        <f t="shared" si="40"/>
        <v>0</v>
      </c>
      <c r="AI83" s="8">
        <v>9500.31</v>
      </c>
      <c r="AJ83" s="9">
        <f t="shared" si="41"/>
        <v>-28410.21</v>
      </c>
      <c r="AK83" s="10"/>
      <c r="AL83" s="25">
        <f t="shared" si="42"/>
        <v>0</v>
      </c>
      <c r="AM83" s="25">
        <f t="shared" si="43"/>
        <v>18909.900000000001</v>
      </c>
      <c r="AN83" s="25">
        <f t="shared" si="44"/>
        <v>0</v>
      </c>
      <c r="AO83" s="10"/>
      <c r="AP83" s="12">
        <v>9500.31</v>
      </c>
      <c r="AQ83" s="12" t="str">
        <f t="shared" si="45"/>
        <v xml:space="preserve"> </v>
      </c>
      <c r="AR83" s="12">
        <f t="shared" si="46"/>
        <v>9500.31</v>
      </c>
      <c r="AS83" s="241"/>
      <c r="AT83" s="242"/>
      <c r="AU83" s="241"/>
      <c r="AV83" s="241"/>
      <c r="AW83" s="243"/>
      <c r="AX83" s="242"/>
      <c r="AY83" s="242"/>
      <c r="AZ83" s="241">
        <v>0</v>
      </c>
      <c r="BA83" s="241">
        <v>0</v>
      </c>
      <c r="BB83" s="241">
        <v>0</v>
      </c>
      <c r="BC83" s="241">
        <v>0</v>
      </c>
      <c r="BD83" s="241">
        <v>0</v>
      </c>
      <c r="BE83" s="241">
        <v>0</v>
      </c>
      <c r="BF83" s="241"/>
      <c r="BG83" s="241">
        <v>3</v>
      </c>
      <c r="BH83" s="241">
        <v>0</v>
      </c>
      <c r="BI83" s="241">
        <v>0</v>
      </c>
      <c r="BJ83" s="241"/>
      <c r="BK83" s="241"/>
      <c r="BL83" s="241"/>
      <c r="BM83" s="241"/>
      <c r="BN83" s="294"/>
      <c r="BO83" s="294"/>
      <c r="BP83" s="294"/>
      <c r="BQ83" s="294"/>
      <c r="BR83" s="244"/>
      <c r="BS83" s="244"/>
      <c r="BT83" s="241"/>
      <c r="BU83" s="241"/>
      <c r="BV83" s="245"/>
      <c r="BW83" s="241">
        <v>0</v>
      </c>
      <c r="BX83" s="241">
        <v>0</v>
      </c>
      <c r="BY83" s="241">
        <v>0</v>
      </c>
      <c r="BZ83" s="241">
        <v>0</v>
      </c>
      <c r="CA83" s="241">
        <v>0</v>
      </c>
      <c r="CB83" s="242" t="s">
        <v>634</v>
      </c>
      <c r="CC83" s="247">
        <v>9500.31</v>
      </c>
      <c r="CD83" s="247">
        <v>9500.31</v>
      </c>
      <c r="CE83" s="247">
        <v>9500.31</v>
      </c>
      <c r="CF83" s="247">
        <v>0</v>
      </c>
    </row>
    <row r="84" spans="1:84" x14ac:dyDescent="0.25">
      <c r="A84" s="253" t="s">
        <v>790</v>
      </c>
      <c r="B84" s="254" t="s">
        <v>791</v>
      </c>
      <c r="C84" s="254" t="s">
        <v>640</v>
      </c>
      <c r="D84" s="233"/>
      <c r="E84" s="234">
        <v>0</v>
      </c>
      <c r="F84" s="235">
        <v>0</v>
      </c>
      <c r="G84" s="255">
        <f>'Jobs-Ops'!G84</f>
        <v>0</v>
      </c>
      <c r="H84" s="113">
        <f>'Jobs-Ops'!H84</f>
        <v>0</v>
      </c>
      <c r="I84" s="104"/>
      <c r="J84" s="237">
        <f t="shared" si="29"/>
        <v>0</v>
      </c>
      <c r="K84" s="238"/>
      <c r="L84" s="239"/>
      <c r="M84" s="8">
        <v>131319.95000000001</v>
      </c>
      <c r="N84" s="240">
        <f t="shared" si="30"/>
        <v>131319.95000000001</v>
      </c>
      <c r="O84" s="71"/>
      <c r="P84" s="100"/>
      <c r="Q84" s="9">
        <f t="shared" si="31"/>
        <v>-131319.95000000001</v>
      </c>
      <c r="R84" s="9">
        <f t="shared" si="32"/>
        <v>0</v>
      </c>
      <c r="S84" s="9">
        <f t="shared" si="33"/>
        <v>-131319.95000000001</v>
      </c>
      <c r="T84" s="256">
        <v>46022</v>
      </c>
      <c r="U84" s="10"/>
      <c r="V84" s="23">
        <f t="shared" si="34"/>
        <v>0.23227643629166778</v>
      </c>
      <c r="W84" s="11">
        <f t="shared" si="35"/>
        <v>0</v>
      </c>
      <c r="X84" s="8">
        <v>30502.53</v>
      </c>
      <c r="Y84" s="9">
        <f t="shared" si="36"/>
        <v>-131319.95000000001</v>
      </c>
      <c r="Z84" s="9">
        <f t="shared" si="37"/>
        <v>0</v>
      </c>
      <c r="AA84" s="9">
        <f t="shared" si="38"/>
        <v>-131319.95000000001</v>
      </c>
      <c r="AB84" s="10"/>
      <c r="AC84" s="24">
        <v>0</v>
      </c>
      <c r="AD84" s="11">
        <v>0</v>
      </c>
      <c r="AE84" s="8">
        <v>0</v>
      </c>
      <c r="AF84" s="9">
        <f t="shared" si="39"/>
        <v>0</v>
      </c>
      <c r="AG84" s="10"/>
      <c r="AH84" s="11">
        <f t="shared" si="40"/>
        <v>0</v>
      </c>
      <c r="AI84" s="8">
        <v>30502.53</v>
      </c>
      <c r="AJ84" s="9">
        <f t="shared" si="41"/>
        <v>-131319.95000000001</v>
      </c>
      <c r="AK84" s="10"/>
      <c r="AL84" s="25">
        <f t="shared" si="42"/>
        <v>0</v>
      </c>
      <c r="AM84" s="25">
        <f t="shared" si="43"/>
        <v>100817.42000000001</v>
      </c>
      <c r="AN84" s="25">
        <f t="shared" si="44"/>
        <v>0</v>
      </c>
      <c r="AO84" s="10"/>
      <c r="AP84" s="12">
        <v>30502.53</v>
      </c>
      <c r="AQ84" s="12" t="str">
        <f t="shared" si="45"/>
        <v xml:space="preserve"> </v>
      </c>
      <c r="AR84" s="12">
        <f t="shared" si="46"/>
        <v>30502.53</v>
      </c>
      <c r="AS84" s="241"/>
      <c r="AT84" s="242"/>
      <c r="AU84" s="241"/>
      <c r="AV84" s="241"/>
      <c r="AW84" s="243"/>
      <c r="AX84" s="242"/>
      <c r="AY84" s="242"/>
      <c r="AZ84" s="241">
        <v>0</v>
      </c>
      <c r="BA84" s="241">
        <v>0</v>
      </c>
      <c r="BB84" s="241">
        <v>0</v>
      </c>
      <c r="BC84" s="241">
        <v>0</v>
      </c>
      <c r="BD84" s="241">
        <v>0</v>
      </c>
      <c r="BE84" s="241">
        <v>0</v>
      </c>
      <c r="BF84" s="241"/>
      <c r="BG84" s="241">
        <v>3</v>
      </c>
      <c r="BH84" s="241">
        <v>0</v>
      </c>
      <c r="BI84" s="241">
        <v>0</v>
      </c>
      <c r="BJ84" s="241"/>
      <c r="BK84" s="241"/>
      <c r="BL84" s="241"/>
      <c r="BM84" s="241"/>
      <c r="BN84" s="294"/>
      <c r="BO84" s="294"/>
      <c r="BP84" s="294"/>
      <c r="BQ84" s="294"/>
      <c r="BR84" s="244"/>
      <c r="BS84" s="244"/>
      <c r="BT84" s="241"/>
      <c r="BU84" s="241"/>
      <c r="BV84" s="245"/>
      <c r="BW84" s="241">
        <v>0</v>
      </c>
      <c r="BX84" s="241">
        <v>0</v>
      </c>
      <c r="BY84" s="241">
        <v>0</v>
      </c>
      <c r="BZ84" s="241">
        <v>0</v>
      </c>
      <c r="CA84" s="241">
        <v>0</v>
      </c>
      <c r="CB84" s="242" t="s">
        <v>634</v>
      </c>
      <c r="CC84" s="247">
        <v>30502.53</v>
      </c>
      <c r="CD84" s="247">
        <v>30502.53</v>
      </c>
      <c r="CE84" s="247">
        <v>30502.53</v>
      </c>
      <c r="CF84" s="247">
        <v>0</v>
      </c>
    </row>
    <row r="85" spans="1:84" x14ac:dyDescent="0.25">
      <c r="A85" s="253" t="s">
        <v>792</v>
      </c>
      <c r="B85" s="254" t="s">
        <v>793</v>
      </c>
      <c r="C85" s="254" t="s">
        <v>640</v>
      </c>
      <c r="D85" s="233"/>
      <c r="E85" s="234">
        <v>0</v>
      </c>
      <c r="F85" s="235">
        <v>0</v>
      </c>
      <c r="G85" s="255">
        <f>'Jobs-Ops'!G85</f>
        <v>0</v>
      </c>
      <c r="H85" s="113">
        <f>'Jobs-Ops'!H85</f>
        <v>0</v>
      </c>
      <c r="I85" s="104"/>
      <c r="J85" s="237">
        <f t="shared" si="29"/>
        <v>0</v>
      </c>
      <c r="K85" s="238"/>
      <c r="L85" s="239"/>
      <c r="M85" s="8">
        <v>314796.65000000002</v>
      </c>
      <c r="N85" s="240">
        <f t="shared" si="30"/>
        <v>314796.65000000002</v>
      </c>
      <c r="O85" s="71"/>
      <c r="P85" s="100"/>
      <c r="Q85" s="9">
        <f t="shared" si="31"/>
        <v>-314796.65000000002</v>
      </c>
      <c r="R85" s="9">
        <f t="shared" si="32"/>
        <v>0</v>
      </c>
      <c r="S85" s="9">
        <f t="shared" si="33"/>
        <v>-314796.65000000002</v>
      </c>
      <c r="T85" s="256">
        <v>46022</v>
      </c>
      <c r="U85" s="10"/>
      <c r="V85" s="23">
        <f t="shared" si="34"/>
        <v>0.17389695856039128</v>
      </c>
      <c r="W85" s="11">
        <f t="shared" si="35"/>
        <v>0</v>
      </c>
      <c r="X85" s="8">
        <v>54742.18</v>
      </c>
      <c r="Y85" s="9">
        <f t="shared" si="36"/>
        <v>-314796.65000000002</v>
      </c>
      <c r="Z85" s="9">
        <f t="shared" si="37"/>
        <v>0</v>
      </c>
      <c r="AA85" s="9">
        <f t="shared" si="38"/>
        <v>-314796.65000000002</v>
      </c>
      <c r="AB85" s="10"/>
      <c r="AC85" s="24">
        <v>0</v>
      </c>
      <c r="AD85" s="11">
        <v>0</v>
      </c>
      <c r="AE85" s="8">
        <v>0</v>
      </c>
      <c r="AF85" s="9">
        <f t="shared" si="39"/>
        <v>0</v>
      </c>
      <c r="AG85" s="10"/>
      <c r="AH85" s="11">
        <f t="shared" si="40"/>
        <v>0</v>
      </c>
      <c r="AI85" s="8">
        <v>54742.18</v>
      </c>
      <c r="AJ85" s="9">
        <f t="shared" si="41"/>
        <v>-314796.65000000002</v>
      </c>
      <c r="AK85" s="10"/>
      <c r="AL85" s="25">
        <f t="shared" si="42"/>
        <v>0</v>
      </c>
      <c r="AM85" s="25">
        <f t="shared" si="43"/>
        <v>260054.47000000003</v>
      </c>
      <c r="AN85" s="25">
        <f t="shared" si="44"/>
        <v>0</v>
      </c>
      <c r="AO85" s="10"/>
      <c r="AP85" s="12">
        <v>54742.18</v>
      </c>
      <c r="AQ85" s="12" t="str">
        <f t="shared" si="45"/>
        <v xml:space="preserve"> </v>
      </c>
      <c r="AR85" s="12">
        <f t="shared" si="46"/>
        <v>54742.18</v>
      </c>
      <c r="AS85" s="241"/>
      <c r="AT85" s="242"/>
      <c r="AU85" s="241"/>
      <c r="AV85" s="241"/>
      <c r="AW85" s="243"/>
      <c r="AX85" s="242"/>
      <c r="AY85" s="242"/>
      <c r="AZ85" s="241">
        <v>0</v>
      </c>
      <c r="BA85" s="241">
        <v>0</v>
      </c>
      <c r="BB85" s="241">
        <v>0</v>
      </c>
      <c r="BC85" s="241">
        <v>0</v>
      </c>
      <c r="BD85" s="241">
        <v>0</v>
      </c>
      <c r="BE85" s="241">
        <v>0</v>
      </c>
      <c r="BF85" s="241"/>
      <c r="BG85" s="241">
        <v>3</v>
      </c>
      <c r="BH85" s="241">
        <v>0</v>
      </c>
      <c r="BI85" s="241">
        <v>0</v>
      </c>
      <c r="BJ85" s="241"/>
      <c r="BK85" s="241"/>
      <c r="BL85" s="241"/>
      <c r="BM85" s="241"/>
      <c r="BN85" s="294"/>
      <c r="BO85" s="294"/>
      <c r="BP85" s="294"/>
      <c r="BQ85" s="294"/>
      <c r="BR85" s="244"/>
      <c r="BS85" s="244"/>
      <c r="BT85" s="241"/>
      <c r="BU85" s="241"/>
      <c r="BV85" s="245"/>
      <c r="BW85" s="241">
        <v>0</v>
      </c>
      <c r="BX85" s="241">
        <v>0</v>
      </c>
      <c r="BY85" s="241">
        <v>0</v>
      </c>
      <c r="BZ85" s="241">
        <v>0</v>
      </c>
      <c r="CA85" s="241">
        <v>0</v>
      </c>
      <c r="CB85" s="242" t="s">
        <v>634</v>
      </c>
      <c r="CC85" s="247">
        <v>54742.18</v>
      </c>
      <c r="CD85" s="247">
        <v>54742.18</v>
      </c>
      <c r="CE85" s="247">
        <v>54742.18</v>
      </c>
      <c r="CF85" s="247">
        <v>0</v>
      </c>
    </row>
    <row r="86" spans="1:84" x14ac:dyDescent="0.25">
      <c r="A86" s="253" t="s">
        <v>794</v>
      </c>
      <c r="B86" s="254" t="s">
        <v>795</v>
      </c>
      <c r="C86" s="254" t="s">
        <v>640</v>
      </c>
      <c r="D86" s="233"/>
      <c r="E86" s="234">
        <v>0</v>
      </c>
      <c r="F86" s="235">
        <v>0</v>
      </c>
      <c r="G86" s="255">
        <f>'Jobs-Ops'!G86</f>
        <v>0</v>
      </c>
      <c r="H86" s="113">
        <f>'Jobs-Ops'!H86</f>
        <v>0</v>
      </c>
      <c r="I86" s="104"/>
      <c r="J86" s="237">
        <f t="shared" si="29"/>
        <v>0</v>
      </c>
      <c r="K86" s="238"/>
      <c r="L86" s="239"/>
      <c r="M86" s="8">
        <v>418394.72</v>
      </c>
      <c r="N86" s="240">
        <f t="shared" si="30"/>
        <v>418394.72</v>
      </c>
      <c r="O86" s="71"/>
      <c r="P86" s="100"/>
      <c r="Q86" s="9">
        <f t="shared" si="31"/>
        <v>-418394.72</v>
      </c>
      <c r="R86" s="9">
        <f t="shared" si="32"/>
        <v>0</v>
      </c>
      <c r="S86" s="9">
        <f t="shared" si="33"/>
        <v>-418394.72</v>
      </c>
      <c r="T86" s="256">
        <v>46022</v>
      </c>
      <c r="U86" s="10"/>
      <c r="V86" s="23">
        <f t="shared" si="34"/>
        <v>8.1957535219373701E-3</v>
      </c>
      <c r="W86" s="11">
        <f t="shared" si="35"/>
        <v>3429.06</v>
      </c>
      <c r="X86" s="8">
        <v>3429.06</v>
      </c>
      <c r="Y86" s="9">
        <f t="shared" si="36"/>
        <v>-418394.72</v>
      </c>
      <c r="Z86" s="9">
        <f t="shared" si="37"/>
        <v>0</v>
      </c>
      <c r="AA86" s="9">
        <f t="shared" si="38"/>
        <v>-418394.72</v>
      </c>
      <c r="AB86" s="10"/>
      <c r="AC86" s="24">
        <v>0</v>
      </c>
      <c r="AD86" s="11">
        <v>0</v>
      </c>
      <c r="AE86" s="8">
        <v>0</v>
      </c>
      <c r="AF86" s="9">
        <f t="shared" si="39"/>
        <v>0</v>
      </c>
      <c r="AG86" s="10"/>
      <c r="AH86" s="11">
        <f t="shared" si="40"/>
        <v>3429.06</v>
      </c>
      <c r="AI86" s="8">
        <v>3429.06</v>
      </c>
      <c r="AJ86" s="9">
        <f t="shared" si="41"/>
        <v>-418394.72</v>
      </c>
      <c r="AK86" s="10"/>
      <c r="AL86" s="25">
        <f t="shared" si="42"/>
        <v>-3429.06</v>
      </c>
      <c r="AM86" s="25">
        <f t="shared" si="43"/>
        <v>414965.66</v>
      </c>
      <c r="AN86" s="25">
        <f t="shared" si="44"/>
        <v>0</v>
      </c>
      <c r="AO86" s="10"/>
      <c r="AP86" s="12">
        <v>3429.06</v>
      </c>
      <c r="AQ86" s="12">
        <f t="shared" si="45"/>
        <v>0</v>
      </c>
      <c r="AR86" s="12">
        <f t="shared" si="46"/>
        <v>0</v>
      </c>
      <c r="AS86" s="241"/>
      <c r="AT86" s="242"/>
      <c r="AU86" s="241"/>
      <c r="AV86" s="241"/>
      <c r="AW86" s="243"/>
      <c r="AX86" s="242"/>
      <c r="AY86" s="242"/>
      <c r="AZ86" s="241">
        <v>0</v>
      </c>
      <c r="BA86" s="241">
        <v>0</v>
      </c>
      <c r="BB86" s="241">
        <v>0</v>
      </c>
      <c r="BC86" s="241">
        <v>0</v>
      </c>
      <c r="BD86" s="241">
        <v>0</v>
      </c>
      <c r="BE86" s="241">
        <v>0</v>
      </c>
      <c r="BF86" s="241"/>
      <c r="BG86" s="241">
        <v>3</v>
      </c>
      <c r="BH86" s="241">
        <v>0</v>
      </c>
      <c r="BI86" s="241">
        <v>0</v>
      </c>
      <c r="BJ86" s="241"/>
      <c r="BK86" s="241"/>
      <c r="BL86" s="241"/>
      <c r="BM86" s="241"/>
      <c r="BN86" s="294"/>
      <c r="BO86" s="294"/>
      <c r="BP86" s="294"/>
      <c r="BQ86" s="294"/>
      <c r="BR86" s="244"/>
      <c r="BS86" s="244"/>
      <c r="BT86" s="241"/>
      <c r="BU86" s="241"/>
      <c r="BV86" s="245"/>
      <c r="BW86" s="241">
        <v>0</v>
      </c>
      <c r="BX86" s="241">
        <v>0</v>
      </c>
      <c r="BY86" s="241">
        <v>0</v>
      </c>
      <c r="BZ86" s="241">
        <v>0</v>
      </c>
      <c r="CA86" s="241">
        <v>0</v>
      </c>
      <c r="CB86" s="242" t="s">
        <v>634</v>
      </c>
      <c r="CC86" s="247">
        <v>3429.06</v>
      </c>
      <c r="CD86" s="247">
        <v>3429.06</v>
      </c>
      <c r="CE86" s="247">
        <v>3429.06</v>
      </c>
      <c r="CF86" s="247">
        <v>0</v>
      </c>
    </row>
    <row r="87" spans="1:84" x14ac:dyDescent="0.25">
      <c r="A87" s="253" t="s">
        <v>796</v>
      </c>
      <c r="B87" s="254" t="s">
        <v>797</v>
      </c>
      <c r="C87" s="254" t="s">
        <v>640</v>
      </c>
      <c r="D87" s="233"/>
      <c r="E87" s="234">
        <v>0</v>
      </c>
      <c r="F87" s="235">
        <v>0</v>
      </c>
      <c r="G87" s="255">
        <f>'Jobs-Ops'!G87</f>
        <v>0</v>
      </c>
      <c r="H87" s="113">
        <f>'Jobs-Ops'!H87</f>
        <v>0</v>
      </c>
      <c r="I87" s="104"/>
      <c r="J87" s="237">
        <f t="shared" si="29"/>
        <v>0</v>
      </c>
      <c r="K87" s="238"/>
      <c r="L87" s="239"/>
      <c r="M87" s="8">
        <v>34228.82</v>
      </c>
      <c r="N87" s="240">
        <f t="shared" si="30"/>
        <v>34228.82</v>
      </c>
      <c r="O87" s="71"/>
      <c r="P87" s="100"/>
      <c r="Q87" s="9">
        <f t="shared" si="31"/>
        <v>-34228.82</v>
      </c>
      <c r="R87" s="9">
        <f t="shared" si="32"/>
        <v>0</v>
      </c>
      <c r="S87" s="9">
        <f t="shared" si="33"/>
        <v>-34228.82</v>
      </c>
      <c r="T87" s="256">
        <v>46022</v>
      </c>
      <c r="U87" s="10"/>
      <c r="V87" s="23">
        <f t="shared" si="34"/>
        <v>0.60562531807991049</v>
      </c>
      <c r="W87" s="11">
        <f t="shared" si="35"/>
        <v>0</v>
      </c>
      <c r="X87" s="8">
        <v>20729.84</v>
      </c>
      <c r="Y87" s="9">
        <f t="shared" si="36"/>
        <v>-34228.82</v>
      </c>
      <c r="Z87" s="9">
        <f t="shared" si="37"/>
        <v>0</v>
      </c>
      <c r="AA87" s="9">
        <f t="shared" si="38"/>
        <v>-34228.82</v>
      </c>
      <c r="AB87" s="10"/>
      <c r="AC87" s="24">
        <v>0</v>
      </c>
      <c r="AD87" s="11">
        <v>0</v>
      </c>
      <c r="AE87" s="8">
        <v>0</v>
      </c>
      <c r="AF87" s="9">
        <f t="shared" si="39"/>
        <v>0</v>
      </c>
      <c r="AG87" s="10"/>
      <c r="AH87" s="11">
        <f t="shared" si="40"/>
        <v>0</v>
      </c>
      <c r="AI87" s="8">
        <v>20729.84</v>
      </c>
      <c r="AJ87" s="9">
        <f t="shared" si="41"/>
        <v>-34228.82</v>
      </c>
      <c r="AK87" s="10"/>
      <c r="AL87" s="25">
        <f t="shared" si="42"/>
        <v>0</v>
      </c>
      <c r="AM87" s="25">
        <f t="shared" si="43"/>
        <v>13498.98</v>
      </c>
      <c r="AN87" s="25">
        <f t="shared" si="44"/>
        <v>0</v>
      </c>
      <c r="AO87" s="10"/>
      <c r="AP87" s="12">
        <v>20729.84</v>
      </c>
      <c r="AQ87" s="12" t="str">
        <f t="shared" si="45"/>
        <v xml:space="preserve"> </v>
      </c>
      <c r="AR87" s="12">
        <f t="shared" si="46"/>
        <v>20729.84</v>
      </c>
      <c r="AS87" s="241"/>
      <c r="AT87" s="242"/>
      <c r="AU87" s="241"/>
      <c r="AV87" s="241"/>
      <c r="AW87" s="243"/>
      <c r="AX87" s="242"/>
      <c r="AY87" s="242"/>
      <c r="AZ87" s="241">
        <v>0</v>
      </c>
      <c r="BA87" s="241">
        <v>0</v>
      </c>
      <c r="BB87" s="241">
        <v>0</v>
      </c>
      <c r="BC87" s="241">
        <v>0</v>
      </c>
      <c r="BD87" s="241">
        <v>0</v>
      </c>
      <c r="BE87" s="241">
        <v>0</v>
      </c>
      <c r="BF87" s="241"/>
      <c r="BG87" s="241">
        <v>3</v>
      </c>
      <c r="BH87" s="241">
        <v>0</v>
      </c>
      <c r="BI87" s="241">
        <v>0</v>
      </c>
      <c r="BJ87" s="241"/>
      <c r="BK87" s="241"/>
      <c r="BL87" s="241"/>
      <c r="BM87" s="241"/>
      <c r="BN87" s="294"/>
      <c r="BO87" s="294"/>
      <c r="BP87" s="294"/>
      <c r="BQ87" s="294"/>
      <c r="BR87" s="244"/>
      <c r="BS87" s="244"/>
      <c r="BT87" s="241"/>
      <c r="BU87" s="241"/>
      <c r="BV87" s="245"/>
      <c r="BW87" s="241">
        <v>0</v>
      </c>
      <c r="BX87" s="241">
        <v>0</v>
      </c>
      <c r="BY87" s="241">
        <v>0</v>
      </c>
      <c r="BZ87" s="241">
        <v>0</v>
      </c>
      <c r="CA87" s="241">
        <v>0</v>
      </c>
      <c r="CB87" s="242" t="s">
        <v>634</v>
      </c>
      <c r="CC87" s="247">
        <v>20729.84</v>
      </c>
      <c r="CD87" s="247">
        <v>20729.84</v>
      </c>
      <c r="CE87" s="247">
        <v>20729.84</v>
      </c>
      <c r="CF87" s="247">
        <v>0</v>
      </c>
    </row>
    <row r="88" spans="1:84" x14ac:dyDescent="0.25">
      <c r="A88" s="253" t="s">
        <v>798</v>
      </c>
      <c r="B88" s="254" t="s">
        <v>799</v>
      </c>
      <c r="C88" s="254" t="s">
        <v>640</v>
      </c>
      <c r="D88" s="233"/>
      <c r="E88" s="234">
        <v>0</v>
      </c>
      <c r="F88" s="235">
        <v>0</v>
      </c>
      <c r="G88" s="255">
        <f>'Jobs-Ops'!G88</f>
        <v>0</v>
      </c>
      <c r="H88" s="113">
        <f>'Jobs-Ops'!H88</f>
        <v>0</v>
      </c>
      <c r="I88" s="104"/>
      <c r="J88" s="237">
        <f t="shared" si="29"/>
        <v>0</v>
      </c>
      <c r="K88" s="238"/>
      <c r="L88" s="239"/>
      <c r="M88" s="8">
        <v>92757.29</v>
      </c>
      <c r="N88" s="240">
        <f t="shared" si="30"/>
        <v>92757.29</v>
      </c>
      <c r="O88" s="71"/>
      <c r="P88" s="100"/>
      <c r="Q88" s="9">
        <f t="shared" si="31"/>
        <v>-92757.29</v>
      </c>
      <c r="R88" s="9">
        <f t="shared" si="32"/>
        <v>0</v>
      </c>
      <c r="S88" s="9">
        <f t="shared" si="33"/>
        <v>-92757.29</v>
      </c>
      <c r="T88" s="256">
        <v>46022</v>
      </c>
      <c r="U88" s="10"/>
      <c r="V88" s="23">
        <f t="shared" si="34"/>
        <v>0.15925713224265178</v>
      </c>
      <c r="W88" s="11">
        <f t="shared" si="35"/>
        <v>0</v>
      </c>
      <c r="X88" s="8">
        <v>14772.26</v>
      </c>
      <c r="Y88" s="9">
        <f t="shared" si="36"/>
        <v>-92757.29</v>
      </c>
      <c r="Z88" s="9">
        <f t="shared" si="37"/>
        <v>0</v>
      </c>
      <c r="AA88" s="9">
        <f t="shared" si="38"/>
        <v>-92757.29</v>
      </c>
      <c r="AB88" s="10"/>
      <c r="AC88" s="24">
        <v>0</v>
      </c>
      <c r="AD88" s="11">
        <v>0</v>
      </c>
      <c r="AE88" s="8">
        <v>0</v>
      </c>
      <c r="AF88" s="9">
        <f t="shared" si="39"/>
        <v>0</v>
      </c>
      <c r="AG88" s="10"/>
      <c r="AH88" s="11">
        <f t="shared" si="40"/>
        <v>0</v>
      </c>
      <c r="AI88" s="8">
        <v>14772.26</v>
      </c>
      <c r="AJ88" s="9">
        <f t="shared" si="41"/>
        <v>-92757.29</v>
      </c>
      <c r="AK88" s="10"/>
      <c r="AL88" s="25">
        <f t="shared" si="42"/>
        <v>0</v>
      </c>
      <c r="AM88" s="25">
        <f t="shared" si="43"/>
        <v>77985.03</v>
      </c>
      <c r="AN88" s="25">
        <f t="shared" si="44"/>
        <v>0</v>
      </c>
      <c r="AO88" s="10"/>
      <c r="AP88" s="12">
        <v>14772.26</v>
      </c>
      <c r="AQ88" s="12" t="str">
        <f t="shared" si="45"/>
        <v xml:space="preserve"> </v>
      </c>
      <c r="AR88" s="12">
        <f t="shared" si="46"/>
        <v>14772.26</v>
      </c>
      <c r="AS88" s="241"/>
      <c r="AT88" s="242"/>
      <c r="AU88" s="241"/>
      <c r="AV88" s="241"/>
      <c r="AW88" s="243"/>
      <c r="AX88" s="242"/>
      <c r="AY88" s="242"/>
      <c r="AZ88" s="241">
        <v>0</v>
      </c>
      <c r="BA88" s="241">
        <v>0</v>
      </c>
      <c r="BB88" s="241">
        <v>0</v>
      </c>
      <c r="BC88" s="241">
        <v>0</v>
      </c>
      <c r="BD88" s="241">
        <v>0</v>
      </c>
      <c r="BE88" s="241">
        <v>0</v>
      </c>
      <c r="BF88" s="241"/>
      <c r="BG88" s="241">
        <v>3</v>
      </c>
      <c r="BH88" s="241">
        <v>0</v>
      </c>
      <c r="BI88" s="241">
        <v>0</v>
      </c>
      <c r="BJ88" s="241"/>
      <c r="BK88" s="241"/>
      <c r="BL88" s="241"/>
      <c r="BM88" s="241"/>
      <c r="BN88" s="294"/>
      <c r="BO88" s="294"/>
      <c r="BP88" s="294"/>
      <c r="BQ88" s="294"/>
      <c r="BR88" s="244"/>
      <c r="BS88" s="244"/>
      <c r="BT88" s="241"/>
      <c r="BU88" s="241"/>
      <c r="BV88" s="245"/>
      <c r="BW88" s="241">
        <v>0</v>
      </c>
      <c r="BX88" s="241">
        <v>0</v>
      </c>
      <c r="BY88" s="241">
        <v>0</v>
      </c>
      <c r="BZ88" s="241">
        <v>0</v>
      </c>
      <c r="CA88" s="241">
        <v>0</v>
      </c>
      <c r="CB88" s="242" t="s">
        <v>634</v>
      </c>
      <c r="CC88" s="247">
        <v>14772.26</v>
      </c>
      <c r="CD88" s="247">
        <v>14772.26</v>
      </c>
      <c r="CE88" s="247">
        <v>14772.26</v>
      </c>
      <c r="CF88" s="247">
        <v>0</v>
      </c>
    </row>
    <row r="89" spans="1:84" x14ac:dyDescent="0.25">
      <c r="A89" s="253" t="s">
        <v>800</v>
      </c>
      <c r="B89" s="254" t="s">
        <v>801</v>
      </c>
      <c r="C89" s="254" t="s">
        <v>640</v>
      </c>
      <c r="D89" s="233"/>
      <c r="E89" s="234">
        <v>9960</v>
      </c>
      <c r="F89" s="235">
        <v>9960</v>
      </c>
      <c r="G89" s="255">
        <f>'Jobs-Ops'!G89</f>
        <v>0</v>
      </c>
      <c r="H89" s="113">
        <f>'Jobs-Ops'!H89</f>
        <v>0</v>
      </c>
      <c r="I89" s="104"/>
      <c r="J89" s="237">
        <f t="shared" si="29"/>
        <v>9960</v>
      </c>
      <c r="K89" s="238"/>
      <c r="L89" s="239"/>
      <c r="M89" s="8">
        <v>4867.3500000000004</v>
      </c>
      <c r="N89" s="240">
        <f t="shared" si="30"/>
        <v>4867.3500000000004</v>
      </c>
      <c r="O89" s="71"/>
      <c r="P89" s="100"/>
      <c r="Q89" s="9">
        <f t="shared" si="31"/>
        <v>5092.6499999999996</v>
      </c>
      <c r="R89" s="9">
        <f t="shared" si="32"/>
        <v>0</v>
      </c>
      <c r="S89" s="9">
        <f t="shared" si="33"/>
        <v>5092.6499999999996</v>
      </c>
      <c r="T89" s="256">
        <v>46022</v>
      </c>
      <c r="U89" s="10"/>
      <c r="V89" s="23">
        <f t="shared" si="34"/>
        <v>0.94433726771241022</v>
      </c>
      <c r="W89" s="11">
        <f t="shared" si="35"/>
        <v>9405.5991864156058</v>
      </c>
      <c r="X89" s="8">
        <v>4596.42</v>
      </c>
      <c r="Y89" s="9">
        <f t="shared" si="36"/>
        <v>4809.1791864156057</v>
      </c>
      <c r="Z89" s="9">
        <f t="shared" si="37"/>
        <v>0</v>
      </c>
      <c r="AA89" s="9">
        <f t="shared" si="38"/>
        <v>4809.1791864156057</v>
      </c>
      <c r="AB89" s="10"/>
      <c r="AC89" s="24">
        <v>0</v>
      </c>
      <c r="AD89" s="11">
        <v>0</v>
      </c>
      <c r="AE89" s="8">
        <v>0</v>
      </c>
      <c r="AF89" s="9">
        <f t="shared" si="39"/>
        <v>0</v>
      </c>
      <c r="AG89" s="10"/>
      <c r="AH89" s="11">
        <f t="shared" si="40"/>
        <v>9405.5991864156058</v>
      </c>
      <c r="AI89" s="8">
        <v>4596.42</v>
      </c>
      <c r="AJ89" s="9">
        <f t="shared" si="41"/>
        <v>4809.1791864156057</v>
      </c>
      <c r="AK89" s="10"/>
      <c r="AL89" s="25">
        <f t="shared" si="42"/>
        <v>554.4008135843942</v>
      </c>
      <c r="AM89" s="25">
        <f t="shared" si="43"/>
        <v>270.93000000000029</v>
      </c>
      <c r="AN89" s="25">
        <f t="shared" si="44"/>
        <v>283.47081358439391</v>
      </c>
      <c r="AO89" s="10"/>
      <c r="AP89" s="12">
        <v>4596.42</v>
      </c>
      <c r="AQ89" s="12">
        <f t="shared" si="45"/>
        <v>4809.1791864156057</v>
      </c>
      <c r="AR89" s="12" t="str">
        <f t="shared" si="46"/>
        <v xml:space="preserve"> </v>
      </c>
      <c r="AS89" s="241"/>
      <c r="AT89" s="242"/>
      <c r="AU89" s="241"/>
      <c r="AV89" s="241"/>
      <c r="AW89" s="243"/>
      <c r="AX89" s="242"/>
      <c r="AY89" s="242"/>
      <c r="AZ89" s="241">
        <v>0</v>
      </c>
      <c r="BA89" s="241">
        <v>0</v>
      </c>
      <c r="BB89" s="241">
        <v>0</v>
      </c>
      <c r="BC89" s="241">
        <v>0</v>
      </c>
      <c r="BD89" s="241">
        <v>0</v>
      </c>
      <c r="BE89" s="241">
        <v>0</v>
      </c>
      <c r="BF89" s="241"/>
      <c r="BG89" s="241">
        <v>3</v>
      </c>
      <c r="BH89" s="241">
        <v>0</v>
      </c>
      <c r="BI89" s="241">
        <v>0</v>
      </c>
      <c r="BJ89" s="241"/>
      <c r="BK89" s="241"/>
      <c r="BL89" s="241"/>
      <c r="BM89" s="241"/>
      <c r="BN89" s="294"/>
      <c r="BO89" s="294"/>
      <c r="BP89" s="294"/>
      <c r="BQ89" s="294"/>
      <c r="BR89" s="244"/>
      <c r="BS89" s="244"/>
      <c r="BT89" s="241"/>
      <c r="BU89" s="241"/>
      <c r="BV89" s="245"/>
      <c r="BW89" s="241">
        <v>0</v>
      </c>
      <c r="BX89" s="241">
        <v>0</v>
      </c>
      <c r="BY89" s="241">
        <v>0</v>
      </c>
      <c r="BZ89" s="241">
        <v>0</v>
      </c>
      <c r="CA89" s="241">
        <v>0</v>
      </c>
      <c r="CB89" s="242" t="s">
        <v>634</v>
      </c>
      <c r="CC89" s="247">
        <v>4596.42</v>
      </c>
      <c r="CD89" s="247">
        <v>4596.42</v>
      </c>
      <c r="CE89" s="247">
        <v>4596.42</v>
      </c>
      <c r="CF89" s="247">
        <v>0</v>
      </c>
    </row>
    <row r="90" spans="1:84" x14ac:dyDescent="0.25">
      <c r="A90" s="253" t="s">
        <v>802</v>
      </c>
      <c r="B90" s="254" t="s">
        <v>803</v>
      </c>
      <c r="C90" s="254" t="s">
        <v>640</v>
      </c>
      <c r="D90" s="233"/>
      <c r="E90" s="234">
        <v>-20000</v>
      </c>
      <c r="F90" s="235">
        <v>-20000</v>
      </c>
      <c r="G90" s="255">
        <f>'Jobs-Ops'!G90</f>
        <v>0</v>
      </c>
      <c r="H90" s="113">
        <f>'Jobs-Ops'!H90</f>
        <v>0</v>
      </c>
      <c r="I90" s="104"/>
      <c r="J90" s="237">
        <f t="shared" si="29"/>
        <v>-20000</v>
      </c>
      <c r="K90" s="238"/>
      <c r="L90" s="239"/>
      <c r="M90" s="8">
        <v>144552.19</v>
      </c>
      <c r="N90" s="240">
        <f t="shared" si="30"/>
        <v>144552.19</v>
      </c>
      <c r="O90" s="71"/>
      <c r="P90" s="100"/>
      <c r="Q90" s="9">
        <f t="shared" si="31"/>
        <v>-164552.19</v>
      </c>
      <c r="R90" s="9">
        <f t="shared" si="32"/>
        <v>0</v>
      </c>
      <c r="S90" s="9">
        <f t="shared" si="33"/>
        <v>-164552.19</v>
      </c>
      <c r="T90" s="256">
        <v>46022</v>
      </c>
      <c r="U90" s="10"/>
      <c r="V90" s="23">
        <f t="shared" si="34"/>
        <v>0.1190574144881513</v>
      </c>
      <c r="W90" s="11">
        <f t="shared" si="35"/>
        <v>-2381.1482897630258</v>
      </c>
      <c r="X90" s="8">
        <v>17210.009999999998</v>
      </c>
      <c r="Y90" s="9">
        <f t="shared" si="36"/>
        <v>-164552.19</v>
      </c>
      <c r="Z90" s="9">
        <f t="shared" si="37"/>
        <v>0</v>
      </c>
      <c r="AA90" s="9">
        <f t="shared" si="38"/>
        <v>-164552.19</v>
      </c>
      <c r="AB90" s="10"/>
      <c r="AC90" s="24">
        <v>0</v>
      </c>
      <c r="AD90" s="11">
        <v>0</v>
      </c>
      <c r="AE90" s="8">
        <v>0</v>
      </c>
      <c r="AF90" s="9">
        <f t="shared" si="39"/>
        <v>0</v>
      </c>
      <c r="AG90" s="10"/>
      <c r="AH90" s="11">
        <f t="shared" si="40"/>
        <v>-2381.1482897630258</v>
      </c>
      <c r="AI90" s="8">
        <v>17210.009999999998</v>
      </c>
      <c r="AJ90" s="9">
        <f t="shared" si="41"/>
        <v>-164552.19</v>
      </c>
      <c r="AK90" s="10"/>
      <c r="AL90" s="25">
        <f t="shared" si="42"/>
        <v>-17618.851710236973</v>
      </c>
      <c r="AM90" s="25">
        <f t="shared" si="43"/>
        <v>127342.18000000001</v>
      </c>
      <c r="AN90" s="25">
        <f t="shared" si="44"/>
        <v>0</v>
      </c>
      <c r="AO90" s="10"/>
      <c r="AP90" s="12">
        <v>17210.009999999998</v>
      </c>
      <c r="AQ90" s="12" t="str">
        <f t="shared" si="45"/>
        <v xml:space="preserve"> </v>
      </c>
      <c r="AR90" s="12">
        <f t="shared" si="46"/>
        <v>19591.158289763025</v>
      </c>
      <c r="AS90" s="241"/>
      <c r="AT90" s="242"/>
      <c r="AU90" s="241"/>
      <c r="AV90" s="241"/>
      <c r="AW90" s="243"/>
      <c r="AX90" s="242"/>
      <c r="AY90" s="242"/>
      <c r="AZ90" s="241">
        <v>0</v>
      </c>
      <c r="BA90" s="241">
        <v>0</v>
      </c>
      <c r="BB90" s="241">
        <v>0</v>
      </c>
      <c r="BC90" s="241">
        <v>0</v>
      </c>
      <c r="BD90" s="241">
        <v>0</v>
      </c>
      <c r="BE90" s="241">
        <v>0</v>
      </c>
      <c r="BF90" s="241"/>
      <c r="BG90" s="241">
        <v>3</v>
      </c>
      <c r="BH90" s="241">
        <v>0</v>
      </c>
      <c r="BI90" s="241">
        <v>0</v>
      </c>
      <c r="BJ90" s="241"/>
      <c r="BK90" s="241"/>
      <c r="BL90" s="241"/>
      <c r="BM90" s="241"/>
      <c r="BN90" s="294"/>
      <c r="BO90" s="294"/>
      <c r="BP90" s="294"/>
      <c r="BQ90" s="294"/>
      <c r="BR90" s="244"/>
      <c r="BS90" s="244"/>
      <c r="BT90" s="241"/>
      <c r="BU90" s="241"/>
      <c r="BV90" s="245"/>
      <c r="BW90" s="241">
        <v>0</v>
      </c>
      <c r="BX90" s="241">
        <v>0</v>
      </c>
      <c r="BY90" s="241">
        <v>0</v>
      </c>
      <c r="BZ90" s="241">
        <v>0</v>
      </c>
      <c r="CA90" s="241">
        <v>0</v>
      </c>
      <c r="CB90" s="242" t="s">
        <v>634</v>
      </c>
      <c r="CC90" s="247">
        <v>17210.009999999998</v>
      </c>
      <c r="CD90" s="247">
        <v>17210.009999999998</v>
      </c>
      <c r="CE90" s="247">
        <v>17210.009999999998</v>
      </c>
      <c r="CF90" s="247">
        <v>0</v>
      </c>
    </row>
    <row r="91" spans="1:84" x14ac:dyDescent="0.25">
      <c r="A91" s="253" t="s">
        <v>804</v>
      </c>
      <c r="B91" s="254" t="s">
        <v>805</v>
      </c>
      <c r="C91" s="254" t="s">
        <v>640</v>
      </c>
      <c r="D91" s="233"/>
      <c r="E91" s="234">
        <v>27241.58</v>
      </c>
      <c r="F91" s="235">
        <v>27241.58</v>
      </c>
      <c r="G91" s="255">
        <f>'Jobs-Ops'!G91</f>
        <v>0</v>
      </c>
      <c r="H91" s="113">
        <f>'Jobs-Ops'!H91</f>
        <v>0</v>
      </c>
      <c r="I91" s="104"/>
      <c r="J91" s="237">
        <f t="shared" si="29"/>
        <v>27241.58</v>
      </c>
      <c r="K91" s="238"/>
      <c r="L91" s="239"/>
      <c r="M91" s="8">
        <v>27241.58</v>
      </c>
      <c r="N91" s="240">
        <f t="shared" si="30"/>
        <v>27241.58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6">
        <v>46022</v>
      </c>
      <c r="U91" s="10"/>
      <c r="V91" s="23">
        <f t="shared" si="34"/>
        <v>1</v>
      </c>
      <c r="W91" s="11">
        <f t="shared" si="35"/>
        <v>27241.58</v>
      </c>
      <c r="X91" s="8">
        <v>27241.58</v>
      </c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>
        <v>0</v>
      </c>
      <c r="AD91" s="11">
        <v>0</v>
      </c>
      <c r="AE91" s="8">
        <v>0</v>
      </c>
      <c r="AF91" s="9">
        <f t="shared" si="39"/>
        <v>0</v>
      </c>
      <c r="AG91" s="10"/>
      <c r="AH91" s="11">
        <f t="shared" si="40"/>
        <v>27241.58</v>
      </c>
      <c r="AI91" s="8">
        <v>27241.58</v>
      </c>
      <c r="AJ91" s="9">
        <f t="shared" si="41"/>
        <v>0</v>
      </c>
      <c r="AK91" s="10"/>
      <c r="AL91" s="25">
        <f t="shared" si="42"/>
        <v>0</v>
      </c>
      <c r="AM91" s="25">
        <f t="shared" si="43"/>
        <v>0</v>
      </c>
      <c r="AN91" s="25">
        <f t="shared" si="44"/>
        <v>0</v>
      </c>
      <c r="AO91" s="10"/>
      <c r="AP91" s="12">
        <v>27241.58</v>
      </c>
      <c r="AQ91" s="12">
        <f t="shared" si="45"/>
        <v>0</v>
      </c>
      <c r="AR91" s="12">
        <f t="shared" si="46"/>
        <v>0</v>
      </c>
      <c r="AS91" s="241"/>
      <c r="AT91" s="242"/>
      <c r="AU91" s="241"/>
      <c r="AV91" s="241"/>
      <c r="AW91" s="243"/>
      <c r="AX91" s="242"/>
      <c r="AY91" s="242"/>
      <c r="AZ91" s="241">
        <v>0</v>
      </c>
      <c r="BA91" s="241">
        <v>0</v>
      </c>
      <c r="BB91" s="241">
        <v>0</v>
      </c>
      <c r="BC91" s="241">
        <v>0</v>
      </c>
      <c r="BD91" s="241">
        <v>0</v>
      </c>
      <c r="BE91" s="241">
        <v>0</v>
      </c>
      <c r="BF91" s="241"/>
      <c r="BG91" s="241">
        <v>3</v>
      </c>
      <c r="BH91" s="241">
        <v>0</v>
      </c>
      <c r="BI91" s="241">
        <v>0</v>
      </c>
      <c r="BJ91" s="241"/>
      <c r="BK91" s="241"/>
      <c r="BL91" s="241"/>
      <c r="BM91" s="241"/>
      <c r="BN91" s="294"/>
      <c r="BO91" s="294"/>
      <c r="BP91" s="294"/>
      <c r="BQ91" s="294"/>
      <c r="BR91" s="244"/>
      <c r="BS91" s="244"/>
      <c r="BT91" s="241"/>
      <c r="BU91" s="241"/>
      <c r="BV91" s="245"/>
      <c r="BW91" s="241">
        <v>0</v>
      </c>
      <c r="BX91" s="241">
        <v>0</v>
      </c>
      <c r="BY91" s="241">
        <v>0</v>
      </c>
      <c r="BZ91" s="241">
        <v>0</v>
      </c>
      <c r="CA91" s="241">
        <v>0</v>
      </c>
      <c r="CB91" s="242" t="s">
        <v>634</v>
      </c>
      <c r="CC91" s="247">
        <v>27241.58</v>
      </c>
      <c r="CD91" s="247">
        <v>27241.58</v>
      </c>
      <c r="CE91" s="247">
        <v>27241.58</v>
      </c>
      <c r="CF91" s="247">
        <v>0</v>
      </c>
    </row>
    <row r="92" spans="1:84" x14ac:dyDescent="0.25">
      <c r="A92" s="253" t="s">
        <v>806</v>
      </c>
      <c r="B92" s="254" t="s">
        <v>807</v>
      </c>
      <c r="C92" s="254" t="s">
        <v>640</v>
      </c>
      <c r="D92" s="233"/>
      <c r="E92" s="234">
        <v>0</v>
      </c>
      <c r="F92" s="235">
        <v>0</v>
      </c>
      <c r="G92" s="255">
        <f>'Jobs-Ops'!G92</f>
        <v>0</v>
      </c>
      <c r="H92" s="113">
        <f>'Jobs-Ops'!H92</f>
        <v>0</v>
      </c>
      <c r="I92" s="104"/>
      <c r="J92" s="237">
        <f t="shared" si="29"/>
        <v>0</v>
      </c>
      <c r="K92" s="238"/>
      <c r="L92" s="239"/>
      <c r="M92" s="8">
        <v>1629215.49</v>
      </c>
      <c r="N92" s="240">
        <f t="shared" si="30"/>
        <v>1629215.49</v>
      </c>
      <c r="O92" s="71"/>
      <c r="P92" s="100"/>
      <c r="Q92" s="9">
        <f t="shared" si="31"/>
        <v>-1629215.49</v>
      </c>
      <c r="R92" s="9">
        <f t="shared" si="32"/>
        <v>0</v>
      </c>
      <c r="S92" s="9">
        <f t="shared" si="33"/>
        <v>-1629215.49</v>
      </c>
      <c r="T92" s="256">
        <v>46022</v>
      </c>
      <c r="U92" s="10"/>
      <c r="V92" s="23">
        <f t="shared" si="34"/>
        <v>3.0219108707344785E-2</v>
      </c>
      <c r="W92" s="11">
        <f t="shared" si="35"/>
        <v>49233.440000000002</v>
      </c>
      <c r="X92" s="8">
        <v>49233.440000000002</v>
      </c>
      <c r="Y92" s="9">
        <f t="shared" si="36"/>
        <v>-1629215.49</v>
      </c>
      <c r="Z92" s="9">
        <f t="shared" si="37"/>
        <v>0</v>
      </c>
      <c r="AA92" s="9">
        <f t="shared" si="38"/>
        <v>-1629215.49</v>
      </c>
      <c r="AB92" s="10"/>
      <c r="AC92" s="24">
        <v>0</v>
      </c>
      <c r="AD92" s="11">
        <v>0</v>
      </c>
      <c r="AE92" s="8">
        <v>0</v>
      </c>
      <c r="AF92" s="9">
        <f t="shared" si="39"/>
        <v>0</v>
      </c>
      <c r="AG92" s="10"/>
      <c r="AH92" s="11">
        <f t="shared" si="40"/>
        <v>49233.440000000002</v>
      </c>
      <c r="AI92" s="8">
        <v>49233.440000000002</v>
      </c>
      <c r="AJ92" s="9">
        <f t="shared" si="41"/>
        <v>-1629215.49</v>
      </c>
      <c r="AK92" s="10"/>
      <c r="AL92" s="25">
        <f t="shared" si="42"/>
        <v>-49233.440000000002</v>
      </c>
      <c r="AM92" s="25">
        <f t="shared" si="43"/>
        <v>1579982.05</v>
      </c>
      <c r="AN92" s="25">
        <f t="shared" si="44"/>
        <v>0</v>
      </c>
      <c r="AO92" s="10"/>
      <c r="AP92" s="12">
        <v>49233.440000000002</v>
      </c>
      <c r="AQ92" s="12">
        <f t="shared" si="45"/>
        <v>0</v>
      </c>
      <c r="AR92" s="12">
        <f t="shared" si="46"/>
        <v>0</v>
      </c>
      <c r="AS92" s="241"/>
      <c r="AT92" s="242"/>
      <c r="AU92" s="241"/>
      <c r="AV92" s="241"/>
      <c r="AW92" s="243"/>
      <c r="AX92" s="242"/>
      <c r="AY92" s="242"/>
      <c r="AZ92" s="241">
        <v>0</v>
      </c>
      <c r="BA92" s="241">
        <v>0</v>
      </c>
      <c r="BB92" s="241">
        <v>0</v>
      </c>
      <c r="BC92" s="241">
        <v>0</v>
      </c>
      <c r="BD92" s="241">
        <v>0</v>
      </c>
      <c r="BE92" s="241">
        <v>0</v>
      </c>
      <c r="BF92" s="241"/>
      <c r="BG92" s="241">
        <v>3</v>
      </c>
      <c r="BH92" s="241">
        <v>0</v>
      </c>
      <c r="BI92" s="241">
        <v>0</v>
      </c>
      <c r="BJ92" s="241"/>
      <c r="BK92" s="241"/>
      <c r="BL92" s="241"/>
      <c r="BM92" s="241"/>
      <c r="BN92" s="294"/>
      <c r="BO92" s="294"/>
      <c r="BP92" s="294"/>
      <c r="BQ92" s="294"/>
      <c r="BR92" s="244"/>
      <c r="BS92" s="244"/>
      <c r="BT92" s="241"/>
      <c r="BU92" s="241"/>
      <c r="BV92" s="245"/>
      <c r="BW92" s="241">
        <v>0</v>
      </c>
      <c r="BX92" s="241">
        <v>0</v>
      </c>
      <c r="BY92" s="241">
        <v>0</v>
      </c>
      <c r="BZ92" s="241">
        <v>0</v>
      </c>
      <c r="CA92" s="241">
        <v>0</v>
      </c>
      <c r="CB92" s="242" t="s">
        <v>634</v>
      </c>
      <c r="CC92" s="247">
        <v>49233.440000000002</v>
      </c>
      <c r="CD92" s="247">
        <v>49233.440000000002</v>
      </c>
      <c r="CE92" s="247">
        <v>49233.440000000002</v>
      </c>
      <c r="CF92" s="247">
        <v>0</v>
      </c>
    </row>
    <row r="93" spans="1:84" x14ac:dyDescent="0.25">
      <c r="A93" s="253" t="s">
        <v>808</v>
      </c>
      <c r="B93" s="254" t="s">
        <v>809</v>
      </c>
      <c r="C93" s="254" t="s">
        <v>640</v>
      </c>
      <c r="D93" s="233"/>
      <c r="E93" s="234">
        <v>6200</v>
      </c>
      <c r="F93" s="235">
        <v>6200</v>
      </c>
      <c r="G93" s="255">
        <f>'Jobs-Ops'!G93</f>
        <v>0</v>
      </c>
      <c r="H93" s="113">
        <f>'Jobs-Ops'!H93</f>
        <v>0</v>
      </c>
      <c r="I93" s="104"/>
      <c r="J93" s="237">
        <f t="shared" si="29"/>
        <v>6200</v>
      </c>
      <c r="K93" s="238"/>
      <c r="L93" s="239"/>
      <c r="M93" s="8">
        <v>4808.74</v>
      </c>
      <c r="N93" s="240">
        <f t="shared" si="30"/>
        <v>4808.74</v>
      </c>
      <c r="O93" s="71"/>
      <c r="P93" s="100"/>
      <c r="Q93" s="9">
        <f t="shared" si="31"/>
        <v>1391.2600000000002</v>
      </c>
      <c r="R93" s="9">
        <f t="shared" si="32"/>
        <v>1380</v>
      </c>
      <c r="S93" s="9">
        <f t="shared" si="33"/>
        <v>11.260000000000218</v>
      </c>
      <c r="T93" s="256">
        <v>46022</v>
      </c>
      <c r="U93" s="10"/>
      <c r="V93" s="23">
        <f t="shared" si="34"/>
        <v>0</v>
      </c>
      <c r="W93" s="11">
        <f t="shared" si="35"/>
        <v>0</v>
      </c>
      <c r="X93" s="8">
        <v>0</v>
      </c>
      <c r="Y93" s="9">
        <f t="shared" si="36"/>
        <v>0</v>
      </c>
      <c r="Z93" s="9">
        <f t="shared" si="37"/>
        <v>1380</v>
      </c>
      <c r="AA93" s="9">
        <f t="shared" si="38"/>
        <v>-1380</v>
      </c>
      <c r="AB93" s="10"/>
      <c r="AC93" s="24">
        <v>0</v>
      </c>
      <c r="AD93" s="11">
        <v>0</v>
      </c>
      <c r="AE93" s="8">
        <v>0</v>
      </c>
      <c r="AF93" s="9">
        <f t="shared" si="39"/>
        <v>0</v>
      </c>
      <c r="AG93" s="10"/>
      <c r="AH93" s="11">
        <f t="shared" si="40"/>
        <v>0</v>
      </c>
      <c r="AI93" s="8">
        <v>0</v>
      </c>
      <c r="AJ93" s="9">
        <f t="shared" si="41"/>
        <v>0</v>
      </c>
      <c r="AK93" s="10"/>
      <c r="AL93" s="25">
        <f t="shared" si="42"/>
        <v>6200</v>
      </c>
      <c r="AM93" s="25">
        <f t="shared" si="43"/>
        <v>4808.74</v>
      </c>
      <c r="AN93" s="25">
        <f t="shared" si="44"/>
        <v>1391.2600000000002</v>
      </c>
      <c r="AO93" s="10"/>
      <c r="AP93" s="12">
        <v>0</v>
      </c>
      <c r="AQ93" s="12">
        <f t="shared" si="45"/>
        <v>0</v>
      </c>
      <c r="AR93" s="12">
        <f t="shared" si="46"/>
        <v>0</v>
      </c>
      <c r="AS93" s="241"/>
      <c r="AT93" s="242"/>
      <c r="AU93" s="241"/>
      <c r="AV93" s="241"/>
      <c r="AW93" s="243"/>
      <c r="AX93" s="242"/>
      <c r="AY93" s="242"/>
      <c r="AZ93" s="241">
        <v>0</v>
      </c>
      <c r="BA93" s="241">
        <v>0</v>
      </c>
      <c r="BB93" s="241">
        <v>0</v>
      </c>
      <c r="BC93" s="241">
        <v>0</v>
      </c>
      <c r="BD93" s="241">
        <v>0</v>
      </c>
      <c r="BE93" s="241">
        <v>0</v>
      </c>
      <c r="BF93" s="241"/>
      <c r="BG93" s="241">
        <v>3</v>
      </c>
      <c r="BH93" s="241">
        <v>0</v>
      </c>
      <c r="BI93" s="241">
        <v>1380</v>
      </c>
      <c r="BJ93" s="241"/>
      <c r="BK93" s="241"/>
      <c r="BL93" s="241"/>
      <c r="BM93" s="241"/>
      <c r="BN93" s="294"/>
      <c r="BO93" s="294"/>
      <c r="BP93" s="294"/>
      <c r="BQ93" s="294"/>
      <c r="BR93" s="244"/>
      <c r="BS93" s="244"/>
      <c r="BT93" s="241"/>
      <c r="BU93" s="241"/>
      <c r="BV93" s="245"/>
      <c r="BW93" s="241">
        <v>0</v>
      </c>
      <c r="BX93" s="241">
        <v>0</v>
      </c>
      <c r="BY93" s="241">
        <v>0</v>
      </c>
      <c r="BZ93" s="241">
        <v>0</v>
      </c>
      <c r="CA93" s="241">
        <v>0</v>
      </c>
      <c r="CB93" s="242" t="s">
        <v>634</v>
      </c>
      <c r="CC93" s="247">
        <v>0</v>
      </c>
      <c r="CD93" s="247">
        <v>0</v>
      </c>
      <c r="CE93" s="247">
        <v>0</v>
      </c>
      <c r="CF93" s="247">
        <v>0</v>
      </c>
    </row>
    <row r="94" spans="1:84" x14ac:dyDescent="0.25">
      <c r="A94" s="253" t="s">
        <v>810</v>
      </c>
      <c r="B94" s="254" t="s">
        <v>811</v>
      </c>
      <c r="C94" s="254" t="s">
        <v>640</v>
      </c>
      <c r="D94" s="233"/>
      <c r="E94" s="234">
        <v>12725</v>
      </c>
      <c r="F94" s="235">
        <v>12725</v>
      </c>
      <c r="G94" s="255">
        <f>'Jobs-Ops'!G94</f>
        <v>0</v>
      </c>
      <c r="H94" s="113">
        <f>'Jobs-Ops'!H94</f>
        <v>0</v>
      </c>
      <c r="I94" s="104"/>
      <c r="J94" s="237">
        <f t="shared" si="29"/>
        <v>12725</v>
      </c>
      <c r="K94" s="238"/>
      <c r="L94" s="239"/>
      <c r="M94" s="8">
        <v>9817.24</v>
      </c>
      <c r="N94" s="240">
        <f t="shared" si="30"/>
        <v>9817.24</v>
      </c>
      <c r="O94" s="238"/>
      <c r="P94" s="239"/>
      <c r="Q94" s="9">
        <f t="shared" si="31"/>
        <v>2907.76</v>
      </c>
      <c r="R94" s="9">
        <f t="shared" si="32"/>
        <v>0</v>
      </c>
      <c r="S94" s="9">
        <f t="shared" si="33"/>
        <v>2907.76</v>
      </c>
      <c r="T94" s="256">
        <v>46022</v>
      </c>
      <c r="U94" s="10"/>
      <c r="V94" s="23">
        <f t="shared" si="34"/>
        <v>0.60055270116651938</v>
      </c>
      <c r="W94" s="11">
        <f t="shared" si="35"/>
        <v>7642.0331223439589</v>
      </c>
      <c r="X94" s="8">
        <v>5895.77</v>
      </c>
      <c r="Y94" s="9">
        <f t="shared" si="36"/>
        <v>1746.2631223439585</v>
      </c>
      <c r="Z94" s="9">
        <f t="shared" si="37"/>
        <v>0</v>
      </c>
      <c r="AA94" s="9">
        <f t="shared" si="38"/>
        <v>1746.2631223439585</v>
      </c>
      <c r="AB94" s="10"/>
      <c r="AC94" s="24">
        <v>0</v>
      </c>
      <c r="AD94" s="11">
        <v>0</v>
      </c>
      <c r="AE94" s="8">
        <v>0</v>
      </c>
      <c r="AF94" s="9">
        <f t="shared" si="39"/>
        <v>0</v>
      </c>
      <c r="AG94" s="10"/>
      <c r="AH94" s="11">
        <f t="shared" si="40"/>
        <v>7642.0331223439589</v>
      </c>
      <c r="AI94" s="8">
        <v>5895.77</v>
      </c>
      <c r="AJ94" s="9">
        <f t="shared" si="41"/>
        <v>1746.2631223439585</v>
      </c>
      <c r="AK94" s="10"/>
      <c r="AL94" s="25">
        <f t="shared" si="42"/>
        <v>5082.9668776560411</v>
      </c>
      <c r="AM94" s="25">
        <f t="shared" si="43"/>
        <v>3921.4699999999993</v>
      </c>
      <c r="AN94" s="25">
        <f t="shared" si="44"/>
        <v>1161.4968776560418</v>
      </c>
      <c r="AO94" s="10"/>
      <c r="AP94" s="12">
        <v>5895.77</v>
      </c>
      <c r="AQ94" s="12">
        <f t="shared" si="45"/>
        <v>1746.2631223439585</v>
      </c>
      <c r="AR94" s="12" t="str">
        <f t="shared" si="46"/>
        <v xml:space="preserve"> </v>
      </c>
      <c r="AS94" s="241"/>
      <c r="AT94" s="242"/>
      <c r="AU94" s="241"/>
      <c r="AV94" s="241"/>
      <c r="AW94" s="243"/>
      <c r="AX94" s="242"/>
      <c r="AY94" s="242"/>
      <c r="AZ94" s="241">
        <v>0</v>
      </c>
      <c r="BA94" s="241">
        <v>0</v>
      </c>
      <c r="BB94" s="241">
        <v>0</v>
      </c>
      <c r="BC94" s="241">
        <v>0</v>
      </c>
      <c r="BD94" s="241">
        <v>0</v>
      </c>
      <c r="BE94" s="241">
        <v>0</v>
      </c>
      <c r="BF94" s="241"/>
      <c r="BG94" s="241">
        <v>3</v>
      </c>
      <c r="BH94" s="241">
        <v>0</v>
      </c>
      <c r="BI94" s="241">
        <v>0</v>
      </c>
      <c r="BJ94" s="241"/>
      <c r="BK94" s="241"/>
      <c r="BL94" s="241"/>
      <c r="BM94" s="241"/>
      <c r="BN94" s="294"/>
      <c r="BO94" s="294"/>
      <c r="BP94" s="294"/>
      <c r="BQ94" s="294"/>
      <c r="BR94" s="244"/>
      <c r="BS94" s="244"/>
      <c r="BT94" s="241"/>
      <c r="BU94" s="241"/>
      <c r="BV94" s="245"/>
      <c r="BW94" s="241">
        <v>0</v>
      </c>
      <c r="BX94" s="241">
        <v>0</v>
      </c>
      <c r="BY94" s="241">
        <v>0</v>
      </c>
      <c r="BZ94" s="241">
        <v>0</v>
      </c>
      <c r="CA94" s="241">
        <v>0</v>
      </c>
      <c r="CB94" s="242" t="s">
        <v>634</v>
      </c>
      <c r="CC94" s="247">
        <v>5895.77</v>
      </c>
      <c r="CD94" s="247">
        <v>5895.77</v>
      </c>
      <c r="CE94" s="247">
        <v>5895.77</v>
      </c>
      <c r="CF94" s="247">
        <v>0</v>
      </c>
    </row>
    <row r="95" spans="1:84" x14ac:dyDescent="0.25">
      <c r="A95" s="253" t="s">
        <v>812</v>
      </c>
      <c r="B95" s="254" t="s">
        <v>813</v>
      </c>
      <c r="C95" s="254" t="s">
        <v>640</v>
      </c>
      <c r="D95" s="233"/>
      <c r="E95" s="234">
        <v>0</v>
      </c>
      <c r="F95" s="235">
        <v>0</v>
      </c>
      <c r="G95" s="255">
        <f>'Jobs-Ops'!G95</f>
        <v>0</v>
      </c>
      <c r="H95" s="113">
        <f>'Jobs-Ops'!H95</f>
        <v>0</v>
      </c>
      <c r="I95" s="104"/>
      <c r="J95" s="237">
        <f t="shared" si="29"/>
        <v>0</v>
      </c>
      <c r="K95" s="238"/>
      <c r="L95" s="239"/>
      <c r="M95" s="8">
        <v>47941.71</v>
      </c>
      <c r="N95" s="240">
        <f t="shared" si="30"/>
        <v>47941.71</v>
      </c>
      <c r="O95" s="71"/>
      <c r="P95" s="100"/>
      <c r="Q95" s="9">
        <f t="shared" si="31"/>
        <v>-47941.71</v>
      </c>
      <c r="R95" s="9">
        <f t="shared" si="32"/>
        <v>0</v>
      </c>
      <c r="S95" s="9">
        <f t="shared" si="33"/>
        <v>-47941.71</v>
      </c>
      <c r="T95" s="256">
        <v>46022</v>
      </c>
      <c r="U95" s="10"/>
      <c r="V95" s="23">
        <f t="shared" si="34"/>
        <v>0.46272984422124286</v>
      </c>
      <c r="W95" s="11">
        <f t="shared" si="35"/>
        <v>0</v>
      </c>
      <c r="X95" s="8">
        <v>22184.06</v>
      </c>
      <c r="Y95" s="9">
        <f t="shared" si="36"/>
        <v>-47941.71</v>
      </c>
      <c r="Z95" s="9">
        <f t="shared" si="37"/>
        <v>0</v>
      </c>
      <c r="AA95" s="9">
        <f t="shared" si="38"/>
        <v>-47941.71</v>
      </c>
      <c r="AB95" s="10"/>
      <c r="AC95" s="24">
        <v>0</v>
      </c>
      <c r="AD95" s="11">
        <v>0</v>
      </c>
      <c r="AE95" s="8">
        <v>0</v>
      </c>
      <c r="AF95" s="9">
        <f t="shared" si="39"/>
        <v>0</v>
      </c>
      <c r="AG95" s="10"/>
      <c r="AH95" s="11">
        <f t="shared" si="40"/>
        <v>0</v>
      </c>
      <c r="AI95" s="8">
        <v>22184.06</v>
      </c>
      <c r="AJ95" s="9">
        <f t="shared" si="41"/>
        <v>-47941.71</v>
      </c>
      <c r="AK95" s="10"/>
      <c r="AL95" s="25">
        <f t="shared" si="42"/>
        <v>0</v>
      </c>
      <c r="AM95" s="25">
        <f t="shared" si="43"/>
        <v>25757.649999999998</v>
      </c>
      <c r="AN95" s="25">
        <f t="shared" si="44"/>
        <v>0</v>
      </c>
      <c r="AO95" s="10"/>
      <c r="AP95" s="12">
        <v>22184.06</v>
      </c>
      <c r="AQ95" s="12" t="str">
        <f t="shared" si="45"/>
        <v xml:space="preserve"> </v>
      </c>
      <c r="AR95" s="12">
        <f t="shared" si="46"/>
        <v>22184.06</v>
      </c>
      <c r="AS95" s="241"/>
      <c r="AT95" s="242"/>
      <c r="AU95" s="241"/>
      <c r="AV95" s="241"/>
      <c r="AW95" s="243"/>
      <c r="AX95" s="242"/>
      <c r="AY95" s="242"/>
      <c r="AZ95" s="241">
        <v>0</v>
      </c>
      <c r="BA95" s="241">
        <v>0</v>
      </c>
      <c r="BB95" s="241">
        <v>0</v>
      </c>
      <c r="BC95" s="241">
        <v>0</v>
      </c>
      <c r="BD95" s="241">
        <v>0</v>
      </c>
      <c r="BE95" s="241">
        <v>0</v>
      </c>
      <c r="BF95" s="241"/>
      <c r="BG95" s="241">
        <v>3</v>
      </c>
      <c r="BH95" s="241">
        <v>0</v>
      </c>
      <c r="BI95" s="241">
        <v>0</v>
      </c>
      <c r="BJ95" s="241"/>
      <c r="BK95" s="241"/>
      <c r="BL95" s="241"/>
      <c r="BM95" s="241"/>
      <c r="BN95" s="294"/>
      <c r="BO95" s="294"/>
      <c r="BP95" s="294"/>
      <c r="BQ95" s="294"/>
      <c r="BR95" s="244"/>
      <c r="BS95" s="244"/>
      <c r="BT95" s="241"/>
      <c r="BU95" s="241"/>
      <c r="BV95" s="245"/>
      <c r="BW95" s="241">
        <v>0</v>
      </c>
      <c r="BX95" s="241">
        <v>0</v>
      </c>
      <c r="BY95" s="241">
        <v>0</v>
      </c>
      <c r="BZ95" s="241">
        <v>0</v>
      </c>
      <c r="CA95" s="241">
        <v>0</v>
      </c>
      <c r="CB95" s="242" t="s">
        <v>634</v>
      </c>
      <c r="CC95" s="247">
        <v>22184.06</v>
      </c>
      <c r="CD95" s="247">
        <v>22184.06</v>
      </c>
      <c r="CE95" s="247">
        <v>22184.06</v>
      </c>
      <c r="CF95" s="247">
        <v>0</v>
      </c>
    </row>
    <row r="96" spans="1:84" x14ac:dyDescent="0.25">
      <c r="A96" s="253" t="s">
        <v>814</v>
      </c>
      <c r="B96" s="254" t="s">
        <v>815</v>
      </c>
      <c r="C96" s="254" t="s">
        <v>640</v>
      </c>
      <c r="D96" s="233"/>
      <c r="E96" s="234">
        <v>0</v>
      </c>
      <c r="F96" s="235">
        <v>0</v>
      </c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>
        <v>40751.31</v>
      </c>
      <c r="N96" s="240">
        <f t="shared" si="30"/>
        <v>40751.31</v>
      </c>
      <c r="O96" s="71"/>
      <c r="P96" s="100"/>
      <c r="Q96" s="9">
        <f t="shared" si="31"/>
        <v>-40751.31</v>
      </c>
      <c r="R96" s="9">
        <f t="shared" si="32"/>
        <v>0</v>
      </c>
      <c r="S96" s="9">
        <f t="shared" si="33"/>
        <v>-40751.31</v>
      </c>
      <c r="T96" s="256">
        <v>46022</v>
      </c>
      <c r="U96" s="10"/>
      <c r="V96" s="23">
        <f t="shared" si="34"/>
        <v>2.565880704203129E-2</v>
      </c>
      <c r="W96" s="11">
        <f t="shared" si="35"/>
        <v>1045.6300000000001</v>
      </c>
      <c r="X96" s="8">
        <v>1045.6300000000001</v>
      </c>
      <c r="Y96" s="9">
        <f t="shared" si="36"/>
        <v>-40751.31</v>
      </c>
      <c r="Z96" s="9">
        <f t="shared" si="37"/>
        <v>0</v>
      </c>
      <c r="AA96" s="9">
        <f t="shared" si="38"/>
        <v>-40751.31</v>
      </c>
      <c r="AB96" s="10"/>
      <c r="AC96" s="24">
        <v>0</v>
      </c>
      <c r="AD96" s="11">
        <v>0</v>
      </c>
      <c r="AE96" s="8">
        <v>0</v>
      </c>
      <c r="AF96" s="9">
        <f t="shared" si="39"/>
        <v>0</v>
      </c>
      <c r="AG96" s="10"/>
      <c r="AH96" s="11">
        <f t="shared" si="40"/>
        <v>1045.6300000000001</v>
      </c>
      <c r="AI96" s="8">
        <v>1045.6300000000001</v>
      </c>
      <c r="AJ96" s="9">
        <f t="shared" si="41"/>
        <v>-40751.31</v>
      </c>
      <c r="AK96" s="10"/>
      <c r="AL96" s="25">
        <f t="shared" si="42"/>
        <v>-1045.6300000000001</v>
      </c>
      <c r="AM96" s="25">
        <f t="shared" si="43"/>
        <v>39705.68</v>
      </c>
      <c r="AN96" s="25">
        <f t="shared" si="44"/>
        <v>0</v>
      </c>
      <c r="AO96" s="10"/>
      <c r="AP96" s="12">
        <v>1045.6300000000001</v>
      </c>
      <c r="AQ96" s="12">
        <f t="shared" si="45"/>
        <v>0</v>
      </c>
      <c r="AR96" s="12">
        <f t="shared" si="46"/>
        <v>0</v>
      </c>
      <c r="AS96" s="241"/>
      <c r="AT96" s="242"/>
      <c r="AU96" s="241"/>
      <c r="AV96" s="241"/>
      <c r="AW96" s="243"/>
      <c r="AX96" s="242"/>
      <c r="AY96" s="242"/>
      <c r="AZ96" s="241">
        <v>0</v>
      </c>
      <c r="BA96" s="241">
        <v>0</v>
      </c>
      <c r="BB96" s="241">
        <v>0</v>
      </c>
      <c r="BC96" s="241">
        <v>0</v>
      </c>
      <c r="BD96" s="241">
        <v>0</v>
      </c>
      <c r="BE96" s="241">
        <v>0</v>
      </c>
      <c r="BF96" s="241"/>
      <c r="BG96" s="241">
        <v>3</v>
      </c>
      <c r="BH96" s="241">
        <v>0</v>
      </c>
      <c r="BI96" s="241">
        <v>0</v>
      </c>
      <c r="BJ96" s="241"/>
      <c r="BK96" s="241"/>
      <c r="BL96" s="241"/>
      <c r="BM96" s="241"/>
      <c r="BN96" s="294"/>
      <c r="BO96" s="294"/>
      <c r="BP96" s="294"/>
      <c r="BQ96" s="294"/>
      <c r="BR96" s="244"/>
      <c r="BS96" s="244"/>
      <c r="BT96" s="241"/>
      <c r="BU96" s="241"/>
      <c r="BV96" s="245"/>
      <c r="BW96" s="241">
        <v>0</v>
      </c>
      <c r="BX96" s="241">
        <v>0</v>
      </c>
      <c r="BY96" s="241">
        <v>0</v>
      </c>
      <c r="BZ96" s="241">
        <v>0</v>
      </c>
      <c r="CA96" s="241">
        <v>0</v>
      </c>
      <c r="CB96" s="242" t="s">
        <v>634</v>
      </c>
      <c r="CC96" s="247">
        <v>1045.6300000000001</v>
      </c>
      <c r="CD96" s="247">
        <v>1045.6300000000001</v>
      </c>
      <c r="CE96" s="247">
        <v>1045.6300000000001</v>
      </c>
      <c r="CF96" s="247">
        <v>0</v>
      </c>
    </row>
    <row r="97" spans="1:84" x14ac:dyDescent="0.25">
      <c r="A97" s="253" t="s">
        <v>816</v>
      </c>
      <c r="B97" s="254" t="s">
        <v>817</v>
      </c>
      <c r="C97" s="254" t="s">
        <v>640</v>
      </c>
      <c r="D97" s="233"/>
      <c r="E97" s="234">
        <v>0</v>
      </c>
      <c r="F97" s="235">
        <v>0</v>
      </c>
      <c r="G97" s="255">
        <f>'Jobs-Ops'!G97</f>
        <v>0</v>
      </c>
      <c r="H97" s="113">
        <f>'Jobs-Ops'!H97</f>
        <v>0</v>
      </c>
      <c r="I97" s="104"/>
      <c r="J97" s="237">
        <f t="shared" si="29"/>
        <v>0</v>
      </c>
      <c r="K97" s="238"/>
      <c r="L97" s="239"/>
      <c r="M97" s="8">
        <v>1174973.49</v>
      </c>
      <c r="N97" s="240">
        <f t="shared" si="30"/>
        <v>1174973.49</v>
      </c>
      <c r="O97" s="71"/>
      <c r="P97" s="100"/>
      <c r="Q97" s="9">
        <f t="shared" si="31"/>
        <v>-1174973.49</v>
      </c>
      <c r="R97" s="9">
        <f t="shared" si="32"/>
        <v>0</v>
      </c>
      <c r="S97" s="9">
        <f t="shared" si="33"/>
        <v>-1174973.49</v>
      </c>
      <c r="T97" s="256">
        <v>46022</v>
      </c>
      <c r="U97" s="10"/>
      <c r="V97" s="23">
        <f t="shared" si="34"/>
        <v>1.9425442526367128E-2</v>
      </c>
      <c r="W97" s="11">
        <f t="shared" si="35"/>
        <v>22824.38</v>
      </c>
      <c r="X97" s="8">
        <v>22824.38</v>
      </c>
      <c r="Y97" s="9">
        <f t="shared" si="36"/>
        <v>-1174973.49</v>
      </c>
      <c r="Z97" s="9">
        <f t="shared" si="37"/>
        <v>0</v>
      </c>
      <c r="AA97" s="9">
        <f t="shared" si="38"/>
        <v>-1174973.49</v>
      </c>
      <c r="AB97" s="10"/>
      <c r="AC97" s="24">
        <v>0</v>
      </c>
      <c r="AD97" s="11">
        <v>0</v>
      </c>
      <c r="AE97" s="8">
        <v>0</v>
      </c>
      <c r="AF97" s="9">
        <f t="shared" si="39"/>
        <v>0</v>
      </c>
      <c r="AG97" s="10"/>
      <c r="AH97" s="11">
        <f t="shared" si="40"/>
        <v>22824.38</v>
      </c>
      <c r="AI97" s="8">
        <v>22824.38</v>
      </c>
      <c r="AJ97" s="9">
        <f t="shared" si="41"/>
        <v>-1174973.49</v>
      </c>
      <c r="AK97" s="10"/>
      <c r="AL97" s="25">
        <f t="shared" si="42"/>
        <v>-22824.38</v>
      </c>
      <c r="AM97" s="25">
        <f t="shared" si="43"/>
        <v>1152149.1100000001</v>
      </c>
      <c r="AN97" s="25">
        <f t="shared" si="44"/>
        <v>0</v>
      </c>
      <c r="AO97" s="10"/>
      <c r="AP97" s="12">
        <v>22824.38</v>
      </c>
      <c r="AQ97" s="12">
        <f t="shared" si="45"/>
        <v>0</v>
      </c>
      <c r="AR97" s="12">
        <f t="shared" si="46"/>
        <v>0</v>
      </c>
      <c r="AS97" s="241"/>
      <c r="AT97" s="242"/>
      <c r="AU97" s="241"/>
      <c r="AV97" s="241"/>
      <c r="AW97" s="243"/>
      <c r="AX97" s="242"/>
      <c r="AY97" s="242"/>
      <c r="AZ97" s="241">
        <v>0</v>
      </c>
      <c r="BA97" s="241">
        <v>0</v>
      </c>
      <c r="BB97" s="241">
        <v>0</v>
      </c>
      <c r="BC97" s="241">
        <v>0</v>
      </c>
      <c r="BD97" s="241">
        <v>0</v>
      </c>
      <c r="BE97" s="241">
        <v>0</v>
      </c>
      <c r="BF97" s="241"/>
      <c r="BG97" s="241">
        <v>3</v>
      </c>
      <c r="BH97" s="241">
        <v>0</v>
      </c>
      <c r="BI97" s="241">
        <v>0</v>
      </c>
      <c r="BJ97" s="241"/>
      <c r="BK97" s="241"/>
      <c r="BL97" s="241"/>
      <c r="BM97" s="241"/>
      <c r="BN97" s="294"/>
      <c r="BO97" s="294"/>
      <c r="BP97" s="294"/>
      <c r="BQ97" s="294"/>
      <c r="BR97" s="244"/>
      <c r="BS97" s="244"/>
      <c r="BT97" s="241"/>
      <c r="BU97" s="241"/>
      <c r="BV97" s="245"/>
      <c r="BW97" s="241">
        <v>0</v>
      </c>
      <c r="BX97" s="241">
        <v>0</v>
      </c>
      <c r="BY97" s="241">
        <v>0</v>
      </c>
      <c r="BZ97" s="241">
        <v>0</v>
      </c>
      <c r="CA97" s="241">
        <v>0</v>
      </c>
      <c r="CB97" s="242" t="s">
        <v>634</v>
      </c>
      <c r="CC97" s="247">
        <v>22824.38</v>
      </c>
      <c r="CD97" s="247">
        <v>22824.38</v>
      </c>
      <c r="CE97" s="247">
        <v>22824.38</v>
      </c>
      <c r="CF97" s="247">
        <v>0</v>
      </c>
    </row>
    <row r="98" spans="1:84" x14ac:dyDescent="0.25">
      <c r="A98" s="253" t="s">
        <v>818</v>
      </c>
      <c r="B98" s="254" t="s">
        <v>819</v>
      </c>
      <c r="C98" s="254" t="s">
        <v>640</v>
      </c>
      <c r="D98" s="233"/>
      <c r="E98" s="234">
        <v>4800</v>
      </c>
      <c r="F98" s="235">
        <v>4800</v>
      </c>
      <c r="G98" s="255">
        <f>'Jobs-Ops'!G98</f>
        <v>0</v>
      </c>
      <c r="H98" s="113">
        <f>'Jobs-Ops'!H98</f>
        <v>0</v>
      </c>
      <c r="I98" s="104"/>
      <c r="J98" s="237">
        <f t="shared" si="29"/>
        <v>4800</v>
      </c>
      <c r="K98" s="238"/>
      <c r="L98" s="239"/>
      <c r="M98" s="8">
        <v>25818.92</v>
      </c>
      <c r="N98" s="240">
        <f t="shared" si="30"/>
        <v>25818.92</v>
      </c>
      <c r="O98" s="71"/>
      <c r="P98" s="100"/>
      <c r="Q98" s="9">
        <f t="shared" si="31"/>
        <v>-21018.92</v>
      </c>
      <c r="R98" s="9">
        <f t="shared" si="32"/>
        <v>0</v>
      </c>
      <c r="S98" s="9">
        <f t="shared" si="33"/>
        <v>-21018.92</v>
      </c>
      <c r="T98" s="256">
        <v>46022</v>
      </c>
      <c r="U98" s="10"/>
      <c r="V98" s="23">
        <f t="shared" si="34"/>
        <v>0.24359578169807258</v>
      </c>
      <c r="W98" s="11">
        <f t="shared" si="35"/>
        <v>1169.2597521507485</v>
      </c>
      <c r="X98" s="8">
        <v>6289.38</v>
      </c>
      <c r="Y98" s="9">
        <f t="shared" si="36"/>
        <v>-21018.92</v>
      </c>
      <c r="Z98" s="9">
        <f t="shared" si="37"/>
        <v>0</v>
      </c>
      <c r="AA98" s="9">
        <f t="shared" si="38"/>
        <v>-21018.92</v>
      </c>
      <c r="AB98" s="10"/>
      <c r="AC98" s="24">
        <v>0</v>
      </c>
      <c r="AD98" s="11">
        <v>0</v>
      </c>
      <c r="AE98" s="8">
        <v>0</v>
      </c>
      <c r="AF98" s="9">
        <f t="shared" si="39"/>
        <v>0</v>
      </c>
      <c r="AG98" s="10"/>
      <c r="AH98" s="11">
        <f t="shared" si="40"/>
        <v>1169.2597521507485</v>
      </c>
      <c r="AI98" s="8">
        <v>6289.38</v>
      </c>
      <c r="AJ98" s="9">
        <f t="shared" si="41"/>
        <v>-21018.92</v>
      </c>
      <c r="AK98" s="10"/>
      <c r="AL98" s="25">
        <f t="shared" si="42"/>
        <v>3630.7402478492513</v>
      </c>
      <c r="AM98" s="25">
        <f t="shared" si="43"/>
        <v>19529.539999999997</v>
      </c>
      <c r="AN98" s="25">
        <f t="shared" si="44"/>
        <v>0</v>
      </c>
      <c r="AO98" s="10"/>
      <c r="AP98" s="12">
        <v>6289.38</v>
      </c>
      <c r="AQ98" s="12" t="str">
        <f t="shared" si="45"/>
        <v xml:space="preserve"> </v>
      </c>
      <c r="AR98" s="12">
        <f t="shared" si="46"/>
        <v>5120.1202478492514</v>
      </c>
      <c r="AS98" s="241"/>
      <c r="AT98" s="242"/>
      <c r="AU98" s="241"/>
      <c r="AV98" s="241"/>
      <c r="AW98" s="243"/>
      <c r="AX98" s="242"/>
      <c r="AY98" s="242"/>
      <c r="AZ98" s="241">
        <v>0</v>
      </c>
      <c r="BA98" s="241">
        <v>0</v>
      </c>
      <c r="BB98" s="241">
        <v>0</v>
      </c>
      <c r="BC98" s="241">
        <v>0</v>
      </c>
      <c r="BD98" s="241">
        <v>0</v>
      </c>
      <c r="BE98" s="241">
        <v>0</v>
      </c>
      <c r="BF98" s="241"/>
      <c r="BG98" s="241">
        <v>3</v>
      </c>
      <c r="BH98" s="241">
        <v>0</v>
      </c>
      <c r="BI98" s="241">
        <v>0</v>
      </c>
      <c r="BJ98" s="241"/>
      <c r="BK98" s="241"/>
      <c r="BL98" s="241"/>
      <c r="BM98" s="241"/>
      <c r="BN98" s="294"/>
      <c r="BO98" s="294"/>
      <c r="BP98" s="294"/>
      <c r="BQ98" s="294"/>
      <c r="BR98" s="244"/>
      <c r="BS98" s="244"/>
      <c r="BT98" s="241"/>
      <c r="BU98" s="241"/>
      <c r="BV98" s="245"/>
      <c r="BW98" s="241">
        <v>0</v>
      </c>
      <c r="BX98" s="241">
        <v>0</v>
      </c>
      <c r="BY98" s="241">
        <v>0</v>
      </c>
      <c r="BZ98" s="241">
        <v>0</v>
      </c>
      <c r="CA98" s="241">
        <v>0</v>
      </c>
      <c r="CB98" s="242" t="s">
        <v>634</v>
      </c>
      <c r="CC98" s="247">
        <v>6289.38</v>
      </c>
      <c r="CD98" s="247">
        <v>6289.38</v>
      </c>
      <c r="CE98" s="247">
        <v>6289.38</v>
      </c>
      <c r="CF98" s="247">
        <v>0</v>
      </c>
    </row>
    <row r="99" spans="1:84" x14ac:dyDescent="0.25">
      <c r="A99" s="253" t="s">
        <v>820</v>
      </c>
      <c r="B99" s="254" t="s">
        <v>821</v>
      </c>
      <c r="C99" s="254" t="s">
        <v>640</v>
      </c>
      <c r="D99" s="233"/>
      <c r="E99" s="234">
        <v>0</v>
      </c>
      <c r="F99" s="235">
        <v>0</v>
      </c>
      <c r="G99" s="255">
        <f>'Jobs-Ops'!G99</f>
        <v>0</v>
      </c>
      <c r="H99" s="113">
        <f>'Jobs-Ops'!H99</f>
        <v>0</v>
      </c>
      <c r="I99" s="104"/>
      <c r="J99" s="237">
        <f t="shared" si="29"/>
        <v>0</v>
      </c>
      <c r="K99" s="238"/>
      <c r="L99" s="239"/>
      <c r="M99" s="8">
        <v>7192.91</v>
      </c>
      <c r="N99" s="240">
        <f t="shared" si="30"/>
        <v>7192.91</v>
      </c>
      <c r="O99" s="71"/>
      <c r="P99" s="100"/>
      <c r="Q99" s="9">
        <f t="shared" si="31"/>
        <v>-7192.91</v>
      </c>
      <c r="R99" s="9">
        <f t="shared" si="32"/>
        <v>0</v>
      </c>
      <c r="S99" s="9">
        <f t="shared" si="33"/>
        <v>-7192.91</v>
      </c>
      <c r="T99" s="256">
        <v>46022</v>
      </c>
      <c r="U99" s="10"/>
      <c r="V99" s="23">
        <f t="shared" si="34"/>
        <v>0.52451928357229549</v>
      </c>
      <c r="W99" s="11">
        <f t="shared" si="35"/>
        <v>0</v>
      </c>
      <c r="X99" s="8">
        <v>3772.82</v>
      </c>
      <c r="Y99" s="9">
        <f t="shared" si="36"/>
        <v>-7192.91</v>
      </c>
      <c r="Z99" s="9">
        <f t="shared" si="37"/>
        <v>0</v>
      </c>
      <c r="AA99" s="9">
        <f t="shared" si="38"/>
        <v>-7192.91</v>
      </c>
      <c r="AB99" s="10"/>
      <c r="AC99" s="24">
        <v>0</v>
      </c>
      <c r="AD99" s="11">
        <v>0</v>
      </c>
      <c r="AE99" s="8">
        <v>0</v>
      </c>
      <c r="AF99" s="9">
        <f t="shared" si="39"/>
        <v>0</v>
      </c>
      <c r="AG99" s="10"/>
      <c r="AH99" s="11">
        <f t="shared" si="40"/>
        <v>0</v>
      </c>
      <c r="AI99" s="8">
        <v>3772.82</v>
      </c>
      <c r="AJ99" s="9">
        <f t="shared" si="41"/>
        <v>-7192.91</v>
      </c>
      <c r="AK99" s="10"/>
      <c r="AL99" s="25">
        <f t="shared" si="42"/>
        <v>0</v>
      </c>
      <c r="AM99" s="25">
        <f t="shared" si="43"/>
        <v>3420.0899999999997</v>
      </c>
      <c r="AN99" s="25">
        <f t="shared" si="44"/>
        <v>0</v>
      </c>
      <c r="AO99" s="10"/>
      <c r="AP99" s="12">
        <v>3772.82</v>
      </c>
      <c r="AQ99" s="12" t="str">
        <f t="shared" si="45"/>
        <v xml:space="preserve"> </v>
      </c>
      <c r="AR99" s="12">
        <f t="shared" si="46"/>
        <v>3772.82</v>
      </c>
      <c r="AS99" s="241"/>
      <c r="AT99" s="242"/>
      <c r="AU99" s="241"/>
      <c r="AV99" s="241"/>
      <c r="AW99" s="243"/>
      <c r="AX99" s="242"/>
      <c r="AY99" s="242"/>
      <c r="AZ99" s="241">
        <v>0</v>
      </c>
      <c r="BA99" s="241">
        <v>0</v>
      </c>
      <c r="BB99" s="241">
        <v>0</v>
      </c>
      <c r="BC99" s="241">
        <v>0</v>
      </c>
      <c r="BD99" s="241">
        <v>0</v>
      </c>
      <c r="BE99" s="241">
        <v>0</v>
      </c>
      <c r="BF99" s="241"/>
      <c r="BG99" s="241">
        <v>3</v>
      </c>
      <c r="BH99" s="241">
        <v>0</v>
      </c>
      <c r="BI99" s="241">
        <v>0</v>
      </c>
      <c r="BJ99" s="241"/>
      <c r="BK99" s="241"/>
      <c r="BL99" s="241"/>
      <c r="BM99" s="241"/>
      <c r="BN99" s="294"/>
      <c r="BO99" s="294"/>
      <c r="BP99" s="294"/>
      <c r="BQ99" s="294"/>
      <c r="BR99" s="244"/>
      <c r="BS99" s="244"/>
      <c r="BT99" s="241"/>
      <c r="BU99" s="241"/>
      <c r="BV99" s="245"/>
      <c r="BW99" s="241">
        <v>0</v>
      </c>
      <c r="BX99" s="241">
        <v>0</v>
      </c>
      <c r="BY99" s="241">
        <v>0</v>
      </c>
      <c r="BZ99" s="241">
        <v>0</v>
      </c>
      <c r="CA99" s="241">
        <v>0</v>
      </c>
      <c r="CB99" s="242" t="s">
        <v>634</v>
      </c>
      <c r="CC99" s="247">
        <v>3772.82</v>
      </c>
      <c r="CD99" s="247">
        <v>3772.82</v>
      </c>
      <c r="CE99" s="247">
        <v>3772.82</v>
      </c>
      <c r="CF99" s="247">
        <v>0</v>
      </c>
    </row>
    <row r="100" spans="1:84" x14ac:dyDescent="0.25">
      <c r="A100" s="253" t="s">
        <v>822</v>
      </c>
      <c r="B100" s="254" t="s">
        <v>823</v>
      </c>
      <c r="C100" s="254" t="s">
        <v>640</v>
      </c>
      <c r="D100" s="233"/>
      <c r="E100" s="234">
        <v>0</v>
      </c>
      <c r="F100" s="235">
        <v>0</v>
      </c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>
        <v>2306720.9300000002</v>
      </c>
      <c r="N100" s="240">
        <f t="shared" si="30"/>
        <v>2306720.9300000002</v>
      </c>
      <c r="O100" s="71"/>
      <c r="P100" s="100"/>
      <c r="Q100" s="9">
        <f t="shared" si="31"/>
        <v>-2306720.9300000002</v>
      </c>
      <c r="R100" s="9">
        <f t="shared" si="32"/>
        <v>0</v>
      </c>
      <c r="S100" s="9">
        <f t="shared" si="33"/>
        <v>-2306720.9300000002</v>
      </c>
      <c r="T100" s="256">
        <v>46022</v>
      </c>
      <c r="U100" s="10"/>
      <c r="V100" s="23">
        <f t="shared" si="34"/>
        <v>1.2550282794720207E-2</v>
      </c>
      <c r="W100" s="11">
        <f t="shared" si="35"/>
        <v>28950</v>
      </c>
      <c r="X100" s="8">
        <v>28950</v>
      </c>
      <c r="Y100" s="9">
        <f t="shared" si="36"/>
        <v>-2306720.9300000002</v>
      </c>
      <c r="Z100" s="9">
        <f t="shared" si="37"/>
        <v>0</v>
      </c>
      <c r="AA100" s="9">
        <f t="shared" si="38"/>
        <v>-2306720.9300000002</v>
      </c>
      <c r="AB100" s="10"/>
      <c r="AC100" s="24">
        <v>0</v>
      </c>
      <c r="AD100" s="11">
        <v>0</v>
      </c>
      <c r="AE100" s="8">
        <v>0</v>
      </c>
      <c r="AF100" s="9">
        <f t="shared" si="39"/>
        <v>0</v>
      </c>
      <c r="AG100" s="10"/>
      <c r="AH100" s="11">
        <f t="shared" si="40"/>
        <v>28950</v>
      </c>
      <c r="AI100" s="8">
        <v>28950</v>
      </c>
      <c r="AJ100" s="9">
        <f t="shared" si="41"/>
        <v>-2306720.9300000002</v>
      </c>
      <c r="AK100" s="10"/>
      <c r="AL100" s="25">
        <f t="shared" si="42"/>
        <v>-28950</v>
      </c>
      <c r="AM100" s="25">
        <f t="shared" si="43"/>
        <v>2277770.9300000002</v>
      </c>
      <c r="AN100" s="25">
        <f t="shared" si="44"/>
        <v>0</v>
      </c>
      <c r="AO100" s="10"/>
      <c r="AP100" s="12">
        <v>28950</v>
      </c>
      <c r="AQ100" s="12">
        <f t="shared" si="45"/>
        <v>0</v>
      </c>
      <c r="AR100" s="12">
        <f t="shared" si="46"/>
        <v>0</v>
      </c>
      <c r="AS100" s="241"/>
      <c r="AT100" s="242"/>
      <c r="AU100" s="241"/>
      <c r="AV100" s="241"/>
      <c r="AW100" s="243"/>
      <c r="AX100" s="242"/>
      <c r="AY100" s="242"/>
      <c r="AZ100" s="241">
        <v>0</v>
      </c>
      <c r="BA100" s="241">
        <v>0</v>
      </c>
      <c r="BB100" s="241">
        <v>0</v>
      </c>
      <c r="BC100" s="241">
        <v>0</v>
      </c>
      <c r="BD100" s="241">
        <v>0</v>
      </c>
      <c r="BE100" s="241">
        <v>0</v>
      </c>
      <c r="BF100" s="241"/>
      <c r="BG100" s="241">
        <v>3</v>
      </c>
      <c r="BH100" s="241">
        <v>0</v>
      </c>
      <c r="BI100" s="241">
        <v>0</v>
      </c>
      <c r="BJ100" s="241"/>
      <c r="BK100" s="241"/>
      <c r="BL100" s="241"/>
      <c r="BM100" s="241"/>
      <c r="BN100" s="294"/>
      <c r="BO100" s="294"/>
      <c r="BP100" s="294"/>
      <c r="BQ100" s="294"/>
      <c r="BR100" s="244"/>
      <c r="BS100" s="244"/>
      <c r="BT100" s="241"/>
      <c r="BU100" s="241"/>
      <c r="BV100" s="245"/>
      <c r="BW100" s="241">
        <v>0</v>
      </c>
      <c r="BX100" s="241">
        <v>0</v>
      </c>
      <c r="BY100" s="241">
        <v>0</v>
      </c>
      <c r="BZ100" s="241">
        <v>0</v>
      </c>
      <c r="CA100" s="241">
        <v>0</v>
      </c>
      <c r="CB100" s="242" t="s">
        <v>634</v>
      </c>
      <c r="CC100" s="247">
        <v>28950</v>
      </c>
      <c r="CD100" s="247">
        <v>28950</v>
      </c>
      <c r="CE100" s="247">
        <v>28950</v>
      </c>
      <c r="CF100" s="247">
        <v>0</v>
      </c>
    </row>
    <row r="101" spans="1:84" x14ac:dyDescent="0.25">
      <c r="A101" s="253" t="s">
        <v>824</v>
      </c>
      <c r="B101" s="254" t="s">
        <v>825</v>
      </c>
      <c r="C101" s="254" t="s">
        <v>640</v>
      </c>
      <c r="D101" s="233"/>
      <c r="E101" s="234">
        <v>0</v>
      </c>
      <c r="F101" s="235">
        <v>0</v>
      </c>
      <c r="G101" s="255">
        <f>'Jobs-Ops'!G101</f>
        <v>0</v>
      </c>
      <c r="H101" s="113">
        <f>'Jobs-Ops'!H101</f>
        <v>0</v>
      </c>
      <c r="I101" s="104"/>
      <c r="J101" s="237">
        <f t="shared" si="29"/>
        <v>0</v>
      </c>
      <c r="K101" s="238"/>
      <c r="L101" s="239"/>
      <c r="M101" s="8">
        <v>166203.31</v>
      </c>
      <c r="N101" s="240">
        <f t="shared" si="30"/>
        <v>166203.31</v>
      </c>
      <c r="O101" s="71"/>
      <c r="P101" s="100"/>
      <c r="Q101" s="9">
        <f t="shared" si="31"/>
        <v>-166203.31</v>
      </c>
      <c r="R101" s="9">
        <f t="shared" si="32"/>
        <v>0</v>
      </c>
      <c r="S101" s="9">
        <f t="shared" si="33"/>
        <v>-166203.31</v>
      </c>
      <c r="T101" s="256">
        <v>46022</v>
      </c>
      <c r="U101" s="10"/>
      <c r="V101" s="23">
        <f t="shared" si="34"/>
        <v>8.5614299739277144E-2</v>
      </c>
      <c r="W101" s="11">
        <f t="shared" si="35"/>
        <v>14229.38</v>
      </c>
      <c r="X101" s="8">
        <v>14229.38</v>
      </c>
      <c r="Y101" s="9">
        <f t="shared" si="36"/>
        <v>-166203.31</v>
      </c>
      <c r="Z101" s="9">
        <f t="shared" si="37"/>
        <v>0</v>
      </c>
      <c r="AA101" s="9">
        <f t="shared" si="38"/>
        <v>-166203.31</v>
      </c>
      <c r="AB101" s="10"/>
      <c r="AC101" s="24">
        <v>0</v>
      </c>
      <c r="AD101" s="11">
        <v>0</v>
      </c>
      <c r="AE101" s="8">
        <v>0</v>
      </c>
      <c r="AF101" s="9">
        <f t="shared" si="39"/>
        <v>0</v>
      </c>
      <c r="AG101" s="10"/>
      <c r="AH101" s="11">
        <f t="shared" si="40"/>
        <v>14229.38</v>
      </c>
      <c r="AI101" s="8">
        <v>14229.38</v>
      </c>
      <c r="AJ101" s="9">
        <f t="shared" si="41"/>
        <v>-166203.31</v>
      </c>
      <c r="AK101" s="10"/>
      <c r="AL101" s="25">
        <f t="shared" si="42"/>
        <v>-14229.38</v>
      </c>
      <c r="AM101" s="25">
        <f t="shared" si="43"/>
        <v>151973.93</v>
      </c>
      <c r="AN101" s="25">
        <f t="shared" si="44"/>
        <v>0</v>
      </c>
      <c r="AO101" s="10"/>
      <c r="AP101" s="12">
        <v>14229.38</v>
      </c>
      <c r="AQ101" s="12">
        <f t="shared" si="45"/>
        <v>0</v>
      </c>
      <c r="AR101" s="12">
        <f t="shared" si="46"/>
        <v>0</v>
      </c>
      <c r="AS101" s="241"/>
      <c r="AT101" s="242"/>
      <c r="AU101" s="241"/>
      <c r="AV101" s="241"/>
      <c r="AW101" s="243"/>
      <c r="AX101" s="242"/>
      <c r="AY101" s="242"/>
      <c r="AZ101" s="241">
        <v>0</v>
      </c>
      <c r="BA101" s="241">
        <v>0</v>
      </c>
      <c r="BB101" s="241">
        <v>0</v>
      </c>
      <c r="BC101" s="241">
        <v>0</v>
      </c>
      <c r="BD101" s="241">
        <v>0</v>
      </c>
      <c r="BE101" s="241">
        <v>0</v>
      </c>
      <c r="BF101" s="241"/>
      <c r="BG101" s="241">
        <v>3</v>
      </c>
      <c r="BH101" s="241">
        <v>0</v>
      </c>
      <c r="BI101" s="241">
        <v>0</v>
      </c>
      <c r="BJ101" s="241"/>
      <c r="BK101" s="241"/>
      <c r="BL101" s="241"/>
      <c r="BM101" s="241"/>
      <c r="BN101" s="294"/>
      <c r="BO101" s="294"/>
      <c r="BP101" s="294"/>
      <c r="BQ101" s="294"/>
      <c r="BR101" s="244"/>
      <c r="BS101" s="244"/>
      <c r="BT101" s="241"/>
      <c r="BU101" s="241"/>
      <c r="BV101" s="245"/>
      <c r="BW101" s="241">
        <v>0</v>
      </c>
      <c r="BX101" s="241">
        <v>0</v>
      </c>
      <c r="BY101" s="241">
        <v>0</v>
      </c>
      <c r="BZ101" s="241">
        <v>0</v>
      </c>
      <c r="CA101" s="241">
        <v>0</v>
      </c>
      <c r="CB101" s="242" t="s">
        <v>634</v>
      </c>
      <c r="CC101" s="247">
        <v>14229.38</v>
      </c>
      <c r="CD101" s="247">
        <v>14229.38</v>
      </c>
      <c r="CE101" s="247">
        <v>14229.38</v>
      </c>
      <c r="CF101" s="247">
        <v>0</v>
      </c>
    </row>
    <row r="102" spans="1:84" x14ac:dyDescent="0.25">
      <c r="A102" s="253" t="s">
        <v>826</v>
      </c>
      <c r="B102" s="254" t="s">
        <v>827</v>
      </c>
      <c r="C102" s="254" t="s">
        <v>640</v>
      </c>
      <c r="D102" s="233"/>
      <c r="E102" s="234">
        <v>0</v>
      </c>
      <c r="F102" s="235">
        <v>0</v>
      </c>
      <c r="G102" s="255">
        <f>'Jobs-Ops'!G102</f>
        <v>0</v>
      </c>
      <c r="H102" s="113">
        <f>'Jobs-Ops'!H102</f>
        <v>0</v>
      </c>
      <c r="I102" s="104"/>
      <c r="J102" s="237">
        <f t="shared" si="29"/>
        <v>0</v>
      </c>
      <c r="K102" s="238"/>
      <c r="L102" s="239"/>
      <c r="M102" s="8">
        <v>189516.67</v>
      </c>
      <c r="N102" s="240">
        <f t="shared" si="30"/>
        <v>189516.67</v>
      </c>
      <c r="O102" s="71"/>
      <c r="P102" s="100"/>
      <c r="Q102" s="9">
        <f t="shared" si="31"/>
        <v>-189516.67</v>
      </c>
      <c r="R102" s="9">
        <f t="shared" si="32"/>
        <v>0</v>
      </c>
      <c r="S102" s="9">
        <f t="shared" si="33"/>
        <v>-189516.67</v>
      </c>
      <c r="T102" s="256">
        <v>46022</v>
      </c>
      <c r="U102" s="10"/>
      <c r="V102" s="23">
        <f t="shared" si="34"/>
        <v>5.0269350975827076E-2</v>
      </c>
      <c r="W102" s="11">
        <f t="shared" si="35"/>
        <v>9526.8799999999992</v>
      </c>
      <c r="X102" s="8">
        <v>9526.8799999999992</v>
      </c>
      <c r="Y102" s="9">
        <f t="shared" si="36"/>
        <v>-189516.67</v>
      </c>
      <c r="Z102" s="9">
        <f t="shared" si="37"/>
        <v>0</v>
      </c>
      <c r="AA102" s="9">
        <f t="shared" si="38"/>
        <v>-189516.67</v>
      </c>
      <c r="AB102" s="10"/>
      <c r="AC102" s="24">
        <v>0</v>
      </c>
      <c r="AD102" s="11">
        <v>0</v>
      </c>
      <c r="AE102" s="8">
        <v>0</v>
      </c>
      <c r="AF102" s="9">
        <f t="shared" si="39"/>
        <v>0</v>
      </c>
      <c r="AG102" s="10"/>
      <c r="AH102" s="11">
        <f t="shared" si="40"/>
        <v>9526.8799999999992</v>
      </c>
      <c r="AI102" s="8">
        <v>9526.8799999999992</v>
      </c>
      <c r="AJ102" s="9">
        <f t="shared" si="41"/>
        <v>-189516.67</v>
      </c>
      <c r="AK102" s="10"/>
      <c r="AL102" s="25">
        <f t="shared" si="42"/>
        <v>-9526.8799999999992</v>
      </c>
      <c r="AM102" s="25">
        <f t="shared" si="43"/>
        <v>179989.79</v>
      </c>
      <c r="AN102" s="25">
        <f t="shared" si="44"/>
        <v>0</v>
      </c>
      <c r="AO102" s="10"/>
      <c r="AP102" s="12">
        <v>9526.8799999999992</v>
      </c>
      <c r="AQ102" s="12">
        <f t="shared" si="45"/>
        <v>0</v>
      </c>
      <c r="AR102" s="12">
        <f t="shared" si="46"/>
        <v>0</v>
      </c>
      <c r="AS102" s="241"/>
      <c r="AT102" s="242"/>
      <c r="AU102" s="241"/>
      <c r="AV102" s="241"/>
      <c r="AW102" s="243"/>
      <c r="AX102" s="242"/>
      <c r="AY102" s="242"/>
      <c r="AZ102" s="241">
        <v>0</v>
      </c>
      <c r="BA102" s="241">
        <v>0</v>
      </c>
      <c r="BB102" s="241">
        <v>0</v>
      </c>
      <c r="BC102" s="241">
        <v>0</v>
      </c>
      <c r="BD102" s="241">
        <v>0</v>
      </c>
      <c r="BE102" s="241">
        <v>0</v>
      </c>
      <c r="BF102" s="241"/>
      <c r="BG102" s="241">
        <v>3</v>
      </c>
      <c r="BH102" s="241">
        <v>0</v>
      </c>
      <c r="BI102" s="241">
        <v>0</v>
      </c>
      <c r="BJ102" s="241"/>
      <c r="BK102" s="241"/>
      <c r="BL102" s="241"/>
      <c r="BM102" s="241"/>
      <c r="BN102" s="294"/>
      <c r="BO102" s="294"/>
      <c r="BP102" s="294"/>
      <c r="BQ102" s="294"/>
      <c r="BR102" s="244"/>
      <c r="BS102" s="244"/>
      <c r="BT102" s="241"/>
      <c r="BU102" s="241"/>
      <c r="BV102" s="245"/>
      <c r="BW102" s="241">
        <v>0</v>
      </c>
      <c r="BX102" s="241">
        <v>0</v>
      </c>
      <c r="BY102" s="241">
        <v>0</v>
      </c>
      <c r="BZ102" s="241">
        <v>0</v>
      </c>
      <c r="CA102" s="241">
        <v>0</v>
      </c>
      <c r="CB102" s="242" t="s">
        <v>634</v>
      </c>
      <c r="CC102" s="247">
        <v>9526.8799999999992</v>
      </c>
      <c r="CD102" s="247">
        <v>9526.8799999999992</v>
      </c>
      <c r="CE102" s="247">
        <v>9526.8799999999992</v>
      </c>
      <c r="CF102" s="247">
        <v>0</v>
      </c>
    </row>
    <row r="103" spans="1:84" x14ac:dyDescent="0.25">
      <c r="A103" s="253" t="s">
        <v>828</v>
      </c>
      <c r="B103" s="254" t="s">
        <v>829</v>
      </c>
      <c r="C103" s="254" t="s">
        <v>640</v>
      </c>
      <c r="D103" s="233"/>
      <c r="E103" s="234">
        <v>0</v>
      </c>
      <c r="F103" s="235">
        <v>0</v>
      </c>
      <c r="G103" s="255">
        <f>'Jobs-Ops'!G103</f>
        <v>0</v>
      </c>
      <c r="H103" s="113">
        <f>'Jobs-Ops'!H103</f>
        <v>0</v>
      </c>
      <c r="I103" s="104"/>
      <c r="J103" s="237">
        <f t="shared" si="29"/>
        <v>0</v>
      </c>
      <c r="K103" s="238"/>
      <c r="L103" s="239"/>
      <c r="M103" s="8">
        <v>623689.28</v>
      </c>
      <c r="N103" s="240">
        <f t="shared" si="30"/>
        <v>623689.28</v>
      </c>
      <c r="O103" s="71"/>
      <c r="P103" s="100"/>
      <c r="Q103" s="9">
        <f t="shared" si="31"/>
        <v>-623689.28</v>
      </c>
      <c r="R103" s="9">
        <f t="shared" si="32"/>
        <v>0</v>
      </c>
      <c r="S103" s="9">
        <f t="shared" si="33"/>
        <v>-623689.28</v>
      </c>
      <c r="T103" s="256">
        <v>46022</v>
      </c>
      <c r="U103" s="10"/>
      <c r="V103" s="23">
        <f t="shared" si="34"/>
        <v>1.0452432339385406E-2</v>
      </c>
      <c r="W103" s="11">
        <f t="shared" si="35"/>
        <v>6519.07</v>
      </c>
      <c r="X103" s="8">
        <v>6519.07</v>
      </c>
      <c r="Y103" s="9">
        <f t="shared" si="36"/>
        <v>-623689.28</v>
      </c>
      <c r="Z103" s="9">
        <f t="shared" si="37"/>
        <v>0</v>
      </c>
      <c r="AA103" s="9">
        <f t="shared" si="38"/>
        <v>-623689.28</v>
      </c>
      <c r="AB103" s="10"/>
      <c r="AC103" s="24">
        <v>0</v>
      </c>
      <c r="AD103" s="11">
        <v>0</v>
      </c>
      <c r="AE103" s="8">
        <v>0</v>
      </c>
      <c r="AF103" s="9">
        <f t="shared" si="39"/>
        <v>0</v>
      </c>
      <c r="AG103" s="10"/>
      <c r="AH103" s="11">
        <f t="shared" si="40"/>
        <v>6519.07</v>
      </c>
      <c r="AI103" s="8">
        <v>6519.07</v>
      </c>
      <c r="AJ103" s="9">
        <f t="shared" si="41"/>
        <v>-623689.28</v>
      </c>
      <c r="AK103" s="10"/>
      <c r="AL103" s="25">
        <f t="shared" si="42"/>
        <v>-6519.07</v>
      </c>
      <c r="AM103" s="25">
        <f t="shared" si="43"/>
        <v>617170.21000000008</v>
      </c>
      <c r="AN103" s="25">
        <f t="shared" si="44"/>
        <v>0</v>
      </c>
      <c r="AO103" s="10"/>
      <c r="AP103" s="12">
        <v>6519.07</v>
      </c>
      <c r="AQ103" s="12">
        <f t="shared" si="45"/>
        <v>0</v>
      </c>
      <c r="AR103" s="12">
        <f t="shared" si="46"/>
        <v>0</v>
      </c>
      <c r="AS103" s="241"/>
      <c r="AT103" s="242"/>
      <c r="AU103" s="241"/>
      <c r="AV103" s="241"/>
      <c r="AW103" s="243"/>
      <c r="AX103" s="242"/>
      <c r="AY103" s="242"/>
      <c r="AZ103" s="241">
        <v>0</v>
      </c>
      <c r="BA103" s="241">
        <v>0</v>
      </c>
      <c r="BB103" s="241">
        <v>0</v>
      </c>
      <c r="BC103" s="241">
        <v>0</v>
      </c>
      <c r="BD103" s="241">
        <v>0</v>
      </c>
      <c r="BE103" s="241">
        <v>0</v>
      </c>
      <c r="BF103" s="241"/>
      <c r="BG103" s="241">
        <v>3</v>
      </c>
      <c r="BH103" s="241">
        <v>0</v>
      </c>
      <c r="BI103" s="241">
        <v>0</v>
      </c>
      <c r="BJ103" s="241"/>
      <c r="BK103" s="241"/>
      <c r="BL103" s="241"/>
      <c r="BM103" s="241"/>
      <c r="BN103" s="294"/>
      <c r="BO103" s="294"/>
      <c r="BP103" s="294"/>
      <c r="BQ103" s="294"/>
      <c r="BR103" s="244"/>
      <c r="BS103" s="244"/>
      <c r="BT103" s="241"/>
      <c r="BU103" s="241"/>
      <c r="BV103" s="245"/>
      <c r="BW103" s="241">
        <v>0</v>
      </c>
      <c r="BX103" s="241">
        <v>0</v>
      </c>
      <c r="BY103" s="241">
        <v>0</v>
      </c>
      <c r="BZ103" s="241">
        <v>0</v>
      </c>
      <c r="CA103" s="241">
        <v>0</v>
      </c>
      <c r="CB103" s="242" t="s">
        <v>634</v>
      </c>
      <c r="CC103" s="247">
        <v>6519.07</v>
      </c>
      <c r="CD103" s="247">
        <v>6519.07</v>
      </c>
      <c r="CE103" s="247">
        <v>6519.07</v>
      </c>
      <c r="CF103" s="247">
        <v>0</v>
      </c>
    </row>
    <row r="104" spans="1:84" x14ac:dyDescent="0.25">
      <c r="A104" s="253" t="s">
        <v>830</v>
      </c>
      <c r="B104" s="254" t="s">
        <v>831</v>
      </c>
      <c r="C104" s="254" t="s">
        <v>640</v>
      </c>
      <c r="D104" s="233"/>
      <c r="E104" s="234">
        <v>0</v>
      </c>
      <c r="F104" s="235">
        <v>0</v>
      </c>
      <c r="G104" s="255">
        <f>'Jobs-Ops'!G104</f>
        <v>0</v>
      </c>
      <c r="H104" s="113">
        <f>'Jobs-Ops'!H104</f>
        <v>0</v>
      </c>
      <c r="I104" s="104"/>
      <c r="J104" s="237">
        <f t="shared" si="29"/>
        <v>0</v>
      </c>
      <c r="K104" s="238"/>
      <c r="L104" s="239"/>
      <c r="M104" s="8">
        <v>157497.26</v>
      </c>
      <c r="N104" s="240">
        <f t="shared" si="30"/>
        <v>157497.26</v>
      </c>
      <c r="O104" s="71"/>
      <c r="P104" s="100"/>
      <c r="Q104" s="9">
        <f t="shared" si="31"/>
        <v>-157497.26</v>
      </c>
      <c r="R104" s="9">
        <f t="shared" si="32"/>
        <v>0</v>
      </c>
      <c r="S104" s="9">
        <f t="shared" si="33"/>
        <v>-157497.26</v>
      </c>
      <c r="T104" s="256">
        <v>46022</v>
      </c>
      <c r="U104" s="10"/>
      <c r="V104" s="23">
        <f t="shared" si="34"/>
        <v>3.043310086791351E-2</v>
      </c>
      <c r="W104" s="11">
        <f t="shared" si="35"/>
        <v>4793.13</v>
      </c>
      <c r="X104" s="8">
        <v>4793.13</v>
      </c>
      <c r="Y104" s="9">
        <f t="shared" si="36"/>
        <v>-157497.26</v>
      </c>
      <c r="Z104" s="9">
        <f t="shared" si="37"/>
        <v>0</v>
      </c>
      <c r="AA104" s="9">
        <f t="shared" si="38"/>
        <v>-157497.26</v>
      </c>
      <c r="AB104" s="10"/>
      <c r="AC104" s="24">
        <v>0</v>
      </c>
      <c r="AD104" s="11">
        <v>0</v>
      </c>
      <c r="AE104" s="8">
        <v>0</v>
      </c>
      <c r="AF104" s="9">
        <f t="shared" si="39"/>
        <v>0</v>
      </c>
      <c r="AG104" s="10"/>
      <c r="AH104" s="11">
        <f t="shared" si="40"/>
        <v>4793.13</v>
      </c>
      <c r="AI104" s="8">
        <v>4793.13</v>
      </c>
      <c r="AJ104" s="9">
        <f t="shared" si="41"/>
        <v>-157497.26</v>
      </c>
      <c r="AK104" s="10"/>
      <c r="AL104" s="25">
        <f t="shared" si="42"/>
        <v>-4793.13</v>
      </c>
      <c r="AM104" s="25">
        <f t="shared" si="43"/>
        <v>152704.13</v>
      </c>
      <c r="AN104" s="25">
        <f t="shared" si="44"/>
        <v>0</v>
      </c>
      <c r="AO104" s="10"/>
      <c r="AP104" s="12">
        <v>4793.13</v>
      </c>
      <c r="AQ104" s="12">
        <f t="shared" si="45"/>
        <v>0</v>
      </c>
      <c r="AR104" s="12">
        <f t="shared" si="46"/>
        <v>0</v>
      </c>
      <c r="AS104" s="241"/>
      <c r="AT104" s="242"/>
      <c r="AU104" s="241"/>
      <c r="AV104" s="241"/>
      <c r="AW104" s="243"/>
      <c r="AX104" s="242"/>
      <c r="AY104" s="242"/>
      <c r="AZ104" s="241">
        <v>0</v>
      </c>
      <c r="BA104" s="241">
        <v>0</v>
      </c>
      <c r="BB104" s="241">
        <v>0</v>
      </c>
      <c r="BC104" s="241">
        <v>0</v>
      </c>
      <c r="BD104" s="241">
        <v>0</v>
      </c>
      <c r="BE104" s="241">
        <v>0</v>
      </c>
      <c r="BF104" s="241"/>
      <c r="BG104" s="241">
        <v>3</v>
      </c>
      <c r="BH104" s="241">
        <v>0</v>
      </c>
      <c r="BI104" s="241">
        <v>0</v>
      </c>
      <c r="BJ104" s="241"/>
      <c r="BK104" s="241"/>
      <c r="BL104" s="241"/>
      <c r="BM104" s="241"/>
      <c r="BN104" s="294"/>
      <c r="BO104" s="294"/>
      <c r="BP104" s="294"/>
      <c r="BQ104" s="294"/>
      <c r="BR104" s="244"/>
      <c r="BS104" s="244"/>
      <c r="BT104" s="241"/>
      <c r="BU104" s="241"/>
      <c r="BV104" s="245"/>
      <c r="BW104" s="241">
        <v>0</v>
      </c>
      <c r="BX104" s="241">
        <v>0</v>
      </c>
      <c r="BY104" s="241">
        <v>0</v>
      </c>
      <c r="BZ104" s="241">
        <v>0</v>
      </c>
      <c r="CA104" s="241">
        <v>0</v>
      </c>
      <c r="CB104" s="242" t="s">
        <v>634</v>
      </c>
      <c r="CC104" s="247">
        <v>4793.13</v>
      </c>
      <c r="CD104" s="247">
        <v>4793.13</v>
      </c>
      <c r="CE104" s="247">
        <v>4793.13</v>
      </c>
      <c r="CF104" s="247">
        <v>0</v>
      </c>
    </row>
    <row r="105" spans="1:84" x14ac:dyDescent="0.25">
      <c r="A105" s="253" t="s">
        <v>832</v>
      </c>
      <c r="B105" s="254" t="s">
        <v>833</v>
      </c>
      <c r="C105" s="254" t="s">
        <v>640</v>
      </c>
      <c r="D105" s="233"/>
      <c r="E105" s="234">
        <v>0</v>
      </c>
      <c r="F105" s="235">
        <v>0</v>
      </c>
      <c r="G105" s="255">
        <f>'Jobs-Ops'!G105</f>
        <v>0</v>
      </c>
      <c r="H105" s="113">
        <f>'Jobs-Ops'!H105</f>
        <v>0</v>
      </c>
      <c r="I105" s="104"/>
      <c r="J105" s="237">
        <f t="shared" si="29"/>
        <v>0</v>
      </c>
      <c r="K105" s="238"/>
      <c r="L105" s="239"/>
      <c r="M105" s="8">
        <v>6899.3</v>
      </c>
      <c r="N105" s="240">
        <f t="shared" si="30"/>
        <v>6899.3</v>
      </c>
      <c r="O105" s="71"/>
      <c r="P105" s="100"/>
      <c r="Q105" s="9">
        <f t="shared" si="31"/>
        <v>-6899.3</v>
      </c>
      <c r="R105" s="9">
        <f t="shared" si="32"/>
        <v>0</v>
      </c>
      <c r="S105" s="9">
        <f t="shared" si="33"/>
        <v>-6899.3</v>
      </c>
      <c r="T105" s="256">
        <v>46022</v>
      </c>
      <c r="U105" s="10"/>
      <c r="V105" s="23">
        <f t="shared" si="34"/>
        <v>1.9386024669169336E-2</v>
      </c>
      <c r="W105" s="11">
        <f t="shared" si="35"/>
        <v>133.75</v>
      </c>
      <c r="X105" s="8">
        <v>133.75</v>
      </c>
      <c r="Y105" s="9">
        <f t="shared" si="36"/>
        <v>-6899.3</v>
      </c>
      <c r="Z105" s="9">
        <f t="shared" si="37"/>
        <v>0</v>
      </c>
      <c r="AA105" s="9">
        <f t="shared" si="38"/>
        <v>-6899.3</v>
      </c>
      <c r="AB105" s="10"/>
      <c r="AC105" s="24">
        <v>0</v>
      </c>
      <c r="AD105" s="11">
        <v>0</v>
      </c>
      <c r="AE105" s="8">
        <v>0</v>
      </c>
      <c r="AF105" s="9">
        <f t="shared" si="39"/>
        <v>0</v>
      </c>
      <c r="AG105" s="10"/>
      <c r="AH105" s="11">
        <f t="shared" si="40"/>
        <v>133.75</v>
      </c>
      <c r="AI105" s="8">
        <v>133.75</v>
      </c>
      <c r="AJ105" s="9">
        <f t="shared" si="41"/>
        <v>-6899.3</v>
      </c>
      <c r="AK105" s="10"/>
      <c r="AL105" s="25">
        <f t="shared" si="42"/>
        <v>-133.75</v>
      </c>
      <c r="AM105" s="25">
        <f t="shared" si="43"/>
        <v>6765.55</v>
      </c>
      <c r="AN105" s="25">
        <f t="shared" si="44"/>
        <v>0</v>
      </c>
      <c r="AO105" s="10"/>
      <c r="AP105" s="12">
        <v>133.75</v>
      </c>
      <c r="AQ105" s="12">
        <f t="shared" si="45"/>
        <v>0</v>
      </c>
      <c r="AR105" s="12">
        <f t="shared" si="46"/>
        <v>0</v>
      </c>
      <c r="AS105" s="241"/>
      <c r="AT105" s="242"/>
      <c r="AU105" s="241"/>
      <c r="AV105" s="241"/>
      <c r="AW105" s="243"/>
      <c r="AX105" s="242"/>
      <c r="AY105" s="242"/>
      <c r="AZ105" s="241">
        <v>0</v>
      </c>
      <c r="BA105" s="241">
        <v>0</v>
      </c>
      <c r="BB105" s="241">
        <v>0</v>
      </c>
      <c r="BC105" s="241">
        <v>0</v>
      </c>
      <c r="BD105" s="241">
        <v>0</v>
      </c>
      <c r="BE105" s="241">
        <v>0</v>
      </c>
      <c r="BF105" s="241"/>
      <c r="BG105" s="241">
        <v>3</v>
      </c>
      <c r="BH105" s="241">
        <v>0</v>
      </c>
      <c r="BI105" s="241">
        <v>0</v>
      </c>
      <c r="BJ105" s="241"/>
      <c r="BK105" s="241"/>
      <c r="BL105" s="241"/>
      <c r="BM105" s="241"/>
      <c r="BN105" s="294"/>
      <c r="BO105" s="294"/>
      <c r="BP105" s="294"/>
      <c r="BQ105" s="294"/>
      <c r="BR105" s="244"/>
      <c r="BS105" s="244"/>
      <c r="BT105" s="241"/>
      <c r="BU105" s="241"/>
      <c r="BV105" s="245"/>
      <c r="BW105" s="241">
        <v>0</v>
      </c>
      <c r="BX105" s="241">
        <v>0</v>
      </c>
      <c r="BY105" s="241">
        <v>0</v>
      </c>
      <c r="BZ105" s="241">
        <v>0</v>
      </c>
      <c r="CA105" s="241">
        <v>0</v>
      </c>
      <c r="CB105" s="242" t="s">
        <v>634</v>
      </c>
      <c r="CC105" s="247">
        <v>133.75</v>
      </c>
      <c r="CD105" s="247">
        <v>133.75</v>
      </c>
      <c r="CE105" s="247">
        <v>133.75</v>
      </c>
      <c r="CF105" s="247">
        <v>0</v>
      </c>
    </row>
    <row r="106" spans="1:84" x14ac:dyDescent="0.25">
      <c r="A106" s="253" t="s">
        <v>834</v>
      </c>
      <c r="B106" s="254" t="s">
        <v>835</v>
      </c>
      <c r="C106" s="254" t="s">
        <v>640</v>
      </c>
      <c r="D106" s="233"/>
      <c r="E106" s="234">
        <v>0</v>
      </c>
      <c r="F106" s="235">
        <v>0</v>
      </c>
      <c r="G106" s="255">
        <f>'Jobs-Ops'!G106</f>
        <v>0</v>
      </c>
      <c r="H106" s="113">
        <f>'Jobs-Ops'!H106</f>
        <v>0</v>
      </c>
      <c r="I106" s="104"/>
      <c r="J106" s="237">
        <f t="shared" si="29"/>
        <v>0</v>
      </c>
      <c r="K106" s="238"/>
      <c r="L106" s="239"/>
      <c r="M106" s="8">
        <v>267.5</v>
      </c>
      <c r="N106" s="240">
        <f t="shared" si="30"/>
        <v>267.5</v>
      </c>
      <c r="O106" s="71"/>
      <c r="P106" s="100"/>
      <c r="Q106" s="9">
        <f t="shared" si="31"/>
        <v>-267.5</v>
      </c>
      <c r="R106" s="9">
        <f t="shared" si="32"/>
        <v>-267.5</v>
      </c>
      <c r="S106" s="9">
        <f t="shared" si="33"/>
        <v>0</v>
      </c>
      <c r="T106" s="256">
        <v>46022</v>
      </c>
      <c r="U106" s="10"/>
      <c r="V106" s="23">
        <f t="shared" si="34"/>
        <v>1</v>
      </c>
      <c r="W106" s="11">
        <f t="shared" si="35"/>
        <v>0</v>
      </c>
      <c r="X106" s="8">
        <v>267.5</v>
      </c>
      <c r="Y106" s="9">
        <f t="shared" si="36"/>
        <v>-267.5</v>
      </c>
      <c r="Z106" s="9">
        <f t="shared" si="37"/>
        <v>-267.5</v>
      </c>
      <c r="AA106" s="9">
        <f t="shared" si="38"/>
        <v>0</v>
      </c>
      <c r="AB106" s="10"/>
      <c r="AC106" s="24">
        <v>0</v>
      </c>
      <c r="AD106" s="11">
        <v>0</v>
      </c>
      <c r="AE106" s="8">
        <v>0</v>
      </c>
      <c r="AF106" s="9">
        <f t="shared" si="39"/>
        <v>0</v>
      </c>
      <c r="AG106" s="10"/>
      <c r="AH106" s="11">
        <f t="shared" si="40"/>
        <v>0</v>
      </c>
      <c r="AI106" s="8">
        <v>267.5</v>
      </c>
      <c r="AJ106" s="9">
        <f t="shared" si="41"/>
        <v>-267.5</v>
      </c>
      <c r="AK106" s="10"/>
      <c r="AL106" s="25">
        <f t="shared" si="42"/>
        <v>0</v>
      </c>
      <c r="AM106" s="25">
        <f t="shared" si="43"/>
        <v>0</v>
      </c>
      <c r="AN106" s="25">
        <f t="shared" si="44"/>
        <v>0</v>
      </c>
      <c r="AO106" s="10"/>
      <c r="AP106" s="12">
        <v>0</v>
      </c>
      <c r="AQ106" s="12">
        <f t="shared" si="45"/>
        <v>0</v>
      </c>
      <c r="AR106" s="12">
        <f t="shared" si="46"/>
        <v>0</v>
      </c>
      <c r="AS106" s="241"/>
      <c r="AT106" s="242"/>
      <c r="AU106" s="241"/>
      <c r="AV106" s="241"/>
      <c r="AW106" s="243"/>
      <c r="AX106" s="242"/>
      <c r="AY106" s="242"/>
      <c r="AZ106" s="241">
        <v>0</v>
      </c>
      <c r="BA106" s="241">
        <v>0</v>
      </c>
      <c r="BB106" s="241">
        <v>0</v>
      </c>
      <c r="BC106" s="241">
        <v>0</v>
      </c>
      <c r="BD106" s="241">
        <v>0</v>
      </c>
      <c r="BE106" s="241">
        <v>0</v>
      </c>
      <c r="BF106" s="241"/>
      <c r="BG106" s="241">
        <v>3</v>
      </c>
      <c r="BH106" s="241">
        <v>0</v>
      </c>
      <c r="BI106" s="241">
        <v>-267.5</v>
      </c>
      <c r="BJ106" s="241"/>
      <c r="BK106" s="241"/>
      <c r="BL106" s="241"/>
      <c r="BM106" s="241"/>
      <c r="BN106" s="294"/>
      <c r="BO106" s="294"/>
      <c r="BP106" s="294"/>
      <c r="BQ106" s="294"/>
      <c r="BR106" s="244"/>
      <c r="BS106" s="244"/>
      <c r="BT106" s="241"/>
      <c r="BU106" s="241"/>
      <c r="BV106" s="245"/>
      <c r="BW106" s="241">
        <v>0</v>
      </c>
      <c r="BX106" s="241">
        <v>0</v>
      </c>
      <c r="BY106" s="241">
        <v>0</v>
      </c>
      <c r="BZ106" s="241">
        <v>0</v>
      </c>
      <c r="CA106" s="241">
        <v>0</v>
      </c>
      <c r="CB106" s="242" t="s">
        <v>634</v>
      </c>
      <c r="CC106" s="247">
        <v>267.5</v>
      </c>
      <c r="CD106" s="247">
        <v>267.5</v>
      </c>
      <c r="CE106" s="247">
        <v>0</v>
      </c>
      <c r="CF106" s="247">
        <v>0</v>
      </c>
    </row>
    <row r="107" spans="1:84" x14ac:dyDescent="0.25">
      <c r="A107" s="253" t="s">
        <v>836</v>
      </c>
      <c r="B107" s="254" t="s">
        <v>837</v>
      </c>
      <c r="C107" s="254" t="s">
        <v>640</v>
      </c>
      <c r="D107" s="233"/>
      <c r="E107" s="234">
        <v>0</v>
      </c>
      <c r="F107" s="235">
        <v>0</v>
      </c>
      <c r="G107" s="255">
        <f>'Jobs-Ops'!G107</f>
        <v>0</v>
      </c>
      <c r="H107" s="113">
        <f>'Jobs-Ops'!H107</f>
        <v>0</v>
      </c>
      <c r="I107" s="104"/>
      <c r="J107" s="237">
        <f t="shared" si="29"/>
        <v>0</v>
      </c>
      <c r="K107" s="238"/>
      <c r="L107" s="239"/>
      <c r="M107" s="8">
        <v>72776.210000000006</v>
      </c>
      <c r="N107" s="240">
        <f t="shared" si="30"/>
        <v>72776.210000000006</v>
      </c>
      <c r="O107" s="71"/>
      <c r="P107" s="100"/>
      <c r="Q107" s="9">
        <f t="shared" si="31"/>
        <v>-72776.210000000006</v>
      </c>
      <c r="R107" s="9">
        <f t="shared" si="32"/>
        <v>0</v>
      </c>
      <c r="S107" s="9">
        <f t="shared" si="33"/>
        <v>-72776.210000000006</v>
      </c>
      <c r="T107" s="256">
        <v>46022</v>
      </c>
      <c r="U107" s="10"/>
      <c r="V107" s="23">
        <f t="shared" si="34"/>
        <v>3.2823226161406316E-2</v>
      </c>
      <c r="W107" s="11">
        <f t="shared" si="35"/>
        <v>2388.75</v>
      </c>
      <c r="X107" s="8">
        <v>2388.75</v>
      </c>
      <c r="Y107" s="9">
        <f t="shared" si="36"/>
        <v>-72776.210000000006</v>
      </c>
      <c r="Z107" s="9">
        <f t="shared" si="37"/>
        <v>0</v>
      </c>
      <c r="AA107" s="9">
        <f t="shared" si="38"/>
        <v>-72776.210000000006</v>
      </c>
      <c r="AB107" s="10"/>
      <c r="AC107" s="24">
        <v>0</v>
      </c>
      <c r="AD107" s="11">
        <v>0</v>
      </c>
      <c r="AE107" s="8">
        <v>0</v>
      </c>
      <c r="AF107" s="9">
        <f t="shared" si="39"/>
        <v>0</v>
      </c>
      <c r="AG107" s="10"/>
      <c r="AH107" s="11">
        <f t="shared" si="40"/>
        <v>2388.75</v>
      </c>
      <c r="AI107" s="8">
        <v>2388.75</v>
      </c>
      <c r="AJ107" s="9">
        <f t="shared" si="41"/>
        <v>-72776.210000000006</v>
      </c>
      <c r="AK107" s="10"/>
      <c r="AL107" s="25">
        <f t="shared" si="42"/>
        <v>-2388.75</v>
      </c>
      <c r="AM107" s="25">
        <f t="shared" si="43"/>
        <v>70387.460000000006</v>
      </c>
      <c r="AN107" s="25">
        <f t="shared" si="44"/>
        <v>0</v>
      </c>
      <c r="AO107" s="10"/>
      <c r="AP107" s="12">
        <v>2388.75</v>
      </c>
      <c r="AQ107" s="12">
        <f t="shared" si="45"/>
        <v>0</v>
      </c>
      <c r="AR107" s="12">
        <f t="shared" si="46"/>
        <v>0</v>
      </c>
      <c r="AS107" s="241"/>
      <c r="AT107" s="242"/>
      <c r="AU107" s="241"/>
      <c r="AV107" s="241"/>
      <c r="AW107" s="243"/>
      <c r="AX107" s="242"/>
      <c r="AY107" s="242"/>
      <c r="AZ107" s="241">
        <v>0</v>
      </c>
      <c r="BA107" s="241">
        <v>0</v>
      </c>
      <c r="BB107" s="241">
        <v>0</v>
      </c>
      <c r="BC107" s="241">
        <v>0</v>
      </c>
      <c r="BD107" s="241">
        <v>0</v>
      </c>
      <c r="BE107" s="241">
        <v>0</v>
      </c>
      <c r="BF107" s="241"/>
      <c r="BG107" s="241">
        <v>3</v>
      </c>
      <c r="BH107" s="241">
        <v>0</v>
      </c>
      <c r="BI107" s="241">
        <v>0</v>
      </c>
      <c r="BJ107" s="241"/>
      <c r="BK107" s="241"/>
      <c r="BL107" s="241"/>
      <c r="BM107" s="241"/>
      <c r="BN107" s="294"/>
      <c r="BO107" s="294"/>
      <c r="BP107" s="294"/>
      <c r="BQ107" s="294"/>
      <c r="BR107" s="244"/>
      <c r="BS107" s="244"/>
      <c r="BT107" s="241"/>
      <c r="BU107" s="241"/>
      <c r="BV107" s="245"/>
      <c r="BW107" s="241">
        <v>0</v>
      </c>
      <c r="BX107" s="241">
        <v>0</v>
      </c>
      <c r="BY107" s="241">
        <v>0</v>
      </c>
      <c r="BZ107" s="241">
        <v>0</v>
      </c>
      <c r="CA107" s="241">
        <v>0</v>
      </c>
      <c r="CB107" s="242" t="s">
        <v>634</v>
      </c>
      <c r="CC107" s="247">
        <v>2388.75</v>
      </c>
      <c r="CD107" s="247">
        <v>2388.75</v>
      </c>
      <c r="CE107" s="247">
        <v>2388.75</v>
      </c>
      <c r="CF107" s="247">
        <v>0</v>
      </c>
    </row>
    <row r="108" spans="1:84" x14ac:dyDescent="0.25">
      <c r="A108" s="253" t="s">
        <v>838</v>
      </c>
      <c r="B108" s="254" t="s">
        <v>839</v>
      </c>
      <c r="C108" s="254" t="s">
        <v>640</v>
      </c>
      <c r="D108" s="233"/>
      <c r="E108" s="234">
        <v>0</v>
      </c>
      <c r="F108" s="235">
        <v>0</v>
      </c>
      <c r="G108" s="255">
        <f>'Jobs-Ops'!G108</f>
        <v>0</v>
      </c>
      <c r="H108" s="113">
        <f>'Jobs-Ops'!H108</f>
        <v>0</v>
      </c>
      <c r="I108" s="104"/>
      <c r="J108" s="237">
        <f t="shared" si="29"/>
        <v>0</v>
      </c>
      <c r="K108" s="238"/>
      <c r="L108" s="239"/>
      <c r="M108" s="8">
        <v>585</v>
      </c>
      <c r="N108" s="240">
        <f t="shared" si="30"/>
        <v>585</v>
      </c>
      <c r="O108" s="71"/>
      <c r="P108" s="100"/>
      <c r="Q108" s="9">
        <f t="shared" si="31"/>
        <v>-585</v>
      </c>
      <c r="R108" s="9">
        <f t="shared" si="32"/>
        <v>0</v>
      </c>
      <c r="S108" s="9">
        <f t="shared" si="33"/>
        <v>-585</v>
      </c>
      <c r="T108" s="256">
        <v>46022</v>
      </c>
      <c r="U108" s="10"/>
      <c r="V108" s="23">
        <f t="shared" si="34"/>
        <v>1</v>
      </c>
      <c r="W108" s="11">
        <f t="shared" si="35"/>
        <v>0</v>
      </c>
      <c r="X108" s="8">
        <v>585</v>
      </c>
      <c r="Y108" s="9">
        <f t="shared" si="36"/>
        <v>-585</v>
      </c>
      <c r="Z108" s="9">
        <f t="shared" si="37"/>
        <v>0</v>
      </c>
      <c r="AA108" s="9">
        <f t="shared" si="38"/>
        <v>-585</v>
      </c>
      <c r="AB108" s="10"/>
      <c r="AC108" s="24">
        <v>0</v>
      </c>
      <c r="AD108" s="11">
        <v>0</v>
      </c>
      <c r="AE108" s="8">
        <v>0</v>
      </c>
      <c r="AF108" s="9">
        <f t="shared" si="39"/>
        <v>0</v>
      </c>
      <c r="AG108" s="10"/>
      <c r="AH108" s="11">
        <f t="shared" si="40"/>
        <v>0</v>
      </c>
      <c r="AI108" s="8">
        <v>585</v>
      </c>
      <c r="AJ108" s="9">
        <f t="shared" si="41"/>
        <v>-585</v>
      </c>
      <c r="AK108" s="10"/>
      <c r="AL108" s="25">
        <f t="shared" si="42"/>
        <v>0</v>
      </c>
      <c r="AM108" s="25">
        <f t="shared" si="43"/>
        <v>0</v>
      </c>
      <c r="AN108" s="25">
        <f t="shared" si="44"/>
        <v>0</v>
      </c>
      <c r="AO108" s="10"/>
      <c r="AP108" s="12">
        <v>585</v>
      </c>
      <c r="AQ108" s="12" t="str">
        <f t="shared" si="45"/>
        <v xml:space="preserve"> </v>
      </c>
      <c r="AR108" s="12">
        <f t="shared" si="46"/>
        <v>585</v>
      </c>
      <c r="AS108" s="241"/>
      <c r="AT108" s="242"/>
      <c r="AU108" s="241"/>
      <c r="AV108" s="241"/>
      <c r="AW108" s="243"/>
      <c r="AX108" s="242"/>
      <c r="AY108" s="242"/>
      <c r="AZ108" s="241">
        <v>0</v>
      </c>
      <c r="BA108" s="241">
        <v>0</v>
      </c>
      <c r="BB108" s="241">
        <v>0</v>
      </c>
      <c r="BC108" s="241">
        <v>0</v>
      </c>
      <c r="BD108" s="241">
        <v>0</v>
      </c>
      <c r="BE108" s="241">
        <v>0</v>
      </c>
      <c r="BF108" s="241"/>
      <c r="BG108" s="241">
        <v>3</v>
      </c>
      <c r="BH108" s="241">
        <v>0</v>
      </c>
      <c r="BI108" s="241">
        <v>0</v>
      </c>
      <c r="BJ108" s="241"/>
      <c r="BK108" s="241"/>
      <c r="BL108" s="241"/>
      <c r="BM108" s="241"/>
      <c r="BN108" s="294"/>
      <c r="BO108" s="294"/>
      <c r="BP108" s="294"/>
      <c r="BQ108" s="294"/>
      <c r="BR108" s="244"/>
      <c r="BS108" s="244"/>
      <c r="BT108" s="241"/>
      <c r="BU108" s="241"/>
      <c r="BV108" s="245"/>
      <c r="BW108" s="241">
        <v>0</v>
      </c>
      <c r="BX108" s="241">
        <v>0</v>
      </c>
      <c r="BY108" s="241">
        <v>0</v>
      </c>
      <c r="BZ108" s="241">
        <v>0</v>
      </c>
      <c r="CA108" s="241">
        <v>0</v>
      </c>
      <c r="CB108" s="242" t="s">
        <v>634</v>
      </c>
      <c r="CC108" s="247">
        <v>585</v>
      </c>
      <c r="CD108" s="247">
        <v>585</v>
      </c>
      <c r="CE108" s="247">
        <v>585</v>
      </c>
      <c r="CF108" s="247">
        <v>0</v>
      </c>
    </row>
    <row r="109" spans="1:84" x14ac:dyDescent="0.25">
      <c r="A109" s="253" t="s">
        <v>840</v>
      </c>
      <c r="B109" s="254" t="s">
        <v>841</v>
      </c>
      <c r="C109" s="254" t="s">
        <v>640</v>
      </c>
      <c r="D109" s="233"/>
      <c r="E109" s="234">
        <v>0</v>
      </c>
      <c r="F109" s="235">
        <v>0</v>
      </c>
      <c r="G109" s="255">
        <f>'Jobs-Ops'!G109</f>
        <v>0</v>
      </c>
      <c r="H109" s="113">
        <f>'Jobs-Ops'!H109</f>
        <v>0</v>
      </c>
      <c r="I109" s="104"/>
      <c r="J109" s="237">
        <f t="shared" si="29"/>
        <v>0</v>
      </c>
      <c r="K109" s="238"/>
      <c r="L109" s="239"/>
      <c r="M109" s="8">
        <v>2827.5</v>
      </c>
      <c r="N109" s="240">
        <f t="shared" si="30"/>
        <v>2827.5</v>
      </c>
      <c r="O109" s="71"/>
      <c r="P109" s="100"/>
      <c r="Q109" s="9">
        <f t="shared" si="31"/>
        <v>-2827.5</v>
      </c>
      <c r="R109" s="9">
        <f t="shared" si="32"/>
        <v>0</v>
      </c>
      <c r="S109" s="9">
        <f t="shared" si="33"/>
        <v>-2827.5</v>
      </c>
      <c r="T109" s="256">
        <v>46022</v>
      </c>
      <c r="U109" s="10"/>
      <c r="V109" s="23">
        <f t="shared" si="34"/>
        <v>1</v>
      </c>
      <c r="W109" s="11">
        <f t="shared" si="35"/>
        <v>0</v>
      </c>
      <c r="X109" s="8">
        <v>2827.5</v>
      </c>
      <c r="Y109" s="9">
        <f t="shared" si="36"/>
        <v>-2827.5</v>
      </c>
      <c r="Z109" s="9">
        <f t="shared" si="37"/>
        <v>0</v>
      </c>
      <c r="AA109" s="9">
        <f t="shared" si="38"/>
        <v>-2827.5</v>
      </c>
      <c r="AB109" s="10"/>
      <c r="AC109" s="24">
        <v>0</v>
      </c>
      <c r="AD109" s="11">
        <v>0</v>
      </c>
      <c r="AE109" s="8">
        <v>0</v>
      </c>
      <c r="AF109" s="9">
        <f t="shared" si="39"/>
        <v>0</v>
      </c>
      <c r="AG109" s="10"/>
      <c r="AH109" s="11">
        <f t="shared" si="40"/>
        <v>0</v>
      </c>
      <c r="AI109" s="8">
        <v>2827.5</v>
      </c>
      <c r="AJ109" s="9">
        <f t="shared" si="41"/>
        <v>-2827.5</v>
      </c>
      <c r="AK109" s="10"/>
      <c r="AL109" s="25">
        <f t="shared" si="42"/>
        <v>0</v>
      </c>
      <c r="AM109" s="25">
        <f t="shared" si="43"/>
        <v>0</v>
      </c>
      <c r="AN109" s="25">
        <f t="shared" si="44"/>
        <v>0</v>
      </c>
      <c r="AO109" s="10"/>
      <c r="AP109" s="12">
        <v>2827.5</v>
      </c>
      <c r="AQ109" s="12" t="str">
        <f t="shared" si="45"/>
        <v xml:space="preserve"> </v>
      </c>
      <c r="AR109" s="12">
        <f t="shared" si="46"/>
        <v>2827.5</v>
      </c>
      <c r="AS109" s="241"/>
      <c r="AT109" s="242"/>
      <c r="AU109" s="241"/>
      <c r="AV109" s="241"/>
      <c r="AW109" s="243"/>
      <c r="AX109" s="242"/>
      <c r="AY109" s="242"/>
      <c r="AZ109" s="241">
        <v>0</v>
      </c>
      <c r="BA109" s="241">
        <v>0</v>
      </c>
      <c r="BB109" s="241">
        <v>0</v>
      </c>
      <c r="BC109" s="241">
        <v>0</v>
      </c>
      <c r="BD109" s="241">
        <v>0</v>
      </c>
      <c r="BE109" s="241">
        <v>0</v>
      </c>
      <c r="BF109" s="241"/>
      <c r="BG109" s="241">
        <v>3</v>
      </c>
      <c r="BH109" s="241">
        <v>0</v>
      </c>
      <c r="BI109" s="241">
        <v>0</v>
      </c>
      <c r="BJ109" s="241"/>
      <c r="BK109" s="241"/>
      <c r="BL109" s="241"/>
      <c r="BM109" s="241"/>
      <c r="BN109" s="294"/>
      <c r="BO109" s="294"/>
      <c r="BP109" s="294"/>
      <c r="BQ109" s="294"/>
      <c r="BR109" s="244"/>
      <c r="BS109" s="244"/>
      <c r="BT109" s="241"/>
      <c r="BU109" s="241"/>
      <c r="BV109" s="245"/>
      <c r="BW109" s="241">
        <v>0</v>
      </c>
      <c r="BX109" s="241">
        <v>0</v>
      </c>
      <c r="BY109" s="241">
        <v>0</v>
      </c>
      <c r="BZ109" s="241">
        <v>0</v>
      </c>
      <c r="CA109" s="241">
        <v>0</v>
      </c>
      <c r="CB109" s="242" t="s">
        <v>634</v>
      </c>
      <c r="CC109" s="247">
        <v>2827.5</v>
      </c>
      <c r="CD109" s="247">
        <v>2827.5</v>
      </c>
      <c r="CE109" s="247">
        <v>2827.5</v>
      </c>
      <c r="CF109" s="247">
        <v>0</v>
      </c>
    </row>
    <row r="110" spans="1:84" x14ac:dyDescent="0.25">
      <c r="A110" s="253" t="s">
        <v>842</v>
      </c>
      <c r="B110" s="254" t="s">
        <v>843</v>
      </c>
      <c r="C110" s="254" t="s">
        <v>640</v>
      </c>
      <c r="D110" s="233"/>
      <c r="E110" s="234">
        <v>965.51</v>
      </c>
      <c r="F110" s="235">
        <v>965.51</v>
      </c>
      <c r="G110" s="255">
        <f>'Jobs-Ops'!G110</f>
        <v>0</v>
      </c>
      <c r="H110" s="113">
        <f>'Jobs-Ops'!H110</f>
        <v>0</v>
      </c>
      <c r="I110" s="104"/>
      <c r="J110" s="237">
        <f t="shared" si="29"/>
        <v>965.51</v>
      </c>
      <c r="K110" s="238"/>
      <c r="L110" s="239"/>
      <c r="M110" s="8">
        <v>965.51</v>
      </c>
      <c r="N110" s="240">
        <f t="shared" si="30"/>
        <v>965.51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6">
        <v>46022</v>
      </c>
      <c r="U110" s="10"/>
      <c r="V110" s="23">
        <f t="shared" si="34"/>
        <v>1</v>
      </c>
      <c r="W110" s="11">
        <f t="shared" si="35"/>
        <v>965.51</v>
      </c>
      <c r="X110" s="8">
        <v>965.51</v>
      </c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>
        <v>0</v>
      </c>
      <c r="AD110" s="11">
        <v>0</v>
      </c>
      <c r="AE110" s="8">
        <v>0</v>
      </c>
      <c r="AF110" s="9">
        <f t="shared" si="39"/>
        <v>0</v>
      </c>
      <c r="AG110" s="10"/>
      <c r="AH110" s="11">
        <f t="shared" si="40"/>
        <v>965.51</v>
      </c>
      <c r="AI110" s="8">
        <v>965.51</v>
      </c>
      <c r="AJ110" s="9">
        <f t="shared" si="41"/>
        <v>0</v>
      </c>
      <c r="AK110" s="10"/>
      <c r="AL110" s="25">
        <f t="shared" si="42"/>
        <v>0</v>
      </c>
      <c r="AM110" s="25">
        <f t="shared" si="43"/>
        <v>0</v>
      </c>
      <c r="AN110" s="25">
        <f t="shared" si="44"/>
        <v>0</v>
      </c>
      <c r="AO110" s="10"/>
      <c r="AP110" s="12">
        <v>965.51</v>
      </c>
      <c r="AQ110" s="12">
        <f t="shared" si="45"/>
        <v>0</v>
      </c>
      <c r="AR110" s="12">
        <f t="shared" si="46"/>
        <v>0</v>
      </c>
      <c r="AS110" s="241"/>
      <c r="AT110" s="242"/>
      <c r="AU110" s="241"/>
      <c r="AV110" s="241"/>
      <c r="AW110" s="243"/>
      <c r="AX110" s="242"/>
      <c r="AY110" s="242"/>
      <c r="AZ110" s="241">
        <v>0</v>
      </c>
      <c r="BA110" s="241">
        <v>0</v>
      </c>
      <c r="BB110" s="241">
        <v>0</v>
      </c>
      <c r="BC110" s="241">
        <v>0</v>
      </c>
      <c r="BD110" s="241">
        <v>0</v>
      </c>
      <c r="BE110" s="241">
        <v>0</v>
      </c>
      <c r="BF110" s="241"/>
      <c r="BG110" s="241">
        <v>3</v>
      </c>
      <c r="BH110" s="241">
        <v>0</v>
      </c>
      <c r="BI110" s="241">
        <v>0</v>
      </c>
      <c r="BJ110" s="241"/>
      <c r="BK110" s="241"/>
      <c r="BL110" s="241"/>
      <c r="BM110" s="241"/>
      <c r="BN110" s="294"/>
      <c r="BO110" s="294"/>
      <c r="BP110" s="294"/>
      <c r="BQ110" s="294"/>
      <c r="BR110" s="244"/>
      <c r="BS110" s="244"/>
      <c r="BT110" s="241"/>
      <c r="BU110" s="241"/>
      <c r="BV110" s="245"/>
      <c r="BW110" s="241">
        <v>0</v>
      </c>
      <c r="BX110" s="241">
        <v>0</v>
      </c>
      <c r="BY110" s="241">
        <v>0</v>
      </c>
      <c r="BZ110" s="241">
        <v>0</v>
      </c>
      <c r="CA110" s="241">
        <v>0</v>
      </c>
      <c r="CB110" s="242" t="s">
        <v>634</v>
      </c>
      <c r="CC110" s="247">
        <v>965.51</v>
      </c>
      <c r="CD110" s="247">
        <v>965.51</v>
      </c>
      <c r="CE110" s="247">
        <v>965.51</v>
      </c>
      <c r="CF110" s="247">
        <v>0</v>
      </c>
    </row>
    <row r="111" spans="1:84" x14ac:dyDescent="0.25">
      <c r="A111" s="253" t="s">
        <v>844</v>
      </c>
      <c r="B111" s="254" t="s">
        <v>845</v>
      </c>
      <c r="C111" s="254" t="s">
        <v>640</v>
      </c>
      <c r="D111" s="233"/>
      <c r="E111" s="234">
        <v>0</v>
      </c>
      <c r="F111" s="235">
        <v>0</v>
      </c>
      <c r="G111" s="255">
        <f>'Jobs-Ops'!G111</f>
        <v>0</v>
      </c>
      <c r="H111" s="113">
        <f>'Jobs-Ops'!H111</f>
        <v>0</v>
      </c>
      <c r="I111" s="104"/>
      <c r="J111" s="237">
        <f t="shared" si="29"/>
        <v>0</v>
      </c>
      <c r="K111" s="238"/>
      <c r="L111" s="239"/>
      <c r="M111" s="8">
        <v>112.5</v>
      </c>
      <c r="N111" s="240">
        <f t="shared" si="30"/>
        <v>112.5</v>
      </c>
      <c r="O111" s="71"/>
      <c r="P111" s="100"/>
      <c r="Q111" s="9">
        <f t="shared" si="31"/>
        <v>-112.5</v>
      </c>
      <c r="R111" s="9">
        <f t="shared" si="32"/>
        <v>0</v>
      </c>
      <c r="S111" s="9">
        <f t="shared" si="33"/>
        <v>-112.5</v>
      </c>
      <c r="T111" s="256">
        <v>46022</v>
      </c>
      <c r="U111" s="10"/>
      <c r="V111" s="23">
        <f t="shared" si="34"/>
        <v>1</v>
      </c>
      <c r="W111" s="11">
        <f t="shared" si="35"/>
        <v>0</v>
      </c>
      <c r="X111" s="8">
        <v>112.5</v>
      </c>
      <c r="Y111" s="9">
        <f t="shared" si="36"/>
        <v>-112.5</v>
      </c>
      <c r="Z111" s="9">
        <f t="shared" si="37"/>
        <v>0</v>
      </c>
      <c r="AA111" s="9">
        <f t="shared" si="38"/>
        <v>-112.5</v>
      </c>
      <c r="AB111" s="10"/>
      <c r="AC111" s="24">
        <v>0</v>
      </c>
      <c r="AD111" s="11">
        <v>0</v>
      </c>
      <c r="AE111" s="8">
        <v>0</v>
      </c>
      <c r="AF111" s="9">
        <f t="shared" si="39"/>
        <v>0</v>
      </c>
      <c r="AG111" s="10"/>
      <c r="AH111" s="11">
        <f t="shared" si="40"/>
        <v>0</v>
      </c>
      <c r="AI111" s="8">
        <v>112.5</v>
      </c>
      <c r="AJ111" s="9">
        <f t="shared" si="41"/>
        <v>-112.5</v>
      </c>
      <c r="AK111" s="10"/>
      <c r="AL111" s="25">
        <f t="shared" si="42"/>
        <v>0</v>
      </c>
      <c r="AM111" s="25">
        <f t="shared" si="43"/>
        <v>0</v>
      </c>
      <c r="AN111" s="25">
        <f t="shared" si="44"/>
        <v>0</v>
      </c>
      <c r="AO111" s="10"/>
      <c r="AP111" s="12">
        <v>112.5</v>
      </c>
      <c r="AQ111" s="12" t="str">
        <f t="shared" si="45"/>
        <v xml:space="preserve"> </v>
      </c>
      <c r="AR111" s="12">
        <f t="shared" si="46"/>
        <v>112.5</v>
      </c>
      <c r="AS111" s="241"/>
      <c r="AT111" s="242"/>
      <c r="AU111" s="241"/>
      <c r="AV111" s="241"/>
      <c r="AW111" s="243"/>
      <c r="AX111" s="242"/>
      <c r="AY111" s="242"/>
      <c r="AZ111" s="241">
        <v>0</v>
      </c>
      <c r="BA111" s="241">
        <v>0</v>
      </c>
      <c r="BB111" s="241">
        <v>0</v>
      </c>
      <c r="BC111" s="241">
        <v>0</v>
      </c>
      <c r="BD111" s="241">
        <v>0</v>
      </c>
      <c r="BE111" s="241">
        <v>0</v>
      </c>
      <c r="BF111" s="241"/>
      <c r="BG111" s="241">
        <v>3</v>
      </c>
      <c r="BH111" s="241">
        <v>0</v>
      </c>
      <c r="BI111" s="241">
        <v>0</v>
      </c>
      <c r="BJ111" s="241"/>
      <c r="BK111" s="241"/>
      <c r="BL111" s="241"/>
      <c r="BM111" s="241"/>
      <c r="BN111" s="294"/>
      <c r="BO111" s="294"/>
      <c r="BP111" s="294"/>
      <c r="BQ111" s="294"/>
      <c r="BR111" s="244"/>
      <c r="BS111" s="244"/>
      <c r="BT111" s="241"/>
      <c r="BU111" s="241"/>
      <c r="BV111" s="245"/>
      <c r="BW111" s="241">
        <v>0</v>
      </c>
      <c r="BX111" s="241">
        <v>0</v>
      </c>
      <c r="BY111" s="241">
        <v>0</v>
      </c>
      <c r="BZ111" s="241">
        <v>0</v>
      </c>
      <c r="CA111" s="241">
        <v>0</v>
      </c>
      <c r="CB111" s="242" t="s">
        <v>634</v>
      </c>
      <c r="CC111" s="247">
        <v>112.5</v>
      </c>
      <c r="CD111" s="247">
        <v>112.5</v>
      </c>
      <c r="CE111" s="247">
        <v>112.5</v>
      </c>
      <c r="CF111" s="247">
        <v>0</v>
      </c>
    </row>
    <row r="112" spans="1:84" x14ac:dyDescent="0.25">
      <c r="A112" s="253" t="s">
        <v>846</v>
      </c>
      <c r="B112" s="254" t="s">
        <v>847</v>
      </c>
      <c r="C112" s="254" t="s">
        <v>640</v>
      </c>
      <c r="D112" s="233"/>
      <c r="E112" s="234">
        <v>32150</v>
      </c>
      <c r="F112" s="235">
        <v>32150</v>
      </c>
      <c r="G112" s="255">
        <f>'Jobs-Ops'!G112</f>
        <v>0</v>
      </c>
      <c r="H112" s="113">
        <f>'Jobs-Ops'!H112</f>
        <v>0</v>
      </c>
      <c r="I112" s="104"/>
      <c r="J112" s="237">
        <f t="shared" si="29"/>
        <v>32150</v>
      </c>
      <c r="K112" s="238"/>
      <c r="L112" s="239"/>
      <c r="M112" s="8">
        <v>26746.52</v>
      </c>
      <c r="N112" s="240">
        <f t="shared" si="30"/>
        <v>26746.52</v>
      </c>
      <c r="O112" s="71"/>
      <c r="P112" s="100"/>
      <c r="Q112" s="9">
        <f t="shared" si="31"/>
        <v>5403.48</v>
      </c>
      <c r="R112" s="9">
        <f t="shared" si="32"/>
        <v>0</v>
      </c>
      <c r="S112" s="9">
        <f t="shared" si="33"/>
        <v>5403.48</v>
      </c>
      <c r="T112" s="256">
        <v>46022</v>
      </c>
      <c r="U112" s="10"/>
      <c r="V112" s="23">
        <f t="shared" si="34"/>
        <v>0.10571468736867451</v>
      </c>
      <c r="W112" s="11">
        <f t="shared" si="35"/>
        <v>3398.7271989028854</v>
      </c>
      <c r="X112" s="8">
        <v>2827.5</v>
      </c>
      <c r="Y112" s="9">
        <f t="shared" si="36"/>
        <v>571.22719890288545</v>
      </c>
      <c r="Z112" s="9">
        <f t="shared" si="37"/>
        <v>0</v>
      </c>
      <c r="AA112" s="9">
        <f t="shared" si="38"/>
        <v>571.22719890288545</v>
      </c>
      <c r="AB112" s="10"/>
      <c r="AC112" s="24">
        <v>0</v>
      </c>
      <c r="AD112" s="11">
        <v>0</v>
      </c>
      <c r="AE112" s="8">
        <v>0</v>
      </c>
      <c r="AF112" s="9">
        <f t="shared" si="39"/>
        <v>0</v>
      </c>
      <c r="AG112" s="10"/>
      <c r="AH112" s="11">
        <f t="shared" si="40"/>
        <v>3398.7271989028854</v>
      </c>
      <c r="AI112" s="8">
        <v>2827.5</v>
      </c>
      <c r="AJ112" s="9">
        <f t="shared" si="41"/>
        <v>571.22719890288545</v>
      </c>
      <c r="AK112" s="10"/>
      <c r="AL112" s="25">
        <f t="shared" si="42"/>
        <v>28751.272801097115</v>
      </c>
      <c r="AM112" s="25">
        <f t="shared" si="43"/>
        <v>23919.02</v>
      </c>
      <c r="AN112" s="25">
        <f t="shared" si="44"/>
        <v>4832.2528010971146</v>
      </c>
      <c r="AO112" s="10"/>
      <c r="AP112" s="12">
        <v>2827.5</v>
      </c>
      <c r="AQ112" s="12">
        <f t="shared" si="45"/>
        <v>571.22719890288545</v>
      </c>
      <c r="AR112" s="12" t="str">
        <f t="shared" si="46"/>
        <v xml:space="preserve"> </v>
      </c>
      <c r="AS112" s="241"/>
      <c r="AT112" s="242"/>
      <c r="AU112" s="241"/>
      <c r="AV112" s="241"/>
      <c r="AW112" s="243"/>
      <c r="AX112" s="242"/>
      <c r="AY112" s="242"/>
      <c r="AZ112" s="241">
        <v>0</v>
      </c>
      <c r="BA112" s="241">
        <v>0</v>
      </c>
      <c r="BB112" s="241">
        <v>0</v>
      </c>
      <c r="BC112" s="241">
        <v>0</v>
      </c>
      <c r="BD112" s="241">
        <v>0</v>
      </c>
      <c r="BE112" s="241">
        <v>0</v>
      </c>
      <c r="BF112" s="241"/>
      <c r="BG112" s="241">
        <v>3</v>
      </c>
      <c r="BH112" s="241">
        <v>0</v>
      </c>
      <c r="BI112" s="241">
        <v>0</v>
      </c>
      <c r="BJ112" s="241"/>
      <c r="BK112" s="241"/>
      <c r="BL112" s="241"/>
      <c r="BM112" s="241"/>
      <c r="BN112" s="294"/>
      <c r="BO112" s="294"/>
      <c r="BP112" s="294"/>
      <c r="BQ112" s="294"/>
      <c r="BR112" s="244"/>
      <c r="BS112" s="244"/>
      <c r="BT112" s="241"/>
      <c r="BU112" s="241"/>
      <c r="BV112" s="245"/>
      <c r="BW112" s="241">
        <v>0</v>
      </c>
      <c r="BX112" s="241">
        <v>0</v>
      </c>
      <c r="BY112" s="241">
        <v>0</v>
      </c>
      <c r="BZ112" s="241">
        <v>0</v>
      </c>
      <c r="CA112" s="241">
        <v>0</v>
      </c>
      <c r="CB112" s="242" t="s">
        <v>634</v>
      </c>
      <c r="CC112" s="247">
        <v>2827.5</v>
      </c>
      <c r="CD112" s="247">
        <v>2827.5</v>
      </c>
      <c r="CE112" s="247">
        <v>2827.5</v>
      </c>
      <c r="CF112" s="247">
        <v>0</v>
      </c>
    </row>
    <row r="113" spans="1:84" x14ac:dyDescent="0.25">
      <c r="A113" s="253"/>
      <c r="B113" s="93" t="s">
        <v>848</v>
      </c>
      <c r="C113" s="254"/>
      <c r="D113" s="233"/>
      <c r="E113" s="276">
        <f>SUM(E7:E112)/2</f>
        <v>14542383.129999999</v>
      </c>
      <c r="F113" s="266">
        <f>SUM(F7:F112)/2</f>
        <v>14542383.129999999</v>
      </c>
      <c r="G113" s="255">
        <f>'Jobs-Ops'!G113</f>
        <v>0</v>
      </c>
      <c r="H113" s="113">
        <f>'Jobs-Ops'!H113</f>
        <v>0</v>
      </c>
      <c r="I113" s="104"/>
      <c r="J113" s="277">
        <f>SUM(J7:J112)/2</f>
        <v>14374887.57</v>
      </c>
      <c r="K113" s="238"/>
      <c r="L113" s="239"/>
      <c r="M113" s="270">
        <f>SUM(M7:M112)/2</f>
        <v>21075165.370000008</v>
      </c>
      <c r="N113" s="278">
        <f>SUM(N7:N112)/2</f>
        <v>21051872.600000009</v>
      </c>
      <c r="O113" s="71"/>
      <c r="P113" s="100"/>
      <c r="Q113" s="268">
        <f>SUM(Q7:Q112)/2</f>
        <v>-6676985.0300000021</v>
      </c>
      <c r="R113" s="268">
        <f>SUM(R7:R112)/2</f>
        <v>338807.40499999968</v>
      </c>
      <c r="S113" s="268">
        <f>SUM(S7:S112)/2</f>
        <v>-7015792.4350000015</v>
      </c>
      <c r="T113" s="256" t="str">
        <f>IF('Jobs-Ops'!S113&lt;&gt; "",'Jobs-Ops'!S113,"")</f>
        <v/>
      </c>
      <c r="U113" s="10"/>
      <c r="V113" s="23" t="str">
        <f t="shared" si="34"/>
        <v/>
      </c>
      <c r="W113" s="269">
        <f>SUM(W7:W112)/2</f>
        <v>8782942.4075322151</v>
      </c>
      <c r="X113" s="270">
        <f>SUM(X7:X112)/2</f>
        <v>10457233.379999997</v>
      </c>
      <c r="Y113" s="268">
        <f>SUM(Y7:Y112)/2</f>
        <v>-7107296.5214228053</v>
      </c>
      <c r="Z113" s="268">
        <f>SUM(Z7:Z112)/2</f>
        <v>338807.40499999968</v>
      </c>
      <c r="AA113" s="268">
        <f>SUM(AA7:AA112)/2</f>
        <v>-7446103.9264228046</v>
      </c>
      <c r="AB113" s="10"/>
      <c r="AC113" s="24"/>
      <c r="AD113" s="269">
        <f>SUM(AD7:AD112)/2</f>
        <v>1183988.6717810631</v>
      </c>
      <c r="AE113" s="270">
        <f>SUM(AE7:AE112)/2</f>
        <v>1558449.3200000003</v>
      </c>
      <c r="AF113" s="268">
        <f>SUM(AF7:AF112)/2</f>
        <v>-374460.64821893681</v>
      </c>
      <c r="AG113" s="10"/>
      <c r="AH113" s="269">
        <f>SUM(AH7:AH112)/2</f>
        <v>7598953.7357511567</v>
      </c>
      <c r="AI113" s="270">
        <f>SUM(AI7:AI112)/2</f>
        <v>8898784.0599999987</v>
      </c>
      <c r="AJ113" s="268">
        <f>SUM(AJ7:AJ112)/2</f>
        <v>-6732835.873203868</v>
      </c>
      <c r="AK113" s="10"/>
      <c r="AL113" s="280">
        <f>SUM(AL7:AL112)/2</f>
        <v>5591945.1624677815</v>
      </c>
      <c r="AM113" s="280">
        <f>SUM(AM7:AM112)/2</f>
        <v>10594639.220000003</v>
      </c>
      <c r="AN113" s="280">
        <f>SUM(AN7:AN112)/2</f>
        <v>430311.49142280349</v>
      </c>
      <c r="AO113" s="10"/>
      <c r="AP113" s="281">
        <f>SUM(AP7:AP112)/2</f>
        <v>10698257.424999999</v>
      </c>
      <c r="AQ113" s="281">
        <f>SUM(AQ7:AQ112)/2</f>
        <v>505123.04439437395</v>
      </c>
      <c r="AR113" s="281">
        <f>SUM(AR7:AR112)/2</f>
        <v>2420438.0618621539</v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94"/>
      <c r="BO113" s="294"/>
      <c r="BP113" s="294"/>
      <c r="BQ113" s="294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6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ref="AI71:AI134" si="47">IF(LEFT(B114,4)&lt;&gt;"    ","",X114-AE114)</f>
        <v/>
      </c>
      <c r="AJ114" s="9" t="str">
        <f t="shared" si="41"/>
        <v/>
      </c>
      <c r="AK114" s="10"/>
      <c r="AL114" s="25" t="str">
        <f t="shared" si="42"/>
        <v/>
      </c>
      <c r="AM114" s="25">
        <f t="shared" si="43"/>
        <v>0</v>
      </c>
      <c r="AN114" s="25" t="str">
        <f t="shared" si="44"/>
        <v/>
      </c>
      <c r="AO114" s="10"/>
      <c r="AP114" s="12"/>
      <c r="AQ114" s="12" t="str">
        <f t="shared" si="45"/>
        <v/>
      </c>
      <c r="AR114" s="12" t="str">
        <f t="shared" si="46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94"/>
      <c r="BO114" s="294"/>
      <c r="BP114" s="294"/>
      <c r="BQ114" s="294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97"/>
      <c r="B115" s="296" t="s">
        <v>636</v>
      </c>
      <c r="C115" s="93"/>
      <c r="D115" s="265"/>
      <c r="E115" s="276">
        <f>SUMIF(BG8:BG115,1, E8:E115)</f>
        <v>13077886.559999999</v>
      </c>
      <c r="F115" s="266">
        <f>SUMIF(BG8:BG115,1, F8:F115)</f>
        <v>13077886.559999999</v>
      </c>
      <c r="G115" s="298">
        <f>'Jobs-Ops'!G115</f>
        <v>0</v>
      </c>
      <c r="H115" s="113">
        <f>'Jobs-Ops'!H115</f>
        <v>0</v>
      </c>
      <c r="I115" s="104"/>
      <c r="J115" s="277">
        <f>SUMIF(BG8:BG115,1, J8:J115)</f>
        <v>12910391</v>
      </c>
      <c r="K115" s="286"/>
      <c r="L115" s="98"/>
      <c r="M115" s="270">
        <f>SUMIF(BG8:BG115,1, M8:M115)</f>
        <v>12724151.59</v>
      </c>
      <c r="N115" s="278">
        <f>SUMIF(BG8:BG115,1, N8:N115)</f>
        <v>12700858.82</v>
      </c>
      <c r="O115" s="287"/>
      <c r="P115" s="99"/>
      <c r="Q115" s="268">
        <f>SUMIF(BG8:BG115,1, Q8:Q115)</f>
        <v>209532.17999999991</v>
      </c>
      <c r="R115" s="268">
        <f>SUMIF(BG8:BG115,1, R8:R115)</f>
        <v>2120067.08</v>
      </c>
      <c r="S115" s="268">
        <f>SUMIF(BG8:BG115,1, S8:S115)</f>
        <v>-1910534.9</v>
      </c>
      <c r="T115" s="299" t="str">
        <f>IF('Jobs-Ops'!S115&lt;&gt; "",'Jobs-Ops'!S115,"")</f>
        <v/>
      </c>
      <c r="U115" s="288"/>
      <c r="V115" s="289" t="str">
        <f t="shared" si="34"/>
        <v/>
      </c>
      <c r="W115" s="269">
        <f>SUMIF(BG8:BG115,1, W8:W115)</f>
        <v>7195342.8045010231</v>
      </c>
      <c r="X115" s="270">
        <f>SUMIF(BG8:BG115,1, X8:X115)</f>
        <v>6459348.9100000001</v>
      </c>
      <c r="Y115" s="268">
        <f>SUMIF(BG8:BG115,1, Y8:Y115)</f>
        <v>-245451.28635491419</v>
      </c>
      <c r="Z115" s="268">
        <f>SUMIF(BG8:BG115,1, Z8:Z115)</f>
        <v>2120067.08</v>
      </c>
      <c r="AA115" s="268">
        <f>SUMIF(BG8:BG115,1, AA8:AA115)</f>
        <v>-2365518.3663549139</v>
      </c>
      <c r="AB115" s="288"/>
      <c r="AC115" s="290"/>
      <c r="AD115" s="269">
        <f>SUMIF(BG8:BG115,1, AD8:AD115)</f>
        <v>731135.47228344216</v>
      </c>
      <c r="AE115" s="270">
        <f>SUMIF(BG8:BG115,1, AE8:AE115)</f>
        <v>997423.78000000026</v>
      </c>
      <c r="AF115" s="268">
        <f>SUMIF(BG8:BG115,1, AF8:AF115)</f>
        <v>-266288.30771655781</v>
      </c>
      <c r="AG115" s="288"/>
      <c r="AH115" s="269">
        <f>SUMIF(BG8:BG115,1, AH8:AH115)</f>
        <v>6464207.3322175816</v>
      </c>
      <c r="AI115" s="270">
        <f>SUMIF(BG8:BG115,1, AI8:AI115)</f>
        <v>5461925.1299999999</v>
      </c>
      <c r="AJ115" s="268">
        <f>SUMIF(BG8:BG115,1, AJ8:AJ115)</f>
        <v>20837.021361643649</v>
      </c>
      <c r="AK115" s="288"/>
      <c r="AL115" s="280">
        <f>SUMIF(BG8:BG115,1, AL8:AL115)</f>
        <v>5715048.1954989769</v>
      </c>
      <c r="AM115" s="280">
        <f>SUMIF(BG8:BG115,1, AM8:AM115)</f>
        <v>6241509.9100000001</v>
      </c>
      <c r="AN115" s="280">
        <f>SUMIF(BG8:BG115,1, AN8:AN115)</f>
        <v>454983.46635491424</v>
      </c>
      <c r="AO115" s="288"/>
      <c r="AP115" s="281">
        <f>SUMIF(BG8:BG115,1, AP8:AP115)</f>
        <v>8442367.5999999996</v>
      </c>
      <c r="AQ115" s="281">
        <f>SUMIF(BG8:BG115,1, AQ8:AQ115)</f>
        <v>356583.28687562305</v>
      </c>
      <c r="AR115" s="281">
        <f>SUMIF(BG8:BG115,1, AR8:AR115)</f>
        <v>1603608.0823745981</v>
      </c>
      <c r="AS115" s="15"/>
      <c r="AT115" s="272"/>
      <c r="AU115" s="15"/>
      <c r="AV115" s="15"/>
      <c r="AW115" s="273"/>
      <c r="AX115" s="272"/>
      <c r="AY115" s="272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295"/>
      <c r="BO115" s="295"/>
      <c r="BP115" s="295"/>
      <c r="BQ115" s="295"/>
      <c r="BR115" s="291"/>
      <c r="BS115" s="291"/>
      <c r="BT115" s="15"/>
      <c r="BU115" s="15"/>
      <c r="BV115" s="274"/>
      <c r="BW115" s="15"/>
      <c r="BX115" s="15"/>
      <c r="BY115" s="15"/>
      <c r="BZ115" s="15"/>
      <c r="CA115" s="15"/>
      <c r="CB115" s="272"/>
      <c r="CC115" s="275"/>
      <c r="CD115" s="275"/>
      <c r="CE115" s="275"/>
      <c r="CF115" s="275"/>
    </row>
    <row r="116" spans="1:84" x14ac:dyDescent="0.25">
      <c r="A116" s="297"/>
      <c r="B116" s="296" t="s">
        <v>637</v>
      </c>
      <c r="C116" s="93"/>
      <c r="D116" s="265"/>
      <c r="E116" s="276">
        <f>SUMIF(BG8:BG115,2, E8:E115)</f>
        <v>0</v>
      </c>
      <c r="F116" s="266">
        <f>SUMIF(BG8:BG115,2, F8:F115)</f>
        <v>0</v>
      </c>
      <c r="G116" s="298">
        <f>'Jobs-Ops'!G116</f>
        <v>0</v>
      </c>
      <c r="H116" s="113">
        <f>'Jobs-Ops'!H116</f>
        <v>0</v>
      </c>
      <c r="I116" s="104"/>
      <c r="J116" s="277">
        <f>SUMIF(BG8:BG115,2, J8:J115)</f>
        <v>0</v>
      </c>
      <c r="K116" s="286"/>
      <c r="L116" s="98"/>
      <c r="M116" s="270">
        <f>SUMIF(BG8:BG115,2, M8:M115)</f>
        <v>0</v>
      </c>
      <c r="N116" s="278">
        <f>SUMIF(BG8:BG115,2, N8:N115)</f>
        <v>0</v>
      </c>
      <c r="O116" s="286"/>
      <c r="P116" s="98"/>
      <c r="Q116" s="268">
        <f>SUMIF(BG8:BG115,2, Q8:Q115)</f>
        <v>0</v>
      </c>
      <c r="R116" s="268">
        <f>SUMIF(BG8:BG115,2, R8:R115)</f>
        <v>0</v>
      </c>
      <c r="S116" s="268">
        <f>SUMIF(BG8:BG115,2, S8:S115)</f>
        <v>0</v>
      </c>
      <c r="T116" s="299" t="str">
        <f>IF('Jobs-Ops'!S116&lt;&gt; "",'Jobs-Ops'!S116,"")</f>
        <v/>
      </c>
      <c r="U116" s="288"/>
      <c r="V116" s="289" t="str">
        <f t="shared" si="34"/>
        <v/>
      </c>
      <c r="W116" s="269">
        <f>SUMIF(BG8:BG115,2, W8:W115)</f>
        <v>0</v>
      </c>
      <c r="X116" s="270">
        <f>SUMIF(BG8:BG115,2, X8:X115)</f>
        <v>0</v>
      </c>
      <c r="Y116" s="268">
        <f>SUMIF(BG8:BG115,2, Y8:Y115)</f>
        <v>0</v>
      </c>
      <c r="Z116" s="268">
        <f>SUMIF(BG8:BG115,2, Z8:Z115)</f>
        <v>0</v>
      </c>
      <c r="AA116" s="268">
        <f>SUMIF(BG8:BG115,2, AA8:AA115)</f>
        <v>0</v>
      </c>
      <c r="AB116" s="288"/>
      <c r="AC116" s="290"/>
      <c r="AD116" s="269">
        <f>SUMIF(BG8:BG115,2, AD8:AD115)</f>
        <v>0</v>
      </c>
      <c r="AE116" s="270">
        <f>SUMIF(BG8:BG115,2, AE8:AE115)</f>
        <v>0</v>
      </c>
      <c r="AF116" s="268">
        <f>SUMIF(BG8:BG115,2, AF8:AF115)</f>
        <v>0</v>
      </c>
      <c r="AG116" s="288"/>
      <c r="AH116" s="269">
        <f>SUMIF(BG8:BG115,2, AH8:AH115)</f>
        <v>0</v>
      </c>
      <c r="AI116" s="270">
        <f>SUMIF(BG8:BG115,2, AI8:AI115)</f>
        <v>0</v>
      </c>
      <c r="AJ116" s="268">
        <f>SUMIF(BG8:BG115,2, AJ8:AJ115)</f>
        <v>0</v>
      </c>
      <c r="AK116" s="288"/>
      <c r="AL116" s="280">
        <f>SUMIF(BG8:BG115,2, AL8:AL115)</f>
        <v>0</v>
      </c>
      <c r="AM116" s="280">
        <f>SUMIF(BG8:BG115,2, AM8:AM115)</f>
        <v>0</v>
      </c>
      <c r="AN116" s="280">
        <f>SUMIF(BG8:BG115,2, AN8:AN115)</f>
        <v>0</v>
      </c>
      <c r="AO116" s="288"/>
      <c r="AP116" s="281">
        <f>SUMIF(BG8:BG115,2, AP8:AP115)</f>
        <v>0</v>
      </c>
      <c r="AQ116" s="281">
        <f>SUMIF(BG8:BG115,2, AQ8:AQ115)</f>
        <v>0</v>
      </c>
      <c r="AR116" s="281">
        <f>SUMIF(BG8:BG115,2, AR8:AR115)</f>
        <v>0</v>
      </c>
      <c r="AS116" s="15"/>
      <c r="AT116" s="272"/>
      <c r="AU116" s="15"/>
      <c r="AV116" s="15"/>
      <c r="AW116" s="273"/>
      <c r="AX116" s="272"/>
      <c r="AY116" s="272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/>
      <c r="BN116" s="295"/>
      <c r="BO116" s="295"/>
      <c r="BP116" s="295"/>
      <c r="BQ116" s="295"/>
      <c r="BR116" s="291"/>
      <c r="BS116" s="291"/>
      <c r="BT116" s="15"/>
      <c r="BU116" s="15"/>
      <c r="BV116" s="274"/>
      <c r="BW116" s="15"/>
      <c r="BX116" s="15"/>
      <c r="BY116" s="15"/>
      <c r="BZ116" s="15"/>
      <c r="CA116" s="15"/>
      <c r="CB116" s="272"/>
      <c r="CC116" s="275"/>
      <c r="CD116" s="275"/>
      <c r="CE116" s="275"/>
      <c r="CF116" s="275"/>
    </row>
    <row r="117" spans="1:84" x14ac:dyDescent="0.25">
      <c r="A117" s="297"/>
      <c r="B117" s="296" t="s">
        <v>635</v>
      </c>
      <c r="C117" s="93"/>
      <c r="D117" s="265"/>
      <c r="E117" s="276">
        <f>SUM(E8:E116)/4</f>
        <v>14176258.987500001</v>
      </c>
      <c r="F117" s="266">
        <f>SUM(F8:F116)/4</f>
        <v>14176258.987500001</v>
      </c>
      <c r="G117" s="298">
        <f>'Jobs-Ops'!G117</f>
        <v>0</v>
      </c>
      <c r="H117" s="113">
        <f>'Jobs-Ops'!H117</f>
        <v>0</v>
      </c>
      <c r="I117" s="104"/>
      <c r="J117" s="277">
        <f>SUM(J8:J116)/4</f>
        <v>14008763.4275</v>
      </c>
      <c r="K117" s="286"/>
      <c r="L117" s="98"/>
      <c r="M117" s="270">
        <f>SUM(M8:M116)/4</f>
        <v>18987411.925000008</v>
      </c>
      <c r="N117" s="278">
        <f>SUM(N8:N116)/4</f>
        <v>18964119.155000009</v>
      </c>
      <c r="O117" s="287"/>
      <c r="P117" s="99"/>
      <c r="Q117" s="268">
        <f>SUM(Q8:Q116)/4</f>
        <v>-4955355.7275000019</v>
      </c>
      <c r="R117" s="268">
        <f>SUM(R8:R116)/4</f>
        <v>784122.32374999975</v>
      </c>
      <c r="S117" s="268">
        <f>SUM(S8:S116)/4</f>
        <v>-5739478.0512500005</v>
      </c>
      <c r="T117" s="299" t="str">
        <f>IF('Jobs-Ops'!S117&lt;&gt; "",'Jobs-Ops'!S117,"")</f>
        <v/>
      </c>
      <c r="U117" s="288"/>
      <c r="V117" s="289" t="str">
        <f t="shared" si="34"/>
        <v/>
      </c>
      <c r="W117" s="269">
        <f>SUM(W8:W116)/4</f>
        <v>8386042.5067744171</v>
      </c>
      <c r="X117" s="270">
        <f>SUM(X8:X116)/4</f>
        <v>9457762.2624999993</v>
      </c>
      <c r="Y117" s="268">
        <f>SUM(Y8:Y116)/4</f>
        <v>-5391835.212655833</v>
      </c>
      <c r="Z117" s="268">
        <f>SUM(Z8:Z116)/4</f>
        <v>784122.32374999975</v>
      </c>
      <c r="AA117" s="268">
        <f>SUM(AA8:AA116)/4</f>
        <v>-6175957.5364058316</v>
      </c>
      <c r="AB117" s="288"/>
      <c r="AC117" s="290"/>
      <c r="AD117" s="269">
        <f>SUM(AD8:AD116)/4</f>
        <v>1070775.3719066579</v>
      </c>
      <c r="AE117" s="270">
        <f>SUM(AE8:AE116)/4</f>
        <v>1418192.9350000003</v>
      </c>
      <c r="AF117" s="268">
        <f>SUM(AF8:AF116)/4</f>
        <v>-347417.56309334206</v>
      </c>
      <c r="AG117" s="288"/>
      <c r="AH117" s="269">
        <f>SUM(AH8:AH116)/4</f>
        <v>7315267.1348677631</v>
      </c>
      <c r="AI117" s="270">
        <f>SUM(AI8:AI116)/4</f>
        <v>8039569.3274999987</v>
      </c>
      <c r="AJ117" s="268">
        <f>SUM(AJ8:AJ116)/4</f>
        <v>-5044417.6495624902</v>
      </c>
      <c r="AK117" s="288"/>
      <c r="AL117" s="280">
        <f>SUM(AL8:AL116)/4</f>
        <v>5622720.9207255803</v>
      </c>
      <c r="AM117" s="280">
        <f>SUM(AM8:AM116)/4</f>
        <v>9506356.8925000019</v>
      </c>
      <c r="AN117" s="280">
        <f>SUM(AN8:AN116)/4</f>
        <v>436479.48515583115</v>
      </c>
      <c r="AO117" s="288"/>
      <c r="AP117" s="281">
        <f>SUM(AP8:AP116)/4</f>
        <v>10134284.96875</v>
      </c>
      <c r="AQ117" s="281">
        <f>SUM(AQ8:AQ116)/4</f>
        <v>467988.10501468624</v>
      </c>
      <c r="AR117" s="281">
        <f>SUM(AR8:AR116)/4</f>
        <v>2216230.5669902652</v>
      </c>
      <c r="AS117" s="15"/>
      <c r="AT117" s="272"/>
      <c r="AU117" s="15"/>
      <c r="AV117" s="15"/>
      <c r="AW117" s="273"/>
      <c r="AX117" s="272"/>
      <c r="AY117" s="272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  <c r="BL117" s="15"/>
      <c r="BM117" s="15"/>
      <c r="BN117" s="295"/>
      <c r="BO117" s="295"/>
      <c r="BP117" s="295"/>
      <c r="BQ117" s="295"/>
      <c r="BR117" s="291"/>
      <c r="BS117" s="291"/>
      <c r="BT117" s="15"/>
      <c r="BU117" s="15"/>
      <c r="BV117" s="274"/>
      <c r="BW117" s="15"/>
      <c r="BX117" s="15"/>
      <c r="BY117" s="15"/>
      <c r="BZ117" s="15"/>
      <c r="CA117" s="15"/>
      <c r="CB117" s="272"/>
      <c r="CC117" s="275"/>
      <c r="CD117" s="275"/>
      <c r="CE117" s="275"/>
      <c r="CF117" s="275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6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7"/>
        <v/>
      </c>
      <c r="AJ118" s="9" t="str">
        <f t="shared" si="41"/>
        <v/>
      </c>
      <c r="AK118" s="10"/>
      <c r="AL118" s="25" t="str">
        <f t="shared" si="42"/>
        <v/>
      </c>
      <c r="AM118" s="25">
        <f t="shared" si="43"/>
        <v>0</v>
      </c>
      <c r="AN118" s="25" t="str">
        <f t="shared" si="44"/>
        <v/>
      </c>
      <c r="AO118" s="10"/>
      <c r="AP118" s="12"/>
      <c r="AQ118" s="12" t="str">
        <f t="shared" si="45"/>
        <v/>
      </c>
      <c r="AR118" s="12" t="str">
        <f t="shared" si="46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94"/>
      <c r="BO118" s="294"/>
      <c r="BP118" s="294"/>
      <c r="BQ118" s="294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6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7"/>
        <v/>
      </c>
      <c r="AJ119" s="9" t="str">
        <f t="shared" si="41"/>
        <v/>
      </c>
      <c r="AK119" s="10"/>
      <c r="AL119" s="25" t="str">
        <f t="shared" si="42"/>
        <v/>
      </c>
      <c r="AM119" s="25">
        <f t="shared" si="43"/>
        <v>0</v>
      </c>
      <c r="AN119" s="25" t="str">
        <f t="shared" si="44"/>
        <v/>
      </c>
      <c r="AO119" s="10"/>
      <c r="AP119" s="12"/>
      <c r="AQ119" s="12" t="str">
        <f t="shared" si="45"/>
        <v/>
      </c>
      <c r="AR119" s="12" t="str">
        <f t="shared" si="46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94"/>
      <c r="BO119" s="294"/>
      <c r="BP119" s="294"/>
      <c r="BQ119" s="294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6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7"/>
        <v/>
      </c>
      <c r="AJ120" s="9" t="str">
        <f t="shared" si="41"/>
        <v/>
      </c>
      <c r="AK120" s="10"/>
      <c r="AL120" s="25" t="str">
        <f t="shared" si="42"/>
        <v/>
      </c>
      <c r="AM120" s="25">
        <f t="shared" si="43"/>
        <v>0</v>
      </c>
      <c r="AN120" s="25" t="str">
        <f t="shared" si="44"/>
        <v/>
      </c>
      <c r="AO120" s="10"/>
      <c r="AP120" s="12"/>
      <c r="AQ120" s="12" t="str">
        <f t="shared" si="45"/>
        <v/>
      </c>
      <c r="AR120" s="12" t="str">
        <f t="shared" si="46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94"/>
      <c r="BO120" s="294"/>
      <c r="BP120" s="294"/>
      <c r="BQ120" s="294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6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7"/>
        <v/>
      </c>
      <c r="AJ121" s="9" t="str">
        <f t="shared" si="41"/>
        <v/>
      </c>
      <c r="AK121" s="10"/>
      <c r="AL121" s="25" t="str">
        <f t="shared" si="42"/>
        <v/>
      </c>
      <c r="AM121" s="25">
        <f t="shared" si="43"/>
        <v>0</v>
      </c>
      <c r="AN121" s="25" t="str">
        <f t="shared" si="44"/>
        <v/>
      </c>
      <c r="AO121" s="10"/>
      <c r="AP121" s="12"/>
      <c r="AQ121" s="12" t="str">
        <f t="shared" si="45"/>
        <v/>
      </c>
      <c r="AR121" s="12" t="str">
        <f t="shared" si="46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94"/>
      <c r="BO121" s="294"/>
      <c r="BP121" s="294"/>
      <c r="BQ121" s="294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6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7"/>
        <v/>
      </c>
      <c r="AJ122" s="9" t="str">
        <f t="shared" si="41"/>
        <v/>
      </c>
      <c r="AK122" s="10"/>
      <c r="AL122" s="25" t="str">
        <f t="shared" si="42"/>
        <v/>
      </c>
      <c r="AM122" s="25">
        <f t="shared" si="43"/>
        <v>0</v>
      </c>
      <c r="AN122" s="25" t="str">
        <f t="shared" si="44"/>
        <v/>
      </c>
      <c r="AO122" s="10"/>
      <c r="AP122" s="12"/>
      <c r="AQ122" s="12" t="str">
        <f t="shared" si="45"/>
        <v/>
      </c>
      <c r="AR122" s="12" t="str">
        <f t="shared" si="46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94"/>
      <c r="BO122" s="294"/>
      <c r="BP122" s="294"/>
      <c r="BQ122" s="294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6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7"/>
        <v/>
      </c>
      <c r="AJ123" s="9" t="str">
        <f t="shared" si="41"/>
        <v/>
      </c>
      <c r="AK123" s="10"/>
      <c r="AL123" s="25" t="str">
        <f t="shared" si="42"/>
        <v/>
      </c>
      <c r="AM123" s="25">
        <f t="shared" si="43"/>
        <v>0</v>
      </c>
      <c r="AN123" s="25" t="str">
        <f t="shared" si="44"/>
        <v/>
      </c>
      <c r="AO123" s="10"/>
      <c r="AP123" s="12"/>
      <c r="AQ123" s="12" t="str">
        <f t="shared" si="45"/>
        <v/>
      </c>
      <c r="AR123" s="12" t="str">
        <f t="shared" si="46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94"/>
      <c r="BO123" s="294"/>
      <c r="BP123" s="294"/>
      <c r="BQ123" s="294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6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7"/>
        <v/>
      </c>
      <c r="AJ124" s="9" t="str">
        <f t="shared" si="41"/>
        <v/>
      </c>
      <c r="AK124" s="10"/>
      <c r="AL124" s="25" t="str">
        <f t="shared" si="42"/>
        <v/>
      </c>
      <c r="AM124" s="25">
        <f t="shared" si="43"/>
        <v>0</v>
      </c>
      <c r="AN124" s="25" t="str">
        <f t="shared" si="44"/>
        <v/>
      </c>
      <c r="AO124" s="10"/>
      <c r="AP124" s="12"/>
      <c r="AQ124" s="12" t="str">
        <f t="shared" si="45"/>
        <v/>
      </c>
      <c r="AR124" s="12" t="str">
        <f t="shared" si="46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94"/>
      <c r="BO124" s="294"/>
      <c r="BP124" s="294"/>
      <c r="BQ124" s="294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6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7"/>
        <v/>
      </c>
      <c r="AJ125" s="9" t="str">
        <f t="shared" si="41"/>
        <v/>
      </c>
      <c r="AK125" s="10"/>
      <c r="AL125" s="25" t="str">
        <f t="shared" si="42"/>
        <v/>
      </c>
      <c r="AM125" s="25">
        <f t="shared" si="43"/>
        <v>0</v>
      </c>
      <c r="AN125" s="25" t="str">
        <f t="shared" si="44"/>
        <v/>
      </c>
      <c r="AO125" s="10"/>
      <c r="AP125" s="12"/>
      <c r="AQ125" s="12" t="str">
        <f t="shared" si="45"/>
        <v/>
      </c>
      <c r="AR125" s="12" t="str">
        <f t="shared" si="46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94"/>
      <c r="BO125" s="294"/>
      <c r="BP125" s="294"/>
      <c r="BQ125" s="294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6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7"/>
        <v/>
      </c>
      <c r="AJ126" s="9" t="str">
        <f t="shared" si="41"/>
        <v/>
      </c>
      <c r="AK126" s="10"/>
      <c r="AL126" s="25" t="str">
        <f t="shared" si="42"/>
        <v/>
      </c>
      <c r="AM126" s="25">
        <f t="shared" si="43"/>
        <v>0</v>
      </c>
      <c r="AN126" s="25" t="str">
        <f t="shared" si="44"/>
        <v/>
      </c>
      <c r="AO126" s="10"/>
      <c r="AP126" s="12"/>
      <c r="AQ126" s="12" t="str">
        <f t="shared" si="45"/>
        <v/>
      </c>
      <c r="AR126" s="12" t="str">
        <f t="shared" si="46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94"/>
      <c r="BO126" s="294"/>
      <c r="BP126" s="294"/>
      <c r="BQ126" s="294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6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7"/>
        <v/>
      </c>
      <c r="AJ127" s="9" t="str">
        <f t="shared" si="41"/>
        <v/>
      </c>
      <c r="AK127" s="10"/>
      <c r="AL127" s="25" t="str">
        <f t="shared" si="42"/>
        <v/>
      </c>
      <c r="AM127" s="25">
        <f t="shared" si="43"/>
        <v>0</v>
      </c>
      <c r="AN127" s="25" t="str">
        <f t="shared" si="44"/>
        <v/>
      </c>
      <c r="AO127" s="10"/>
      <c r="AP127" s="12"/>
      <c r="AQ127" s="12" t="str">
        <f t="shared" si="45"/>
        <v/>
      </c>
      <c r="AR127" s="12" t="str">
        <f t="shared" si="46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94"/>
      <c r="BO127" s="294"/>
      <c r="BP127" s="294"/>
      <c r="BQ127" s="294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6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7"/>
        <v/>
      </c>
      <c r="AJ128" s="9" t="str">
        <f t="shared" si="41"/>
        <v/>
      </c>
      <c r="AK128" s="10"/>
      <c r="AL128" s="25" t="str">
        <f t="shared" si="42"/>
        <v/>
      </c>
      <c r="AM128" s="25">
        <f t="shared" si="43"/>
        <v>0</v>
      </c>
      <c r="AN128" s="25" t="str">
        <f t="shared" si="44"/>
        <v/>
      </c>
      <c r="AO128" s="10"/>
      <c r="AP128" s="12"/>
      <c r="AQ128" s="12" t="str">
        <f t="shared" si="45"/>
        <v/>
      </c>
      <c r="AR128" s="12" t="str">
        <f t="shared" si="46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94"/>
      <c r="BO128" s="294"/>
      <c r="BP128" s="294"/>
      <c r="BQ128" s="294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6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7"/>
        <v/>
      </c>
      <c r="AJ129" s="9" t="str">
        <f t="shared" si="41"/>
        <v/>
      </c>
      <c r="AK129" s="10"/>
      <c r="AL129" s="25" t="str">
        <f t="shared" si="42"/>
        <v/>
      </c>
      <c r="AM129" s="25">
        <f t="shared" si="43"/>
        <v>0</v>
      </c>
      <c r="AN129" s="25" t="str">
        <f t="shared" si="44"/>
        <v/>
      </c>
      <c r="AO129" s="10"/>
      <c r="AP129" s="12"/>
      <c r="AQ129" s="12" t="str">
        <f t="shared" si="45"/>
        <v/>
      </c>
      <c r="AR129" s="12" t="str">
        <f t="shared" si="46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94"/>
      <c r="BO129" s="294"/>
      <c r="BP129" s="294"/>
      <c r="BQ129" s="294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6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7"/>
        <v/>
      </c>
      <c r="AJ130" s="9" t="str">
        <f t="shared" si="41"/>
        <v/>
      </c>
      <c r="AK130" s="10"/>
      <c r="AL130" s="25" t="str">
        <f t="shared" si="42"/>
        <v/>
      </c>
      <c r="AM130" s="25">
        <f t="shared" si="43"/>
        <v>0</v>
      </c>
      <c r="AN130" s="25" t="str">
        <f t="shared" si="44"/>
        <v/>
      </c>
      <c r="AO130" s="10"/>
      <c r="AP130" s="12"/>
      <c r="AQ130" s="12" t="str">
        <f t="shared" si="45"/>
        <v/>
      </c>
      <c r="AR130" s="12" t="str">
        <f t="shared" si="46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94"/>
      <c r="BO130" s="294"/>
      <c r="BP130" s="294"/>
      <c r="BQ130" s="294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6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7"/>
        <v/>
      </c>
      <c r="AJ131" s="9" t="str">
        <f t="shared" si="41"/>
        <v/>
      </c>
      <c r="AK131" s="10"/>
      <c r="AL131" s="25" t="str">
        <f t="shared" si="42"/>
        <v/>
      </c>
      <c r="AM131" s="25">
        <f t="shared" si="43"/>
        <v>0</v>
      </c>
      <c r="AN131" s="25" t="str">
        <f t="shared" si="44"/>
        <v/>
      </c>
      <c r="AO131" s="10"/>
      <c r="AP131" s="12"/>
      <c r="AQ131" s="12" t="str">
        <f t="shared" si="45"/>
        <v/>
      </c>
      <c r="AR131" s="12" t="str">
        <f t="shared" si="46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94"/>
      <c r="BO131" s="294"/>
      <c r="BP131" s="294"/>
      <c r="BQ131" s="294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6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7"/>
        <v/>
      </c>
      <c r="AJ132" s="9" t="str">
        <f t="shared" si="41"/>
        <v/>
      </c>
      <c r="AK132" s="10"/>
      <c r="AL132" s="25" t="str">
        <f t="shared" si="42"/>
        <v/>
      </c>
      <c r="AM132" s="25">
        <f t="shared" si="43"/>
        <v>0</v>
      </c>
      <c r="AN132" s="25" t="str">
        <f t="shared" si="44"/>
        <v/>
      </c>
      <c r="AO132" s="10"/>
      <c r="AP132" s="12"/>
      <c r="AQ132" s="12" t="str">
        <f t="shared" si="45"/>
        <v/>
      </c>
      <c r="AR132" s="12" t="str">
        <f t="shared" si="46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94"/>
      <c r="BO132" s="294"/>
      <c r="BP132" s="294"/>
      <c r="BQ132" s="294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6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7"/>
        <v/>
      </c>
      <c r="AJ133" s="9" t="str">
        <f t="shared" si="41"/>
        <v/>
      </c>
      <c r="AK133" s="10"/>
      <c r="AL133" s="25" t="str">
        <f t="shared" si="42"/>
        <v/>
      </c>
      <c r="AM133" s="25">
        <f t="shared" si="43"/>
        <v>0</v>
      </c>
      <c r="AN133" s="25" t="str">
        <f t="shared" si="44"/>
        <v/>
      </c>
      <c r="AO133" s="10"/>
      <c r="AP133" s="12"/>
      <c r="AQ133" s="12" t="str">
        <f t="shared" si="45"/>
        <v/>
      </c>
      <c r="AR133" s="12" t="str">
        <f t="shared" si="46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94"/>
      <c r="BO133" s="294"/>
      <c r="BP133" s="294"/>
      <c r="BQ133" s="294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6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7"/>
        <v/>
      </c>
      <c r="AJ134" s="9" t="str">
        <f t="shared" si="41"/>
        <v/>
      </c>
      <c r="AK134" s="10"/>
      <c r="AL134" s="25" t="str">
        <f t="shared" si="42"/>
        <v/>
      </c>
      <c r="AM134" s="25">
        <f t="shared" si="43"/>
        <v>0</v>
      </c>
      <c r="AN134" s="25" t="str">
        <f t="shared" si="44"/>
        <v/>
      </c>
      <c r="AO134" s="10"/>
      <c r="AP134" s="12"/>
      <c r="AQ134" s="12" t="str">
        <f t="shared" si="45"/>
        <v/>
      </c>
      <c r="AR134" s="12" t="str">
        <f t="shared" si="46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94"/>
      <c r="BO134" s="294"/>
      <c r="BP134" s="294"/>
      <c r="BQ134" s="294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94"/>
      <c r="BO135" s="294"/>
      <c r="BP135" s="294"/>
      <c r="BQ135" s="294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94"/>
      <c r="BO136" s="294"/>
      <c r="BP136" s="294"/>
      <c r="BQ136" s="294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94"/>
      <c r="BO137" s="294"/>
      <c r="BP137" s="294"/>
      <c r="BQ137" s="294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94"/>
      <c r="BO138" s="294"/>
      <c r="BP138" s="294"/>
      <c r="BQ138" s="294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94"/>
      <c r="BO139" s="294"/>
      <c r="BP139" s="294"/>
      <c r="BQ139" s="294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94"/>
      <c r="BO140" s="294"/>
      <c r="BP140" s="294"/>
      <c r="BQ140" s="294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94"/>
      <c r="BO141" s="294"/>
      <c r="BP141" s="294"/>
      <c r="BQ141" s="294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94"/>
      <c r="BO142" s="294"/>
      <c r="BP142" s="294"/>
      <c r="BQ142" s="294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94"/>
      <c r="BO143" s="294"/>
      <c r="BP143" s="294"/>
      <c r="BQ143" s="294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94"/>
      <c r="BO144" s="294"/>
      <c r="BP144" s="294"/>
      <c r="BQ144" s="294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94"/>
      <c r="BO145" s="294"/>
      <c r="BP145" s="294"/>
      <c r="BQ145" s="294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94"/>
      <c r="BO146" s="294"/>
      <c r="BP146" s="294"/>
      <c r="BQ146" s="294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94"/>
      <c r="BO147" s="294"/>
      <c r="BP147" s="294"/>
      <c r="BQ147" s="294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94"/>
      <c r="BO148" s="294"/>
      <c r="BP148" s="294"/>
      <c r="BQ148" s="294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94"/>
      <c r="BO149" s="294"/>
      <c r="BP149" s="294"/>
      <c r="BQ149" s="294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94"/>
      <c r="BO150" s="294"/>
      <c r="BP150" s="294"/>
      <c r="BQ150" s="294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94"/>
      <c r="BO151" s="294"/>
      <c r="BP151" s="294"/>
      <c r="BQ151" s="294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94"/>
      <c r="BO152" s="294"/>
      <c r="BP152" s="294"/>
      <c r="BQ152" s="294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94"/>
      <c r="BO153" s="294"/>
      <c r="BP153" s="294"/>
      <c r="BQ153" s="294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94"/>
      <c r="BO154" s="294"/>
      <c r="BP154" s="294"/>
      <c r="BQ154" s="294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94"/>
      <c r="BO155" s="294"/>
      <c r="BP155" s="294"/>
      <c r="BQ155" s="294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94"/>
      <c r="BO156" s="294"/>
      <c r="BP156" s="294"/>
      <c r="BQ156" s="294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94"/>
      <c r="BO157" s="294"/>
      <c r="BP157" s="294"/>
      <c r="BQ157" s="294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94"/>
      <c r="BO158" s="294"/>
      <c r="BP158" s="294"/>
      <c r="BQ158" s="294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94"/>
      <c r="BO159" s="294"/>
      <c r="BP159" s="294"/>
      <c r="BQ159" s="294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94"/>
      <c r="BO160" s="294"/>
      <c r="BP160" s="294"/>
      <c r="BQ160" s="294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94"/>
      <c r="BO161" s="294"/>
      <c r="BP161" s="294"/>
      <c r="BQ161" s="294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94"/>
      <c r="BO162" s="294"/>
      <c r="BP162" s="294"/>
      <c r="BQ162" s="294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94"/>
      <c r="BO163" s="294"/>
      <c r="BP163" s="294"/>
      <c r="BQ163" s="294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94"/>
      <c r="BO164" s="294"/>
      <c r="BP164" s="294"/>
      <c r="BQ164" s="294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94"/>
      <c r="BO165" s="294"/>
      <c r="BP165" s="294"/>
      <c r="BQ165" s="294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94"/>
      <c r="BO166" s="294"/>
      <c r="BP166" s="294"/>
      <c r="BQ166" s="294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94"/>
      <c r="BO167" s="294"/>
      <c r="BP167" s="294"/>
      <c r="BQ167" s="294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94"/>
      <c r="BO168" s="294"/>
      <c r="BP168" s="294"/>
      <c r="BQ168" s="294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94"/>
      <c r="BO169" s="294"/>
      <c r="BP169" s="294"/>
      <c r="BQ169" s="294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94"/>
      <c r="BO170" s="294"/>
      <c r="BP170" s="294"/>
      <c r="BQ170" s="294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94"/>
      <c r="BO171" s="294"/>
      <c r="BP171" s="294"/>
      <c r="BQ171" s="294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94"/>
      <c r="BO172" s="294"/>
      <c r="BP172" s="294"/>
      <c r="BQ172" s="294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94"/>
      <c r="BO173" s="294"/>
      <c r="BP173" s="294"/>
      <c r="BQ173" s="294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94"/>
      <c r="BO174" s="294"/>
      <c r="BP174" s="294"/>
      <c r="BQ174" s="294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94"/>
      <c r="BO175" s="294"/>
      <c r="BP175" s="294"/>
      <c r="BQ175" s="294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94"/>
      <c r="BO176" s="294"/>
      <c r="BP176" s="294"/>
      <c r="BQ176" s="294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94"/>
      <c r="BO177" s="294"/>
      <c r="BP177" s="294"/>
      <c r="BQ177" s="294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94"/>
      <c r="BO178" s="294"/>
      <c r="BP178" s="294"/>
      <c r="BQ178" s="294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94"/>
      <c r="BO179" s="294"/>
      <c r="BP179" s="294"/>
      <c r="BQ179" s="294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94"/>
      <c r="BO180" s="294"/>
      <c r="BP180" s="294"/>
      <c r="BQ180" s="294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94"/>
      <c r="BO181" s="294"/>
      <c r="BP181" s="294"/>
      <c r="BQ181" s="294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94"/>
      <c r="BO182" s="294"/>
      <c r="BP182" s="294"/>
      <c r="BQ182" s="294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94"/>
      <c r="BO183" s="294"/>
      <c r="BP183" s="294"/>
      <c r="BQ183" s="294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94"/>
      <c r="BO184" s="294"/>
      <c r="BP184" s="294"/>
      <c r="BQ184" s="294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94"/>
      <c r="BO185" s="294"/>
      <c r="BP185" s="294"/>
      <c r="BQ185" s="294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94"/>
      <c r="BO186" s="294"/>
      <c r="BP186" s="294"/>
      <c r="BQ186" s="294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94"/>
      <c r="BO187" s="294"/>
      <c r="BP187" s="294"/>
      <c r="BQ187" s="294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94"/>
      <c r="BO188" s="294"/>
      <c r="BP188" s="294"/>
      <c r="BQ188" s="294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94"/>
      <c r="BO189" s="294"/>
      <c r="BP189" s="294"/>
      <c r="BQ189" s="294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94"/>
      <c r="BO190" s="294"/>
      <c r="BP190" s="294"/>
      <c r="BQ190" s="294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94"/>
      <c r="BO191" s="294"/>
      <c r="BP191" s="294"/>
      <c r="BQ191" s="294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94"/>
      <c r="BO192" s="294"/>
      <c r="BP192" s="294"/>
      <c r="BQ192" s="294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94"/>
      <c r="BO193" s="294"/>
      <c r="BP193" s="294"/>
      <c r="BQ193" s="294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94"/>
      <c r="BO194" s="294"/>
      <c r="BP194" s="294"/>
      <c r="BQ194" s="294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94"/>
      <c r="BO195" s="294"/>
      <c r="BP195" s="294"/>
      <c r="BQ195" s="294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94"/>
      <c r="BO196" s="294"/>
      <c r="BP196" s="294"/>
      <c r="BQ196" s="294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94"/>
      <c r="BO197" s="294"/>
      <c r="BP197" s="294"/>
      <c r="BQ197" s="294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94"/>
      <c r="BO198" s="294"/>
      <c r="BP198" s="294"/>
      <c r="BQ198" s="294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94"/>
      <c r="BO199" s="294"/>
      <c r="BP199" s="294"/>
      <c r="BQ199" s="294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94"/>
      <c r="BO200" s="294"/>
      <c r="BP200" s="294"/>
      <c r="BQ200" s="294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94"/>
      <c r="BO201" s="294"/>
      <c r="BP201" s="294"/>
      <c r="BQ201" s="294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94"/>
      <c r="BO202" s="294"/>
      <c r="BP202" s="294"/>
      <c r="BQ202" s="294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94"/>
      <c r="BO203" s="294"/>
      <c r="BP203" s="294"/>
      <c r="BQ203" s="294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94"/>
      <c r="BO204" s="294"/>
      <c r="BP204" s="294"/>
      <c r="BQ204" s="294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94"/>
      <c r="BO205" s="294"/>
      <c r="BP205" s="294"/>
      <c r="BQ205" s="294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94"/>
      <c r="BO206" s="294"/>
      <c r="BP206" s="294"/>
      <c r="BQ206" s="294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94"/>
      <c r="BO207" s="294"/>
      <c r="BP207" s="294"/>
      <c r="BQ207" s="294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94"/>
      <c r="BO208" s="294"/>
      <c r="BP208" s="294"/>
      <c r="BQ208" s="294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94"/>
      <c r="BO209" s="294"/>
      <c r="BP209" s="294"/>
      <c r="BQ209" s="294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94"/>
      <c r="BO210" s="294"/>
      <c r="BP210" s="294"/>
      <c r="BQ210" s="294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94"/>
      <c r="BO211" s="294"/>
      <c r="BP211" s="294"/>
      <c r="BQ211" s="294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94"/>
      <c r="BO212" s="294"/>
      <c r="BP212" s="294"/>
      <c r="BQ212" s="294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94"/>
      <c r="BO213" s="294"/>
      <c r="BP213" s="294"/>
      <c r="BQ213" s="294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94"/>
      <c r="BO214" s="294"/>
      <c r="BP214" s="294"/>
      <c r="BQ214" s="294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94"/>
      <c r="BO215" s="294"/>
      <c r="BP215" s="294"/>
      <c r="BQ215" s="294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94"/>
      <c r="BO216" s="294"/>
      <c r="BP216" s="294"/>
      <c r="BQ216" s="294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94"/>
      <c r="BO217" s="294"/>
      <c r="BP217" s="294"/>
      <c r="BQ217" s="294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94"/>
      <c r="BO218" s="294"/>
      <c r="BP218" s="294"/>
      <c r="BQ218" s="294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94"/>
      <c r="BO219" s="294"/>
      <c r="BP219" s="294"/>
      <c r="BQ219" s="294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94"/>
      <c r="BO220" s="294"/>
      <c r="BP220" s="294"/>
      <c r="BQ220" s="294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94"/>
      <c r="BO221" s="294"/>
      <c r="BP221" s="294"/>
      <c r="BQ221" s="294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94"/>
      <c r="BO222" s="294"/>
      <c r="BP222" s="294"/>
      <c r="BQ222" s="294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94"/>
      <c r="BO223" s="294"/>
      <c r="BP223" s="294"/>
      <c r="BQ223" s="294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94"/>
      <c r="BO224" s="294"/>
      <c r="BP224" s="294"/>
      <c r="BQ224" s="294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94"/>
      <c r="BO225" s="294"/>
      <c r="BP225" s="294"/>
      <c r="BQ225" s="294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94"/>
      <c r="BO226" s="294"/>
      <c r="BP226" s="294"/>
      <c r="BQ226" s="294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94"/>
      <c r="BO227" s="294"/>
      <c r="BP227" s="294"/>
      <c r="BQ227" s="294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94"/>
      <c r="BO228" s="294"/>
      <c r="BP228" s="294"/>
      <c r="BQ228" s="294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94"/>
      <c r="BO229" s="294"/>
      <c r="BP229" s="294"/>
      <c r="BQ229" s="294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94"/>
      <c r="BO230" s="294"/>
      <c r="BP230" s="294"/>
      <c r="BQ230" s="294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94"/>
      <c r="BO231" s="294"/>
      <c r="BP231" s="294"/>
      <c r="BQ231" s="294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94"/>
      <c r="BO232" s="294"/>
      <c r="BP232" s="294"/>
      <c r="BQ232" s="294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94"/>
      <c r="BO233" s="294"/>
      <c r="BP233" s="294"/>
      <c r="BQ233" s="294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94"/>
      <c r="BO234" s="294"/>
      <c r="BP234" s="294"/>
      <c r="BQ234" s="294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94"/>
      <c r="BO235" s="294"/>
      <c r="BP235" s="294"/>
      <c r="BQ235" s="294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94"/>
      <c r="BO236" s="294"/>
      <c r="BP236" s="294"/>
      <c r="BQ236" s="294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94"/>
      <c r="BO237" s="294"/>
      <c r="BP237" s="294"/>
      <c r="BQ237" s="294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94"/>
      <c r="BO238" s="294"/>
      <c r="BP238" s="294"/>
      <c r="BQ238" s="294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94"/>
      <c r="BO239" s="294"/>
      <c r="BP239" s="294"/>
      <c r="BQ239" s="294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94"/>
      <c r="BO240" s="294"/>
      <c r="BP240" s="294"/>
      <c r="BQ240" s="294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94"/>
      <c r="BO241" s="294"/>
      <c r="BP241" s="294"/>
      <c r="BQ241" s="294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94"/>
      <c r="BO242" s="294"/>
      <c r="BP242" s="294"/>
      <c r="BQ242" s="294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94"/>
      <c r="BO243" s="294"/>
      <c r="BP243" s="294"/>
      <c r="BQ243" s="294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94"/>
      <c r="BO244" s="294"/>
      <c r="BP244" s="294"/>
      <c r="BQ244" s="294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94"/>
      <c r="BO245" s="294"/>
      <c r="BP245" s="294"/>
      <c r="BQ245" s="294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94"/>
      <c r="BO246" s="294"/>
      <c r="BP246" s="294"/>
      <c r="BQ246" s="294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94"/>
      <c r="BO247" s="294"/>
      <c r="BP247" s="294"/>
      <c r="BQ247" s="294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94"/>
      <c r="BO248" s="294"/>
      <c r="BP248" s="294"/>
      <c r="BQ248" s="294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94"/>
      <c r="BO249" s="294"/>
      <c r="BP249" s="294"/>
      <c r="BQ249" s="294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94"/>
      <c r="BO250" s="294"/>
      <c r="BP250" s="294"/>
      <c r="BQ250" s="294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94"/>
      <c r="BO251" s="294"/>
      <c r="BP251" s="294"/>
      <c r="BQ251" s="294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94"/>
      <c r="BO252" s="294"/>
      <c r="BP252" s="294"/>
      <c r="BQ252" s="294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94"/>
      <c r="BO253" s="294"/>
      <c r="BP253" s="294"/>
      <c r="BQ253" s="294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94"/>
      <c r="BO254" s="294"/>
      <c r="BP254" s="294"/>
      <c r="BQ254" s="294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94"/>
      <c r="BO255" s="294"/>
      <c r="BP255" s="294"/>
      <c r="BQ255" s="294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94"/>
      <c r="BO256" s="294"/>
      <c r="BP256" s="294"/>
      <c r="BQ256" s="294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94"/>
      <c r="BO257" s="294"/>
      <c r="BP257" s="294"/>
      <c r="BQ257" s="294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94"/>
      <c r="BO258" s="294"/>
      <c r="BP258" s="294"/>
      <c r="BQ258" s="294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94"/>
      <c r="BO259" s="294"/>
      <c r="BP259" s="294"/>
      <c r="BQ259" s="294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94"/>
      <c r="BO260" s="294"/>
      <c r="BP260" s="294"/>
      <c r="BQ260" s="294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94"/>
      <c r="BO261" s="294"/>
      <c r="BP261" s="294"/>
      <c r="BQ261" s="294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94"/>
      <c r="BO262" s="294"/>
      <c r="BP262" s="294"/>
      <c r="BQ262" s="294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94"/>
      <c r="BO263" s="294"/>
      <c r="BP263" s="294"/>
      <c r="BQ263" s="294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94"/>
      <c r="BO264" s="294"/>
      <c r="BP264" s="294"/>
      <c r="BQ264" s="294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94"/>
      <c r="BO265" s="294"/>
      <c r="BP265" s="294"/>
      <c r="BQ265" s="294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94"/>
      <c r="BO266" s="294"/>
      <c r="BP266" s="294"/>
      <c r="BQ266" s="294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94"/>
      <c r="BO267" s="294"/>
      <c r="BP267" s="294"/>
      <c r="BQ267" s="294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94"/>
      <c r="BO268" s="294"/>
      <c r="BP268" s="294"/>
      <c r="BQ268" s="294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94"/>
      <c r="BO269" s="294"/>
      <c r="BP269" s="294"/>
      <c r="BQ269" s="294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94"/>
      <c r="BO270" s="294"/>
      <c r="BP270" s="294"/>
      <c r="BQ270" s="294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94"/>
      <c r="BO271" s="294"/>
      <c r="BP271" s="294"/>
      <c r="BQ271" s="294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94"/>
      <c r="BO272" s="294"/>
      <c r="BP272" s="294"/>
      <c r="BQ272" s="294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94"/>
      <c r="BO273" s="294"/>
      <c r="BP273" s="294"/>
      <c r="BQ273" s="294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94"/>
      <c r="BO274" s="294"/>
      <c r="BP274" s="294"/>
      <c r="BQ274" s="294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94"/>
      <c r="BO275" s="294"/>
      <c r="BP275" s="294"/>
      <c r="BQ275" s="294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94"/>
      <c r="BO276" s="294"/>
      <c r="BP276" s="294"/>
      <c r="BQ276" s="294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94"/>
      <c r="BO277" s="294"/>
      <c r="BP277" s="294"/>
      <c r="BQ277" s="294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94"/>
      <c r="BO278" s="294"/>
      <c r="BP278" s="294"/>
      <c r="BQ278" s="294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94"/>
      <c r="BO279" s="294"/>
      <c r="BP279" s="294"/>
      <c r="BQ279" s="294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94"/>
      <c r="BO280" s="294"/>
      <c r="BP280" s="294"/>
      <c r="BQ280" s="294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94"/>
      <c r="BO281" s="294"/>
      <c r="BP281" s="294"/>
      <c r="BQ281" s="294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94"/>
      <c r="BO282" s="294"/>
      <c r="BP282" s="294"/>
      <c r="BQ282" s="294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94"/>
      <c r="BO283" s="294"/>
      <c r="BP283" s="294"/>
      <c r="BQ283" s="294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94"/>
      <c r="BO284" s="294"/>
      <c r="BP284" s="294"/>
      <c r="BQ284" s="294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94"/>
      <c r="BO285" s="294"/>
      <c r="BP285" s="294"/>
      <c r="BQ285" s="294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94"/>
      <c r="BO286" s="294"/>
      <c r="BP286" s="294"/>
      <c r="BQ286" s="294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94"/>
      <c r="BO287" s="294"/>
      <c r="BP287" s="294"/>
      <c r="BQ287" s="294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94"/>
      <c r="BO288" s="294"/>
      <c r="BP288" s="294"/>
      <c r="BQ288" s="294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94"/>
      <c r="BO289" s="294"/>
      <c r="BP289" s="294"/>
      <c r="BQ289" s="294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94"/>
      <c r="BO290" s="294"/>
      <c r="BP290" s="294"/>
      <c r="BQ290" s="294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94"/>
      <c r="BO291" s="294"/>
      <c r="BP291" s="294"/>
      <c r="BQ291" s="294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94"/>
      <c r="BO292" s="294"/>
      <c r="BP292" s="294"/>
      <c r="BQ292" s="294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94"/>
      <c r="BO293" s="294"/>
      <c r="BP293" s="294"/>
      <c r="BQ293" s="294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94"/>
      <c r="BO294" s="294"/>
      <c r="BP294" s="294"/>
      <c r="BQ294" s="294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94"/>
      <c r="BO295" s="294"/>
      <c r="BP295" s="294"/>
      <c r="BQ295" s="294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94"/>
      <c r="BO296" s="294"/>
      <c r="BP296" s="294"/>
      <c r="BQ296" s="294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94"/>
      <c r="BO297" s="294"/>
      <c r="BP297" s="294"/>
      <c r="BQ297" s="294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94"/>
      <c r="BO298" s="294"/>
      <c r="BP298" s="294"/>
      <c r="BQ298" s="294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94"/>
      <c r="BO299" s="294"/>
      <c r="BP299" s="294"/>
      <c r="BQ299" s="294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94"/>
      <c r="BO300" s="294"/>
      <c r="BP300" s="294"/>
      <c r="BQ300" s="294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94"/>
      <c r="BO301" s="294"/>
      <c r="BP301" s="294"/>
      <c r="BQ301" s="294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94"/>
      <c r="BO302" s="294"/>
      <c r="BP302" s="294"/>
      <c r="BQ302" s="294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2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94"/>
      <c r="BO303" s="294"/>
      <c r="BP303" s="294"/>
      <c r="BQ303" s="294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2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94"/>
      <c r="BO304" s="294"/>
      <c r="BP304" s="294"/>
      <c r="BQ304" s="294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2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94"/>
      <c r="BO305" s="294"/>
      <c r="BP305" s="294"/>
      <c r="BQ305" s="294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2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94"/>
      <c r="BO306" s="294"/>
      <c r="BP306" s="294"/>
      <c r="BQ306" s="294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2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94"/>
      <c r="BO307" s="294"/>
      <c r="BP307" s="294"/>
      <c r="BQ307" s="294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2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94"/>
      <c r="BO308" s="294"/>
      <c r="BP308" s="294"/>
      <c r="BQ308" s="294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2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94"/>
      <c r="BO309" s="294"/>
      <c r="BP309" s="294"/>
      <c r="BQ309" s="294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2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94"/>
      <c r="BO310" s="294"/>
      <c r="BP310" s="294"/>
      <c r="BQ310" s="294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2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94"/>
      <c r="BO311" s="294"/>
      <c r="BP311" s="294"/>
      <c r="BQ311" s="294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2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94"/>
      <c r="BO312" s="294"/>
      <c r="BP312" s="294"/>
      <c r="BQ312" s="294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2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94"/>
      <c r="BO313" s="294"/>
      <c r="BP313" s="294"/>
      <c r="BQ313" s="294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2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94"/>
      <c r="BO314" s="294"/>
      <c r="BP314" s="294"/>
      <c r="BQ314" s="294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2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94"/>
      <c r="BO315" s="294"/>
      <c r="BP315" s="294"/>
      <c r="BQ315" s="294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2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94"/>
      <c r="BO316" s="294"/>
      <c r="BP316" s="294"/>
      <c r="BQ316" s="294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2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94"/>
      <c r="BO317" s="294"/>
      <c r="BP317" s="294"/>
      <c r="BQ317" s="294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2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94"/>
      <c r="BO318" s="294"/>
      <c r="BP318" s="294"/>
      <c r="BQ318" s="294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2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94"/>
      <c r="BO319" s="294"/>
      <c r="BP319" s="294"/>
      <c r="BQ319" s="294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2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94"/>
      <c r="BO320" s="294"/>
      <c r="BP320" s="294"/>
      <c r="BQ320" s="294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2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94"/>
      <c r="BO321" s="294"/>
      <c r="BP321" s="294"/>
      <c r="BQ321" s="294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2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94"/>
      <c r="BO322" s="294"/>
      <c r="BP322" s="294"/>
      <c r="BQ322" s="294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2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94"/>
      <c r="BO323" s="294"/>
      <c r="BP323" s="294"/>
      <c r="BQ323" s="294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2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94"/>
      <c r="BO324" s="294"/>
      <c r="BP324" s="294"/>
      <c r="BQ324" s="294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2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94"/>
      <c r="BO325" s="294"/>
      <c r="BP325" s="294"/>
      <c r="BQ325" s="294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2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94"/>
      <c r="BO326" s="294"/>
      <c r="BP326" s="294"/>
      <c r="BQ326" s="294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2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94"/>
      <c r="BO327" s="294"/>
      <c r="BP327" s="294"/>
      <c r="BQ327" s="294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2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94"/>
      <c r="BO328" s="294"/>
      <c r="BP328" s="294"/>
      <c r="BQ328" s="294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2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94"/>
      <c r="BO329" s="294"/>
      <c r="BP329" s="294"/>
      <c r="BQ329" s="294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2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94"/>
      <c r="BO330" s="294"/>
      <c r="BP330" s="294"/>
      <c r="BQ330" s="294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2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94"/>
      <c r="BO331" s="294"/>
      <c r="BP331" s="294"/>
      <c r="BQ331" s="294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2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94"/>
      <c r="BO332" s="294"/>
      <c r="BP332" s="294"/>
      <c r="BQ332" s="294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2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94"/>
      <c r="BO333" s="294"/>
      <c r="BP333" s="294"/>
      <c r="BQ333" s="294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2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94"/>
      <c r="BO334" s="294"/>
      <c r="BP334" s="294"/>
      <c r="BQ334" s="294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2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94"/>
      <c r="BO335" s="294"/>
      <c r="BP335" s="294"/>
      <c r="BQ335" s="294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2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94"/>
      <c r="BO336" s="294"/>
      <c r="BP336" s="294"/>
      <c r="BQ336" s="294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2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94"/>
      <c r="BO337" s="294"/>
      <c r="BP337" s="294"/>
      <c r="BQ337" s="294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2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94"/>
      <c r="BO338" s="294"/>
      <c r="BP338" s="294"/>
      <c r="BQ338" s="294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2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94"/>
      <c r="BO339" s="294"/>
      <c r="BP339" s="294"/>
      <c r="BQ339" s="294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7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2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94"/>
      <c r="BO340" s="294"/>
      <c r="BP340" s="294"/>
      <c r="BQ340" s="294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7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2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94"/>
      <c r="BO341" s="294"/>
      <c r="BP341" s="294"/>
      <c r="BQ341" s="294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7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2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94"/>
      <c r="BO342" s="294"/>
      <c r="BP342" s="294"/>
      <c r="BQ342" s="294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2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94"/>
      <c r="BO343" s="294"/>
      <c r="BP343" s="294"/>
      <c r="BQ343" s="294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2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94"/>
      <c r="BO344" s="294"/>
      <c r="BP344" s="294"/>
      <c r="BQ344" s="294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2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94"/>
      <c r="BO345" s="294"/>
      <c r="BP345" s="294"/>
      <c r="BQ345" s="294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2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94"/>
      <c r="BO346" s="294"/>
      <c r="BP346" s="294"/>
      <c r="BQ346" s="294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2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94"/>
      <c r="BO347" s="294"/>
      <c r="BP347" s="294"/>
      <c r="BQ347" s="294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2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94"/>
      <c r="BO348" s="294"/>
      <c r="BP348" s="294"/>
      <c r="BQ348" s="294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2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94"/>
      <c r="BO349" s="294"/>
      <c r="BP349" s="294"/>
      <c r="BQ349" s="294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2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94"/>
      <c r="BO350" s="294"/>
      <c r="BP350" s="294"/>
      <c r="BQ350" s="294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2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94"/>
      <c r="BO351" s="294"/>
      <c r="BP351" s="294"/>
      <c r="BQ351" s="294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2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94"/>
      <c r="BO352" s="294"/>
      <c r="BP352" s="294"/>
      <c r="BQ352" s="294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2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94"/>
      <c r="BO353" s="294"/>
      <c r="BP353" s="294"/>
      <c r="BQ353" s="294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2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94"/>
      <c r="BO354" s="294"/>
      <c r="BP354" s="294"/>
      <c r="BQ354" s="294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2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94"/>
      <c r="BO355" s="294"/>
      <c r="BP355" s="294"/>
      <c r="BQ355" s="294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2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94"/>
      <c r="BO356" s="294"/>
      <c r="BP356" s="294"/>
      <c r="BQ356" s="294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7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2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94"/>
      <c r="BO357" s="294"/>
      <c r="BP357" s="294"/>
      <c r="BQ357" s="294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7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2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94"/>
      <c r="BO358" s="294"/>
      <c r="BP358" s="294"/>
      <c r="BQ358" s="294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7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2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94"/>
      <c r="BO359" s="294"/>
      <c r="BP359" s="294"/>
      <c r="BQ359" s="294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7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2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94"/>
      <c r="BO360" s="294"/>
      <c r="BP360" s="294"/>
      <c r="BQ360" s="294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2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94"/>
      <c r="BO361" s="294"/>
      <c r="BP361" s="294"/>
      <c r="BQ361" s="294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2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94"/>
      <c r="BO362" s="294"/>
      <c r="BP362" s="294"/>
      <c r="BQ362" s="294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2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94"/>
      <c r="BO363" s="294"/>
      <c r="BP363" s="294"/>
      <c r="BQ363" s="294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2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94"/>
      <c r="BO364" s="294"/>
      <c r="BP364" s="294"/>
      <c r="BQ364" s="294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2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94"/>
      <c r="BO365" s="294"/>
      <c r="BP365" s="294"/>
      <c r="BQ365" s="294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7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2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94"/>
      <c r="BO366" s="294"/>
      <c r="BP366" s="294"/>
      <c r="BQ366" s="294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7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2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94"/>
      <c r="BO367" s="294"/>
      <c r="BP367" s="294"/>
      <c r="BQ367" s="294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7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2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94"/>
      <c r="BO368" s="294"/>
      <c r="BP368" s="294"/>
      <c r="BQ368" s="294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2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94"/>
      <c r="BO369" s="294"/>
      <c r="BP369" s="294"/>
      <c r="BQ369" s="294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2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94"/>
      <c r="BO370" s="294"/>
      <c r="BP370" s="294"/>
      <c r="BQ370" s="294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2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94"/>
      <c r="BO371" s="294"/>
      <c r="BP371" s="294"/>
      <c r="BQ371" s="294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2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94"/>
      <c r="BO372" s="294"/>
      <c r="BP372" s="294"/>
      <c r="BQ372" s="294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2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94"/>
      <c r="BO373" s="294"/>
      <c r="BP373" s="294"/>
      <c r="BQ373" s="294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2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94"/>
      <c r="BO374" s="294"/>
      <c r="BP374" s="294"/>
      <c r="BQ374" s="294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2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94"/>
      <c r="BO375" s="294"/>
      <c r="BP375" s="294"/>
      <c r="BQ375" s="294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2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94"/>
      <c r="BO376" s="294"/>
      <c r="BP376" s="294"/>
      <c r="BQ376" s="294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2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94"/>
      <c r="BO377" s="294"/>
      <c r="BP377" s="294"/>
      <c r="BQ377" s="294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2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94"/>
      <c r="BO378" s="294"/>
      <c r="BP378" s="294"/>
      <c r="BQ378" s="294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2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94"/>
      <c r="BO379" s="294"/>
      <c r="BP379" s="294"/>
      <c r="BQ379" s="294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2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94"/>
      <c r="BO380" s="294"/>
      <c r="BP380" s="294"/>
      <c r="BQ380" s="294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2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94"/>
      <c r="BO381" s="294"/>
      <c r="BP381" s="294"/>
      <c r="BQ381" s="294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2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94"/>
      <c r="BO382" s="294"/>
      <c r="BP382" s="294"/>
      <c r="BQ382" s="294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2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94"/>
      <c r="BO383" s="294"/>
      <c r="BP383" s="294"/>
      <c r="BQ383" s="294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2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94"/>
      <c r="BO384" s="294"/>
      <c r="BP384" s="294"/>
      <c r="BQ384" s="294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2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94"/>
      <c r="BO385" s="294"/>
      <c r="BP385" s="294"/>
      <c r="BQ385" s="294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2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94"/>
      <c r="BO386" s="294"/>
      <c r="BP386" s="294"/>
      <c r="BQ386" s="294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2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94"/>
      <c r="BO387" s="294"/>
      <c r="BP387" s="294"/>
      <c r="BQ387" s="294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2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94"/>
      <c r="BO388" s="294"/>
      <c r="BP388" s="294"/>
      <c r="BQ388" s="294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2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94"/>
      <c r="BO389" s="294"/>
      <c r="BP389" s="294"/>
      <c r="BQ389" s="294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2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94"/>
      <c r="BO390" s="294"/>
      <c r="BP390" s="294"/>
      <c r="BQ390" s="294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2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94"/>
      <c r="BO391" s="294"/>
      <c r="BP391" s="294"/>
      <c r="BQ391" s="294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2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94"/>
      <c r="BO392" s="294"/>
      <c r="BP392" s="294"/>
      <c r="BQ392" s="294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2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94"/>
      <c r="BO393" s="294"/>
      <c r="BP393" s="294"/>
      <c r="BQ393" s="294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2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94"/>
      <c r="BO394" s="294"/>
      <c r="BP394" s="294"/>
      <c r="BQ394" s="294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2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94"/>
      <c r="BO395" s="294"/>
      <c r="BP395" s="294"/>
      <c r="BQ395" s="294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2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94"/>
      <c r="BO396" s="294"/>
      <c r="BP396" s="294"/>
      <c r="BQ396" s="294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2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94"/>
      <c r="BO397" s="294"/>
      <c r="BP397" s="294"/>
      <c r="BQ397" s="294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2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94"/>
      <c r="BO398" s="294"/>
      <c r="BP398" s="294"/>
      <c r="BQ398" s="294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2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94"/>
      <c r="BO399" s="294"/>
      <c r="BP399" s="294"/>
      <c r="BQ399" s="294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2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94"/>
      <c r="BO400" s="294"/>
      <c r="BP400" s="294"/>
      <c r="BQ400" s="294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2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94"/>
      <c r="BO401" s="294"/>
      <c r="BP401" s="294"/>
      <c r="BQ401" s="294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2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94"/>
      <c r="BO402" s="294"/>
      <c r="BP402" s="294"/>
      <c r="BQ402" s="294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2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94"/>
      <c r="BO403" s="294"/>
      <c r="BP403" s="294"/>
      <c r="BQ403" s="294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2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94"/>
      <c r="BO404" s="294"/>
      <c r="BP404" s="294"/>
      <c r="BQ404" s="294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2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94"/>
      <c r="BO405" s="294"/>
      <c r="BP405" s="294"/>
      <c r="BQ405" s="294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2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94"/>
      <c r="BO406" s="294"/>
      <c r="BP406" s="294"/>
      <c r="BQ406" s="294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2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94"/>
      <c r="BO407" s="294"/>
      <c r="BP407" s="294"/>
      <c r="BQ407" s="294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2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94"/>
      <c r="BO408" s="294"/>
      <c r="BP408" s="294"/>
      <c r="BQ408" s="294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2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94"/>
      <c r="BO409" s="294"/>
      <c r="BP409" s="294"/>
      <c r="BQ409" s="294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2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94"/>
      <c r="BO410" s="294"/>
      <c r="BP410" s="294"/>
      <c r="BQ410" s="294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2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94"/>
      <c r="BO411" s="294"/>
      <c r="BP411" s="294"/>
      <c r="BQ411" s="294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2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94"/>
      <c r="BO412" s="294"/>
      <c r="BP412" s="294"/>
      <c r="BQ412" s="294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2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94"/>
      <c r="BO413" s="294"/>
      <c r="BP413" s="294"/>
      <c r="BQ413" s="294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2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94"/>
      <c r="BO414" s="294"/>
      <c r="BP414" s="294"/>
      <c r="BQ414" s="294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2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94"/>
      <c r="BO415" s="294"/>
      <c r="BP415" s="294"/>
      <c r="BQ415" s="294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2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94"/>
      <c r="BO416" s="294"/>
      <c r="BP416" s="294"/>
      <c r="BQ416" s="294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2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94"/>
      <c r="BO417" s="294"/>
      <c r="BP417" s="294"/>
      <c r="BQ417" s="294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2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94"/>
      <c r="BO418" s="294"/>
      <c r="BP418" s="294"/>
      <c r="BQ418" s="294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2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94"/>
      <c r="BO419" s="294"/>
      <c r="BP419" s="294"/>
      <c r="BQ419" s="294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2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94"/>
      <c r="BO420" s="294"/>
      <c r="BP420" s="294"/>
      <c r="BQ420" s="294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2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94"/>
      <c r="BO421" s="294"/>
      <c r="BP421" s="294"/>
      <c r="BQ421" s="294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2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94"/>
      <c r="BO422" s="294"/>
      <c r="BP422" s="294"/>
      <c r="BQ422" s="294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2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94"/>
      <c r="BO423" s="294"/>
      <c r="BP423" s="294"/>
      <c r="BQ423" s="294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2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94"/>
      <c r="BO424" s="294"/>
      <c r="BP424" s="294"/>
      <c r="BQ424" s="294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2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94"/>
      <c r="BO425" s="294"/>
      <c r="BP425" s="294"/>
      <c r="BQ425" s="294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2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94"/>
      <c r="BO426" s="294"/>
      <c r="BP426" s="294"/>
      <c r="BQ426" s="294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2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94"/>
      <c r="BO427" s="294"/>
      <c r="BP427" s="294"/>
      <c r="BQ427" s="294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2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94"/>
      <c r="BO428" s="294"/>
      <c r="BP428" s="294"/>
      <c r="BQ428" s="294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2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94"/>
      <c r="BO429" s="294"/>
      <c r="BP429" s="294"/>
      <c r="BQ429" s="294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2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94"/>
      <c r="BO430" s="294"/>
      <c r="BP430" s="294"/>
      <c r="BQ430" s="294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2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94"/>
      <c r="BO431" s="294"/>
      <c r="BP431" s="294"/>
      <c r="BQ431" s="294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2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94"/>
      <c r="BO432" s="294"/>
      <c r="BP432" s="294"/>
      <c r="BQ432" s="294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2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94"/>
      <c r="BO433" s="294"/>
      <c r="BP433" s="294"/>
      <c r="BQ433" s="294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2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94"/>
      <c r="BO434" s="294"/>
      <c r="BP434" s="294"/>
      <c r="BQ434" s="294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2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94"/>
      <c r="BO435" s="294"/>
      <c r="BP435" s="294"/>
      <c r="BQ435" s="294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2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94"/>
      <c r="BO436" s="294"/>
      <c r="BP436" s="294"/>
      <c r="BQ436" s="294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8UigajXdbfwtMJNukpPf2NYvcKq2NDjpUtWA7O4herUJ4GCY6acDbGuJsEd6P7tRfm/1wGUusvbyOJ8QjnPTVw==" saltValue="5yL+iPXL6tzo9BHQusXEuQ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97"/>
      <c r="F2" s="197"/>
      <c r="G2" s="197"/>
      <c r="H2" s="197"/>
      <c r="I2" s="197"/>
      <c r="J2" s="197"/>
      <c r="K2" s="197"/>
      <c r="L2" s="198"/>
      <c r="N2" s="196" t="s">
        <v>425</v>
      </c>
      <c r="O2" s="197"/>
      <c r="P2" s="198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187" t="s">
        <v>323</v>
      </c>
      <c r="F3" s="187" t="s">
        <v>550</v>
      </c>
      <c r="G3" s="187" t="s">
        <v>318</v>
      </c>
      <c r="H3" s="187" t="s">
        <v>551</v>
      </c>
      <c r="I3" s="187" t="s">
        <v>137</v>
      </c>
      <c r="J3" s="186" t="s">
        <v>328</v>
      </c>
      <c r="K3" s="186" t="s">
        <v>327</v>
      </c>
      <c r="L3" s="186" t="s">
        <v>138</v>
      </c>
      <c r="M3" s="22"/>
      <c r="N3" s="186" t="s">
        <v>455</v>
      </c>
      <c r="O3" s="186" t="s">
        <v>456</v>
      </c>
      <c r="P3" s="186" t="s">
        <v>329</v>
      </c>
      <c r="Q3" s="22"/>
      <c r="R3" s="187" t="s">
        <v>330</v>
      </c>
      <c r="S3" s="187" t="s">
        <v>331</v>
      </c>
      <c r="T3" s="187" t="s">
        <v>338</v>
      </c>
      <c r="U3" s="210" t="s">
        <v>332</v>
      </c>
      <c r="V3" s="210" t="s">
        <v>333</v>
      </c>
      <c r="W3" s="210" t="s">
        <v>337</v>
      </c>
      <c r="X3" s="178" t="s">
        <v>334</v>
      </c>
      <c r="Y3" s="178" t="s">
        <v>335</v>
      </c>
      <c r="Z3" s="178" t="s">
        <v>336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0"/>
      <c r="E4" s="187"/>
      <c r="F4" s="187"/>
      <c r="G4" s="187"/>
      <c r="H4" s="187"/>
      <c r="I4" s="187"/>
      <c r="J4" s="178"/>
      <c r="K4" s="178"/>
      <c r="L4" s="178"/>
      <c r="M4" s="22"/>
      <c r="N4" s="178"/>
      <c r="O4" s="178"/>
      <c r="P4" s="178"/>
      <c r="Q4" s="22"/>
      <c r="R4" s="187"/>
      <c r="S4" s="187"/>
      <c r="T4" s="187"/>
      <c r="U4" s="211"/>
      <c r="V4" s="211"/>
      <c r="W4" s="211"/>
      <c r="X4" s="178"/>
      <c r="Y4" s="178"/>
      <c r="Z4" s="178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1"/>
      <c r="E5" s="188"/>
      <c r="F5" s="188"/>
      <c r="G5" s="188"/>
      <c r="H5" s="188"/>
      <c r="I5" s="188"/>
      <c r="J5" s="179"/>
      <c r="K5" s="179"/>
      <c r="L5" s="179"/>
      <c r="M5" s="22"/>
      <c r="N5" s="179"/>
      <c r="O5" s="179"/>
      <c r="P5" s="179"/>
      <c r="Q5" s="22"/>
      <c r="R5" s="188"/>
      <c r="S5" s="188"/>
      <c r="T5" s="188"/>
      <c r="U5" s="212"/>
      <c r="V5" s="212"/>
      <c r="W5" s="212"/>
      <c r="X5" s="179"/>
      <c r="Y5" s="179"/>
      <c r="Z5" s="179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3"/>
      <c r="B7" s="264"/>
      <c r="C7" s="264"/>
      <c r="D7" s="265"/>
      <c r="E7" s="266"/>
      <c r="F7" s="267"/>
      <c r="G7" s="266"/>
      <c r="H7" s="267"/>
      <c r="I7" s="266"/>
      <c r="J7" s="268"/>
      <c r="K7" s="268"/>
      <c r="L7" s="268"/>
      <c r="M7" s="15"/>
      <c r="N7" s="268"/>
      <c r="O7" s="268"/>
      <c r="P7" s="268"/>
      <c r="Q7" s="15"/>
      <c r="R7" s="269"/>
      <c r="S7" s="269"/>
      <c r="T7" s="269"/>
      <c r="U7" s="270"/>
      <c r="V7" s="270"/>
      <c r="W7" s="270"/>
      <c r="X7" s="268"/>
      <c r="Y7" s="268"/>
      <c r="Z7" s="268"/>
      <c r="AA7" s="271"/>
      <c r="AB7" s="272"/>
      <c r="AC7" s="15"/>
      <c r="AD7" s="15"/>
      <c r="AE7" s="273"/>
      <c r="AF7" s="272"/>
      <c r="AG7" s="272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4"/>
      <c r="BE7" s="15"/>
      <c r="BF7" s="15"/>
      <c r="BG7" s="15"/>
      <c r="BH7" s="15"/>
      <c r="BI7" s="15"/>
      <c r="BJ7" s="272"/>
      <c r="BK7" s="275"/>
      <c r="BL7" s="275"/>
      <c r="BM7" s="275"/>
      <c r="BN7" s="275"/>
    </row>
    <row r="8" spans="1:77" x14ac:dyDescent="0.25">
      <c r="A8" s="263"/>
      <c r="B8" s="264"/>
      <c r="C8" s="264"/>
      <c r="D8" s="265"/>
      <c r="E8" s="266"/>
      <c r="F8" s="267"/>
      <c r="G8" s="266"/>
      <c r="H8" s="267"/>
      <c r="I8" s="266"/>
      <c r="J8" s="268"/>
      <c r="K8" s="268"/>
      <c r="L8" s="268"/>
      <c r="M8" s="15"/>
      <c r="N8" s="268"/>
      <c r="O8" s="268"/>
      <c r="P8" s="268"/>
      <c r="Q8" s="15"/>
      <c r="R8" s="269"/>
      <c r="S8" s="269"/>
      <c r="T8" s="269"/>
      <c r="U8" s="270"/>
      <c r="V8" s="270"/>
      <c r="W8" s="270"/>
      <c r="X8" s="268"/>
      <c r="Y8" s="268"/>
      <c r="Z8" s="268"/>
      <c r="AA8" s="271"/>
      <c r="AB8" s="272"/>
      <c r="AC8" s="15"/>
      <c r="AD8" s="15"/>
      <c r="AE8" s="273"/>
      <c r="AF8" s="272"/>
      <c r="AG8" s="272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4"/>
      <c r="BE8" s="15"/>
      <c r="BF8" s="15"/>
      <c r="BG8" s="15"/>
      <c r="BH8" s="15"/>
      <c r="BI8" s="15"/>
      <c r="BJ8" s="272"/>
      <c r="BK8" s="275"/>
      <c r="BL8" s="275"/>
      <c r="BM8" s="275"/>
      <c r="BN8" s="275"/>
    </row>
    <row r="9" spans="1:77" x14ac:dyDescent="0.25">
      <c r="A9" s="259"/>
      <c r="B9" s="260"/>
      <c r="C9" s="260"/>
      <c r="D9" s="233"/>
      <c r="E9" s="235"/>
      <c r="F9" s="261"/>
      <c r="G9" s="235"/>
      <c r="H9" s="261"/>
      <c r="I9" s="235"/>
      <c r="J9" s="9"/>
      <c r="K9" s="9"/>
      <c r="L9" s="9"/>
      <c r="M9" s="241"/>
      <c r="N9" s="9"/>
      <c r="O9" s="9"/>
      <c r="P9" s="9"/>
      <c r="Q9" s="241"/>
      <c r="R9" s="11"/>
      <c r="S9" s="11"/>
      <c r="T9" s="11"/>
      <c r="U9" s="8"/>
      <c r="V9" s="8"/>
      <c r="W9" s="8"/>
      <c r="X9" s="9"/>
      <c r="Y9" s="9"/>
      <c r="Z9" s="9"/>
      <c r="AA9" s="151"/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59"/>
      <c r="B10" s="260"/>
      <c r="C10" s="260"/>
      <c r="D10" s="233"/>
      <c r="E10" s="235"/>
      <c r="F10" s="261"/>
      <c r="G10" s="235"/>
      <c r="H10" s="261"/>
      <c r="I10" s="235"/>
      <c r="J10" s="9"/>
      <c r="K10" s="9"/>
      <c r="L10" s="9"/>
      <c r="M10" s="241"/>
      <c r="N10" s="9"/>
      <c r="O10" s="9"/>
      <c r="P10" s="9"/>
      <c r="Q10" s="241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2"/>
      <c r="AC10" s="241"/>
      <c r="AD10" s="241"/>
      <c r="AE10" s="243"/>
      <c r="AF10" s="242"/>
      <c r="AG10" s="242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5"/>
      <c r="BE10" s="241"/>
      <c r="BF10" s="247"/>
      <c r="BG10" s="247"/>
      <c r="BH10" s="247"/>
      <c r="BI10" s="247"/>
      <c r="BJ10" s="242"/>
      <c r="BK10" s="247"/>
      <c r="BL10" s="247"/>
      <c r="BM10" s="247"/>
      <c r="BN10" s="247"/>
    </row>
    <row r="11" spans="1:77" x14ac:dyDescent="0.25">
      <c r="A11" s="259"/>
      <c r="B11" s="260"/>
      <c r="C11" s="260"/>
      <c r="D11" s="233"/>
      <c r="E11" s="235"/>
      <c r="F11" s="261"/>
      <c r="G11" s="235"/>
      <c r="H11" s="261"/>
      <c r="I11" s="235"/>
      <c r="J11" s="9"/>
      <c r="K11" s="9"/>
      <c r="L11" s="9"/>
      <c r="M11" s="241"/>
      <c r="N11" s="9"/>
      <c r="O11" s="9"/>
      <c r="P11" s="9"/>
      <c r="Q11" s="241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59"/>
      <c r="B12" s="260"/>
      <c r="C12" s="260"/>
      <c r="D12" s="233"/>
      <c r="E12" s="235"/>
      <c r="F12" s="261"/>
      <c r="G12" s="235"/>
      <c r="H12" s="261"/>
      <c r="I12" s="235"/>
      <c r="J12" s="9"/>
      <c r="K12" s="9"/>
      <c r="L12" s="9"/>
      <c r="M12" s="241"/>
      <c r="N12" s="9"/>
      <c r="O12" s="9"/>
      <c r="P12" s="9"/>
      <c r="Q12" s="241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59"/>
      <c r="B13" s="260"/>
      <c r="C13" s="260"/>
      <c r="D13" s="233"/>
      <c r="E13" s="235"/>
      <c r="F13" s="261"/>
      <c r="G13" s="235"/>
      <c r="H13" s="261"/>
      <c r="I13" s="235"/>
      <c r="J13" s="9"/>
      <c r="K13" s="9"/>
      <c r="L13" s="9"/>
      <c r="M13" s="241"/>
      <c r="N13" s="9"/>
      <c r="O13" s="9"/>
      <c r="P13" s="9"/>
      <c r="Q13" s="241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59"/>
      <c r="B14" s="260"/>
      <c r="C14" s="260"/>
      <c r="D14" s="233"/>
      <c r="E14" s="235"/>
      <c r="F14" s="261"/>
      <c r="G14" s="235"/>
      <c r="H14" s="261"/>
      <c r="I14" s="235"/>
      <c r="J14" s="9"/>
      <c r="K14" s="9"/>
      <c r="L14" s="9"/>
      <c r="M14" s="241"/>
      <c r="N14" s="9"/>
      <c r="O14" s="9"/>
      <c r="P14" s="9"/>
      <c r="Q14" s="241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59"/>
      <c r="B15" s="260"/>
      <c r="C15" s="260"/>
      <c r="D15" s="233"/>
      <c r="E15" s="235"/>
      <c r="F15" s="261"/>
      <c r="G15" s="235"/>
      <c r="H15" s="261"/>
      <c r="I15" s="235"/>
      <c r="J15" s="9"/>
      <c r="K15" s="9"/>
      <c r="L15" s="9"/>
      <c r="M15" s="241"/>
      <c r="N15" s="9"/>
      <c r="O15" s="9"/>
      <c r="P15" s="9"/>
      <c r="Q15" s="241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59"/>
      <c r="B16" s="260"/>
      <c r="C16" s="260"/>
      <c r="D16" s="233"/>
      <c r="E16" s="235"/>
      <c r="F16" s="261"/>
      <c r="G16" s="235"/>
      <c r="H16" s="261"/>
      <c r="I16" s="235"/>
      <c r="J16" s="9"/>
      <c r="K16" s="9"/>
      <c r="L16" s="9"/>
      <c r="M16" s="241"/>
      <c r="N16" s="9"/>
      <c r="O16" s="9"/>
      <c r="P16" s="9"/>
      <c r="Q16" s="241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59"/>
      <c r="B17" s="260"/>
      <c r="C17" s="260"/>
      <c r="D17" s="233"/>
      <c r="E17" s="235"/>
      <c r="F17" s="261"/>
      <c r="G17" s="235"/>
      <c r="H17" s="261"/>
      <c r="I17" s="235"/>
      <c r="J17" s="9"/>
      <c r="K17" s="9"/>
      <c r="L17" s="9"/>
      <c r="M17" s="241"/>
      <c r="N17" s="9"/>
      <c r="O17" s="9"/>
      <c r="P17" s="9"/>
      <c r="Q17" s="241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59"/>
      <c r="B18" s="262"/>
      <c r="C18" s="260"/>
      <c r="D18" s="233"/>
      <c r="E18" s="235"/>
      <c r="F18" s="261"/>
      <c r="G18" s="235"/>
      <c r="H18" s="261"/>
      <c r="I18" s="235"/>
      <c r="J18" s="9"/>
      <c r="K18" s="9"/>
      <c r="L18" s="9"/>
      <c r="M18" s="241"/>
      <c r="N18" s="9"/>
      <c r="O18" s="9"/>
      <c r="P18" s="9"/>
      <c r="Q18" s="241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/>
      <c r="B19" s="262"/>
      <c r="C19" s="260"/>
      <c r="D19" s="233"/>
      <c r="E19" s="235"/>
      <c r="F19" s="261"/>
      <c r="G19" s="235"/>
      <c r="H19" s="261"/>
      <c r="I19" s="235"/>
      <c r="J19" s="9"/>
      <c r="K19" s="9"/>
      <c r="L19" s="9"/>
      <c r="M19" s="241"/>
      <c r="N19" s="9"/>
      <c r="O19" s="9"/>
      <c r="P19" s="9"/>
      <c r="Q19" s="241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/>
      <c r="B20" s="262"/>
      <c r="C20" s="260"/>
      <c r="D20" s="233"/>
      <c r="E20" s="235"/>
      <c r="F20" s="261"/>
      <c r="G20" s="235"/>
      <c r="H20" s="261"/>
      <c r="I20" s="235"/>
      <c r="J20" s="9"/>
      <c r="K20" s="9"/>
      <c r="L20" s="9"/>
      <c r="M20" s="241"/>
      <c r="N20" s="9"/>
      <c r="O20" s="9"/>
      <c r="P20" s="9"/>
      <c r="Q20" s="241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/>
      <c r="B21" s="260"/>
      <c r="C21" s="260"/>
      <c r="D21" s="233"/>
      <c r="E21" s="235"/>
      <c r="F21" s="261"/>
      <c r="G21" s="235"/>
      <c r="H21" s="261"/>
      <c r="I21" s="235"/>
      <c r="J21" s="9"/>
      <c r="K21" s="9"/>
      <c r="L21" s="9"/>
      <c r="M21" s="241"/>
      <c r="N21" s="9"/>
      <c r="O21" s="9"/>
      <c r="P21" s="9"/>
      <c r="Q21" s="241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/>
      <c r="B22" s="260"/>
      <c r="C22" s="260"/>
      <c r="D22" s="233"/>
      <c r="E22" s="235"/>
      <c r="F22" s="261"/>
      <c r="G22" s="235"/>
      <c r="H22" s="261"/>
      <c r="I22" s="235"/>
      <c r="J22" s="9"/>
      <c r="K22" s="9"/>
      <c r="L22" s="9"/>
      <c r="M22" s="241"/>
      <c r="N22" s="9"/>
      <c r="O22" s="9"/>
      <c r="P22" s="9"/>
      <c r="Q22" s="241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/>
      <c r="B23" s="260"/>
      <c r="C23" s="260"/>
      <c r="D23" s="233"/>
      <c r="E23" s="235"/>
      <c r="F23" s="261"/>
      <c r="G23" s="235"/>
      <c r="H23" s="261"/>
      <c r="I23" s="235"/>
      <c r="J23" s="9"/>
      <c r="K23" s="9"/>
      <c r="L23" s="9"/>
      <c r="M23" s="241"/>
      <c r="N23" s="9"/>
      <c r="O23" s="9"/>
      <c r="P23" s="9"/>
      <c r="Q23" s="241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/>
      <c r="B24" s="260"/>
      <c r="C24" s="260"/>
      <c r="D24" s="233"/>
      <c r="E24" s="235"/>
      <c r="F24" s="261"/>
      <c r="G24" s="235"/>
      <c r="H24" s="261"/>
      <c r="I24" s="235"/>
      <c r="J24" s="9"/>
      <c r="K24" s="9"/>
      <c r="L24" s="9"/>
      <c r="M24" s="241"/>
      <c r="N24" s="9"/>
      <c r="O24" s="9"/>
      <c r="P24" s="9"/>
      <c r="Q24" s="241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/>
      <c r="B25" s="260"/>
      <c r="C25" s="260"/>
      <c r="D25" s="233"/>
      <c r="E25" s="235"/>
      <c r="F25" s="261"/>
      <c r="G25" s="235"/>
      <c r="H25" s="261"/>
      <c r="I25" s="235"/>
      <c r="J25" s="9"/>
      <c r="K25" s="9"/>
      <c r="L25" s="9"/>
      <c r="M25" s="241"/>
      <c r="N25" s="9"/>
      <c r="O25" s="9"/>
      <c r="P25" s="9"/>
      <c r="Q25" s="241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59"/>
      <c r="B26" s="260"/>
      <c r="C26" s="260"/>
      <c r="D26" s="233"/>
      <c r="E26" s="235"/>
      <c r="F26" s="261"/>
      <c r="G26" s="235"/>
      <c r="H26" s="261"/>
      <c r="I26" s="235"/>
      <c r="J26" s="9"/>
      <c r="K26" s="9"/>
      <c r="L26" s="9"/>
      <c r="M26" s="241"/>
      <c r="N26" s="9"/>
      <c r="O26" s="9"/>
      <c r="P26" s="9"/>
      <c r="Q26" s="241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59"/>
      <c r="B27" s="260"/>
      <c r="C27" s="260"/>
      <c r="D27" s="233"/>
      <c r="E27" s="235"/>
      <c r="F27" s="261"/>
      <c r="G27" s="235"/>
      <c r="H27" s="261"/>
      <c r="I27" s="235"/>
      <c r="J27" s="9"/>
      <c r="K27" s="9"/>
      <c r="L27" s="9"/>
      <c r="M27" s="241"/>
      <c r="N27" s="9"/>
      <c r="O27" s="9"/>
      <c r="P27" s="9"/>
      <c r="Q27" s="241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2"/>
      <c r="AC27" s="241"/>
      <c r="AD27" s="241"/>
      <c r="AE27" s="243"/>
      <c r="AF27" s="242"/>
      <c r="AG27" s="242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5"/>
      <c r="BE27" s="241"/>
      <c r="BF27" s="241"/>
      <c r="BG27" s="241"/>
      <c r="BH27" s="241"/>
      <c r="BI27" s="241"/>
      <c r="BJ27" s="242"/>
      <c r="BK27" s="247"/>
      <c r="BL27" s="247"/>
      <c r="BM27" s="247"/>
      <c r="BN27" s="247"/>
    </row>
    <row r="28" spans="1:66" x14ac:dyDescent="0.25">
      <c r="A28" s="259"/>
      <c r="B28" s="260"/>
      <c r="C28" s="260"/>
      <c r="D28" s="233"/>
      <c r="E28" s="235"/>
      <c r="F28" s="261"/>
      <c r="G28" s="235"/>
      <c r="H28" s="261"/>
      <c r="I28" s="235"/>
      <c r="J28" s="9"/>
      <c r="K28" s="9"/>
      <c r="L28" s="9"/>
      <c r="M28" s="241"/>
      <c r="N28" s="9"/>
      <c r="O28" s="9"/>
      <c r="P28" s="9"/>
      <c r="Q28" s="241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59"/>
      <c r="B29" s="260"/>
      <c r="C29" s="260"/>
      <c r="D29" s="233"/>
      <c r="E29" s="235"/>
      <c r="F29" s="261"/>
      <c r="G29" s="235"/>
      <c r="H29" s="261"/>
      <c r="I29" s="235"/>
      <c r="J29" s="9"/>
      <c r="K29" s="9"/>
      <c r="L29" s="9"/>
      <c r="M29" s="241"/>
      <c r="N29" s="9"/>
      <c r="O29" s="9"/>
      <c r="P29" s="9"/>
      <c r="Q29" s="241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59"/>
      <c r="B30" s="260"/>
      <c r="C30" s="260"/>
      <c r="D30" s="233"/>
      <c r="E30" s="235"/>
      <c r="F30" s="261"/>
      <c r="G30" s="235"/>
      <c r="H30" s="261"/>
      <c r="I30" s="235"/>
      <c r="J30" s="9"/>
      <c r="K30" s="9"/>
      <c r="L30" s="9"/>
      <c r="M30" s="241"/>
      <c r="N30" s="9"/>
      <c r="O30" s="9"/>
      <c r="P30" s="9"/>
      <c r="Q30" s="241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/>
      <c r="B31" s="260"/>
      <c r="C31" s="260"/>
      <c r="D31" s="233"/>
      <c r="E31" s="235"/>
      <c r="F31" s="261"/>
      <c r="G31" s="235"/>
      <c r="H31" s="261"/>
      <c r="I31" s="235"/>
      <c r="J31" s="9"/>
      <c r="K31" s="9"/>
      <c r="L31" s="9"/>
      <c r="M31" s="241"/>
      <c r="N31" s="9"/>
      <c r="O31" s="9"/>
      <c r="P31" s="9"/>
      <c r="Q31" s="241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59"/>
      <c r="B32" s="260"/>
      <c r="C32" s="260"/>
      <c r="D32" s="233"/>
      <c r="E32" s="235"/>
      <c r="F32" s="261"/>
      <c r="G32" s="235"/>
      <c r="H32" s="261"/>
      <c r="I32" s="235"/>
      <c r="J32" s="9"/>
      <c r="K32" s="9"/>
      <c r="L32" s="9"/>
      <c r="M32" s="241"/>
      <c r="N32" s="9"/>
      <c r="O32" s="9"/>
      <c r="P32" s="9"/>
      <c r="Q32" s="241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59"/>
      <c r="B33" s="260"/>
      <c r="C33" s="260"/>
      <c r="D33" s="233"/>
      <c r="E33" s="235"/>
      <c r="F33" s="261"/>
      <c r="G33" s="235"/>
      <c r="H33" s="261"/>
      <c r="I33" s="235"/>
      <c r="J33" s="9"/>
      <c r="K33" s="9"/>
      <c r="L33" s="9"/>
      <c r="M33" s="241"/>
      <c r="N33" s="9"/>
      <c r="O33" s="9"/>
      <c r="P33" s="9"/>
      <c r="Q33" s="241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59"/>
      <c r="B34" s="260"/>
      <c r="C34" s="260"/>
      <c r="D34" s="233"/>
      <c r="E34" s="235"/>
      <c r="F34" s="261"/>
      <c r="G34" s="235"/>
      <c r="H34" s="261"/>
      <c r="I34" s="235"/>
      <c r="J34" s="9"/>
      <c r="K34" s="9"/>
      <c r="L34" s="9"/>
      <c r="M34" s="241"/>
      <c r="N34" s="9"/>
      <c r="O34" s="9"/>
      <c r="P34" s="9"/>
      <c r="Q34" s="241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/>
      <c r="B35" s="262"/>
      <c r="C35" s="260"/>
      <c r="D35" s="233"/>
      <c r="E35" s="235"/>
      <c r="F35" s="261"/>
      <c r="G35" s="235"/>
      <c r="H35" s="261"/>
      <c r="I35" s="235"/>
      <c r="J35" s="9"/>
      <c r="K35" s="9"/>
      <c r="L35" s="9"/>
      <c r="M35" s="241"/>
      <c r="N35" s="9"/>
      <c r="O35" s="9"/>
      <c r="P35" s="9"/>
      <c r="Q35" s="241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/>
      <c r="B36" s="262"/>
      <c r="C36" s="260"/>
      <c r="D36" s="233"/>
      <c r="E36" s="235"/>
      <c r="F36" s="261"/>
      <c r="G36" s="235"/>
      <c r="H36" s="261"/>
      <c r="I36" s="235"/>
      <c r="J36" s="9"/>
      <c r="K36" s="9"/>
      <c r="L36" s="9"/>
      <c r="M36" s="241"/>
      <c r="N36" s="9"/>
      <c r="O36" s="9"/>
      <c r="P36" s="9"/>
      <c r="Q36" s="241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/>
      <c r="B37" s="262"/>
      <c r="C37" s="260"/>
      <c r="D37" s="233"/>
      <c r="E37" s="235"/>
      <c r="F37" s="261"/>
      <c r="G37" s="235"/>
      <c r="H37" s="261"/>
      <c r="I37" s="235"/>
      <c r="J37" s="9"/>
      <c r="K37" s="9"/>
      <c r="L37" s="9"/>
      <c r="M37" s="241"/>
      <c r="N37" s="9"/>
      <c r="O37" s="9"/>
      <c r="P37" s="9"/>
      <c r="Q37" s="241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/>
      <c r="B38" s="262"/>
      <c r="C38" s="260"/>
      <c r="D38" s="233"/>
      <c r="E38" s="235"/>
      <c r="F38" s="261"/>
      <c r="G38" s="235"/>
      <c r="H38" s="261"/>
      <c r="I38" s="235"/>
      <c r="J38" s="9"/>
      <c r="K38" s="9"/>
      <c r="L38" s="9"/>
      <c r="M38" s="241"/>
      <c r="N38" s="9"/>
      <c r="O38" s="9"/>
      <c r="P38" s="9"/>
      <c r="Q38" s="241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/>
      <c r="B39" s="262"/>
      <c r="C39" s="260"/>
      <c r="D39" s="233"/>
      <c r="E39" s="235"/>
      <c r="F39" s="261"/>
      <c r="G39" s="235"/>
      <c r="H39" s="261"/>
      <c r="I39" s="235"/>
      <c r="J39" s="9"/>
      <c r="K39" s="9"/>
      <c r="L39" s="9"/>
      <c r="M39" s="241"/>
      <c r="N39" s="9"/>
      <c r="O39" s="9"/>
      <c r="P39" s="9"/>
      <c r="Q39" s="241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59"/>
      <c r="B40" s="262"/>
      <c r="C40" s="260"/>
      <c r="D40" s="233"/>
      <c r="E40" s="235"/>
      <c r="F40" s="261"/>
      <c r="G40" s="235"/>
      <c r="H40" s="261"/>
      <c r="I40" s="235"/>
      <c r="J40" s="9"/>
      <c r="K40" s="9"/>
      <c r="L40" s="9"/>
      <c r="M40" s="241"/>
      <c r="N40" s="9"/>
      <c r="O40" s="9"/>
      <c r="P40" s="9"/>
      <c r="Q40" s="241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59"/>
      <c r="B41" s="260"/>
      <c r="C41" s="260"/>
      <c r="D41" s="233"/>
      <c r="E41" s="235"/>
      <c r="F41" s="261"/>
      <c r="G41" s="235"/>
      <c r="H41" s="261"/>
      <c r="I41" s="235"/>
      <c r="J41" s="9"/>
      <c r="K41" s="9"/>
      <c r="L41" s="9"/>
      <c r="M41" s="241"/>
      <c r="N41" s="9"/>
      <c r="O41" s="9"/>
      <c r="P41" s="9"/>
      <c r="Q41" s="241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/>
      <c r="B42" s="262"/>
      <c r="C42" s="260"/>
      <c r="D42" s="233"/>
      <c r="E42" s="235"/>
      <c r="F42" s="261"/>
      <c r="G42" s="235"/>
      <c r="H42" s="261"/>
      <c r="I42" s="235"/>
      <c r="J42" s="9"/>
      <c r="K42" s="9"/>
      <c r="L42" s="9"/>
      <c r="M42" s="241"/>
      <c r="N42" s="9"/>
      <c r="O42" s="9"/>
      <c r="P42" s="9"/>
      <c r="Q42" s="241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59"/>
      <c r="B43" s="262"/>
      <c r="C43" s="260"/>
      <c r="D43" s="233"/>
      <c r="E43" s="235"/>
      <c r="F43" s="261"/>
      <c r="G43" s="235"/>
      <c r="H43" s="261"/>
      <c r="I43" s="235"/>
      <c r="J43" s="9"/>
      <c r="K43" s="9"/>
      <c r="L43" s="9"/>
      <c r="M43" s="241"/>
      <c r="N43" s="9"/>
      <c r="O43" s="9"/>
      <c r="P43" s="9"/>
      <c r="Q43" s="241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59"/>
      <c r="B44" s="262"/>
      <c r="C44" s="260"/>
      <c r="D44" s="233"/>
      <c r="E44" s="235"/>
      <c r="F44" s="261"/>
      <c r="G44" s="235"/>
      <c r="H44" s="261"/>
      <c r="I44" s="235"/>
      <c r="J44" s="9"/>
      <c r="K44" s="9"/>
      <c r="L44" s="9"/>
      <c r="M44" s="241"/>
      <c r="N44" s="9"/>
      <c r="O44" s="9"/>
      <c r="P44" s="9"/>
      <c r="Q44" s="241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59"/>
      <c r="B45" s="260"/>
      <c r="C45" s="260"/>
      <c r="D45" s="233"/>
      <c r="E45" s="235"/>
      <c r="F45" s="261"/>
      <c r="G45" s="235"/>
      <c r="H45" s="261"/>
      <c r="I45" s="235"/>
      <c r="J45" s="9"/>
      <c r="K45" s="9"/>
      <c r="L45" s="9"/>
      <c r="M45" s="241"/>
      <c r="N45" s="9"/>
      <c r="O45" s="9"/>
      <c r="P45" s="9"/>
      <c r="Q45" s="241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59"/>
      <c r="B46" s="260"/>
      <c r="C46" s="260"/>
      <c r="D46" s="233"/>
      <c r="E46" s="235"/>
      <c r="F46" s="261"/>
      <c r="G46" s="235"/>
      <c r="H46" s="261"/>
      <c r="I46" s="235"/>
      <c r="J46" s="9"/>
      <c r="K46" s="9"/>
      <c r="L46" s="9"/>
      <c r="M46" s="241"/>
      <c r="N46" s="9"/>
      <c r="O46" s="9"/>
      <c r="P46" s="9"/>
      <c r="Q46" s="241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63"/>
      <c r="B47" s="264"/>
      <c r="C47" s="264"/>
      <c r="D47" s="265"/>
      <c r="E47" s="266"/>
      <c r="F47" s="267"/>
      <c r="G47" s="266"/>
      <c r="H47" s="267"/>
      <c r="I47" s="266"/>
      <c r="J47" s="268"/>
      <c r="K47" s="268"/>
      <c r="L47" s="268"/>
      <c r="M47" s="15"/>
      <c r="N47" s="268"/>
      <c r="O47" s="268"/>
      <c r="P47" s="268"/>
      <c r="Q47" s="15"/>
      <c r="R47" s="269"/>
      <c r="S47" s="269"/>
      <c r="T47" s="269"/>
      <c r="U47" s="270"/>
      <c r="V47" s="270"/>
      <c r="W47" s="270"/>
      <c r="X47" s="268"/>
      <c r="Y47" s="268"/>
      <c r="Z47" s="268"/>
      <c r="AA47" s="271"/>
      <c r="AB47" s="272"/>
      <c r="AC47" s="15"/>
      <c r="AD47" s="15"/>
      <c r="AE47" s="273"/>
      <c r="AF47" s="272"/>
      <c r="AG47" s="272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274"/>
      <c r="BE47" s="15"/>
      <c r="BF47" s="15"/>
      <c r="BG47" s="15"/>
      <c r="BH47" s="15"/>
      <c r="BI47" s="15"/>
      <c r="BJ47" s="272"/>
      <c r="BK47" s="275"/>
      <c r="BL47" s="275"/>
      <c r="BM47" s="275"/>
      <c r="BN47" s="275"/>
    </row>
    <row r="48" spans="1:66" x14ac:dyDescent="0.25">
      <c r="A48" s="259"/>
      <c r="B48" s="260"/>
      <c r="C48" s="260"/>
      <c r="D48" s="233"/>
      <c r="E48" s="235"/>
      <c r="F48" s="261"/>
      <c r="G48" s="235"/>
      <c r="H48" s="261"/>
      <c r="I48" s="235"/>
      <c r="J48" s="9"/>
      <c r="K48" s="9"/>
      <c r="L48" s="9"/>
      <c r="M48" s="241"/>
      <c r="N48" s="9"/>
      <c r="O48" s="9"/>
      <c r="P48" s="9"/>
      <c r="Q48" s="241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/>
      <c r="B49" s="262"/>
      <c r="C49" s="260"/>
      <c r="D49" s="233"/>
      <c r="E49" s="235"/>
      <c r="F49" s="261"/>
      <c r="G49" s="235"/>
      <c r="H49" s="261"/>
      <c r="I49" s="235"/>
      <c r="J49" s="9"/>
      <c r="K49" s="9"/>
      <c r="L49" s="9"/>
      <c r="M49" s="241"/>
      <c r="N49" s="9"/>
      <c r="O49" s="9"/>
      <c r="P49" s="9"/>
      <c r="Q49" s="241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/>
      <c r="B50" s="262"/>
      <c r="C50" s="260"/>
      <c r="D50" s="233"/>
      <c r="E50" s="235"/>
      <c r="F50" s="261"/>
      <c r="G50" s="235"/>
      <c r="H50" s="261"/>
      <c r="I50" s="235"/>
      <c r="J50" s="9"/>
      <c r="K50" s="9"/>
      <c r="L50" s="9"/>
      <c r="M50" s="241"/>
      <c r="N50" s="9"/>
      <c r="O50" s="9"/>
      <c r="P50" s="9"/>
      <c r="Q50" s="241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/>
      <c r="B51" s="262"/>
      <c r="C51" s="260"/>
      <c r="D51" s="233"/>
      <c r="E51" s="235"/>
      <c r="F51" s="261"/>
      <c r="G51" s="235"/>
      <c r="H51" s="261"/>
      <c r="I51" s="235"/>
      <c r="J51" s="9"/>
      <c r="K51" s="9"/>
      <c r="L51" s="9"/>
      <c r="M51" s="241"/>
      <c r="N51" s="9"/>
      <c r="O51" s="9"/>
      <c r="P51" s="9"/>
      <c r="Q51" s="241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/>
      <c r="B52" s="262"/>
      <c r="C52" s="260"/>
      <c r="D52" s="233"/>
      <c r="E52" s="235"/>
      <c r="F52" s="261"/>
      <c r="G52" s="235"/>
      <c r="H52" s="261"/>
      <c r="I52" s="235"/>
      <c r="J52" s="9"/>
      <c r="K52" s="9"/>
      <c r="L52" s="9"/>
      <c r="M52" s="241"/>
      <c r="N52" s="9"/>
      <c r="O52" s="9"/>
      <c r="P52" s="9"/>
      <c r="Q52" s="241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/>
      <c r="B53" s="262"/>
      <c r="C53" s="260"/>
      <c r="D53" s="233"/>
      <c r="E53" s="235"/>
      <c r="F53" s="261"/>
      <c r="G53" s="235"/>
      <c r="H53" s="261"/>
      <c r="I53" s="235"/>
      <c r="J53" s="9"/>
      <c r="K53" s="9"/>
      <c r="L53" s="9"/>
      <c r="M53" s="241"/>
      <c r="N53" s="9"/>
      <c r="O53" s="9"/>
      <c r="P53" s="9"/>
      <c r="Q53" s="241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/>
      <c r="B54" s="262"/>
      <c r="C54" s="260"/>
      <c r="D54" s="233"/>
      <c r="E54" s="235"/>
      <c r="F54" s="261"/>
      <c r="G54" s="235"/>
      <c r="H54" s="261"/>
      <c r="I54" s="235"/>
      <c r="J54" s="9"/>
      <c r="K54" s="9"/>
      <c r="L54" s="9"/>
      <c r="M54" s="241"/>
      <c r="N54" s="9"/>
      <c r="O54" s="9"/>
      <c r="P54" s="9"/>
      <c r="Q54" s="241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/>
      <c r="B55" s="260"/>
      <c r="C55" s="260"/>
      <c r="D55" s="233"/>
      <c r="E55" s="235"/>
      <c r="F55" s="261"/>
      <c r="G55" s="235"/>
      <c r="H55" s="261"/>
      <c r="I55" s="235"/>
      <c r="J55" s="9"/>
      <c r="K55" s="9"/>
      <c r="L55" s="9"/>
      <c r="M55" s="241"/>
      <c r="N55" s="9"/>
      <c r="O55" s="9"/>
      <c r="P55" s="9"/>
      <c r="Q55" s="241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/>
      <c r="B56" s="260"/>
      <c r="C56" s="260"/>
      <c r="D56" s="233"/>
      <c r="E56" s="235"/>
      <c r="F56" s="261"/>
      <c r="G56" s="235"/>
      <c r="H56" s="261"/>
      <c r="I56" s="235"/>
      <c r="J56" s="9"/>
      <c r="K56" s="9"/>
      <c r="L56" s="9"/>
      <c r="M56" s="241"/>
      <c r="N56" s="9"/>
      <c r="O56" s="9"/>
      <c r="P56" s="9"/>
      <c r="Q56" s="241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/>
      <c r="B57" s="262"/>
      <c r="C57" s="260"/>
      <c r="D57" s="233"/>
      <c r="E57" s="235"/>
      <c r="F57" s="261"/>
      <c r="G57" s="235"/>
      <c r="H57" s="261"/>
      <c r="I57" s="235"/>
      <c r="J57" s="9"/>
      <c r="K57" s="9"/>
      <c r="L57" s="9"/>
      <c r="M57" s="241"/>
      <c r="N57" s="9"/>
      <c r="O57" s="9"/>
      <c r="P57" s="9"/>
      <c r="Q57" s="241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/>
      <c r="B58" s="262"/>
      <c r="C58" s="260"/>
      <c r="D58" s="233"/>
      <c r="E58" s="235"/>
      <c r="F58" s="261"/>
      <c r="G58" s="235"/>
      <c r="H58" s="261"/>
      <c r="I58" s="235"/>
      <c r="J58" s="9"/>
      <c r="K58" s="9"/>
      <c r="L58" s="9"/>
      <c r="M58" s="241"/>
      <c r="N58" s="9"/>
      <c r="O58" s="9"/>
      <c r="P58" s="9"/>
      <c r="Q58" s="241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/>
      <c r="B59" s="262"/>
      <c r="C59" s="260"/>
      <c r="D59" s="233"/>
      <c r="E59" s="235"/>
      <c r="F59" s="261"/>
      <c r="G59" s="235"/>
      <c r="H59" s="261"/>
      <c r="I59" s="235"/>
      <c r="J59" s="9"/>
      <c r="K59" s="9"/>
      <c r="L59" s="9"/>
      <c r="M59" s="241"/>
      <c r="N59" s="9"/>
      <c r="O59" s="9"/>
      <c r="P59" s="9"/>
      <c r="Q59" s="241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/>
      <c r="B60" s="260"/>
      <c r="C60" s="260"/>
      <c r="D60" s="233"/>
      <c r="E60" s="235"/>
      <c r="F60" s="261"/>
      <c r="G60" s="235"/>
      <c r="H60" s="261"/>
      <c r="I60" s="235"/>
      <c r="J60" s="9"/>
      <c r="K60" s="9"/>
      <c r="L60" s="9"/>
      <c r="M60" s="241"/>
      <c r="N60" s="9"/>
      <c r="O60" s="9"/>
      <c r="P60" s="9"/>
      <c r="Q60" s="241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/>
      <c r="B61" s="260"/>
      <c r="C61" s="260"/>
      <c r="D61" s="233"/>
      <c r="E61" s="235"/>
      <c r="F61" s="261"/>
      <c r="G61" s="235"/>
      <c r="H61" s="261"/>
      <c r="I61" s="235"/>
      <c r="J61" s="9"/>
      <c r="K61" s="9"/>
      <c r="L61" s="9"/>
      <c r="M61" s="241"/>
      <c r="N61" s="9"/>
      <c r="O61" s="9"/>
      <c r="P61" s="9"/>
      <c r="Q61" s="241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/>
      <c r="B62" s="260"/>
      <c r="C62" s="260"/>
      <c r="D62" s="233"/>
      <c r="E62" s="235"/>
      <c r="F62" s="261"/>
      <c r="G62" s="235"/>
      <c r="H62" s="261"/>
      <c r="I62" s="235"/>
      <c r="J62" s="9"/>
      <c r="K62" s="9"/>
      <c r="L62" s="9"/>
      <c r="M62" s="241"/>
      <c r="N62" s="9"/>
      <c r="O62" s="9"/>
      <c r="P62" s="9"/>
      <c r="Q62" s="241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/>
      <c r="B63" s="260"/>
      <c r="C63" s="260"/>
      <c r="D63" s="233"/>
      <c r="E63" s="235"/>
      <c r="F63" s="261"/>
      <c r="G63" s="235"/>
      <c r="H63" s="261"/>
      <c r="I63" s="235"/>
      <c r="J63" s="9"/>
      <c r="K63" s="9"/>
      <c r="L63" s="9"/>
      <c r="M63" s="241"/>
      <c r="N63" s="9"/>
      <c r="O63" s="9"/>
      <c r="P63" s="9"/>
      <c r="Q63" s="241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/>
      <c r="B64" s="260"/>
      <c r="C64" s="260"/>
      <c r="D64" s="233"/>
      <c r="E64" s="235"/>
      <c r="F64" s="261"/>
      <c r="G64" s="235"/>
      <c r="H64" s="261"/>
      <c r="I64" s="235"/>
      <c r="J64" s="9"/>
      <c r="K64" s="9"/>
      <c r="L64" s="9"/>
      <c r="M64" s="241"/>
      <c r="N64" s="9"/>
      <c r="O64" s="9"/>
      <c r="P64" s="9"/>
      <c r="Q64" s="241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/>
      <c r="B65" s="260"/>
      <c r="C65" s="260"/>
      <c r="D65" s="233"/>
      <c r="E65" s="235"/>
      <c r="F65" s="261"/>
      <c r="G65" s="235"/>
      <c r="H65" s="261"/>
      <c r="I65" s="235"/>
      <c r="J65" s="9"/>
      <c r="K65" s="9"/>
      <c r="L65" s="9"/>
      <c r="M65" s="241"/>
      <c r="N65" s="9"/>
      <c r="O65" s="9"/>
      <c r="P65" s="9"/>
      <c r="Q65" s="241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/>
      <c r="B66" s="260"/>
      <c r="C66" s="260"/>
      <c r="D66" s="233"/>
      <c r="E66" s="235"/>
      <c r="F66" s="261"/>
      <c r="G66" s="235"/>
      <c r="H66" s="261"/>
      <c r="I66" s="235"/>
      <c r="J66" s="9"/>
      <c r="K66" s="9"/>
      <c r="L66" s="9"/>
      <c r="M66" s="241"/>
      <c r="N66" s="9"/>
      <c r="O66" s="9"/>
      <c r="P66" s="9"/>
      <c r="Q66" s="241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/>
      <c r="B67" s="260"/>
      <c r="C67" s="260"/>
      <c r="D67" s="233"/>
      <c r="E67" s="235"/>
      <c r="F67" s="261"/>
      <c r="G67" s="235"/>
      <c r="H67" s="261"/>
      <c r="I67" s="235"/>
      <c r="J67" s="9"/>
      <c r="K67" s="9"/>
      <c r="L67" s="9"/>
      <c r="M67" s="241"/>
      <c r="N67" s="9"/>
      <c r="O67" s="9"/>
      <c r="P67" s="9"/>
      <c r="Q67" s="241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/>
      <c r="B68" s="262"/>
      <c r="C68" s="260"/>
      <c r="D68" s="233"/>
      <c r="E68" s="235"/>
      <c r="F68" s="261"/>
      <c r="G68" s="235"/>
      <c r="H68" s="261"/>
      <c r="I68" s="235"/>
      <c r="J68" s="9"/>
      <c r="K68" s="9"/>
      <c r="L68" s="9"/>
      <c r="M68" s="241"/>
      <c r="N68" s="9"/>
      <c r="O68" s="9"/>
      <c r="P68" s="9"/>
      <c r="Q68" s="241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59"/>
      <c r="B69" s="262"/>
      <c r="C69" s="260"/>
      <c r="D69" s="233"/>
      <c r="E69" s="235"/>
      <c r="F69" s="261"/>
      <c r="G69" s="235"/>
      <c r="H69" s="261"/>
      <c r="I69" s="235"/>
      <c r="J69" s="9"/>
      <c r="K69" s="9"/>
      <c r="L69" s="9"/>
      <c r="M69" s="241"/>
      <c r="N69" s="9"/>
      <c r="O69" s="9"/>
      <c r="P69" s="9"/>
      <c r="Q69" s="241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/>
      <c r="B70" s="262"/>
      <c r="C70" s="260"/>
      <c r="D70" s="233"/>
      <c r="E70" s="235"/>
      <c r="F70" s="261"/>
      <c r="G70" s="235"/>
      <c r="H70" s="261"/>
      <c r="I70" s="235"/>
      <c r="J70" s="9"/>
      <c r="K70" s="9"/>
      <c r="L70" s="9"/>
      <c r="M70" s="241"/>
      <c r="N70" s="9"/>
      <c r="O70" s="9"/>
      <c r="P70" s="9"/>
      <c r="Q70" s="241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/>
      <c r="B71" s="262"/>
      <c r="C71" s="260"/>
      <c r="D71" s="233"/>
      <c r="E71" s="235"/>
      <c r="F71" s="261"/>
      <c r="G71" s="235"/>
      <c r="H71" s="261"/>
      <c r="I71" s="235"/>
      <c r="J71" s="9"/>
      <c r="K71" s="9"/>
      <c r="L71" s="9"/>
      <c r="M71" s="241"/>
      <c r="N71" s="9"/>
      <c r="O71" s="9"/>
      <c r="P71" s="9"/>
      <c r="Q71" s="241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/>
      <c r="B72" s="262"/>
      <c r="C72" s="260"/>
      <c r="D72" s="233"/>
      <c r="E72" s="235"/>
      <c r="F72" s="261"/>
      <c r="G72" s="235"/>
      <c r="H72" s="261"/>
      <c r="I72" s="235"/>
      <c r="J72" s="9"/>
      <c r="K72" s="9"/>
      <c r="L72" s="9"/>
      <c r="M72" s="241"/>
      <c r="N72" s="9"/>
      <c r="O72" s="9"/>
      <c r="P72" s="9"/>
      <c r="Q72" s="241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/>
      <c r="B73" s="260"/>
      <c r="C73" s="260"/>
      <c r="D73" s="233"/>
      <c r="E73" s="235"/>
      <c r="F73" s="261"/>
      <c r="G73" s="235"/>
      <c r="H73" s="261"/>
      <c r="I73" s="235"/>
      <c r="J73" s="9"/>
      <c r="K73" s="9"/>
      <c r="L73" s="9"/>
      <c r="M73" s="241"/>
      <c r="N73" s="9"/>
      <c r="O73" s="9"/>
      <c r="P73" s="9"/>
      <c r="Q73" s="241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/>
      <c r="B74" s="260"/>
      <c r="C74" s="260"/>
      <c r="D74" s="233"/>
      <c r="E74" s="235"/>
      <c r="F74" s="261"/>
      <c r="G74" s="235"/>
      <c r="H74" s="261"/>
      <c r="I74" s="235"/>
      <c r="J74" s="9"/>
      <c r="K74" s="9"/>
      <c r="L74" s="9"/>
      <c r="M74" s="241"/>
      <c r="N74" s="9"/>
      <c r="O74" s="9"/>
      <c r="P74" s="9"/>
      <c r="Q74" s="241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/>
      <c r="B75" s="260"/>
      <c r="C75" s="260"/>
      <c r="D75" s="233"/>
      <c r="E75" s="235"/>
      <c r="F75" s="261"/>
      <c r="G75" s="235"/>
      <c r="H75" s="261"/>
      <c r="I75" s="235"/>
      <c r="J75" s="9"/>
      <c r="K75" s="9"/>
      <c r="L75" s="9"/>
      <c r="M75" s="241"/>
      <c r="N75" s="9"/>
      <c r="O75" s="9"/>
      <c r="P75" s="9"/>
      <c r="Q75" s="241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/>
      <c r="B76" s="260"/>
      <c r="C76" s="260"/>
      <c r="D76" s="233"/>
      <c r="E76" s="235"/>
      <c r="F76" s="261"/>
      <c r="G76" s="235"/>
      <c r="H76" s="261"/>
      <c r="I76" s="235"/>
      <c r="J76" s="9"/>
      <c r="K76" s="9"/>
      <c r="L76" s="9"/>
      <c r="M76" s="241"/>
      <c r="N76" s="9"/>
      <c r="O76" s="9"/>
      <c r="P76" s="9"/>
      <c r="Q76" s="241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/>
      <c r="B77" s="260"/>
      <c r="C77" s="260"/>
      <c r="D77" s="233"/>
      <c r="E77" s="235"/>
      <c r="F77" s="261"/>
      <c r="G77" s="235"/>
      <c r="H77" s="261"/>
      <c r="I77" s="235"/>
      <c r="J77" s="9"/>
      <c r="K77" s="9"/>
      <c r="L77" s="9"/>
      <c r="M77" s="241"/>
      <c r="N77" s="9"/>
      <c r="O77" s="9"/>
      <c r="P77" s="9"/>
      <c r="Q77" s="241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/>
      <c r="B78" s="260"/>
      <c r="C78" s="260"/>
      <c r="D78" s="233"/>
      <c r="E78" s="235"/>
      <c r="F78" s="261"/>
      <c r="G78" s="235"/>
      <c r="H78" s="261"/>
      <c r="I78" s="235"/>
      <c r="J78" s="9"/>
      <c r="K78" s="9"/>
      <c r="L78" s="9"/>
      <c r="M78" s="241"/>
      <c r="N78" s="9"/>
      <c r="O78" s="9"/>
      <c r="P78" s="9"/>
      <c r="Q78" s="241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/>
      <c r="B79" s="260"/>
      <c r="C79" s="260"/>
      <c r="D79" s="233"/>
      <c r="E79" s="235"/>
      <c r="F79" s="261"/>
      <c r="G79" s="235"/>
      <c r="H79" s="261"/>
      <c r="I79" s="235"/>
      <c r="J79" s="9"/>
      <c r="K79" s="9"/>
      <c r="L79" s="9"/>
      <c r="M79" s="241"/>
      <c r="N79" s="9"/>
      <c r="O79" s="9"/>
      <c r="P79" s="9"/>
      <c r="Q79" s="241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/>
      <c r="B80" s="260"/>
      <c r="C80" s="260"/>
      <c r="D80" s="233"/>
      <c r="E80" s="235"/>
      <c r="F80" s="261"/>
      <c r="G80" s="235"/>
      <c r="H80" s="261"/>
      <c r="I80" s="235"/>
      <c r="J80" s="9"/>
      <c r="K80" s="9"/>
      <c r="L80" s="9"/>
      <c r="M80" s="241"/>
      <c r="N80" s="9"/>
      <c r="O80" s="9"/>
      <c r="P80" s="9"/>
      <c r="Q80" s="241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/>
      <c r="B81" s="260"/>
      <c r="C81" s="260"/>
      <c r="D81" s="233"/>
      <c r="E81" s="235"/>
      <c r="F81" s="261"/>
      <c r="G81" s="235"/>
      <c r="H81" s="261"/>
      <c r="I81" s="235"/>
      <c r="J81" s="9"/>
      <c r="K81" s="9"/>
      <c r="L81" s="9"/>
      <c r="M81" s="241"/>
      <c r="N81" s="9"/>
      <c r="O81" s="9"/>
      <c r="P81" s="9"/>
      <c r="Q81" s="241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59"/>
      <c r="B82" s="260"/>
      <c r="C82" s="260"/>
      <c r="D82" s="233"/>
      <c r="E82" s="235"/>
      <c r="F82" s="261"/>
      <c r="G82" s="235"/>
      <c r="H82" s="261"/>
      <c r="I82" s="235"/>
      <c r="J82" s="9"/>
      <c r="K82" s="9"/>
      <c r="L82" s="9"/>
      <c r="M82" s="241"/>
      <c r="N82" s="9"/>
      <c r="O82" s="9"/>
      <c r="P82" s="9"/>
      <c r="Q82" s="241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/>
      <c r="B83" s="260"/>
      <c r="C83" s="260"/>
      <c r="D83" s="233"/>
      <c r="E83" s="235"/>
      <c r="F83" s="261"/>
      <c r="G83" s="235"/>
      <c r="H83" s="261"/>
      <c r="I83" s="235"/>
      <c r="J83" s="9"/>
      <c r="K83" s="9"/>
      <c r="L83" s="9"/>
      <c r="M83" s="241"/>
      <c r="N83" s="9"/>
      <c r="O83" s="9"/>
      <c r="P83" s="9"/>
      <c r="Q83" s="241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/>
      <c r="B84" s="260"/>
      <c r="C84" s="260"/>
      <c r="D84" s="233"/>
      <c r="E84" s="235"/>
      <c r="F84" s="261"/>
      <c r="G84" s="235"/>
      <c r="H84" s="261"/>
      <c r="I84" s="235"/>
      <c r="J84" s="9"/>
      <c r="K84" s="9"/>
      <c r="L84" s="9"/>
      <c r="M84" s="241"/>
      <c r="N84" s="9"/>
      <c r="O84" s="9"/>
      <c r="P84" s="9"/>
      <c r="Q84" s="241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/>
      <c r="B85" s="260"/>
      <c r="C85" s="260"/>
      <c r="D85" s="233"/>
      <c r="E85" s="235"/>
      <c r="F85" s="261"/>
      <c r="G85" s="235"/>
      <c r="H85" s="261"/>
      <c r="I85" s="235"/>
      <c r="J85" s="9"/>
      <c r="K85" s="9"/>
      <c r="L85" s="9"/>
      <c r="M85" s="241"/>
      <c r="N85" s="9"/>
      <c r="O85" s="9"/>
      <c r="P85" s="9"/>
      <c r="Q85" s="241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/>
      <c r="B86" s="260"/>
      <c r="C86" s="260"/>
      <c r="D86" s="233"/>
      <c r="E86" s="235"/>
      <c r="F86" s="261"/>
      <c r="G86" s="235"/>
      <c r="H86" s="261"/>
      <c r="I86" s="235"/>
      <c r="J86" s="9"/>
      <c r="K86" s="9"/>
      <c r="L86" s="9"/>
      <c r="M86" s="241"/>
      <c r="N86" s="9"/>
      <c r="O86" s="9"/>
      <c r="P86" s="9"/>
      <c r="Q86" s="241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/>
      <c r="B87" s="260"/>
      <c r="C87" s="260"/>
      <c r="D87" s="233"/>
      <c r="E87" s="235"/>
      <c r="F87" s="261"/>
      <c r="G87" s="235"/>
      <c r="H87" s="261"/>
      <c r="I87" s="235"/>
      <c r="J87" s="9"/>
      <c r="K87" s="9"/>
      <c r="L87" s="9"/>
      <c r="M87" s="241"/>
      <c r="N87" s="9"/>
      <c r="O87" s="9"/>
      <c r="P87" s="9"/>
      <c r="Q87" s="241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/>
      <c r="B88" s="260"/>
      <c r="C88" s="260"/>
      <c r="D88" s="233"/>
      <c r="E88" s="235"/>
      <c r="F88" s="261"/>
      <c r="G88" s="235"/>
      <c r="H88" s="261"/>
      <c r="I88" s="235"/>
      <c r="J88" s="9"/>
      <c r="K88" s="9"/>
      <c r="L88" s="9"/>
      <c r="M88" s="241"/>
      <c r="N88" s="9"/>
      <c r="O88" s="9"/>
      <c r="P88" s="9"/>
      <c r="Q88" s="241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/>
      <c r="B89" s="260"/>
      <c r="C89" s="260"/>
      <c r="D89" s="233"/>
      <c r="E89" s="235"/>
      <c r="F89" s="261"/>
      <c r="G89" s="235"/>
      <c r="H89" s="261"/>
      <c r="I89" s="235"/>
      <c r="J89" s="9"/>
      <c r="K89" s="9"/>
      <c r="L89" s="9"/>
      <c r="M89" s="241"/>
      <c r="N89" s="9"/>
      <c r="O89" s="9"/>
      <c r="P89" s="9"/>
      <c r="Q89" s="241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/>
      <c r="B90" s="260"/>
      <c r="C90" s="260"/>
      <c r="D90" s="233"/>
      <c r="E90" s="235"/>
      <c r="F90" s="261"/>
      <c r="G90" s="235"/>
      <c r="H90" s="261"/>
      <c r="I90" s="235"/>
      <c r="J90" s="9"/>
      <c r="K90" s="9"/>
      <c r="L90" s="9"/>
      <c r="M90" s="241"/>
      <c r="N90" s="9"/>
      <c r="O90" s="9"/>
      <c r="P90" s="9"/>
      <c r="Q90" s="241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/>
      <c r="B91" s="260"/>
      <c r="C91" s="260"/>
      <c r="D91" s="233"/>
      <c r="E91" s="235"/>
      <c r="F91" s="261"/>
      <c r="G91" s="235"/>
      <c r="H91" s="261"/>
      <c r="I91" s="235"/>
      <c r="J91" s="9"/>
      <c r="K91" s="9"/>
      <c r="L91" s="9"/>
      <c r="M91" s="241"/>
      <c r="N91" s="9"/>
      <c r="O91" s="9"/>
      <c r="P91" s="9"/>
      <c r="Q91" s="241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/>
      <c r="B92" s="260"/>
      <c r="C92" s="260"/>
      <c r="D92" s="233"/>
      <c r="E92" s="235"/>
      <c r="F92" s="261"/>
      <c r="G92" s="235"/>
      <c r="H92" s="261"/>
      <c r="I92" s="235"/>
      <c r="J92" s="9"/>
      <c r="K92" s="9"/>
      <c r="L92" s="9"/>
      <c r="M92" s="241"/>
      <c r="N92" s="9"/>
      <c r="O92" s="9"/>
      <c r="P92" s="9"/>
      <c r="Q92" s="241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/>
      <c r="B93" s="260"/>
      <c r="C93" s="260"/>
      <c r="D93" s="233"/>
      <c r="E93" s="235"/>
      <c r="F93" s="261"/>
      <c r="G93" s="235"/>
      <c r="H93" s="261"/>
      <c r="I93" s="235"/>
      <c r="J93" s="9"/>
      <c r="K93" s="9"/>
      <c r="L93" s="9"/>
      <c r="M93" s="241"/>
      <c r="N93" s="9"/>
      <c r="O93" s="9"/>
      <c r="P93" s="9"/>
      <c r="Q93" s="241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/>
      <c r="B94" s="260"/>
      <c r="C94" s="260"/>
      <c r="D94" s="233"/>
      <c r="E94" s="235"/>
      <c r="F94" s="261"/>
      <c r="G94" s="235"/>
      <c r="H94" s="261"/>
      <c r="I94" s="235"/>
      <c r="J94" s="9"/>
      <c r="K94" s="9"/>
      <c r="L94" s="9"/>
      <c r="M94" s="241"/>
      <c r="N94" s="9"/>
      <c r="O94" s="9"/>
      <c r="P94" s="9"/>
      <c r="Q94" s="241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/>
      <c r="B95" s="260"/>
      <c r="C95" s="260"/>
      <c r="D95" s="233"/>
      <c r="E95" s="235"/>
      <c r="F95" s="261"/>
      <c r="G95" s="235"/>
      <c r="H95" s="261"/>
      <c r="I95" s="235"/>
      <c r="J95" s="9"/>
      <c r="K95" s="9"/>
      <c r="L95" s="9"/>
      <c r="M95" s="241"/>
      <c r="N95" s="9"/>
      <c r="O95" s="9"/>
      <c r="P95" s="9"/>
      <c r="Q95" s="241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/>
      <c r="B96" s="260"/>
      <c r="C96" s="260"/>
      <c r="D96" s="233"/>
      <c r="E96" s="235"/>
      <c r="F96" s="261"/>
      <c r="G96" s="235"/>
      <c r="H96" s="261"/>
      <c r="I96" s="235"/>
      <c r="J96" s="9"/>
      <c r="K96" s="9"/>
      <c r="L96" s="9"/>
      <c r="M96" s="241"/>
      <c r="N96" s="9"/>
      <c r="O96" s="9"/>
      <c r="P96" s="9"/>
      <c r="Q96" s="241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/>
      <c r="B97" s="262"/>
      <c r="C97" s="260"/>
      <c r="D97" s="233"/>
      <c r="E97" s="235"/>
      <c r="F97" s="261"/>
      <c r="G97" s="235"/>
      <c r="H97" s="261"/>
      <c r="I97" s="235"/>
      <c r="J97" s="9"/>
      <c r="K97" s="9"/>
      <c r="L97" s="9"/>
      <c r="M97" s="241"/>
      <c r="N97" s="9"/>
      <c r="O97" s="9"/>
      <c r="P97" s="9"/>
      <c r="Q97" s="241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/>
      <c r="B98" s="262"/>
      <c r="C98" s="260"/>
      <c r="D98" s="233"/>
      <c r="E98" s="235"/>
      <c r="F98" s="261"/>
      <c r="G98" s="235"/>
      <c r="H98" s="261"/>
      <c r="I98" s="235"/>
      <c r="J98" s="9"/>
      <c r="K98" s="9"/>
      <c r="L98" s="9"/>
      <c r="M98" s="241"/>
      <c r="N98" s="9"/>
      <c r="O98" s="9"/>
      <c r="P98" s="9"/>
      <c r="Q98" s="241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/>
      <c r="B99" s="262"/>
      <c r="C99" s="260"/>
      <c r="D99" s="233"/>
      <c r="E99" s="235"/>
      <c r="F99" s="261"/>
      <c r="G99" s="235"/>
      <c r="H99" s="261"/>
      <c r="I99" s="235"/>
      <c r="J99" s="9"/>
      <c r="K99" s="9"/>
      <c r="L99" s="9"/>
      <c r="M99" s="241"/>
      <c r="N99" s="9"/>
      <c r="O99" s="9"/>
      <c r="P99" s="9"/>
      <c r="Q99" s="241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/>
      <c r="B100" s="260"/>
      <c r="C100" s="260"/>
      <c r="D100" s="233"/>
      <c r="E100" s="235"/>
      <c r="F100" s="261"/>
      <c r="G100" s="235"/>
      <c r="H100" s="261"/>
      <c r="I100" s="235"/>
      <c r="J100" s="9"/>
      <c r="K100" s="9"/>
      <c r="L100" s="9"/>
      <c r="M100" s="241"/>
      <c r="N100" s="9"/>
      <c r="O100" s="9"/>
      <c r="P100" s="9"/>
      <c r="Q100" s="241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/>
      <c r="B101" s="260"/>
      <c r="C101" s="260"/>
      <c r="D101" s="233"/>
      <c r="E101" s="235"/>
      <c r="F101" s="261"/>
      <c r="G101" s="235"/>
      <c r="H101" s="261"/>
      <c r="I101" s="235"/>
      <c r="J101" s="9"/>
      <c r="K101" s="9"/>
      <c r="L101" s="9"/>
      <c r="M101" s="241"/>
      <c r="N101" s="9"/>
      <c r="O101" s="9"/>
      <c r="P101" s="9"/>
      <c r="Q101" s="241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/>
      <c r="B102" s="260"/>
      <c r="C102" s="260"/>
      <c r="D102" s="233"/>
      <c r="E102" s="235"/>
      <c r="F102" s="261"/>
      <c r="G102" s="235"/>
      <c r="H102" s="261"/>
      <c r="I102" s="235"/>
      <c r="J102" s="9"/>
      <c r="K102" s="9"/>
      <c r="L102" s="9"/>
      <c r="M102" s="241"/>
      <c r="N102" s="9"/>
      <c r="O102" s="9"/>
      <c r="P102" s="9"/>
      <c r="Q102" s="241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/>
      <c r="B103" s="260"/>
      <c r="C103" s="260"/>
      <c r="D103" s="233"/>
      <c r="E103" s="235"/>
      <c r="F103" s="261"/>
      <c r="G103" s="235"/>
      <c r="H103" s="261"/>
      <c r="I103" s="235"/>
      <c r="J103" s="9"/>
      <c r="K103" s="9"/>
      <c r="L103" s="9"/>
      <c r="M103" s="241"/>
      <c r="N103" s="9"/>
      <c r="O103" s="9"/>
      <c r="P103" s="9"/>
      <c r="Q103" s="241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/>
      <c r="B104" s="260"/>
      <c r="C104" s="260"/>
      <c r="D104" s="233"/>
      <c r="E104" s="235"/>
      <c r="F104" s="261"/>
      <c r="G104" s="235"/>
      <c r="H104" s="261"/>
      <c r="I104" s="235"/>
      <c r="J104" s="9"/>
      <c r="K104" s="9"/>
      <c r="L104" s="9"/>
      <c r="M104" s="241"/>
      <c r="N104" s="9"/>
      <c r="O104" s="9"/>
      <c r="P104" s="9"/>
      <c r="Q104" s="241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/>
      <c r="B105" s="260"/>
      <c r="C105" s="260"/>
      <c r="D105" s="233"/>
      <c r="E105" s="235"/>
      <c r="F105" s="261"/>
      <c r="G105" s="235"/>
      <c r="H105" s="261"/>
      <c r="I105" s="235"/>
      <c r="J105" s="9"/>
      <c r="K105" s="9"/>
      <c r="L105" s="9"/>
      <c r="M105" s="241"/>
      <c r="N105" s="9"/>
      <c r="O105" s="9"/>
      <c r="P105" s="9"/>
      <c r="Q105" s="241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/>
      <c r="B106" s="260"/>
      <c r="C106" s="260"/>
      <c r="D106" s="233"/>
      <c r="E106" s="235"/>
      <c r="F106" s="261"/>
      <c r="G106" s="235"/>
      <c r="H106" s="261"/>
      <c r="I106" s="235"/>
      <c r="J106" s="9"/>
      <c r="K106" s="9"/>
      <c r="L106" s="9"/>
      <c r="M106" s="241"/>
      <c r="N106" s="9"/>
      <c r="O106" s="9"/>
      <c r="P106" s="9"/>
      <c r="Q106" s="241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/>
      <c r="B107" s="260"/>
      <c r="C107" s="260"/>
      <c r="D107" s="233"/>
      <c r="E107" s="235"/>
      <c r="F107" s="261"/>
      <c r="G107" s="235"/>
      <c r="H107" s="261"/>
      <c r="I107" s="235"/>
      <c r="J107" s="9"/>
      <c r="K107" s="9"/>
      <c r="L107" s="9"/>
      <c r="M107" s="241"/>
      <c r="N107" s="9"/>
      <c r="O107" s="9"/>
      <c r="P107" s="9"/>
      <c r="Q107" s="241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/>
      <c r="B108" s="262"/>
      <c r="C108" s="260"/>
      <c r="D108" s="233"/>
      <c r="E108" s="235"/>
      <c r="F108" s="261"/>
      <c r="G108" s="235"/>
      <c r="H108" s="261"/>
      <c r="I108" s="235"/>
      <c r="J108" s="9"/>
      <c r="K108" s="9"/>
      <c r="L108" s="9"/>
      <c r="M108" s="241"/>
      <c r="N108" s="9"/>
      <c r="O108" s="9"/>
      <c r="P108" s="9"/>
      <c r="Q108" s="241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/>
      <c r="B109" s="262"/>
      <c r="C109" s="260"/>
      <c r="D109" s="233"/>
      <c r="E109" s="235"/>
      <c r="F109" s="261"/>
      <c r="G109" s="235"/>
      <c r="H109" s="261"/>
      <c r="I109" s="235"/>
      <c r="J109" s="9"/>
      <c r="K109" s="9"/>
      <c r="L109" s="9"/>
      <c r="M109" s="241"/>
      <c r="N109" s="9"/>
      <c r="O109" s="9"/>
      <c r="P109" s="9"/>
      <c r="Q109" s="241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/>
      <c r="B110" s="262"/>
      <c r="C110" s="260"/>
      <c r="D110" s="233"/>
      <c r="E110" s="235"/>
      <c r="F110" s="261"/>
      <c r="G110" s="235"/>
      <c r="H110" s="261"/>
      <c r="I110" s="235"/>
      <c r="J110" s="9"/>
      <c r="K110" s="9"/>
      <c r="L110" s="9"/>
      <c r="M110" s="241"/>
      <c r="N110" s="9"/>
      <c r="O110" s="9"/>
      <c r="P110" s="9"/>
      <c r="Q110" s="241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/>
      <c r="B111" s="262"/>
      <c r="C111" s="260"/>
      <c r="D111" s="233"/>
      <c r="E111" s="235"/>
      <c r="F111" s="261"/>
      <c r="G111" s="235"/>
      <c r="H111" s="261"/>
      <c r="I111" s="235"/>
      <c r="J111" s="9"/>
      <c r="K111" s="9"/>
      <c r="L111" s="9"/>
      <c r="M111" s="241"/>
      <c r="N111" s="9"/>
      <c r="O111" s="9"/>
      <c r="P111" s="9"/>
      <c r="Q111" s="241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/>
      <c r="B112" s="260"/>
      <c r="C112" s="260"/>
      <c r="D112" s="233"/>
      <c r="E112" s="235"/>
      <c r="F112" s="261"/>
      <c r="G112" s="235"/>
      <c r="H112" s="261"/>
      <c r="I112" s="235"/>
      <c r="J112" s="9"/>
      <c r="K112" s="9"/>
      <c r="L112" s="9"/>
      <c r="M112" s="241"/>
      <c r="N112" s="9"/>
      <c r="O112" s="9"/>
      <c r="P112" s="9"/>
      <c r="Q112" s="241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63"/>
      <c r="B113" s="264"/>
      <c r="C113" s="264"/>
      <c r="D113" s="265"/>
      <c r="E113" s="266"/>
      <c r="F113" s="267"/>
      <c r="G113" s="266"/>
      <c r="H113" s="267"/>
      <c r="I113" s="266"/>
      <c r="J113" s="268"/>
      <c r="K113" s="268"/>
      <c r="L113" s="268"/>
      <c r="M113" s="15"/>
      <c r="N113" s="268"/>
      <c r="O113" s="268"/>
      <c r="P113" s="268"/>
      <c r="Q113" s="15"/>
      <c r="R113" s="269"/>
      <c r="S113" s="269"/>
      <c r="T113" s="269"/>
      <c r="U113" s="270"/>
      <c r="V113" s="270"/>
      <c r="W113" s="270"/>
      <c r="X113" s="268"/>
      <c r="Y113" s="268"/>
      <c r="Z113" s="268"/>
      <c r="AA113" s="271"/>
      <c r="AB113" s="272"/>
      <c r="AC113" s="15"/>
      <c r="AD113" s="15"/>
      <c r="AE113" s="273"/>
      <c r="AF113" s="272"/>
      <c r="AG113" s="272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274"/>
      <c r="BE113" s="15"/>
      <c r="BF113" s="15"/>
      <c r="BG113" s="15"/>
      <c r="BH113" s="15"/>
      <c r="BI113" s="15"/>
      <c r="BJ113" s="272"/>
      <c r="BK113" s="275"/>
      <c r="BL113" s="275"/>
      <c r="BM113" s="275"/>
      <c r="BN113" s="275"/>
    </row>
    <row r="114" spans="1:66" x14ac:dyDescent="0.25">
      <c r="A114" s="259"/>
      <c r="B114" s="260"/>
      <c r="C114" s="260"/>
      <c r="D114" s="233"/>
      <c r="E114" s="235"/>
      <c r="F114" s="261"/>
      <c r="G114" s="235"/>
      <c r="H114" s="261"/>
      <c r="I114" s="235"/>
      <c r="J114" s="9"/>
      <c r="K114" s="9"/>
      <c r="L114" s="9"/>
      <c r="M114" s="241"/>
      <c r="N114" s="9"/>
      <c r="O114" s="9"/>
      <c r="P114" s="9"/>
      <c r="Q114" s="241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/>
      <c r="B115" s="283"/>
      <c r="C115" s="260"/>
      <c r="D115" s="233"/>
      <c r="E115" s="235"/>
      <c r="F115" s="261"/>
      <c r="G115" s="235"/>
      <c r="H115" s="261"/>
      <c r="I115" s="235"/>
      <c r="J115" s="9"/>
      <c r="K115" s="9"/>
      <c r="L115" s="9"/>
      <c r="M115" s="241"/>
      <c r="N115" s="9"/>
      <c r="O115" s="9"/>
      <c r="P115" s="9"/>
      <c r="Q115" s="241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/>
      <c r="B116" s="283"/>
      <c r="C116" s="260"/>
      <c r="D116" s="233"/>
      <c r="E116" s="235"/>
      <c r="F116" s="261"/>
      <c r="G116" s="235"/>
      <c r="H116" s="261"/>
      <c r="I116" s="235"/>
      <c r="J116" s="9"/>
      <c r="K116" s="9"/>
      <c r="L116" s="9"/>
      <c r="M116" s="241"/>
      <c r="N116" s="9"/>
      <c r="O116" s="9"/>
      <c r="P116" s="9"/>
      <c r="Q116" s="241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/>
      <c r="B117" s="283"/>
      <c r="C117" s="260"/>
      <c r="D117" s="233"/>
      <c r="E117" s="235"/>
      <c r="F117" s="261"/>
      <c r="G117" s="235"/>
      <c r="H117" s="261"/>
      <c r="I117" s="235"/>
      <c r="J117" s="9"/>
      <c r="K117" s="9"/>
      <c r="L117" s="9"/>
      <c r="M117" s="241"/>
      <c r="N117" s="9"/>
      <c r="O117" s="9"/>
      <c r="P117" s="9"/>
      <c r="Q117" s="241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/>
      <c r="B118" s="260"/>
      <c r="C118" s="260"/>
      <c r="D118" s="233"/>
      <c r="E118" s="235"/>
      <c r="F118" s="261"/>
      <c r="G118" s="235"/>
      <c r="H118" s="261"/>
      <c r="I118" s="235"/>
      <c r="J118" s="9"/>
      <c r="K118" s="9"/>
      <c r="L118" s="9"/>
      <c r="M118" s="241"/>
      <c r="N118" s="9"/>
      <c r="O118" s="9"/>
      <c r="P118" s="9"/>
      <c r="Q118" s="241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/>
      <c r="B119" s="260"/>
      <c r="C119" s="260"/>
      <c r="D119" s="233"/>
      <c r="E119" s="235"/>
      <c r="F119" s="261"/>
      <c r="G119" s="235"/>
      <c r="H119" s="261"/>
      <c r="I119" s="235"/>
      <c r="J119" s="9"/>
      <c r="K119" s="9"/>
      <c r="L119" s="9"/>
      <c r="M119" s="241"/>
      <c r="N119" s="9"/>
      <c r="O119" s="9"/>
      <c r="P119" s="9"/>
      <c r="Q119" s="241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/>
      <c r="B120" s="260"/>
      <c r="C120" s="260"/>
      <c r="D120" s="233"/>
      <c r="E120" s="235"/>
      <c r="F120" s="261"/>
      <c r="G120" s="235"/>
      <c r="H120" s="261"/>
      <c r="I120" s="235"/>
      <c r="J120" s="9"/>
      <c r="K120" s="9"/>
      <c r="L120" s="9"/>
      <c r="M120" s="241"/>
      <c r="N120" s="9"/>
      <c r="O120" s="9"/>
      <c r="P120" s="9"/>
      <c r="Q120" s="241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/>
      <c r="B121" s="260"/>
      <c r="C121" s="260"/>
      <c r="D121" s="233"/>
      <c r="E121" s="235"/>
      <c r="F121" s="261"/>
      <c r="G121" s="235"/>
      <c r="H121" s="261"/>
      <c r="I121" s="235"/>
      <c r="J121" s="9"/>
      <c r="K121" s="9"/>
      <c r="L121" s="9"/>
      <c r="M121" s="241"/>
      <c r="N121" s="9"/>
      <c r="O121" s="9"/>
      <c r="P121" s="9"/>
      <c r="Q121" s="241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/>
      <c r="B122" s="260"/>
      <c r="C122" s="260"/>
      <c r="D122" s="233"/>
      <c r="E122" s="235"/>
      <c r="F122" s="261"/>
      <c r="G122" s="235"/>
      <c r="H122" s="261"/>
      <c r="I122" s="235"/>
      <c r="J122" s="9"/>
      <c r="K122" s="9"/>
      <c r="L122" s="9"/>
      <c r="M122" s="241"/>
      <c r="N122" s="9"/>
      <c r="O122" s="9"/>
      <c r="P122" s="9"/>
      <c r="Q122" s="241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/>
      <c r="B123" s="260"/>
      <c r="C123" s="260"/>
      <c r="D123" s="233"/>
      <c r="E123" s="235"/>
      <c r="F123" s="261"/>
      <c r="G123" s="235"/>
      <c r="H123" s="261"/>
      <c r="I123" s="235"/>
      <c r="J123" s="9"/>
      <c r="K123" s="9"/>
      <c r="L123" s="9"/>
      <c r="M123" s="241"/>
      <c r="N123" s="9"/>
      <c r="O123" s="9"/>
      <c r="P123" s="9"/>
      <c r="Q123" s="241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/>
      <c r="B124" s="260"/>
      <c r="C124" s="260"/>
      <c r="D124" s="233"/>
      <c r="E124" s="235"/>
      <c r="F124" s="261"/>
      <c r="G124" s="235"/>
      <c r="H124" s="261"/>
      <c r="I124" s="235"/>
      <c r="J124" s="9"/>
      <c r="K124" s="9"/>
      <c r="L124" s="9"/>
      <c r="M124" s="241"/>
      <c r="N124" s="9"/>
      <c r="O124" s="9"/>
      <c r="P124" s="9"/>
      <c r="Q124" s="241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/>
      <c r="B125" s="260"/>
      <c r="C125" s="260"/>
      <c r="D125" s="233"/>
      <c r="E125" s="235"/>
      <c r="F125" s="261"/>
      <c r="G125" s="235"/>
      <c r="H125" s="261"/>
      <c r="I125" s="235"/>
      <c r="J125" s="9"/>
      <c r="K125" s="9"/>
      <c r="L125" s="9"/>
      <c r="M125" s="241"/>
      <c r="N125" s="9"/>
      <c r="O125" s="9"/>
      <c r="P125" s="9"/>
      <c r="Q125" s="241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/>
      <c r="B126" s="260"/>
      <c r="C126" s="260"/>
      <c r="D126" s="233"/>
      <c r="E126" s="235"/>
      <c r="F126" s="261"/>
      <c r="G126" s="235"/>
      <c r="H126" s="261"/>
      <c r="I126" s="235"/>
      <c r="J126" s="9"/>
      <c r="K126" s="9"/>
      <c r="L126" s="9"/>
      <c r="M126" s="241"/>
      <c r="N126" s="9"/>
      <c r="O126" s="9"/>
      <c r="P126" s="9"/>
      <c r="Q126" s="241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/>
      <c r="B127" s="260"/>
      <c r="C127" s="260"/>
      <c r="D127" s="233"/>
      <c r="E127" s="235"/>
      <c r="F127" s="261"/>
      <c r="G127" s="235"/>
      <c r="H127" s="261"/>
      <c r="I127" s="235"/>
      <c r="J127" s="9"/>
      <c r="K127" s="9"/>
      <c r="L127" s="9"/>
      <c r="M127" s="241"/>
      <c r="N127" s="9"/>
      <c r="O127" s="9"/>
      <c r="P127" s="9"/>
      <c r="Q127" s="241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/>
      <c r="B128" s="260"/>
      <c r="C128" s="260"/>
      <c r="D128" s="233"/>
      <c r="E128" s="235"/>
      <c r="F128" s="261"/>
      <c r="G128" s="235"/>
      <c r="H128" s="261"/>
      <c r="I128" s="235"/>
      <c r="J128" s="9"/>
      <c r="K128" s="9"/>
      <c r="L128" s="9"/>
      <c r="M128" s="241"/>
      <c r="N128" s="9"/>
      <c r="O128" s="9"/>
      <c r="P128" s="9"/>
      <c r="Q128" s="241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/>
      <c r="B129" s="260"/>
      <c r="C129" s="260"/>
      <c r="D129" s="233"/>
      <c r="E129" s="235"/>
      <c r="F129" s="261"/>
      <c r="G129" s="235"/>
      <c r="H129" s="261"/>
      <c r="I129" s="235"/>
      <c r="J129" s="9"/>
      <c r="K129" s="9"/>
      <c r="L129" s="9"/>
      <c r="M129" s="241"/>
      <c r="N129" s="9"/>
      <c r="O129" s="9"/>
      <c r="P129" s="9"/>
      <c r="Q129" s="241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/>
      <c r="B130" s="260"/>
      <c r="C130" s="260"/>
      <c r="D130" s="233"/>
      <c r="E130" s="235"/>
      <c r="F130" s="261"/>
      <c r="G130" s="235"/>
      <c r="H130" s="261"/>
      <c r="I130" s="235"/>
      <c r="J130" s="9"/>
      <c r="K130" s="9"/>
      <c r="L130" s="9"/>
      <c r="M130" s="241"/>
      <c r="N130" s="9"/>
      <c r="O130" s="9"/>
      <c r="P130" s="9"/>
      <c r="Q130" s="241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/>
      <c r="B131" s="260"/>
      <c r="C131" s="260"/>
      <c r="D131" s="233"/>
      <c r="E131" s="235"/>
      <c r="F131" s="261"/>
      <c r="G131" s="235"/>
      <c r="H131" s="261"/>
      <c r="I131" s="235"/>
      <c r="J131" s="9"/>
      <c r="K131" s="9"/>
      <c r="L131" s="9"/>
      <c r="M131" s="241"/>
      <c r="N131" s="9"/>
      <c r="O131" s="9"/>
      <c r="P131" s="9"/>
      <c r="Q131" s="241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/>
      <c r="B132" s="260"/>
      <c r="C132" s="260"/>
      <c r="D132" s="233"/>
      <c r="E132" s="235"/>
      <c r="F132" s="261"/>
      <c r="G132" s="235"/>
      <c r="H132" s="261"/>
      <c r="I132" s="235"/>
      <c r="J132" s="9"/>
      <c r="K132" s="9"/>
      <c r="L132" s="9"/>
      <c r="M132" s="241"/>
      <c r="N132" s="9"/>
      <c r="O132" s="9"/>
      <c r="P132" s="9"/>
      <c r="Q132" s="241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/>
      <c r="B133" s="260"/>
      <c r="C133" s="260"/>
      <c r="D133" s="233"/>
      <c r="E133" s="235"/>
      <c r="F133" s="261"/>
      <c r="G133" s="235"/>
      <c r="H133" s="261"/>
      <c r="I133" s="235"/>
      <c r="J133" s="9"/>
      <c r="K133" s="9"/>
      <c r="L133" s="9"/>
      <c r="M133" s="241"/>
      <c r="N133" s="9"/>
      <c r="O133" s="9"/>
      <c r="P133" s="9"/>
      <c r="Q133" s="241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/>
      <c r="B134" s="260"/>
      <c r="C134" s="260"/>
      <c r="D134" s="233"/>
      <c r="E134" s="235"/>
      <c r="F134" s="261"/>
      <c r="G134" s="235"/>
      <c r="H134" s="261"/>
      <c r="I134" s="235"/>
      <c r="J134" s="9"/>
      <c r="K134" s="9"/>
      <c r="L134" s="9"/>
      <c r="M134" s="241"/>
      <c r="N134" s="9"/>
      <c r="O134" s="9"/>
      <c r="P134" s="9"/>
      <c r="Q134" s="241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/>
      <c r="B135" s="260"/>
      <c r="C135" s="260"/>
      <c r="D135" s="233"/>
      <c r="E135" s="235"/>
      <c r="F135" s="261"/>
      <c r="G135" s="235"/>
      <c r="H135" s="261"/>
      <c r="I135" s="235"/>
      <c r="J135" s="9"/>
      <c r="K135" s="9"/>
      <c r="L135" s="9"/>
      <c r="M135" s="241"/>
      <c r="N135" s="9"/>
      <c r="O135" s="9"/>
      <c r="P135" s="9"/>
      <c r="Q135" s="241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/>
      <c r="B136" s="260"/>
      <c r="C136" s="260"/>
      <c r="D136" s="233"/>
      <c r="E136" s="235"/>
      <c r="F136" s="261"/>
      <c r="G136" s="235"/>
      <c r="H136" s="261"/>
      <c r="I136" s="235"/>
      <c r="J136" s="9"/>
      <c r="K136" s="9"/>
      <c r="L136" s="9"/>
      <c r="M136" s="241"/>
      <c r="N136" s="9"/>
      <c r="O136" s="9"/>
      <c r="P136" s="9"/>
      <c r="Q136" s="241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/>
      <c r="B137" s="260"/>
      <c r="C137" s="260"/>
      <c r="D137" s="233"/>
      <c r="E137" s="235"/>
      <c r="F137" s="261"/>
      <c r="G137" s="235"/>
      <c r="H137" s="261"/>
      <c r="I137" s="235"/>
      <c r="J137" s="9"/>
      <c r="K137" s="9"/>
      <c r="L137" s="9"/>
      <c r="M137" s="241"/>
      <c r="N137" s="9"/>
      <c r="O137" s="9"/>
      <c r="P137" s="9"/>
      <c r="Q137" s="241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/>
      <c r="B138" s="260"/>
      <c r="C138" s="260"/>
      <c r="D138" s="233"/>
      <c r="E138" s="235"/>
      <c r="F138" s="261"/>
      <c r="G138" s="235"/>
      <c r="H138" s="261"/>
      <c r="I138" s="235"/>
      <c r="J138" s="9"/>
      <c r="K138" s="9"/>
      <c r="L138" s="9"/>
      <c r="M138" s="241"/>
      <c r="N138" s="9"/>
      <c r="O138" s="9"/>
      <c r="P138" s="9"/>
      <c r="Q138" s="241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/>
      <c r="B139" s="260"/>
      <c r="C139" s="260"/>
      <c r="D139" s="233"/>
      <c r="E139" s="235"/>
      <c r="F139" s="261"/>
      <c r="G139" s="235"/>
      <c r="H139" s="261"/>
      <c r="I139" s="235"/>
      <c r="J139" s="9"/>
      <c r="K139" s="9"/>
      <c r="L139" s="9"/>
      <c r="M139" s="241"/>
      <c r="N139" s="9"/>
      <c r="O139" s="9"/>
      <c r="P139" s="9"/>
      <c r="Q139" s="241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/>
      <c r="B140" s="260"/>
      <c r="C140" s="260"/>
      <c r="D140" s="233"/>
      <c r="E140" s="235"/>
      <c r="F140" s="261"/>
      <c r="G140" s="235"/>
      <c r="H140" s="261"/>
      <c r="I140" s="235"/>
      <c r="J140" s="9"/>
      <c r="K140" s="9"/>
      <c r="L140" s="9"/>
      <c r="M140" s="241"/>
      <c r="N140" s="9"/>
      <c r="O140" s="9"/>
      <c r="P140" s="9"/>
      <c r="Q140" s="241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/>
      <c r="B141" s="260"/>
      <c r="C141" s="260"/>
      <c r="D141" s="233"/>
      <c r="E141" s="235"/>
      <c r="F141" s="261"/>
      <c r="G141" s="235"/>
      <c r="H141" s="261"/>
      <c r="I141" s="235"/>
      <c r="J141" s="9"/>
      <c r="K141" s="9"/>
      <c r="L141" s="9"/>
      <c r="M141" s="241"/>
      <c r="N141" s="9"/>
      <c r="O141" s="9"/>
      <c r="P141" s="9"/>
      <c r="Q141" s="241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/>
      <c r="B142" s="260"/>
      <c r="C142" s="260"/>
      <c r="D142" s="233"/>
      <c r="E142" s="235"/>
      <c r="F142" s="261"/>
      <c r="G142" s="235"/>
      <c r="H142" s="261"/>
      <c r="I142" s="235"/>
      <c r="J142" s="9"/>
      <c r="K142" s="9"/>
      <c r="L142" s="9"/>
      <c r="M142" s="241"/>
      <c r="N142" s="9"/>
      <c r="O142" s="9"/>
      <c r="P142" s="9"/>
      <c r="Q142" s="241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/>
      <c r="B143" s="260"/>
      <c r="C143" s="260"/>
      <c r="D143" s="233"/>
      <c r="E143" s="235"/>
      <c r="F143" s="261"/>
      <c r="G143" s="235"/>
      <c r="H143" s="261"/>
      <c r="I143" s="235"/>
      <c r="J143" s="9"/>
      <c r="K143" s="9"/>
      <c r="L143" s="9"/>
      <c r="M143" s="241"/>
      <c r="N143" s="9"/>
      <c r="O143" s="9"/>
      <c r="P143" s="9"/>
      <c r="Q143" s="241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/>
      <c r="B144" s="260"/>
      <c r="C144" s="260"/>
      <c r="D144" s="233"/>
      <c r="E144" s="235"/>
      <c r="F144" s="261"/>
      <c r="G144" s="235"/>
      <c r="H144" s="261"/>
      <c r="I144" s="235"/>
      <c r="J144" s="9"/>
      <c r="K144" s="9"/>
      <c r="L144" s="9"/>
      <c r="M144" s="241"/>
      <c r="N144" s="9"/>
      <c r="O144" s="9"/>
      <c r="P144" s="9"/>
      <c r="Q144" s="241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/>
      <c r="B145" s="260"/>
      <c r="C145" s="260"/>
      <c r="D145" s="233"/>
      <c r="E145" s="235"/>
      <c r="F145" s="261"/>
      <c r="G145" s="235"/>
      <c r="H145" s="261"/>
      <c r="I145" s="235"/>
      <c r="J145" s="9"/>
      <c r="K145" s="9"/>
      <c r="L145" s="9"/>
      <c r="M145" s="241"/>
      <c r="N145" s="9"/>
      <c r="O145" s="9"/>
      <c r="P145" s="9"/>
      <c r="Q145" s="241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/>
      <c r="B146" s="260"/>
      <c r="C146" s="260"/>
      <c r="D146" s="233"/>
      <c r="E146" s="235"/>
      <c r="F146" s="261"/>
      <c r="G146" s="235"/>
      <c r="H146" s="261"/>
      <c r="I146" s="235"/>
      <c r="J146" s="9"/>
      <c r="K146" s="9"/>
      <c r="L146" s="9"/>
      <c r="M146" s="241"/>
      <c r="N146" s="9"/>
      <c r="O146" s="9"/>
      <c r="P146" s="9"/>
      <c r="Q146" s="241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/>
      <c r="B147" s="260"/>
      <c r="C147" s="260"/>
      <c r="D147" s="233"/>
      <c r="E147" s="235"/>
      <c r="F147" s="261"/>
      <c r="G147" s="235"/>
      <c r="H147" s="261"/>
      <c r="I147" s="235"/>
      <c r="J147" s="9"/>
      <c r="K147" s="9"/>
      <c r="L147" s="9"/>
      <c r="M147" s="241"/>
      <c r="N147" s="9"/>
      <c r="O147" s="9"/>
      <c r="P147" s="9"/>
      <c r="Q147" s="241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/>
      <c r="B148" s="260"/>
      <c r="C148" s="260"/>
      <c r="D148" s="233"/>
      <c r="E148" s="235"/>
      <c r="F148" s="261"/>
      <c r="G148" s="235"/>
      <c r="H148" s="261"/>
      <c r="I148" s="235"/>
      <c r="J148" s="9"/>
      <c r="K148" s="9"/>
      <c r="L148" s="9"/>
      <c r="M148" s="241"/>
      <c r="N148" s="9"/>
      <c r="O148" s="9"/>
      <c r="P148" s="9"/>
      <c r="Q148" s="241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/>
      <c r="B149" s="260"/>
      <c r="C149" s="260"/>
      <c r="D149" s="233"/>
      <c r="E149" s="235"/>
      <c r="F149" s="261"/>
      <c r="G149" s="235"/>
      <c r="H149" s="261"/>
      <c r="I149" s="235"/>
      <c r="J149" s="9"/>
      <c r="K149" s="9"/>
      <c r="L149" s="9"/>
      <c r="M149" s="241"/>
      <c r="N149" s="9"/>
      <c r="O149" s="9"/>
      <c r="P149" s="9"/>
      <c r="Q149" s="241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/>
      <c r="B150" s="260"/>
      <c r="C150" s="260"/>
      <c r="D150" s="233"/>
      <c r="E150" s="235"/>
      <c r="F150" s="261"/>
      <c r="G150" s="235"/>
      <c r="H150" s="261"/>
      <c r="I150" s="235"/>
      <c r="J150" s="9"/>
      <c r="K150" s="9"/>
      <c r="L150" s="9"/>
      <c r="M150" s="241"/>
      <c r="N150" s="9"/>
      <c r="O150" s="9"/>
      <c r="P150" s="9"/>
      <c r="Q150" s="241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/>
      <c r="B151" s="260"/>
      <c r="C151" s="260"/>
      <c r="D151" s="233"/>
      <c r="E151" s="235"/>
      <c r="F151" s="261"/>
      <c r="G151" s="235"/>
      <c r="H151" s="261"/>
      <c r="I151" s="235"/>
      <c r="J151" s="9"/>
      <c r="K151" s="9"/>
      <c r="L151" s="9"/>
      <c r="M151" s="241"/>
      <c r="N151" s="9"/>
      <c r="O151" s="9"/>
      <c r="P151" s="9"/>
      <c r="Q151" s="241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/>
      <c r="B152" s="260"/>
      <c r="C152" s="260"/>
      <c r="D152" s="233"/>
      <c r="E152" s="235"/>
      <c r="F152" s="261"/>
      <c r="G152" s="235"/>
      <c r="H152" s="261"/>
      <c r="I152" s="235"/>
      <c r="J152" s="9"/>
      <c r="K152" s="9"/>
      <c r="L152" s="9"/>
      <c r="M152" s="241"/>
      <c r="N152" s="9"/>
      <c r="O152" s="9"/>
      <c r="P152" s="9"/>
      <c r="Q152" s="241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/>
      <c r="B153" s="260"/>
      <c r="C153" s="260"/>
      <c r="D153" s="233"/>
      <c r="E153" s="235"/>
      <c r="F153" s="261"/>
      <c r="G153" s="235"/>
      <c r="H153" s="261"/>
      <c r="I153" s="235"/>
      <c r="J153" s="9"/>
      <c r="K153" s="9"/>
      <c r="L153" s="9"/>
      <c r="M153" s="241"/>
      <c r="N153" s="9"/>
      <c r="O153" s="9"/>
      <c r="P153" s="9"/>
      <c r="Q153" s="241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/>
      <c r="B154" s="260"/>
      <c r="C154" s="260"/>
      <c r="D154" s="233"/>
      <c r="E154" s="235"/>
      <c r="F154" s="261"/>
      <c r="G154" s="235"/>
      <c r="H154" s="261"/>
      <c r="I154" s="235"/>
      <c r="J154" s="9"/>
      <c r="K154" s="9"/>
      <c r="L154" s="9"/>
      <c r="M154" s="241"/>
      <c r="N154" s="9"/>
      <c r="O154" s="9"/>
      <c r="P154" s="9"/>
      <c r="Q154" s="241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/>
      <c r="B155" s="260"/>
      <c r="C155" s="260"/>
      <c r="D155" s="233"/>
      <c r="E155" s="235"/>
      <c r="F155" s="261"/>
      <c r="G155" s="235"/>
      <c r="H155" s="261"/>
      <c r="I155" s="235"/>
      <c r="J155" s="9"/>
      <c r="K155" s="9"/>
      <c r="L155" s="9"/>
      <c r="M155" s="241"/>
      <c r="N155" s="9"/>
      <c r="O155" s="9"/>
      <c r="P155" s="9"/>
      <c r="Q155" s="241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/>
      <c r="B156" s="260"/>
      <c r="C156" s="260"/>
      <c r="D156" s="233"/>
      <c r="E156" s="235"/>
      <c r="F156" s="261"/>
      <c r="G156" s="235"/>
      <c r="H156" s="261"/>
      <c r="I156" s="235"/>
      <c r="J156" s="9"/>
      <c r="K156" s="9"/>
      <c r="L156" s="9"/>
      <c r="M156" s="241"/>
      <c r="N156" s="9"/>
      <c r="O156" s="9"/>
      <c r="P156" s="9"/>
      <c r="Q156" s="241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/>
      <c r="B157" s="260"/>
      <c r="C157" s="260"/>
      <c r="D157" s="233"/>
      <c r="E157" s="235"/>
      <c r="F157" s="261"/>
      <c r="G157" s="235"/>
      <c r="H157" s="261"/>
      <c r="I157" s="235"/>
      <c r="J157" s="9"/>
      <c r="K157" s="9"/>
      <c r="L157" s="9"/>
      <c r="M157" s="241"/>
      <c r="N157" s="9"/>
      <c r="O157" s="9"/>
      <c r="P157" s="9"/>
      <c r="Q157" s="241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/>
      <c r="B158" s="260"/>
      <c r="C158" s="260"/>
      <c r="D158" s="233"/>
      <c r="E158" s="235"/>
      <c r="F158" s="261"/>
      <c r="G158" s="235"/>
      <c r="H158" s="261"/>
      <c r="I158" s="235"/>
      <c r="J158" s="9"/>
      <c r="K158" s="9"/>
      <c r="L158" s="9"/>
      <c r="M158" s="241"/>
      <c r="N158" s="9"/>
      <c r="O158" s="9"/>
      <c r="P158" s="9"/>
      <c r="Q158" s="241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/>
      <c r="B159" s="260"/>
      <c r="C159" s="260"/>
      <c r="D159" s="233"/>
      <c r="E159" s="235"/>
      <c r="F159" s="261"/>
      <c r="G159" s="235"/>
      <c r="H159" s="261"/>
      <c r="I159" s="235"/>
      <c r="J159" s="9"/>
      <c r="K159" s="9"/>
      <c r="L159" s="9"/>
      <c r="M159" s="241"/>
      <c r="N159" s="9"/>
      <c r="O159" s="9"/>
      <c r="P159" s="9"/>
      <c r="Q159" s="241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/>
      <c r="B160" s="260"/>
      <c r="C160" s="260"/>
      <c r="D160" s="233"/>
      <c r="E160" s="235"/>
      <c r="F160" s="261"/>
      <c r="G160" s="235"/>
      <c r="H160" s="261"/>
      <c r="I160" s="235"/>
      <c r="J160" s="9"/>
      <c r="K160" s="9"/>
      <c r="L160" s="9"/>
      <c r="M160" s="241"/>
      <c r="N160" s="9"/>
      <c r="O160" s="9"/>
      <c r="P160" s="9"/>
      <c r="Q160" s="241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/>
      <c r="B161" s="260"/>
      <c r="C161" s="260"/>
      <c r="D161" s="233"/>
      <c r="E161" s="235"/>
      <c r="F161" s="261"/>
      <c r="G161" s="235"/>
      <c r="H161" s="261"/>
      <c r="I161" s="235"/>
      <c r="J161" s="9"/>
      <c r="K161" s="9"/>
      <c r="L161" s="9"/>
      <c r="M161" s="241"/>
      <c r="N161" s="9"/>
      <c r="O161" s="9"/>
      <c r="P161" s="9"/>
      <c r="Q161" s="241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/>
      <c r="B162" s="260"/>
      <c r="C162" s="260"/>
      <c r="D162" s="233"/>
      <c r="E162" s="235"/>
      <c r="F162" s="261"/>
      <c r="G162" s="235"/>
      <c r="H162" s="261"/>
      <c r="I162" s="235"/>
      <c r="J162" s="9"/>
      <c r="K162" s="9"/>
      <c r="L162" s="9"/>
      <c r="M162" s="241"/>
      <c r="N162" s="9"/>
      <c r="O162" s="9"/>
      <c r="P162" s="9"/>
      <c r="Q162" s="241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/>
      <c r="B163" s="260"/>
      <c r="C163" s="260"/>
      <c r="D163" s="233"/>
      <c r="E163" s="235"/>
      <c r="F163" s="261"/>
      <c r="G163" s="235"/>
      <c r="H163" s="261"/>
      <c r="I163" s="235"/>
      <c r="J163" s="9"/>
      <c r="K163" s="9"/>
      <c r="L163" s="9"/>
      <c r="M163" s="241"/>
      <c r="N163" s="9"/>
      <c r="O163" s="9"/>
      <c r="P163" s="9"/>
      <c r="Q163" s="241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/>
      <c r="B164" s="260"/>
      <c r="C164" s="260"/>
      <c r="D164" s="233"/>
      <c r="E164" s="235"/>
      <c r="F164" s="261"/>
      <c r="G164" s="235"/>
      <c r="H164" s="261"/>
      <c r="I164" s="235"/>
      <c r="J164" s="9"/>
      <c r="K164" s="9"/>
      <c r="L164" s="9"/>
      <c r="M164" s="241"/>
      <c r="N164" s="9"/>
      <c r="O164" s="9"/>
      <c r="P164" s="9"/>
      <c r="Q164" s="241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/>
      <c r="B165" s="260"/>
      <c r="C165" s="260"/>
      <c r="D165" s="233"/>
      <c r="E165" s="235"/>
      <c r="F165" s="261"/>
      <c r="G165" s="235"/>
      <c r="H165" s="261"/>
      <c r="I165" s="235"/>
      <c r="J165" s="9"/>
      <c r="K165" s="9"/>
      <c r="L165" s="9"/>
      <c r="M165" s="241"/>
      <c r="N165" s="9"/>
      <c r="O165" s="9"/>
      <c r="P165" s="9"/>
      <c r="Q165" s="241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/>
      <c r="B166" s="260"/>
      <c r="C166" s="260"/>
      <c r="D166" s="233"/>
      <c r="E166" s="235"/>
      <c r="F166" s="261"/>
      <c r="G166" s="235"/>
      <c r="H166" s="261"/>
      <c r="I166" s="235"/>
      <c r="J166" s="9"/>
      <c r="K166" s="9"/>
      <c r="L166" s="9"/>
      <c r="M166" s="241"/>
      <c r="N166" s="9"/>
      <c r="O166" s="9"/>
      <c r="P166" s="9"/>
      <c r="Q166" s="241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/>
      <c r="B167" s="260"/>
      <c r="C167" s="260"/>
      <c r="D167" s="233"/>
      <c r="E167" s="235"/>
      <c r="F167" s="261"/>
      <c r="G167" s="235"/>
      <c r="H167" s="261"/>
      <c r="I167" s="235"/>
      <c r="J167" s="9"/>
      <c r="K167" s="9"/>
      <c r="L167" s="9"/>
      <c r="M167" s="241"/>
      <c r="N167" s="9"/>
      <c r="O167" s="9"/>
      <c r="P167" s="9"/>
      <c r="Q167" s="241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/>
      <c r="B168" s="260"/>
      <c r="C168" s="260"/>
      <c r="D168" s="233"/>
      <c r="E168" s="235"/>
      <c r="F168" s="261"/>
      <c r="G168" s="235"/>
      <c r="H168" s="261"/>
      <c r="I168" s="235"/>
      <c r="J168" s="9"/>
      <c r="K168" s="9"/>
      <c r="L168" s="9"/>
      <c r="M168" s="241"/>
      <c r="N168" s="9"/>
      <c r="O168" s="9"/>
      <c r="P168" s="9"/>
      <c r="Q168" s="241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/>
      <c r="B169" s="260"/>
      <c r="C169" s="260"/>
      <c r="D169" s="233"/>
      <c r="E169" s="235"/>
      <c r="F169" s="261"/>
      <c r="G169" s="235"/>
      <c r="H169" s="261"/>
      <c r="I169" s="235"/>
      <c r="J169" s="9"/>
      <c r="K169" s="9"/>
      <c r="L169" s="9"/>
      <c r="M169" s="241"/>
      <c r="N169" s="9"/>
      <c r="O169" s="9"/>
      <c r="P169" s="9"/>
      <c r="Q169" s="241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/>
      <c r="B170" s="260"/>
      <c r="C170" s="260"/>
      <c r="D170" s="233"/>
      <c r="E170" s="235"/>
      <c r="F170" s="261"/>
      <c r="G170" s="235"/>
      <c r="H170" s="261"/>
      <c r="I170" s="235"/>
      <c r="J170" s="9"/>
      <c r="K170" s="9"/>
      <c r="L170" s="9"/>
      <c r="M170" s="241"/>
      <c r="N170" s="9"/>
      <c r="O170" s="9"/>
      <c r="P170" s="9"/>
      <c r="Q170" s="241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/>
      <c r="B171" s="260"/>
      <c r="C171" s="260"/>
      <c r="D171" s="233"/>
      <c r="E171" s="235"/>
      <c r="F171" s="261"/>
      <c r="G171" s="235"/>
      <c r="H171" s="261"/>
      <c r="I171" s="235"/>
      <c r="J171" s="9"/>
      <c r="K171" s="9"/>
      <c r="L171" s="9"/>
      <c r="M171" s="241"/>
      <c r="N171" s="9"/>
      <c r="O171" s="9"/>
      <c r="P171" s="9"/>
      <c r="Q171" s="241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/>
      <c r="B172" s="260"/>
      <c r="C172" s="260"/>
      <c r="D172" s="233"/>
      <c r="E172" s="235"/>
      <c r="F172" s="261"/>
      <c r="G172" s="235"/>
      <c r="H172" s="261"/>
      <c r="I172" s="235"/>
      <c r="J172" s="9"/>
      <c r="K172" s="9"/>
      <c r="L172" s="9"/>
      <c r="M172" s="241"/>
      <c r="N172" s="9"/>
      <c r="O172" s="9"/>
      <c r="P172" s="9"/>
      <c r="Q172" s="241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/>
      <c r="B173" s="260"/>
      <c r="C173" s="260"/>
      <c r="D173" s="233"/>
      <c r="E173" s="235"/>
      <c r="F173" s="261"/>
      <c r="G173" s="235"/>
      <c r="H173" s="261"/>
      <c r="I173" s="235"/>
      <c r="J173" s="9"/>
      <c r="K173" s="9"/>
      <c r="L173" s="9"/>
      <c r="M173" s="241"/>
      <c r="N173" s="9"/>
      <c r="O173" s="9"/>
      <c r="P173" s="9"/>
      <c r="Q173" s="241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/>
      <c r="B174" s="260"/>
      <c r="C174" s="260"/>
      <c r="D174" s="233"/>
      <c r="E174" s="235"/>
      <c r="F174" s="261"/>
      <c r="G174" s="235"/>
      <c r="H174" s="261"/>
      <c r="I174" s="235"/>
      <c r="J174" s="9"/>
      <c r="K174" s="9"/>
      <c r="L174" s="9"/>
      <c r="M174" s="241"/>
      <c r="N174" s="9"/>
      <c r="O174" s="9"/>
      <c r="P174" s="9"/>
      <c r="Q174" s="241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/>
      <c r="B175" s="260"/>
      <c r="C175" s="260"/>
      <c r="D175" s="233"/>
      <c r="E175" s="235"/>
      <c r="F175" s="261"/>
      <c r="G175" s="235"/>
      <c r="H175" s="261"/>
      <c r="I175" s="235"/>
      <c r="J175" s="9"/>
      <c r="K175" s="9"/>
      <c r="L175" s="9"/>
      <c r="M175" s="241"/>
      <c r="N175" s="9"/>
      <c r="O175" s="9"/>
      <c r="P175" s="9"/>
      <c r="Q175" s="241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/>
      <c r="B176" s="260"/>
      <c r="C176" s="260"/>
      <c r="D176" s="233"/>
      <c r="E176" s="235"/>
      <c r="F176" s="261"/>
      <c r="G176" s="235"/>
      <c r="H176" s="261"/>
      <c r="I176" s="235"/>
      <c r="J176" s="9"/>
      <c r="K176" s="9"/>
      <c r="L176" s="9"/>
      <c r="M176" s="241"/>
      <c r="N176" s="9"/>
      <c r="O176" s="9"/>
      <c r="P176" s="9"/>
      <c r="Q176" s="241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/>
      <c r="B177" s="260"/>
      <c r="C177" s="260"/>
      <c r="D177" s="233"/>
      <c r="E177" s="235"/>
      <c r="F177" s="261"/>
      <c r="G177" s="235"/>
      <c r="H177" s="261"/>
      <c r="I177" s="235"/>
      <c r="J177" s="9"/>
      <c r="K177" s="9"/>
      <c r="L177" s="9"/>
      <c r="M177" s="241"/>
      <c r="N177" s="9"/>
      <c r="O177" s="9"/>
      <c r="P177" s="9"/>
      <c r="Q177" s="241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/>
      <c r="B178" s="260"/>
      <c r="C178" s="260"/>
      <c r="D178" s="233"/>
      <c r="E178" s="235"/>
      <c r="F178" s="261"/>
      <c r="G178" s="235"/>
      <c r="H178" s="261"/>
      <c r="I178" s="235"/>
      <c r="J178" s="9"/>
      <c r="K178" s="9"/>
      <c r="L178" s="9"/>
      <c r="M178" s="241"/>
      <c r="N178" s="9"/>
      <c r="O178" s="9"/>
      <c r="P178" s="9"/>
      <c r="Q178" s="241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/>
      <c r="B179" s="260"/>
      <c r="C179" s="260"/>
      <c r="D179" s="233"/>
      <c r="E179" s="235"/>
      <c r="F179" s="261"/>
      <c r="G179" s="235"/>
      <c r="H179" s="261"/>
      <c r="I179" s="235"/>
      <c r="J179" s="9"/>
      <c r="K179" s="9"/>
      <c r="L179" s="9"/>
      <c r="M179" s="241"/>
      <c r="N179" s="9"/>
      <c r="O179" s="9"/>
      <c r="P179" s="9"/>
      <c r="Q179" s="241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/>
      <c r="B180" s="260"/>
      <c r="C180" s="260"/>
      <c r="D180" s="233"/>
      <c r="E180" s="235"/>
      <c r="F180" s="261"/>
      <c r="G180" s="235"/>
      <c r="H180" s="261"/>
      <c r="I180" s="235"/>
      <c r="J180" s="9"/>
      <c r="K180" s="9"/>
      <c r="L180" s="9"/>
      <c r="M180" s="241"/>
      <c r="N180" s="9"/>
      <c r="O180" s="9"/>
      <c r="P180" s="9"/>
      <c r="Q180" s="241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/>
      <c r="B181" s="260"/>
      <c r="C181" s="260"/>
      <c r="D181" s="233"/>
      <c r="E181" s="235"/>
      <c r="F181" s="261"/>
      <c r="G181" s="235"/>
      <c r="H181" s="261"/>
      <c r="I181" s="235"/>
      <c r="J181" s="9"/>
      <c r="K181" s="9"/>
      <c r="L181" s="9"/>
      <c r="M181" s="241"/>
      <c r="N181" s="9"/>
      <c r="O181" s="9"/>
      <c r="P181" s="9"/>
      <c r="Q181" s="241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/>
      <c r="B182" s="260"/>
      <c r="C182" s="260"/>
      <c r="D182" s="233"/>
      <c r="E182" s="235"/>
      <c r="F182" s="261"/>
      <c r="G182" s="235"/>
      <c r="H182" s="261"/>
      <c r="I182" s="235"/>
      <c r="J182" s="9"/>
      <c r="K182" s="9"/>
      <c r="L182" s="9"/>
      <c r="M182" s="241"/>
      <c r="N182" s="9"/>
      <c r="O182" s="9"/>
      <c r="P182" s="9"/>
      <c r="Q182" s="241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/>
      <c r="B183" s="260"/>
      <c r="C183" s="260"/>
      <c r="D183" s="233"/>
      <c r="E183" s="235"/>
      <c r="F183" s="261"/>
      <c r="G183" s="235"/>
      <c r="H183" s="261"/>
      <c r="I183" s="235"/>
      <c r="J183" s="9"/>
      <c r="K183" s="9"/>
      <c r="L183" s="9"/>
      <c r="M183" s="241"/>
      <c r="N183" s="9"/>
      <c r="O183" s="9"/>
      <c r="P183" s="9"/>
      <c r="Q183" s="241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/>
      <c r="B184" s="260"/>
      <c r="C184" s="260"/>
      <c r="D184" s="233"/>
      <c r="E184" s="235"/>
      <c r="F184" s="261"/>
      <c r="G184" s="235"/>
      <c r="H184" s="261"/>
      <c r="I184" s="235"/>
      <c r="J184" s="9"/>
      <c r="K184" s="9"/>
      <c r="L184" s="9"/>
      <c r="M184" s="241"/>
      <c r="N184" s="9"/>
      <c r="O184" s="9"/>
      <c r="P184" s="9"/>
      <c r="Q184" s="241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/>
      <c r="B185" s="260"/>
      <c r="C185" s="260"/>
      <c r="D185" s="233"/>
      <c r="E185" s="235"/>
      <c r="F185" s="261"/>
      <c r="G185" s="235"/>
      <c r="H185" s="261"/>
      <c r="I185" s="235"/>
      <c r="J185" s="9"/>
      <c r="K185" s="9"/>
      <c r="L185" s="9"/>
      <c r="M185" s="241"/>
      <c r="N185" s="9"/>
      <c r="O185" s="9"/>
      <c r="P185" s="9"/>
      <c r="Q185" s="241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/>
      <c r="B186" s="260"/>
      <c r="C186" s="260"/>
      <c r="D186" s="233"/>
      <c r="E186" s="235"/>
      <c r="F186" s="261"/>
      <c r="G186" s="235"/>
      <c r="H186" s="261"/>
      <c r="I186" s="235"/>
      <c r="J186" s="9"/>
      <c r="K186" s="9"/>
      <c r="L186" s="9"/>
      <c r="M186" s="241"/>
      <c r="N186" s="9"/>
      <c r="O186" s="9"/>
      <c r="P186" s="9"/>
      <c r="Q186" s="241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/>
      <c r="B187" s="260"/>
      <c r="C187" s="260"/>
      <c r="D187" s="233"/>
      <c r="E187" s="235"/>
      <c r="F187" s="261"/>
      <c r="G187" s="235"/>
      <c r="H187" s="261"/>
      <c r="I187" s="235"/>
      <c r="J187" s="9"/>
      <c r="K187" s="9"/>
      <c r="L187" s="9"/>
      <c r="M187" s="241"/>
      <c r="N187" s="9"/>
      <c r="O187" s="9"/>
      <c r="P187" s="9"/>
      <c r="Q187" s="241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/>
      <c r="B188" s="260"/>
      <c r="C188" s="260"/>
      <c r="D188" s="233"/>
      <c r="E188" s="235"/>
      <c r="F188" s="261"/>
      <c r="G188" s="235"/>
      <c r="H188" s="261"/>
      <c r="I188" s="235"/>
      <c r="J188" s="9"/>
      <c r="K188" s="9"/>
      <c r="L188" s="9"/>
      <c r="M188" s="241"/>
      <c r="N188" s="9"/>
      <c r="O188" s="9"/>
      <c r="P188" s="9"/>
      <c r="Q188" s="241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/>
      <c r="B189" s="260"/>
      <c r="C189" s="260"/>
      <c r="D189" s="233"/>
      <c r="E189" s="235"/>
      <c r="F189" s="261"/>
      <c r="G189" s="235"/>
      <c r="H189" s="261"/>
      <c r="I189" s="235"/>
      <c r="J189" s="9"/>
      <c r="K189" s="9"/>
      <c r="L189" s="9"/>
      <c r="M189" s="241"/>
      <c r="N189" s="9"/>
      <c r="O189" s="9"/>
      <c r="P189" s="9"/>
      <c r="Q189" s="241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/>
      <c r="B190" s="260"/>
      <c r="C190" s="260"/>
      <c r="D190" s="233"/>
      <c r="E190" s="235"/>
      <c r="F190" s="261"/>
      <c r="G190" s="235"/>
      <c r="H190" s="261"/>
      <c r="I190" s="235"/>
      <c r="J190" s="9"/>
      <c r="K190" s="9"/>
      <c r="L190" s="9"/>
      <c r="M190" s="241"/>
      <c r="N190" s="9"/>
      <c r="O190" s="9"/>
      <c r="P190" s="9"/>
      <c r="Q190" s="241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/>
      <c r="B191" s="260"/>
      <c r="C191" s="260"/>
      <c r="D191" s="233"/>
      <c r="E191" s="235"/>
      <c r="F191" s="261"/>
      <c r="G191" s="235"/>
      <c r="H191" s="261"/>
      <c r="I191" s="235"/>
      <c r="J191" s="9"/>
      <c r="K191" s="9"/>
      <c r="L191" s="9"/>
      <c r="M191" s="241"/>
      <c r="N191" s="9"/>
      <c r="O191" s="9"/>
      <c r="P191" s="9"/>
      <c r="Q191" s="241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/>
      <c r="B192" s="260"/>
      <c r="C192" s="260"/>
      <c r="D192" s="233"/>
      <c r="E192" s="235"/>
      <c r="F192" s="261"/>
      <c r="G192" s="235"/>
      <c r="H192" s="261"/>
      <c r="I192" s="235"/>
      <c r="J192" s="9"/>
      <c r="K192" s="9"/>
      <c r="L192" s="9"/>
      <c r="M192" s="241"/>
      <c r="N192" s="9"/>
      <c r="O192" s="9"/>
      <c r="P192" s="9"/>
      <c r="Q192" s="241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/>
      <c r="B193" s="260"/>
      <c r="C193" s="260"/>
      <c r="D193" s="233"/>
      <c r="E193" s="235"/>
      <c r="F193" s="261"/>
      <c r="G193" s="235"/>
      <c r="H193" s="261"/>
      <c r="I193" s="235"/>
      <c r="J193" s="9"/>
      <c r="K193" s="9"/>
      <c r="L193" s="9"/>
      <c r="M193" s="241"/>
      <c r="N193" s="9"/>
      <c r="O193" s="9"/>
      <c r="P193" s="9"/>
      <c r="Q193" s="241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/>
      <c r="B194" s="260"/>
      <c r="C194" s="260"/>
      <c r="D194" s="233"/>
      <c r="E194" s="235"/>
      <c r="F194" s="261"/>
      <c r="G194" s="235"/>
      <c r="H194" s="261"/>
      <c r="I194" s="235"/>
      <c r="J194" s="9"/>
      <c r="K194" s="9"/>
      <c r="L194" s="9"/>
      <c r="M194" s="241"/>
      <c r="N194" s="9"/>
      <c r="O194" s="9"/>
      <c r="P194" s="9"/>
      <c r="Q194" s="241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/>
      <c r="B195" s="260"/>
      <c r="C195" s="260"/>
      <c r="D195" s="233"/>
      <c r="E195" s="235"/>
      <c r="F195" s="261"/>
      <c r="G195" s="235"/>
      <c r="H195" s="261"/>
      <c r="I195" s="235"/>
      <c r="J195" s="9"/>
      <c r="K195" s="9"/>
      <c r="L195" s="9"/>
      <c r="M195" s="241"/>
      <c r="N195" s="9"/>
      <c r="O195" s="9"/>
      <c r="P195" s="9"/>
      <c r="Q195" s="241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/>
      <c r="B196" s="260"/>
      <c r="C196" s="260"/>
      <c r="D196" s="233"/>
      <c r="E196" s="235"/>
      <c r="F196" s="261"/>
      <c r="G196" s="235"/>
      <c r="H196" s="261"/>
      <c r="I196" s="235"/>
      <c r="J196" s="9"/>
      <c r="K196" s="9"/>
      <c r="L196" s="9"/>
      <c r="M196" s="241"/>
      <c r="N196" s="9"/>
      <c r="O196" s="9"/>
      <c r="P196" s="9"/>
      <c r="Q196" s="241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/>
      <c r="B197" s="260"/>
      <c r="C197" s="260"/>
      <c r="D197" s="233"/>
      <c r="E197" s="235"/>
      <c r="F197" s="261"/>
      <c r="G197" s="235"/>
      <c r="H197" s="261"/>
      <c r="I197" s="235"/>
      <c r="J197" s="9"/>
      <c r="K197" s="9"/>
      <c r="L197" s="9"/>
      <c r="M197" s="241"/>
      <c r="N197" s="9"/>
      <c r="O197" s="9"/>
      <c r="P197" s="9"/>
      <c r="Q197" s="241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/>
      <c r="B198" s="260"/>
      <c r="C198" s="260"/>
      <c r="D198" s="233"/>
      <c r="E198" s="235"/>
      <c r="F198" s="261"/>
      <c r="G198" s="235"/>
      <c r="H198" s="261"/>
      <c r="I198" s="235"/>
      <c r="J198" s="9"/>
      <c r="K198" s="9"/>
      <c r="L198" s="9"/>
      <c r="M198" s="241"/>
      <c r="N198" s="9"/>
      <c r="O198" s="9"/>
      <c r="P198" s="9"/>
      <c r="Q198" s="241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/>
      <c r="B199" s="260"/>
      <c r="C199" s="260"/>
      <c r="D199" s="233"/>
      <c r="E199" s="235"/>
      <c r="F199" s="261"/>
      <c r="G199" s="235"/>
      <c r="H199" s="261"/>
      <c r="I199" s="235"/>
      <c r="J199" s="9"/>
      <c r="K199" s="9"/>
      <c r="L199" s="9"/>
      <c r="M199" s="241"/>
      <c r="N199" s="9"/>
      <c r="O199" s="9"/>
      <c r="P199" s="9"/>
      <c r="Q199" s="241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/>
      <c r="B200" s="260"/>
      <c r="C200" s="260"/>
      <c r="D200" s="233"/>
      <c r="E200" s="235"/>
      <c r="F200" s="261"/>
      <c r="G200" s="235"/>
      <c r="H200" s="261"/>
      <c r="I200" s="235"/>
      <c r="J200" s="9"/>
      <c r="K200" s="9"/>
      <c r="L200" s="9"/>
      <c r="M200" s="241"/>
      <c r="N200" s="9"/>
      <c r="O200" s="9"/>
      <c r="P200" s="9"/>
      <c r="Q200" s="241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/>
      <c r="B201" s="260"/>
      <c r="C201" s="260"/>
      <c r="D201" s="233"/>
      <c r="E201" s="235"/>
      <c r="F201" s="261"/>
      <c r="G201" s="235"/>
      <c r="H201" s="261"/>
      <c r="I201" s="235"/>
      <c r="J201" s="9"/>
      <c r="K201" s="9"/>
      <c r="L201" s="9"/>
      <c r="M201" s="241"/>
      <c r="N201" s="9"/>
      <c r="O201" s="9"/>
      <c r="P201" s="9"/>
      <c r="Q201" s="241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/>
      <c r="B202" s="260"/>
      <c r="C202" s="260"/>
      <c r="D202" s="233"/>
      <c r="E202" s="235"/>
      <c r="F202" s="261"/>
      <c r="G202" s="235"/>
      <c r="H202" s="261"/>
      <c r="I202" s="235"/>
      <c r="J202" s="9"/>
      <c r="K202" s="9"/>
      <c r="L202" s="9"/>
      <c r="M202" s="241"/>
      <c r="N202" s="9"/>
      <c r="O202" s="9"/>
      <c r="P202" s="9"/>
      <c r="Q202" s="241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/>
      <c r="B203" s="260"/>
      <c r="C203" s="260"/>
      <c r="D203" s="233"/>
      <c r="E203" s="235"/>
      <c r="F203" s="261"/>
      <c r="G203" s="235"/>
      <c r="H203" s="261"/>
      <c r="I203" s="235"/>
      <c r="J203" s="9"/>
      <c r="K203" s="9"/>
      <c r="L203" s="9"/>
      <c r="M203" s="241"/>
      <c r="N203" s="9"/>
      <c r="O203" s="9"/>
      <c r="P203" s="9"/>
      <c r="Q203" s="241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/>
      <c r="B204" s="260"/>
      <c r="C204" s="260"/>
      <c r="D204" s="233"/>
      <c r="E204" s="235"/>
      <c r="F204" s="261"/>
      <c r="G204" s="235"/>
      <c r="H204" s="261"/>
      <c r="I204" s="235"/>
      <c r="J204" s="9"/>
      <c r="K204" s="9"/>
      <c r="L204" s="9"/>
      <c r="M204" s="241"/>
      <c r="N204" s="9"/>
      <c r="O204" s="9"/>
      <c r="P204" s="9"/>
      <c r="Q204" s="241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/>
      <c r="B205" s="260"/>
      <c r="C205" s="260"/>
      <c r="D205" s="233"/>
      <c r="E205" s="235"/>
      <c r="F205" s="261"/>
      <c r="G205" s="235"/>
      <c r="H205" s="261"/>
      <c r="I205" s="235"/>
      <c r="J205" s="9"/>
      <c r="K205" s="9"/>
      <c r="L205" s="9"/>
      <c r="M205" s="241"/>
      <c r="N205" s="9"/>
      <c r="O205" s="9"/>
      <c r="P205" s="9"/>
      <c r="Q205" s="241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/>
      <c r="B206" s="260"/>
      <c r="C206" s="260"/>
      <c r="D206" s="233"/>
      <c r="E206" s="235"/>
      <c r="F206" s="261"/>
      <c r="G206" s="235"/>
      <c r="H206" s="261"/>
      <c r="I206" s="235"/>
      <c r="J206" s="9"/>
      <c r="K206" s="9"/>
      <c r="L206" s="9"/>
      <c r="M206" s="241"/>
      <c r="N206" s="9"/>
      <c r="O206" s="9"/>
      <c r="P206" s="9"/>
      <c r="Q206" s="241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/>
      <c r="B207" s="260"/>
      <c r="C207" s="260"/>
      <c r="D207" s="233"/>
      <c r="E207" s="235"/>
      <c r="F207" s="261"/>
      <c r="G207" s="235"/>
      <c r="H207" s="261"/>
      <c r="I207" s="235"/>
      <c r="J207" s="9"/>
      <c r="K207" s="9"/>
      <c r="L207" s="9"/>
      <c r="M207" s="241"/>
      <c r="N207" s="9"/>
      <c r="O207" s="9"/>
      <c r="P207" s="9"/>
      <c r="Q207" s="241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/>
      <c r="B208" s="260"/>
      <c r="C208" s="260"/>
      <c r="D208" s="233"/>
      <c r="E208" s="235"/>
      <c r="F208" s="261"/>
      <c r="G208" s="235"/>
      <c r="H208" s="261"/>
      <c r="I208" s="235"/>
      <c r="J208" s="9"/>
      <c r="K208" s="9"/>
      <c r="L208" s="9"/>
      <c r="M208" s="241"/>
      <c r="N208" s="9"/>
      <c r="O208" s="9"/>
      <c r="P208" s="9"/>
      <c r="Q208" s="241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/>
      <c r="B209" s="260"/>
      <c r="C209" s="260"/>
      <c r="D209" s="233"/>
      <c r="E209" s="235"/>
      <c r="F209" s="261"/>
      <c r="G209" s="235"/>
      <c r="H209" s="261"/>
      <c r="I209" s="235"/>
      <c r="J209" s="9"/>
      <c r="K209" s="9"/>
      <c r="L209" s="9"/>
      <c r="M209" s="241"/>
      <c r="N209" s="9"/>
      <c r="O209" s="9"/>
      <c r="P209" s="9"/>
      <c r="Q209" s="241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/>
      <c r="B210" s="260"/>
      <c r="C210" s="260"/>
      <c r="D210" s="233"/>
      <c r="E210" s="235"/>
      <c r="F210" s="261"/>
      <c r="G210" s="235"/>
      <c r="H210" s="261"/>
      <c r="I210" s="235"/>
      <c r="J210" s="9"/>
      <c r="K210" s="9"/>
      <c r="L210" s="9"/>
      <c r="M210" s="241"/>
      <c r="N210" s="9"/>
      <c r="O210" s="9"/>
      <c r="P210" s="9"/>
      <c r="Q210" s="241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/>
      <c r="B211" s="260"/>
      <c r="C211" s="260"/>
      <c r="D211" s="233"/>
      <c r="E211" s="235"/>
      <c r="F211" s="261"/>
      <c r="G211" s="235"/>
      <c r="H211" s="261"/>
      <c r="I211" s="235"/>
      <c r="J211" s="9"/>
      <c r="K211" s="9"/>
      <c r="L211" s="9"/>
      <c r="M211" s="241"/>
      <c r="N211" s="9"/>
      <c r="O211" s="9"/>
      <c r="P211" s="9"/>
      <c r="Q211" s="241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/>
      <c r="B212" s="260"/>
      <c r="C212" s="260"/>
      <c r="D212" s="233"/>
      <c r="E212" s="235"/>
      <c r="F212" s="261"/>
      <c r="G212" s="235"/>
      <c r="H212" s="261"/>
      <c r="I212" s="235"/>
      <c r="J212" s="9"/>
      <c r="K212" s="9"/>
      <c r="L212" s="9"/>
      <c r="M212" s="241"/>
      <c r="N212" s="9"/>
      <c r="O212" s="9"/>
      <c r="P212" s="9"/>
      <c r="Q212" s="241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/>
      <c r="B213" s="260"/>
      <c r="C213" s="260"/>
      <c r="D213" s="233"/>
      <c r="E213" s="235"/>
      <c r="F213" s="261"/>
      <c r="G213" s="235"/>
      <c r="H213" s="261"/>
      <c r="I213" s="235"/>
      <c r="J213" s="9"/>
      <c r="K213" s="9"/>
      <c r="L213" s="9"/>
      <c r="M213" s="241"/>
      <c r="N213" s="9"/>
      <c r="O213" s="9"/>
      <c r="P213" s="9"/>
      <c r="Q213" s="241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/>
      <c r="B214" s="260"/>
      <c r="C214" s="260"/>
      <c r="D214" s="233"/>
      <c r="E214" s="235"/>
      <c r="F214" s="261"/>
      <c r="G214" s="235"/>
      <c r="H214" s="261"/>
      <c r="I214" s="235"/>
      <c r="J214" s="9"/>
      <c r="K214" s="9"/>
      <c r="L214" s="9"/>
      <c r="M214" s="241"/>
      <c r="N214" s="9"/>
      <c r="O214" s="9"/>
      <c r="P214" s="9"/>
      <c r="Q214" s="241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/>
      <c r="B215" s="260"/>
      <c r="C215" s="260"/>
      <c r="D215" s="233"/>
      <c r="E215" s="235"/>
      <c r="F215" s="261"/>
      <c r="G215" s="235"/>
      <c r="H215" s="261"/>
      <c r="I215" s="235"/>
      <c r="J215" s="9"/>
      <c r="K215" s="9"/>
      <c r="L215" s="9"/>
      <c r="M215" s="241"/>
      <c r="N215" s="9"/>
      <c r="O215" s="9"/>
      <c r="P215" s="9"/>
      <c r="Q215" s="241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/>
      <c r="B216" s="260"/>
      <c r="C216" s="260"/>
      <c r="D216" s="233"/>
      <c r="E216" s="235"/>
      <c r="F216" s="261"/>
      <c r="G216" s="235"/>
      <c r="H216" s="261"/>
      <c r="I216" s="235"/>
      <c r="J216" s="9"/>
      <c r="K216" s="9"/>
      <c r="L216" s="9"/>
      <c r="M216" s="241"/>
      <c r="N216" s="9"/>
      <c r="O216" s="9"/>
      <c r="P216" s="9"/>
      <c r="Q216" s="241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/>
      <c r="B217" s="260"/>
      <c r="C217" s="260"/>
      <c r="D217" s="233"/>
      <c r="E217" s="235"/>
      <c r="F217" s="261"/>
      <c r="G217" s="235"/>
      <c r="H217" s="261"/>
      <c r="I217" s="235"/>
      <c r="J217" s="9"/>
      <c r="K217" s="9"/>
      <c r="L217" s="9"/>
      <c r="M217" s="241"/>
      <c r="N217" s="9"/>
      <c r="O217" s="9"/>
      <c r="P217" s="9"/>
      <c r="Q217" s="241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/>
      <c r="B218" s="260"/>
      <c r="C218" s="260"/>
      <c r="D218" s="233"/>
      <c r="E218" s="235"/>
      <c r="F218" s="261"/>
      <c r="G218" s="235"/>
      <c r="H218" s="261"/>
      <c r="I218" s="235"/>
      <c r="J218" s="9"/>
      <c r="K218" s="9"/>
      <c r="L218" s="9"/>
      <c r="M218" s="241"/>
      <c r="N218" s="9"/>
      <c r="O218" s="9"/>
      <c r="P218" s="9"/>
      <c r="Q218" s="241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/>
      <c r="B219" s="260"/>
      <c r="C219" s="260"/>
      <c r="D219" s="233"/>
      <c r="E219" s="235"/>
      <c r="F219" s="261"/>
      <c r="G219" s="235"/>
      <c r="H219" s="261"/>
      <c r="I219" s="235"/>
      <c r="J219" s="9"/>
      <c r="K219" s="9"/>
      <c r="L219" s="9"/>
      <c r="M219" s="241"/>
      <c r="N219" s="9"/>
      <c r="O219" s="9"/>
      <c r="P219" s="9"/>
      <c r="Q219" s="241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/>
      <c r="B220" s="260"/>
      <c r="C220" s="260"/>
      <c r="D220" s="233"/>
      <c r="E220" s="235"/>
      <c r="F220" s="261"/>
      <c r="G220" s="235"/>
      <c r="H220" s="261"/>
      <c r="I220" s="235"/>
      <c r="J220" s="9"/>
      <c r="K220" s="9"/>
      <c r="L220" s="9"/>
      <c r="M220" s="241"/>
      <c r="N220" s="9"/>
      <c r="O220" s="9"/>
      <c r="P220" s="9"/>
      <c r="Q220" s="241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/>
      <c r="B221" s="260"/>
      <c r="C221" s="260"/>
      <c r="D221" s="233"/>
      <c r="E221" s="235"/>
      <c r="F221" s="261"/>
      <c r="G221" s="235"/>
      <c r="H221" s="261"/>
      <c r="I221" s="235"/>
      <c r="J221" s="9"/>
      <c r="K221" s="9"/>
      <c r="L221" s="9"/>
      <c r="M221" s="241"/>
      <c r="N221" s="9"/>
      <c r="O221" s="9"/>
      <c r="P221" s="9"/>
      <c r="Q221" s="241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/>
      <c r="B222" s="260"/>
      <c r="C222" s="260"/>
      <c r="D222" s="233"/>
      <c r="E222" s="235"/>
      <c r="F222" s="261"/>
      <c r="G222" s="235"/>
      <c r="H222" s="261"/>
      <c r="I222" s="235"/>
      <c r="J222" s="9"/>
      <c r="K222" s="9"/>
      <c r="L222" s="9"/>
      <c r="M222" s="241"/>
      <c r="N222" s="9"/>
      <c r="O222" s="9"/>
      <c r="P222" s="9"/>
      <c r="Q222" s="241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/>
      <c r="B223" s="260"/>
      <c r="C223" s="260"/>
      <c r="D223" s="233"/>
      <c r="E223" s="235"/>
      <c r="F223" s="261"/>
      <c r="G223" s="235"/>
      <c r="H223" s="261"/>
      <c r="I223" s="235"/>
      <c r="J223" s="9"/>
      <c r="K223" s="9"/>
      <c r="L223" s="9"/>
      <c r="M223" s="241"/>
      <c r="N223" s="9"/>
      <c r="O223" s="9"/>
      <c r="P223" s="9"/>
      <c r="Q223" s="241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/>
      <c r="B224" s="260"/>
      <c r="C224" s="260"/>
      <c r="D224" s="233"/>
      <c r="E224" s="235"/>
      <c r="F224" s="261"/>
      <c r="G224" s="235"/>
      <c r="H224" s="261"/>
      <c r="I224" s="235"/>
      <c r="J224" s="9"/>
      <c r="K224" s="9"/>
      <c r="L224" s="9"/>
      <c r="M224" s="241"/>
      <c r="N224" s="9"/>
      <c r="O224" s="9"/>
      <c r="P224" s="9"/>
      <c r="Q224" s="241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/>
      <c r="B225" s="260"/>
      <c r="C225" s="260"/>
      <c r="D225" s="233"/>
      <c r="E225" s="235"/>
      <c r="F225" s="261"/>
      <c r="G225" s="235"/>
      <c r="H225" s="261"/>
      <c r="I225" s="235"/>
      <c r="J225" s="9"/>
      <c r="K225" s="9"/>
      <c r="L225" s="9"/>
      <c r="M225" s="241"/>
      <c r="N225" s="9"/>
      <c r="O225" s="9"/>
      <c r="P225" s="9"/>
      <c r="Q225" s="241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/>
      <c r="B226" s="260"/>
      <c r="C226" s="260"/>
      <c r="D226" s="233"/>
      <c r="E226" s="235"/>
      <c r="F226" s="261"/>
      <c r="G226" s="235"/>
      <c r="H226" s="261"/>
      <c r="I226" s="235"/>
      <c r="J226" s="9"/>
      <c r="K226" s="9"/>
      <c r="L226" s="9"/>
      <c r="M226" s="241"/>
      <c r="N226" s="9"/>
      <c r="O226" s="9"/>
      <c r="P226" s="9"/>
      <c r="Q226" s="241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/>
      <c r="B227" s="260"/>
      <c r="C227" s="260"/>
      <c r="D227" s="233"/>
      <c r="E227" s="235"/>
      <c r="F227" s="261"/>
      <c r="G227" s="235"/>
      <c r="H227" s="261"/>
      <c r="I227" s="235"/>
      <c r="J227" s="9"/>
      <c r="K227" s="9"/>
      <c r="L227" s="9"/>
      <c r="M227" s="241"/>
      <c r="N227" s="9"/>
      <c r="O227" s="9"/>
      <c r="P227" s="9"/>
      <c r="Q227" s="241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/>
      <c r="B228" s="260"/>
      <c r="C228" s="260"/>
      <c r="D228" s="233"/>
      <c r="E228" s="235"/>
      <c r="F228" s="261"/>
      <c r="G228" s="235"/>
      <c r="H228" s="261"/>
      <c r="I228" s="235"/>
      <c r="J228" s="9"/>
      <c r="K228" s="9"/>
      <c r="L228" s="9"/>
      <c r="M228" s="241"/>
      <c r="N228" s="9"/>
      <c r="O228" s="9"/>
      <c r="P228" s="9"/>
      <c r="Q228" s="241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/>
      <c r="B229" s="260"/>
      <c r="C229" s="260"/>
      <c r="D229" s="233"/>
      <c r="E229" s="235"/>
      <c r="F229" s="261"/>
      <c r="G229" s="235"/>
      <c r="H229" s="261"/>
      <c r="I229" s="235"/>
      <c r="J229" s="9"/>
      <c r="K229" s="9"/>
      <c r="L229" s="9"/>
      <c r="M229" s="241"/>
      <c r="N229" s="9"/>
      <c r="O229" s="9"/>
      <c r="P229" s="9"/>
      <c r="Q229" s="241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/>
      <c r="B230" s="260"/>
      <c r="C230" s="260"/>
      <c r="D230" s="233"/>
      <c r="E230" s="235"/>
      <c r="F230" s="261"/>
      <c r="G230" s="235"/>
      <c r="H230" s="261"/>
      <c r="I230" s="235"/>
      <c r="J230" s="9"/>
      <c r="K230" s="9"/>
      <c r="L230" s="9"/>
      <c r="M230" s="241"/>
      <c r="N230" s="9"/>
      <c r="O230" s="9"/>
      <c r="P230" s="9"/>
      <c r="Q230" s="241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/>
      <c r="B231" s="260"/>
      <c r="C231" s="260"/>
      <c r="D231" s="233"/>
      <c r="E231" s="235"/>
      <c r="F231" s="261"/>
      <c r="G231" s="235"/>
      <c r="H231" s="261"/>
      <c r="I231" s="235"/>
      <c r="J231" s="9"/>
      <c r="K231" s="9"/>
      <c r="L231" s="9"/>
      <c r="M231" s="241"/>
      <c r="N231" s="9"/>
      <c r="O231" s="9"/>
      <c r="P231" s="9"/>
      <c r="Q231" s="241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/>
      <c r="B232" s="260"/>
      <c r="C232" s="260"/>
      <c r="D232" s="233"/>
      <c r="E232" s="235"/>
      <c r="F232" s="261"/>
      <c r="G232" s="235"/>
      <c r="H232" s="261"/>
      <c r="I232" s="235"/>
      <c r="J232" s="9"/>
      <c r="K232" s="9"/>
      <c r="L232" s="9"/>
      <c r="M232" s="241"/>
      <c r="N232" s="9"/>
      <c r="O232" s="9"/>
      <c r="P232" s="9"/>
      <c r="Q232" s="241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/>
      <c r="B233" s="260"/>
      <c r="C233" s="260"/>
      <c r="D233" s="233"/>
      <c r="E233" s="235"/>
      <c r="F233" s="261"/>
      <c r="G233" s="235"/>
      <c r="H233" s="261"/>
      <c r="I233" s="235"/>
      <c r="J233" s="9"/>
      <c r="K233" s="9"/>
      <c r="L233" s="9"/>
      <c r="M233" s="241"/>
      <c r="N233" s="9"/>
      <c r="O233" s="9"/>
      <c r="P233" s="9"/>
      <c r="Q233" s="241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/>
      <c r="B234" s="260"/>
      <c r="C234" s="260"/>
      <c r="D234" s="233"/>
      <c r="E234" s="235"/>
      <c r="F234" s="261"/>
      <c r="G234" s="235"/>
      <c r="H234" s="261"/>
      <c r="I234" s="235"/>
      <c r="J234" s="9"/>
      <c r="K234" s="9"/>
      <c r="L234" s="9"/>
      <c r="M234" s="241"/>
      <c r="N234" s="9"/>
      <c r="O234" s="9"/>
      <c r="P234" s="9"/>
      <c r="Q234" s="241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/>
      <c r="B235" s="260"/>
      <c r="C235" s="260"/>
      <c r="D235" s="233"/>
      <c r="E235" s="235"/>
      <c r="F235" s="261"/>
      <c r="G235" s="235"/>
      <c r="H235" s="261"/>
      <c r="I235" s="235"/>
      <c r="J235" s="9"/>
      <c r="K235" s="9"/>
      <c r="L235" s="9"/>
      <c r="M235" s="241"/>
      <c r="N235" s="9"/>
      <c r="O235" s="9"/>
      <c r="P235" s="9"/>
      <c r="Q235" s="241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/>
      <c r="B236" s="260"/>
      <c r="C236" s="260"/>
      <c r="D236" s="233"/>
      <c r="E236" s="235"/>
      <c r="F236" s="261"/>
      <c r="G236" s="235"/>
      <c r="H236" s="261"/>
      <c r="I236" s="235"/>
      <c r="J236" s="9"/>
      <c r="K236" s="9"/>
      <c r="L236" s="9"/>
      <c r="M236" s="241"/>
      <c r="N236" s="9"/>
      <c r="O236" s="9"/>
      <c r="P236" s="9"/>
      <c r="Q236" s="241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/>
      <c r="B237" s="260"/>
      <c r="C237" s="260"/>
      <c r="D237" s="233"/>
      <c r="E237" s="235"/>
      <c r="F237" s="261"/>
      <c r="G237" s="235"/>
      <c r="H237" s="261"/>
      <c r="I237" s="235"/>
      <c r="J237" s="9"/>
      <c r="K237" s="9"/>
      <c r="L237" s="9"/>
      <c r="M237" s="241"/>
      <c r="N237" s="9"/>
      <c r="O237" s="9"/>
      <c r="P237" s="9"/>
      <c r="Q237" s="241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/>
      <c r="B238" s="260"/>
      <c r="C238" s="260"/>
      <c r="D238" s="233"/>
      <c r="E238" s="235"/>
      <c r="F238" s="261"/>
      <c r="G238" s="235"/>
      <c r="H238" s="261"/>
      <c r="I238" s="235"/>
      <c r="J238" s="9"/>
      <c r="K238" s="9"/>
      <c r="L238" s="9"/>
      <c r="M238" s="241"/>
      <c r="N238" s="9"/>
      <c r="O238" s="9"/>
      <c r="P238" s="9"/>
      <c r="Q238" s="241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/>
      <c r="B239" s="260"/>
      <c r="C239" s="260"/>
      <c r="D239" s="233"/>
      <c r="E239" s="235"/>
      <c r="F239" s="261"/>
      <c r="G239" s="235"/>
      <c r="H239" s="261"/>
      <c r="I239" s="235"/>
      <c r="J239" s="9"/>
      <c r="K239" s="9"/>
      <c r="L239" s="9"/>
      <c r="M239" s="241"/>
      <c r="N239" s="9"/>
      <c r="O239" s="9"/>
      <c r="P239" s="9"/>
      <c r="Q239" s="241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/>
      <c r="B240" s="260"/>
      <c r="C240" s="260"/>
      <c r="D240" s="233"/>
      <c r="E240" s="235"/>
      <c r="F240" s="261"/>
      <c r="G240" s="235"/>
      <c r="H240" s="261"/>
      <c r="I240" s="235"/>
      <c r="J240" s="9"/>
      <c r="K240" s="9"/>
      <c r="L240" s="9"/>
      <c r="M240" s="241"/>
      <c r="N240" s="9"/>
      <c r="O240" s="9"/>
      <c r="P240" s="9"/>
      <c r="Q240" s="241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/>
      <c r="B241" s="260"/>
      <c r="C241" s="260"/>
      <c r="D241" s="233"/>
      <c r="E241" s="235"/>
      <c r="F241" s="261"/>
      <c r="G241" s="235"/>
      <c r="H241" s="261"/>
      <c r="I241" s="235"/>
      <c r="J241" s="9"/>
      <c r="K241" s="9"/>
      <c r="L241" s="9"/>
      <c r="M241" s="241"/>
      <c r="N241" s="9"/>
      <c r="O241" s="9"/>
      <c r="P241" s="9"/>
      <c r="Q241" s="241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/>
      <c r="B242" s="260"/>
      <c r="C242" s="260"/>
      <c r="D242" s="233"/>
      <c r="E242" s="235"/>
      <c r="F242" s="261"/>
      <c r="G242" s="235"/>
      <c r="H242" s="261"/>
      <c r="I242" s="235"/>
      <c r="J242" s="9"/>
      <c r="K242" s="9"/>
      <c r="L242" s="9"/>
      <c r="M242" s="241"/>
      <c r="N242" s="9"/>
      <c r="O242" s="9"/>
      <c r="P242" s="9"/>
      <c r="Q242" s="241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/>
      <c r="B243" s="260"/>
      <c r="C243" s="260"/>
      <c r="D243" s="233"/>
      <c r="E243" s="235"/>
      <c r="F243" s="261"/>
      <c r="G243" s="235"/>
      <c r="H243" s="261"/>
      <c r="I243" s="235"/>
      <c r="J243" s="9"/>
      <c r="K243" s="9"/>
      <c r="L243" s="9"/>
      <c r="M243" s="241"/>
      <c r="N243" s="9"/>
      <c r="O243" s="9"/>
      <c r="P243" s="9"/>
      <c r="Q243" s="241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/>
      <c r="B244" s="260"/>
      <c r="C244" s="260"/>
      <c r="D244" s="233"/>
      <c r="E244" s="235"/>
      <c r="F244" s="261"/>
      <c r="G244" s="235"/>
      <c r="H244" s="261"/>
      <c r="I244" s="235"/>
      <c r="J244" s="9"/>
      <c r="K244" s="9"/>
      <c r="L244" s="9"/>
      <c r="M244" s="241"/>
      <c r="N244" s="9"/>
      <c r="O244" s="9"/>
      <c r="P244" s="9"/>
      <c r="Q244" s="241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/>
      <c r="B245" s="260"/>
      <c r="C245" s="260"/>
      <c r="D245" s="233"/>
      <c r="E245" s="235"/>
      <c r="F245" s="261"/>
      <c r="G245" s="235"/>
      <c r="H245" s="261"/>
      <c r="I245" s="235"/>
      <c r="J245" s="9"/>
      <c r="K245" s="9"/>
      <c r="L245" s="9"/>
      <c r="M245" s="241"/>
      <c r="N245" s="9"/>
      <c r="O245" s="9"/>
      <c r="P245" s="9"/>
      <c r="Q245" s="241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/>
      <c r="B246" s="260"/>
      <c r="C246" s="260"/>
      <c r="D246" s="233"/>
      <c r="E246" s="235"/>
      <c r="F246" s="261"/>
      <c r="G246" s="235"/>
      <c r="H246" s="261"/>
      <c r="I246" s="235"/>
      <c r="J246" s="9"/>
      <c r="K246" s="9"/>
      <c r="L246" s="9"/>
      <c r="M246" s="241"/>
      <c r="N246" s="9"/>
      <c r="O246" s="9"/>
      <c r="P246" s="9"/>
      <c r="Q246" s="241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/>
      <c r="B247" s="260"/>
      <c r="C247" s="260"/>
      <c r="D247" s="233"/>
      <c r="E247" s="235"/>
      <c r="F247" s="261"/>
      <c r="G247" s="235"/>
      <c r="H247" s="261"/>
      <c r="I247" s="235"/>
      <c r="J247" s="9"/>
      <c r="K247" s="9"/>
      <c r="L247" s="9"/>
      <c r="M247" s="241"/>
      <c r="N247" s="9"/>
      <c r="O247" s="9"/>
      <c r="P247" s="9"/>
      <c r="Q247" s="241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/>
      <c r="B248" s="260"/>
      <c r="C248" s="260"/>
      <c r="D248" s="233"/>
      <c r="E248" s="235"/>
      <c r="F248" s="261"/>
      <c r="G248" s="235"/>
      <c r="H248" s="261"/>
      <c r="I248" s="235"/>
      <c r="J248" s="9"/>
      <c r="K248" s="9"/>
      <c r="L248" s="9"/>
      <c r="M248" s="241"/>
      <c r="N248" s="9"/>
      <c r="O248" s="9"/>
      <c r="P248" s="9"/>
      <c r="Q248" s="241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/>
      <c r="B249" s="260"/>
      <c r="C249" s="260"/>
      <c r="D249" s="233"/>
      <c r="E249" s="235"/>
      <c r="F249" s="261"/>
      <c r="G249" s="235"/>
      <c r="H249" s="261"/>
      <c r="I249" s="235"/>
      <c r="J249" s="9"/>
      <c r="K249" s="9"/>
      <c r="L249" s="9"/>
      <c r="M249" s="241"/>
      <c r="N249" s="9"/>
      <c r="O249" s="9"/>
      <c r="P249" s="9"/>
      <c r="Q249" s="241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/>
      <c r="B250" s="260"/>
      <c r="C250" s="260"/>
      <c r="D250" s="233"/>
      <c r="E250" s="235"/>
      <c r="F250" s="261"/>
      <c r="G250" s="235"/>
      <c r="H250" s="261"/>
      <c r="I250" s="235"/>
      <c r="J250" s="9"/>
      <c r="K250" s="9"/>
      <c r="L250" s="9"/>
      <c r="M250" s="241"/>
      <c r="N250" s="9"/>
      <c r="O250" s="9"/>
      <c r="P250" s="9"/>
      <c r="Q250" s="241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/>
      <c r="B251" s="260"/>
      <c r="C251" s="260"/>
      <c r="D251" s="233"/>
      <c r="E251" s="235"/>
      <c r="F251" s="261"/>
      <c r="G251" s="235"/>
      <c r="H251" s="261"/>
      <c r="I251" s="235"/>
      <c r="J251" s="9"/>
      <c r="K251" s="9"/>
      <c r="L251" s="9"/>
      <c r="M251" s="241"/>
      <c r="N251" s="9"/>
      <c r="O251" s="9"/>
      <c r="P251" s="9"/>
      <c r="Q251" s="241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/>
      <c r="B252" s="260"/>
      <c r="C252" s="260"/>
      <c r="D252" s="233"/>
      <c r="E252" s="235"/>
      <c r="F252" s="261"/>
      <c r="G252" s="235"/>
      <c r="H252" s="261"/>
      <c r="I252" s="235"/>
      <c r="J252" s="9"/>
      <c r="K252" s="9"/>
      <c r="L252" s="9"/>
      <c r="M252" s="241"/>
      <c r="N252" s="9"/>
      <c r="O252" s="9"/>
      <c r="P252" s="9"/>
      <c r="Q252" s="241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/>
      <c r="B253" s="260"/>
      <c r="C253" s="260"/>
      <c r="D253" s="233"/>
      <c r="E253" s="235"/>
      <c r="F253" s="261"/>
      <c r="G253" s="235"/>
      <c r="H253" s="261"/>
      <c r="I253" s="235"/>
      <c r="J253" s="9"/>
      <c r="K253" s="9"/>
      <c r="L253" s="9"/>
      <c r="M253" s="241"/>
      <c r="N253" s="9"/>
      <c r="O253" s="9"/>
      <c r="P253" s="9"/>
      <c r="Q253" s="241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/>
      <c r="B254" s="260"/>
      <c r="C254" s="260"/>
      <c r="D254" s="233"/>
      <c r="E254" s="235"/>
      <c r="F254" s="261"/>
      <c r="G254" s="235"/>
      <c r="H254" s="261"/>
      <c r="I254" s="235"/>
      <c r="J254" s="9"/>
      <c r="K254" s="9"/>
      <c r="L254" s="9"/>
      <c r="M254" s="241"/>
      <c r="N254" s="9"/>
      <c r="O254" s="9"/>
      <c r="P254" s="9"/>
      <c r="Q254" s="241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/>
      <c r="B255" s="260"/>
      <c r="C255" s="260"/>
      <c r="D255" s="233"/>
      <c r="E255" s="235"/>
      <c r="F255" s="261"/>
      <c r="G255" s="235"/>
      <c r="H255" s="261"/>
      <c r="I255" s="235"/>
      <c r="J255" s="9"/>
      <c r="K255" s="9"/>
      <c r="L255" s="9"/>
      <c r="M255" s="241"/>
      <c r="N255" s="9"/>
      <c r="O255" s="9"/>
      <c r="P255" s="9"/>
      <c r="Q255" s="241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/>
      <c r="B256" s="260"/>
      <c r="C256" s="260"/>
      <c r="D256" s="233"/>
      <c r="E256" s="235"/>
      <c r="F256" s="261"/>
      <c r="G256" s="235"/>
      <c r="H256" s="261"/>
      <c r="I256" s="235"/>
      <c r="J256" s="9"/>
      <c r="K256" s="9"/>
      <c r="L256" s="9"/>
      <c r="M256" s="241"/>
      <c r="N256" s="9"/>
      <c r="O256" s="9"/>
      <c r="P256" s="9"/>
      <c r="Q256" s="241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/>
      <c r="B257" s="260"/>
      <c r="C257" s="260"/>
      <c r="D257" s="233"/>
      <c r="E257" s="235"/>
      <c r="F257" s="261"/>
      <c r="G257" s="235"/>
      <c r="H257" s="261"/>
      <c r="I257" s="235"/>
      <c r="J257" s="9"/>
      <c r="K257" s="9"/>
      <c r="L257" s="9"/>
      <c r="M257" s="241"/>
      <c r="N257" s="9"/>
      <c r="O257" s="9"/>
      <c r="P257" s="9"/>
      <c r="Q257" s="241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/>
      <c r="B258" s="260"/>
      <c r="C258" s="260"/>
      <c r="D258" s="233"/>
      <c r="E258" s="235"/>
      <c r="F258" s="261"/>
      <c r="G258" s="235"/>
      <c r="H258" s="261"/>
      <c r="I258" s="235"/>
      <c r="J258" s="9"/>
      <c r="K258" s="9"/>
      <c r="L258" s="9"/>
      <c r="M258" s="241"/>
      <c r="N258" s="9"/>
      <c r="O258" s="9"/>
      <c r="P258" s="9"/>
      <c r="Q258" s="241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/>
      <c r="B259" s="260"/>
      <c r="C259" s="260"/>
      <c r="D259" s="233"/>
      <c r="E259" s="235"/>
      <c r="F259" s="261"/>
      <c r="G259" s="235"/>
      <c r="H259" s="261"/>
      <c r="I259" s="235"/>
      <c r="J259" s="9"/>
      <c r="K259" s="9"/>
      <c r="L259" s="9"/>
      <c r="M259" s="241"/>
      <c r="N259" s="9"/>
      <c r="O259" s="9"/>
      <c r="P259" s="9"/>
      <c r="Q259" s="241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/>
      <c r="B260" s="260"/>
      <c r="C260" s="260"/>
      <c r="D260" s="233"/>
      <c r="E260" s="235"/>
      <c r="F260" s="261"/>
      <c r="G260" s="235"/>
      <c r="H260" s="261"/>
      <c r="I260" s="235"/>
      <c r="J260" s="9"/>
      <c r="K260" s="9"/>
      <c r="L260" s="9"/>
      <c r="M260" s="241"/>
      <c r="N260" s="9"/>
      <c r="O260" s="9"/>
      <c r="P260" s="9"/>
      <c r="Q260" s="241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/>
      <c r="B261" s="260"/>
      <c r="C261" s="260"/>
      <c r="D261" s="233"/>
      <c r="E261" s="235"/>
      <c r="F261" s="261"/>
      <c r="G261" s="235"/>
      <c r="H261" s="261"/>
      <c r="I261" s="235"/>
      <c r="J261" s="9"/>
      <c r="K261" s="9"/>
      <c r="L261" s="9"/>
      <c r="M261" s="241"/>
      <c r="N261" s="9"/>
      <c r="O261" s="9"/>
      <c r="P261" s="9"/>
      <c r="Q261" s="241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/>
      <c r="B262" s="260"/>
      <c r="C262" s="260"/>
      <c r="D262" s="233"/>
      <c r="E262" s="235"/>
      <c r="F262" s="261"/>
      <c r="G262" s="235"/>
      <c r="H262" s="261"/>
      <c r="I262" s="235"/>
      <c r="J262" s="9"/>
      <c r="K262" s="9"/>
      <c r="L262" s="9"/>
      <c r="M262" s="241"/>
      <c r="N262" s="9"/>
      <c r="O262" s="9"/>
      <c r="P262" s="9"/>
      <c r="Q262" s="241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/>
      <c r="B263" s="260"/>
      <c r="C263" s="260"/>
      <c r="D263" s="233"/>
      <c r="E263" s="235"/>
      <c r="F263" s="261"/>
      <c r="G263" s="235"/>
      <c r="H263" s="261"/>
      <c r="I263" s="235"/>
      <c r="J263" s="9"/>
      <c r="K263" s="9"/>
      <c r="L263" s="9"/>
      <c r="M263" s="241"/>
      <c r="N263" s="9"/>
      <c r="O263" s="9"/>
      <c r="P263" s="9"/>
      <c r="Q263" s="241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/>
      <c r="B264" s="260"/>
      <c r="C264" s="260"/>
      <c r="D264" s="233"/>
      <c r="E264" s="235"/>
      <c r="F264" s="261"/>
      <c r="G264" s="235"/>
      <c r="H264" s="261"/>
      <c r="I264" s="235"/>
      <c r="J264" s="9"/>
      <c r="K264" s="9"/>
      <c r="L264" s="9"/>
      <c r="M264" s="241"/>
      <c r="N264" s="9"/>
      <c r="O264" s="9"/>
      <c r="P264" s="9"/>
      <c r="Q264" s="241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/>
      <c r="B265" s="260"/>
      <c r="C265" s="260"/>
      <c r="D265" s="233"/>
      <c r="E265" s="235"/>
      <c r="F265" s="261"/>
      <c r="G265" s="235"/>
      <c r="H265" s="261"/>
      <c r="I265" s="235"/>
      <c r="J265" s="9"/>
      <c r="K265" s="9"/>
      <c r="L265" s="9"/>
      <c r="M265" s="241"/>
      <c r="N265" s="9"/>
      <c r="O265" s="9"/>
      <c r="P265" s="9"/>
      <c r="Q265" s="241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/>
      <c r="B266" s="260"/>
      <c r="C266" s="260"/>
      <c r="D266" s="233"/>
      <c r="E266" s="235"/>
      <c r="F266" s="261"/>
      <c r="G266" s="235"/>
      <c r="H266" s="261"/>
      <c r="I266" s="235"/>
      <c r="J266" s="9"/>
      <c r="K266" s="9"/>
      <c r="L266" s="9"/>
      <c r="M266" s="241"/>
      <c r="N266" s="9"/>
      <c r="O266" s="9"/>
      <c r="P266" s="9"/>
      <c r="Q266" s="241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/>
      <c r="B267" s="260"/>
      <c r="C267" s="260"/>
      <c r="D267" s="233"/>
      <c r="E267" s="235"/>
      <c r="F267" s="261"/>
      <c r="G267" s="235"/>
      <c r="H267" s="261"/>
      <c r="I267" s="235"/>
      <c r="J267" s="9"/>
      <c r="K267" s="9"/>
      <c r="L267" s="9"/>
      <c r="M267" s="241"/>
      <c r="N267" s="9"/>
      <c r="O267" s="9"/>
      <c r="P267" s="9"/>
      <c r="Q267" s="241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/>
      <c r="B268" s="260"/>
      <c r="C268" s="260"/>
      <c r="D268" s="233"/>
      <c r="E268" s="235"/>
      <c r="F268" s="261"/>
      <c r="G268" s="235"/>
      <c r="H268" s="261"/>
      <c r="I268" s="235"/>
      <c r="J268" s="9"/>
      <c r="K268" s="9"/>
      <c r="L268" s="9"/>
      <c r="M268" s="241"/>
      <c r="N268" s="9"/>
      <c r="O268" s="9"/>
      <c r="P268" s="9"/>
      <c r="Q268" s="241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/>
      <c r="B269" s="260"/>
      <c r="C269" s="260"/>
      <c r="D269" s="233"/>
      <c r="E269" s="235"/>
      <c r="F269" s="261"/>
      <c r="G269" s="235"/>
      <c r="H269" s="261"/>
      <c r="I269" s="235"/>
      <c r="J269" s="9"/>
      <c r="K269" s="9"/>
      <c r="L269" s="9"/>
      <c r="M269" s="241"/>
      <c r="N269" s="9"/>
      <c r="O269" s="9"/>
      <c r="P269" s="9"/>
      <c r="Q269" s="241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/>
      <c r="B270" s="260"/>
      <c r="C270" s="260"/>
      <c r="D270" s="233"/>
      <c r="E270" s="235"/>
      <c r="F270" s="261"/>
      <c r="G270" s="235"/>
      <c r="H270" s="261"/>
      <c r="I270" s="235"/>
      <c r="J270" s="9"/>
      <c r="K270" s="9"/>
      <c r="L270" s="9"/>
      <c r="M270" s="241"/>
      <c r="N270" s="9"/>
      <c r="O270" s="9"/>
      <c r="P270" s="9"/>
      <c r="Q270" s="241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/>
      <c r="B271" s="260"/>
      <c r="C271" s="260"/>
      <c r="D271" s="233"/>
      <c r="E271" s="235"/>
      <c r="F271" s="261"/>
      <c r="G271" s="235"/>
      <c r="H271" s="261"/>
      <c r="I271" s="235"/>
      <c r="J271" s="9"/>
      <c r="K271" s="9"/>
      <c r="L271" s="9"/>
      <c r="M271" s="241"/>
      <c r="N271" s="9"/>
      <c r="O271" s="9"/>
      <c r="P271" s="9"/>
      <c r="Q271" s="241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/>
      <c r="B272" s="260"/>
      <c r="C272" s="260"/>
      <c r="D272" s="233"/>
      <c r="E272" s="235"/>
      <c r="F272" s="261"/>
      <c r="G272" s="235"/>
      <c r="H272" s="261"/>
      <c r="I272" s="235"/>
      <c r="J272" s="9"/>
      <c r="K272" s="9"/>
      <c r="L272" s="9"/>
      <c r="M272" s="241"/>
      <c r="N272" s="9"/>
      <c r="O272" s="9"/>
      <c r="P272" s="9"/>
      <c r="Q272" s="241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/>
      <c r="B273" s="260"/>
      <c r="C273" s="260"/>
      <c r="D273" s="233"/>
      <c r="E273" s="235"/>
      <c r="F273" s="261"/>
      <c r="G273" s="235"/>
      <c r="H273" s="261"/>
      <c r="I273" s="235"/>
      <c r="J273" s="9"/>
      <c r="K273" s="9"/>
      <c r="L273" s="9"/>
      <c r="M273" s="241"/>
      <c r="N273" s="9"/>
      <c r="O273" s="9"/>
      <c r="P273" s="9"/>
      <c r="Q273" s="241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/>
      <c r="B274" s="260"/>
      <c r="C274" s="260"/>
      <c r="D274" s="233"/>
      <c r="E274" s="235"/>
      <c r="F274" s="261"/>
      <c r="G274" s="235"/>
      <c r="H274" s="261"/>
      <c r="I274" s="235"/>
      <c r="J274" s="9"/>
      <c r="K274" s="9"/>
      <c r="L274" s="9"/>
      <c r="M274" s="241"/>
      <c r="N274" s="9"/>
      <c r="O274" s="9"/>
      <c r="P274" s="9"/>
      <c r="Q274" s="241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/>
      <c r="B275" s="260"/>
      <c r="C275" s="260"/>
      <c r="D275" s="233"/>
      <c r="E275" s="235"/>
      <c r="F275" s="261"/>
      <c r="G275" s="235"/>
      <c r="H275" s="261"/>
      <c r="I275" s="235"/>
      <c r="J275" s="9"/>
      <c r="K275" s="9"/>
      <c r="L275" s="9"/>
      <c r="M275" s="241"/>
      <c r="N275" s="9"/>
      <c r="O275" s="9"/>
      <c r="P275" s="9"/>
      <c r="Q275" s="241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/>
      <c r="B276" s="260"/>
      <c r="C276" s="260"/>
      <c r="D276" s="233"/>
      <c r="E276" s="235"/>
      <c r="F276" s="261"/>
      <c r="G276" s="235"/>
      <c r="H276" s="261"/>
      <c r="I276" s="235"/>
      <c r="J276" s="9"/>
      <c r="K276" s="9"/>
      <c r="L276" s="9"/>
      <c r="M276" s="241"/>
      <c r="N276" s="9"/>
      <c r="O276" s="9"/>
      <c r="P276" s="9"/>
      <c r="Q276" s="241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/>
      <c r="B277" s="260"/>
      <c r="C277" s="260"/>
      <c r="D277" s="233"/>
      <c r="E277" s="235"/>
      <c r="F277" s="261"/>
      <c r="G277" s="235"/>
      <c r="H277" s="261"/>
      <c r="I277" s="235"/>
      <c r="J277" s="9"/>
      <c r="K277" s="9"/>
      <c r="L277" s="9"/>
      <c r="M277" s="241"/>
      <c r="N277" s="9"/>
      <c r="O277" s="9"/>
      <c r="P277" s="9"/>
      <c r="Q277" s="241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/>
      <c r="B278" s="260"/>
      <c r="C278" s="260"/>
      <c r="D278" s="233"/>
      <c r="E278" s="235"/>
      <c r="F278" s="261"/>
      <c r="G278" s="235"/>
      <c r="H278" s="261"/>
      <c r="I278" s="235"/>
      <c r="J278" s="9"/>
      <c r="K278" s="9"/>
      <c r="L278" s="9"/>
      <c r="M278" s="241"/>
      <c r="N278" s="9"/>
      <c r="O278" s="9"/>
      <c r="P278" s="9"/>
      <c r="Q278" s="241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/>
      <c r="B279" s="260"/>
      <c r="C279" s="260"/>
      <c r="D279" s="233"/>
      <c r="E279" s="235"/>
      <c r="F279" s="261"/>
      <c r="G279" s="235"/>
      <c r="H279" s="261"/>
      <c r="I279" s="235"/>
      <c r="J279" s="9"/>
      <c r="K279" s="9"/>
      <c r="L279" s="9"/>
      <c r="M279" s="241"/>
      <c r="N279" s="9"/>
      <c r="O279" s="9"/>
      <c r="P279" s="9"/>
      <c r="Q279" s="241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/>
      <c r="B280" s="260"/>
      <c r="C280" s="260"/>
      <c r="D280" s="233"/>
      <c r="E280" s="235"/>
      <c r="F280" s="261"/>
      <c r="G280" s="235"/>
      <c r="H280" s="261"/>
      <c r="I280" s="235"/>
      <c r="J280" s="9"/>
      <c r="K280" s="9"/>
      <c r="L280" s="9"/>
      <c r="M280" s="241"/>
      <c r="N280" s="9"/>
      <c r="O280" s="9"/>
      <c r="P280" s="9"/>
      <c r="Q280" s="241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/>
      <c r="B281" s="260"/>
      <c r="C281" s="260"/>
      <c r="D281" s="233"/>
      <c r="E281" s="235"/>
      <c r="F281" s="261"/>
      <c r="G281" s="235"/>
      <c r="H281" s="261"/>
      <c r="I281" s="235"/>
      <c r="J281" s="9"/>
      <c r="K281" s="9"/>
      <c r="L281" s="9"/>
      <c r="M281" s="241"/>
      <c r="N281" s="9"/>
      <c r="O281" s="9"/>
      <c r="P281" s="9"/>
      <c r="Q281" s="241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/>
      <c r="B282" s="260"/>
      <c r="C282" s="260"/>
      <c r="D282" s="233"/>
      <c r="E282" s="235"/>
      <c r="F282" s="261"/>
      <c r="G282" s="235"/>
      <c r="H282" s="261"/>
      <c r="I282" s="235"/>
      <c r="J282" s="9"/>
      <c r="K282" s="9"/>
      <c r="L282" s="9"/>
      <c r="M282" s="241"/>
      <c r="N282" s="9"/>
      <c r="O282" s="9"/>
      <c r="P282" s="9"/>
      <c r="Q282" s="241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/>
      <c r="B283" s="260"/>
      <c r="C283" s="260"/>
      <c r="D283" s="233"/>
      <c r="E283" s="235"/>
      <c r="F283" s="261"/>
      <c r="G283" s="235"/>
      <c r="H283" s="261"/>
      <c r="I283" s="235"/>
      <c r="J283" s="9"/>
      <c r="K283" s="9"/>
      <c r="L283" s="9"/>
      <c r="M283" s="241"/>
      <c r="N283" s="9"/>
      <c r="O283" s="9"/>
      <c r="P283" s="9"/>
      <c r="Q283" s="241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/>
      <c r="B284" s="260"/>
      <c r="C284" s="260"/>
      <c r="D284" s="233"/>
      <c r="E284" s="235"/>
      <c r="F284" s="261"/>
      <c r="G284" s="235"/>
      <c r="H284" s="261"/>
      <c r="I284" s="235"/>
      <c r="J284" s="9"/>
      <c r="K284" s="9"/>
      <c r="L284" s="9"/>
      <c r="M284" s="241"/>
      <c r="N284" s="9"/>
      <c r="O284" s="9"/>
      <c r="P284" s="9"/>
      <c r="Q284" s="241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/>
      <c r="B285" s="260"/>
      <c r="C285" s="260"/>
      <c r="D285" s="233"/>
      <c r="E285" s="235"/>
      <c r="F285" s="261"/>
      <c r="G285" s="235"/>
      <c r="H285" s="261"/>
      <c r="I285" s="235"/>
      <c r="J285" s="9"/>
      <c r="K285" s="9"/>
      <c r="L285" s="9"/>
      <c r="M285" s="241"/>
      <c r="N285" s="9"/>
      <c r="O285" s="9"/>
      <c r="P285" s="9"/>
      <c r="Q285" s="241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/>
      <c r="B286" s="260"/>
      <c r="C286" s="260"/>
      <c r="D286" s="233"/>
      <c r="E286" s="235"/>
      <c r="F286" s="261"/>
      <c r="G286" s="235"/>
      <c r="H286" s="261"/>
      <c r="I286" s="235"/>
      <c r="J286" s="9"/>
      <c r="K286" s="9"/>
      <c r="L286" s="9"/>
      <c r="M286" s="241"/>
      <c r="N286" s="9"/>
      <c r="O286" s="9"/>
      <c r="P286" s="9"/>
      <c r="Q286" s="241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/>
      <c r="B287" s="260"/>
      <c r="C287" s="260"/>
      <c r="D287" s="233"/>
      <c r="E287" s="235"/>
      <c r="F287" s="261"/>
      <c r="G287" s="235"/>
      <c r="H287" s="261"/>
      <c r="I287" s="235"/>
      <c r="J287" s="9"/>
      <c r="K287" s="9"/>
      <c r="L287" s="9"/>
      <c r="M287" s="241"/>
      <c r="N287" s="9"/>
      <c r="O287" s="9"/>
      <c r="P287" s="9"/>
      <c r="Q287" s="241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/>
      <c r="B288" s="260"/>
      <c r="C288" s="260"/>
      <c r="D288" s="233"/>
      <c r="E288" s="235"/>
      <c r="F288" s="261"/>
      <c r="G288" s="235"/>
      <c r="H288" s="261"/>
      <c r="I288" s="235"/>
      <c r="J288" s="9"/>
      <c r="K288" s="9"/>
      <c r="L288" s="9"/>
      <c r="M288" s="241"/>
      <c r="N288" s="9"/>
      <c r="O288" s="9"/>
      <c r="P288" s="9"/>
      <c r="Q288" s="241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/>
      <c r="B289" s="260"/>
      <c r="C289" s="260"/>
      <c r="D289" s="233"/>
      <c r="E289" s="235"/>
      <c r="F289" s="261"/>
      <c r="G289" s="235"/>
      <c r="H289" s="261"/>
      <c r="I289" s="235"/>
      <c r="J289" s="9"/>
      <c r="K289" s="9"/>
      <c r="L289" s="9"/>
      <c r="M289" s="241"/>
      <c r="N289" s="9"/>
      <c r="O289" s="9"/>
      <c r="P289" s="9"/>
      <c r="Q289" s="241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/>
      <c r="B290" s="260"/>
      <c r="C290" s="260"/>
      <c r="D290" s="233"/>
      <c r="E290" s="235"/>
      <c r="F290" s="261"/>
      <c r="G290" s="235"/>
      <c r="H290" s="261"/>
      <c r="I290" s="235"/>
      <c r="J290" s="9"/>
      <c r="K290" s="9"/>
      <c r="L290" s="9"/>
      <c r="M290" s="241"/>
      <c r="N290" s="9"/>
      <c r="O290" s="9"/>
      <c r="P290" s="9"/>
      <c r="Q290" s="241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/>
      <c r="B291" s="260"/>
      <c r="C291" s="260"/>
      <c r="D291" s="233"/>
      <c r="E291" s="235"/>
      <c r="F291" s="261"/>
      <c r="G291" s="235"/>
      <c r="H291" s="261"/>
      <c r="I291" s="235"/>
      <c r="J291" s="9"/>
      <c r="K291" s="9"/>
      <c r="L291" s="9"/>
      <c r="M291" s="241"/>
      <c r="N291" s="9"/>
      <c r="O291" s="9"/>
      <c r="P291" s="9"/>
      <c r="Q291" s="241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/>
      <c r="B292" s="260"/>
      <c r="C292" s="260"/>
      <c r="D292" s="233"/>
      <c r="E292" s="235"/>
      <c r="F292" s="261"/>
      <c r="G292" s="235"/>
      <c r="H292" s="261"/>
      <c r="I292" s="235"/>
      <c r="J292" s="9"/>
      <c r="K292" s="9"/>
      <c r="L292" s="9"/>
      <c r="M292" s="241"/>
      <c r="N292" s="9"/>
      <c r="O292" s="9"/>
      <c r="P292" s="9"/>
      <c r="Q292" s="241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/>
      <c r="B293" s="260"/>
      <c r="C293" s="260"/>
      <c r="D293" s="233"/>
      <c r="E293" s="235"/>
      <c r="F293" s="261"/>
      <c r="G293" s="235"/>
      <c r="H293" s="261"/>
      <c r="I293" s="235"/>
      <c r="J293" s="9"/>
      <c r="K293" s="9"/>
      <c r="L293" s="9"/>
      <c r="M293" s="241"/>
      <c r="N293" s="9"/>
      <c r="O293" s="9"/>
      <c r="P293" s="9"/>
      <c r="Q293" s="241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/>
      <c r="B294" s="260"/>
      <c r="C294" s="260"/>
      <c r="D294" s="233"/>
      <c r="E294" s="235"/>
      <c r="F294" s="261"/>
      <c r="G294" s="235"/>
      <c r="H294" s="261"/>
      <c r="I294" s="235"/>
      <c r="J294" s="9"/>
      <c r="K294" s="9"/>
      <c r="L294" s="9"/>
      <c r="M294" s="241"/>
      <c r="N294" s="9"/>
      <c r="O294" s="9"/>
      <c r="P294" s="9"/>
      <c r="Q294" s="241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/>
      <c r="B295" s="260"/>
      <c r="C295" s="260"/>
      <c r="D295" s="233"/>
      <c r="E295" s="235"/>
      <c r="F295" s="261"/>
      <c r="G295" s="235"/>
      <c r="H295" s="261"/>
      <c r="I295" s="235"/>
      <c r="J295" s="9"/>
      <c r="K295" s="9"/>
      <c r="L295" s="9"/>
      <c r="M295" s="241"/>
      <c r="N295" s="9"/>
      <c r="O295" s="9"/>
      <c r="P295" s="9"/>
      <c r="Q295" s="241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/>
      <c r="B296" s="260"/>
      <c r="C296" s="260"/>
      <c r="D296" s="233"/>
      <c r="E296" s="235"/>
      <c r="F296" s="261"/>
      <c r="G296" s="235"/>
      <c r="H296" s="261"/>
      <c r="I296" s="235"/>
      <c r="J296" s="9"/>
      <c r="K296" s="9"/>
      <c r="L296" s="9"/>
      <c r="M296" s="241"/>
      <c r="N296" s="9"/>
      <c r="O296" s="9"/>
      <c r="P296" s="9"/>
      <c r="Q296" s="241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/>
      <c r="B297" s="260"/>
      <c r="C297" s="260"/>
      <c r="D297" s="233"/>
      <c r="E297" s="235"/>
      <c r="F297" s="261"/>
      <c r="G297" s="235"/>
      <c r="H297" s="261"/>
      <c r="I297" s="235"/>
      <c r="J297" s="9"/>
      <c r="K297" s="9"/>
      <c r="L297" s="9"/>
      <c r="M297" s="241"/>
      <c r="N297" s="9"/>
      <c r="O297" s="9"/>
      <c r="P297" s="9"/>
      <c r="Q297" s="241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/>
      <c r="B298" s="260"/>
      <c r="C298" s="260"/>
      <c r="D298" s="233"/>
      <c r="E298" s="235"/>
      <c r="F298" s="261"/>
      <c r="G298" s="235"/>
      <c r="H298" s="261"/>
      <c r="I298" s="235"/>
      <c r="J298" s="9"/>
      <c r="K298" s="9"/>
      <c r="L298" s="9"/>
      <c r="M298" s="241"/>
      <c r="N298" s="9"/>
      <c r="O298" s="9"/>
      <c r="P298" s="9"/>
      <c r="Q298" s="241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/>
      <c r="B299" s="260"/>
      <c r="C299" s="260"/>
      <c r="D299" s="233"/>
      <c r="E299" s="235"/>
      <c r="F299" s="261"/>
      <c r="G299" s="235"/>
      <c r="H299" s="261"/>
      <c r="I299" s="235"/>
      <c r="J299" s="9"/>
      <c r="K299" s="9"/>
      <c r="L299" s="9"/>
      <c r="M299" s="241"/>
      <c r="N299" s="9"/>
      <c r="O299" s="9"/>
      <c r="P299" s="9"/>
      <c r="Q299" s="241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/>
      <c r="B300" s="260"/>
      <c r="C300" s="260"/>
      <c r="D300" s="233"/>
      <c r="E300" s="235"/>
      <c r="F300" s="261"/>
      <c r="G300" s="235"/>
      <c r="H300" s="261"/>
      <c r="I300" s="235"/>
      <c r="J300" s="9"/>
      <c r="K300" s="9"/>
      <c r="L300" s="9"/>
      <c r="M300" s="241"/>
      <c r="N300" s="9"/>
      <c r="O300" s="9"/>
      <c r="P300" s="9"/>
      <c r="Q300" s="241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/>
      <c r="B301" s="260"/>
      <c r="C301" s="260"/>
      <c r="D301" s="233"/>
      <c r="E301" s="235"/>
      <c r="F301" s="261"/>
      <c r="G301" s="235"/>
      <c r="H301" s="261"/>
      <c r="I301" s="235"/>
      <c r="J301" s="9"/>
      <c r="K301" s="9"/>
      <c r="L301" s="9"/>
      <c r="M301" s="241"/>
      <c r="N301" s="9"/>
      <c r="O301" s="9"/>
      <c r="P301" s="9"/>
      <c r="Q301" s="241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/>
      <c r="B302" s="260"/>
      <c r="C302" s="260"/>
      <c r="D302" s="233"/>
      <c r="E302" s="235"/>
      <c r="F302" s="261"/>
      <c r="G302" s="235"/>
      <c r="H302" s="261"/>
      <c r="I302" s="235"/>
      <c r="J302" s="9"/>
      <c r="K302" s="9"/>
      <c r="L302" s="9"/>
      <c r="M302" s="241"/>
      <c r="N302" s="9"/>
      <c r="O302" s="9"/>
      <c r="P302" s="9"/>
      <c r="Q302" s="241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/>
      <c r="B303" s="260"/>
      <c r="C303" s="260"/>
      <c r="D303" s="233"/>
      <c r="E303" s="235"/>
      <c r="F303" s="261"/>
      <c r="G303" s="235"/>
      <c r="H303" s="261"/>
      <c r="I303" s="235"/>
      <c r="J303" s="9"/>
      <c r="K303" s="9"/>
      <c r="L303" s="9"/>
      <c r="M303" s="241"/>
      <c r="N303" s="9"/>
      <c r="O303" s="9"/>
      <c r="P303" s="9"/>
      <c r="Q303" s="241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/>
      <c r="B304" s="260"/>
      <c r="C304" s="260"/>
      <c r="D304" s="233"/>
      <c r="E304" s="235"/>
      <c r="F304" s="261"/>
      <c r="G304" s="235"/>
      <c r="H304" s="261"/>
      <c r="I304" s="235"/>
      <c r="J304" s="9"/>
      <c r="K304" s="9"/>
      <c r="L304" s="9"/>
      <c r="M304" s="241"/>
      <c r="N304" s="9"/>
      <c r="O304" s="9"/>
      <c r="P304" s="9"/>
      <c r="Q304" s="241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/>
      <c r="B305" s="260"/>
      <c r="C305" s="260"/>
      <c r="D305" s="233"/>
      <c r="E305" s="235"/>
      <c r="F305" s="261"/>
      <c r="G305" s="235"/>
      <c r="H305" s="261"/>
      <c r="I305" s="235"/>
      <c r="J305" s="9"/>
      <c r="K305" s="9"/>
      <c r="L305" s="9"/>
      <c r="M305" s="241"/>
      <c r="N305" s="9"/>
      <c r="O305" s="9"/>
      <c r="P305" s="9"/>
      <c r="Q305" s="241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/>
      <c r="B306" s="260"/>
      <c r="C306" s="260"/>
      <c r="D306" s="233"/>
      <c r="E306" s="235"/>
      <c r="F306" s="261"/>
      <c r="G306" s="235"/>
      <c r="H306" s="261"/>
      <c r="I306" s="235"/>
      <c r="J306" s="9"/>
      <c r="K306" s="9"/>
      <c r="L306" s="9"/>
      <c r="M306" s="241"/>
      <c r="N306" s="9"/>
      <c r="O306" s="9"/>
      <c r="P306" s="9"/>
      <c r="Q306" s="241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/>
      <c r="B307" s="260"/>
      <c r="C307" s="260"/>
      <c r="D307" s="233"/>
      <c r="E307" s="235"/>
      <c r="F307" s="261"/>
      <c r="G307" s="235"/>
      <c r="H307" s="261"/>
      <c r="I307" s="235"/>
      <c r="J307" s="9"/>
      <c r="K307" s="9"/>
      <c r="L307" s="9"/>
      <c r="M307" s="241"/>
      <c r="N307" s="9"/>
      <c r="O307" s="9"/>
      <c r="P307" s="9"/>
      <c r="Q307" s="241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/>
      <c r="B308" s="260"/>
      <c r="C308" s="260"/>
      <c r="D308" s="233"/>
      <c r="E308" s="235"/>
      <c r="F308" s="261"/>
      <c r="G308" s="235"/>
      <c r="H308" s="261"/>
      <c r="I308" s="235"/>
      <c r="J308" s="9"/>
      <c r="K308" s="9"/>
      <c r="L308" s="9"/>
      <c r="M308" s="241"/>
      <c r="N308" s="9"/>
      <c r="O308" s="9"/>
      <c r="P308" s="9"/>
      <c r="Q308" s="241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/>
      <c r="B309" s="260"/>
      <c r="C309" s="260"/>
      <c r="D309" s="233"/>
      <c r="E309" s="235"/>
      <c r="F309" s="261"/>
      <c r="G309" s="235"/>
      <c r="H309" s="261"/>
      <c r="I309" s="235"/>
      <c r="J309" s="9"/>
      <c r="K309" s="9"/>
      <c r="L309" s="9"/>
      <c r="M309" s="241"/>
      <c r="N309" s="9"/>
      <c r="O309" s="9"/>
      <c r="P309" s="9"/>
      <c r="Q309" s="241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/>
      <c r="B310" s="260"/>
      <c r="C310" s="260"/>
      <c r="D310" s="233"/>
      <c r="E310" s="235"/>
      <c r="F310" s="261"/>
      <c r="G310" s="235"/>
      <c r="H310" s="261"/>
      <c r="I310" s="235"/>
      <c r="J310" s="9"/>
      <c r="K310" s="9"/>
      <c r="L310" s="9"/>
      <c r="M310" s="241"/>
      <c r="N310" s="9"/>
      <c r="O310" s="9"/>
      <c r="P310" s="9"/>
      <c r="Q310" s="241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/>
      <c r="B311" s="260"/>
      <c r="C311" s="260"/>
      <c r="D311" s="233"/>
      <c r="E311" s="235"/>
      <c r="F311" s="261"/>
      <c r="G311" s="235"/>
      <c r="H311" s="261"/>
      <c r="I311" s="235"/>
      <c r="J311" s="9"/>
      <c r="K311" s="9"/>
      <c r="L311" s="9"/>
      <c r="M311" s="241"/>
      <c r="N311" s="9"/>
      <c r="O311" s="9"/>
      <c r="P311" s="9"/>
      <c r="Q311" s="241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/>
      <c r="B312" s="260"/>
      <c r="C312" s="260"/>
      <c r="D312" s="233"/>
      <c r="E312" s="235"/>
      <c r="F312" s="261"/>
      <c r="G312" s="235"/>
      <c r="H312" s="261"/>
      <c r="I312" s="235"/>
      <c r="J312" s="9"/>
      <c r="K312" s="9"/>
      <c r="L312" s="9"/>
      <c r="M312" s="241"/>
      <c r="N312" s="9"/>
      <c r="O312" s="9"/>
      <c r="P312" s="9"/>
      <c r="Q312" s="241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/>
      <c r="B313" s="260"/>
      <c r="C313" s="260"/>
      <c r="D313" s="233"/>
      <c r="E313" s="235"/>
      <c r="F313" s="261"/>
      <c r="G313" s="235"/>
      <c r="H313" s="261"/>
      <c r="I313" s="235"/>
      <c r="J313" s="9"/>
      <c r="K313" s="9"/>
      <c r="L313" s="9"/>
      <c r="M313" s="241"/>
      <c r="N313" s="9"/>
      <c r="O313" s="9"/>
      <c r="P313" s="9"/>
      <c r="Q313" s="241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/>
      <c r="B314" s="260"/>
      <c r="C314" s="260"/>
      <c r="D314" s="233"/>
      <c r="E314" s="235"/>
      <c r="F314" s="261"/>
      <c r="G314" s="235"/>
      <c r="H314" s="261"/>
      <c r="I314" s="235"/>
      <c r="J314" s="9"/>
      <c r="K314" s="9"/>
      <c r="L314" s="9"/>
      <c r="M314" s="241"/>
      <c r="N314" s="9"/>
      <c r="O314" s="9"/>
      <c r="P314" s="9"/>
      <c r="Q314" s="241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/>
      <c r="B315" s="260"/>
      <c r="C315" s="260"/>
      <c r="D315" s="233"/>
      <c r="E315" s="235"/>
      <c r="F315" s="261"/>
      <c r="G315" s="235"/>
      <c r="H315" s="261"/>
      <c r="I315" s="235"/>
      <c r="J315" s="9"/>
      <c r="K315" s="9"/>
      <c r="L315" s="9"/>
      <c r="M315" s="241"/>
      <c r="N315" s="9"/>
      <c r="O315" s="9"/>
      <c r="P315" s="9"/>
      <c r="Q315" s="241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/>
      <c r="B316" s="260"/>
      <c r="C316" s="260"/>
      <c r="D316" s="233"/>
      <c r="E316" s="235"/>
      <c r="F316" s="261"/>
      <c r="G316" s="235"/>
      <c r="H316" s="261"/>
      <c r="I316" s="235"/>
      <c r="J316" s="9"/>
      <c r="K316" s="9"/>
      <c r="L316" s="9"/>
      <c r="M316" s="241"/>
      <c r="N316" s="9"/>
      <c r="O316" s="9"/>
      <c r="P316" s="9"/>
      <c r="Q316" s="241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/>
      <c r="B317" s="260"/>
      <c r="C317" s="260"/>
      <c r="D317" s="233"/>
      <c r="E317" s="235"/>
      <c r="F317" s="261"/>
      <c r="G317" s="235"/>
      <c r="H317" s="261"/>
      <c r="I317" s="235"/>
      <c r="J317" s="9"/>
      <c r="K317" s="9"/>
      <c r="L317" s="9"/>
      <c r="M317" s="241"/>
      <c r="N317" s="9"/>
      <c r="O317" s="9"/>
      <c r="P317" s="9"/>
      <c r="Q317" s="241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/>
      <c r="B318" s="260"/>
      <c r="C318" s="260"/>
      <c r="D318" s="233"/>
      <c r="E318" s="235"/>
      <c r="F318" s="261"/>
      <c r="G318" s="235"/>
      <c r="H318" s="261"/>
      <c r="I318" s="235"/>
      <c r="J318" s="9"/>
      <c r="K318" s="9"/>
      <c r="L318" s="9"/>
      <c r="M318" s="241"/>
      <c r="N318" s="9"/>
      <c r="O318" s="9"/>
      <c r="P318" s="9"/>
      <c r="Q318" s="241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/>
      <c r="B319" s="260"/>
      <c r="C319" s="260"/>
      <c r="D319" s="233"/>
      <c r="E319" s="235"/>
      <c r="F319" s="261"/>
      <c r="G319" s="235"/>
      <c r="H319" s="261"/>
      <c r="I319" s="235"/>
      <c r="J319" s="9"/>
      <c r="K319" s="9"/>
      <c r="L319" s="9"/>
      <c r="M319" s="241"/>
      <c r="N319" s="9"/>
      <c r="O319" s="9"/>
      <c r="P319" s="9"/>
      <c r="Q319" s="241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/>
      <c r="B320" s="260"/>
      <c r="C320" s="260"/>
      <c r="D320" s="233"/>
      <c r="E320" s="235"/>
      <c r="F320" s="261"/>
      <c r="G320" s="235"/>
      <c r="H320" s="261"/>
      <c r="I320" s="235"/>
      <c r="J320" s="9"/>
      <c r="K320" s="9"/>
      <c r="L320" s="9"/>
      <c r="M320" s="241"/>
      <c r="N320" s="9"/>
      <c r="O320" s="9"/>
      <c r="P320" s="9"/>
      <c r="Q320" s="241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/>
      <c r="B321" s="260"/>
      <c r="C321" s="260"/>
      <c r="D321" s="233"/>
      <c r="E321" s="235"/>
      <c r="F321" s="261"/>
      <c r="G321" s="235"/>
      <c r="H321" s="261"/>
      <c r="I321" s="235"/>
      <c r="J321" s="9"/>
      <c r="K321" s="9"/>
      <c r="L321" s="9"/>
      <c r="M321" s="241"/>
      <c r="N321" s="9"/>
      <c r="O321" s="9"/>
      <c r="P321" s="9"/>
      <c r="Q321" s="241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/>
      <c r="B322" s="260"/>
      <c r="C322" s="260"/>
      <c r="D322" s="233"/>
      <c r="E322" s="235"/>
      <c r="F322" s="261"/>
      <c r="G322" s="235"/>
      <c r="H322" s="261"/>
      <c r="I322" s="235"/>
      <c r="J322" s="9"/>
      <c r="K322" s="9"/>
      <c r="L322" s="9"/>
      <c r="M322" s="241"/>
      <c r="N322" s="9"/>
      <c r="O322" s="9"/>
      <c r="P322" s="9"/>
      <c r="Q322" s="241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/>
      <c r="B323" s="260"/>
      <c r="C323" s="260"/>
      <c r="D323" s="233"/>
      <c r="E323" s="235"/>
      <c r="F323" s="261"/>
      <c r="G323" s="235"/>
      <c r="H323" s="261"/>
      <c r="I323" s="235"/>
      <c r="J323" s="9"/>
      <c r="K323" s="9"/>
      <c r="L323" s="9"/>
      <c r="M323" s="241"/>
      <c r="N323" s="9"/>
      <c r="O323" s="9"/>
      <c r="P323" s="9"/>
      <c r="Q323" s="241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/>
      <c r="B324" s="260"/>
      <c r="C324" s="260"/>
      <c r="D324" s="233"/>
      <c r="E324" s="235"/>
      <c r="F324" s="261"/>
      <c r="G324" s="235"/>
      <c r="H324" s="261"/>
      <c r="I324" s="235"/>
      <c r="J324" s="9"/>
      <c r="K324" s="9"/>
      <c r="L324" s="9"/>
      <c r="M324" s="241"/>
      <c r="N324" s="9"/>
      <c r="O324" s="9"/>
      <c r="P324" s="9"/>
      <c r="Q324" s="241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/>
      <c r="B325" s="260"/>
      <c r="C325" s="260"/>
      <c r="D325" s="233"/>
      <c r="E325" s="235"/>
      <c r="F325" s="261"/>
      <c r="G325" s="235"/>
      <c r="H325" s="261"/>
      <c r="I325" s="235"/>
      <c r="J325" s="9"/>
      <c r="K325" s="9"/>
      <c r="L325" s="9"/>
      <c r="M325" s="241"/>
      <c r="N325" s="9"/>
      <c r="O325" s="9"/>
      <c r="P325" s="9"/>
      <c r="Q325" s="241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/>
      <c r="B326" s="260"/>
      <c r="C326" s="260"/>
      <c r="D326" s="233"/>
      <c r="E326" s="235"/>
      <c r="F326" s="261"/>
      <c r="G326" s="235"/>
      <c r="H326" s="261"/>
      <c r="I326" s="235"/>
      <c r="J326" s="9"/>
      <c r="K326" s="9"/>
      <c r="L326" s="9"/>
      <c r="M326" s="241"/>
      <c r="N326" s="9"/>
      <c r="O326" s="9"/>
      <c r="P326" s="9"/>
      <c r="Q326" s="241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/>
      <c r="B327" s="260"/>
      <c r="C327" s="260"/>
      <c r="D327" s="233"/>
      <c r="E327" s="235"/>
      <c r="F327" s="261"/>
      <c r="G327" s="235"/>
      <c r="H327" s="261"/>
      <c r="I327" s="235"/>
      <c r="J327" s="9"/>
      <c r="K327" s="9"/>
      <c r="L327" s="9"/>
      <c r="M327" s="241"/>
      <c r="N327" s="9"/>
      <c r="O327" s="9"/>
      <c r="P327" s="9"/>
      <c r="Q327" s="241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/>
      <c r="B328" s="260"/>
      <c r="C328" s="260"/>
      <c r="D328" s="233"/>
      <c r="E328" s="235"/>
      <c r="F328" s="261"/>
      <c r="G328" s="235"/>
      <c r="H328" s="261"/>
      <c r="I328" s="235"/>
      <c r="J328" s="9"/>
      <c r="K328" s="9"/>
      <c r="L328" s="9"/>
      <c r="M328" s="241"/>
      <c r="N328" s="9"/>
      <c r="O328" s="9"/>
      <c r="P328" s="9"/>
      <c r="Q328" s="241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/>
      <c r="B329" s="260"/>
      <c r="C329" s="260"/>
      <c r="D329" s="233"/>
      <c r="E329" s="235"/>
      <c r="F329" s="261"/>
      <c r="G329" s="235"/>
      <c r="H329" s="261"/>
      <c r="I329" s="235"/>
      <c r="J329" s="9"/>
      <c r="K329" s="9"/>
      <c r="L329" s="9"/>
      <c r="M329" s="241"/>
      <c r="N329" s="9"/>
      <c r="O329" s="9"/>
      <c r="P329" s="9"/>
      <c r="Q329" s="241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/>
      <c r="B330" s="260"/>
      <c r="C330" s="260"/>
      <c r="D330" s="233"/>
      <c r="E330" s="235"/>
      <c r="F330" s="261"/>
      <c r="G330" s="235"/>
      <c r="H330" s="261"/>
      <c r="I330" s="235"/>
      <c r="J330" s="9"/>
      <c r="K330" s="9"/>
      <c r="L330" s="9"/>
      <c r="M330" s="241"/>
      <c r="N330" s="9"/>
      <c r="O330" s="9"/>
      <c r="P330" s="9"/>
      <c r="Q330" s="241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/>
      <c r="B331" s="260"/>
      <c r="C331" s="260"/>
      <c r="D331" s="233"/>
      <c r="E331" s="235"/>
      <c r="F331" s="261"/>
      <c r="G331" s="235"/>
      <c r="H331" s="261"/>
      <c r="I331" s="235"/>
      <c r="J331" s="9"/>
      <c r="K331" s="9"/>
      <c r="L331" s="9"/>
      <c r="M331" s="241"/>
      <c r="N331" s="9"/>
      <c r="O331" s="9"/>
      <c r="P331" s="9"/>
      <c r="Q331" s="241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/>
      <c r="B332" s="260"/>
      <c r="C332" s="260"/>
      <c r="D332" s="233"/>
      <c r="E332" s="235"/>
      <c r="F332" s="261"/>
      <c r="G332" s="235"/>
      <c r="H332" s="261"/>
      <c r="I332" s="235"/>
      <c r="J332" s="9"/>
      <c r="K332" s="9"/>
      <c r="L332" s="9"/>
      <c r="M332" s="241"/>
      <c r="N332" s="9"/>
      <c r="O332" s="9"/>
      <c r="P332" s="9"/>
      <c r="Q332" s="241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/>
      <c r="B333" s="260"/>
      <c r="C333" s="260"/>
      <c r="D333" s="233"/>
      <c r="E333" s="235"/>
      <c r="F333" s="261"/>
      <c r="G333" s="235"/>
      <c r="H333" s="261"/>
      <c r="I333" s="235"/>
      <c r="J333" s="9"/>
      <c r="K333" s="9"/>
      <c r="L333" s="9"/>
      <c r="M333" s="241"/>
      <c r="N333" s="9"/>
      <c r="O333" s="9"/>
      <c r="P333" s="9"/>
      <c r="Q333" s="241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/>
      <c r="B334" s="260"/>
      <c r="C334" s="260"/>
      <c r="D334" s="233"/>
      <c r="E334" s="235"/>
      <c r="F334" s="261"/>
      <c r="G334" s="235"/>
      <c r="H334" s="261"/>
      <c r="I334" s="235"/>
      <c r="J334" s="9"/>
      <c r="K334" s="9"/>
      <c r="L334" s="9"/>
      <c r="M334" s="241"/>
      <c r="N334" s="9"/>
      <c r="O334" s="9"/>
      <c r="P334" s="9"/>
      <c r="Q334" s="241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/>
      <c r="B335" s="260"/>
      <c r="C335" s="260"/>
      <c r="D335" s="233"/>
      <c r="E335" s="235"/>
      <c r="F335" s="261"/>
      <c r="G335" s="235"/>
      <c r="H335" s="261"/>
      <c r="I335" s="235"/>
      <c r="J335" s="9"/>
      <c r="K335" s="9"/>
      <c r="L335" s="9"/>
      <c r="M335" s="241"/>
      <c r="N335" s="9"/>
      <c r="O335" s="9"/>
      <c r="P335" s="9"/>
      <c r="Q335" s="241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/>
      <c r="B336" s="260"/>
      <c r="C336" s="260"/>
      <c r="D336" s="233"/>
      <c r="E336" s="235"/>
      <c r="F336" s="261"/>
      <c r="G336" s="235"/>
      <c r="H336" s="261"/>
      <c r="I336" s="235"/>
      <c r="J336" s="9"/>
      <c r="K336" s="9"/>
      <c r="L336" s="9"/>
      <c r="M336" s="241"/>
      <c r="N336" s="9"/>
      <c r="O336" s="9"/>
      <c r="P336" s="9"/>
      <c r="Q336" s="241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/>
      <c r="B337" s="260"/>
      <c r="C337" s="260"/>
      <c r="D337" s="233"/>
      <c r="E337" s="235"/>
      <c r="F337" s="261"/>
      <c r="G337" s="235"/>
      <c r="H337" s="261"/>
      <c r="I337" s="235"/>
      <c r="J337" s="9"/>
      <c r="K337" s="9"/>
      <c r="L337" s="9"/>
      <c r="M337" s="241"/>
      <c r="N337" s="9"/>
      <c r="O337" s="9"/>
      <c r="P337" s="9"/>
      <c r="Q337" s="241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/>
      <c r="B338" s="260"/>
      <c r="C338" s="260"/>
      <c r="D338" s="233"/>
      <c r="E338" s="235"/>
      <c r="F338" s="261"/>
      <c r="G338" s="235"/>
      <c r="H338" s="261"/>
      <c r="I338" s="235"/>
      <c r="J338" s="9"/>
      <c r="K338" s="9"/>
      <c r="L338" s="9"/>
      <c r="M338" s="241"/>
      <c r="N338" s="9"/>
      <c r="O338" s="9"/>
      <c r="P338" s="9"/>
      <c r="Q338" s="241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/>
      <c r="B339" s="260"/>
      <c r="C339" s="260"/>
      <c r="D339" s="233"/>
      <c r="E339" s="235"/>
      <c r="F339" s="261"/>
      <c r="G339" s="235"/>
      <c r="H339" s="261"/>
      <c r="I339" s="235"/>
      <c r="J339" s="9"/>
      <c r="K339" s="9"/>
      <c r="L339" s="9"/>
      <c r="M339" s="241"/>
      <c r="N339" s="9"/>
      <c r="O339" s="9"/>
      <c r="P339" s="9"/>
      <c r="Q339" s="241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/>
      <c r="B340" s="262"/>
      <c r="C340" s="260"/>
      <c r="D340" s="233"/>
      <c r="E340" s="235"/>
      <c r="F340" s="261"/>
      <c r="G340" s="235"/>
      <c r="H340" s="261"/>
      <c r="I340" s="235"/>
      <c r="J340" s="9"/>
      <c r="K340" s="9"/>
      <c r="L340" s="9"/>
      <c r="M340" s="241"/>
      <c r="N340" s="9"/>
      <c r="O340" s="9"/>
      <c r="P340" s="9"/>
      <c r="Q340" s="241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/>
      <c r="B341" s="262"/>
      <c r="C341" s="260"/>
      <c r="D341" s="233"/>
      <c r="E341" s="235"/>
      <c r="F341" s="261"/>
      <c r="G341" s="235"/>
      <c r="H341" s="261"/>
      <c r="I341" s="235"/>
      <c r="J341" s="9"/>
      <c r="K341" s="9"/>
      <c r="L341" s="9"/>
      <c r="M341" s="241"/>
      <c r="N341" s="9"/>
      <c r="O341" s="9"/>
      <c r="P341" s="9"/>
      <c r="Q341" s="241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/>
      <c r="B342" s="262"/>
      <c r="C342" s="260"/>
      <c r="D342" s="233"/>
      <c r="E342" s="235"/>
      <c r="F342" s="261"/>
      <c r="G342" s="235"/>
      <c r="H342" s="261"/>
      <c r="I342" s="235"/>
      <c r="J342" s="9"/>
      <c r="K342" s="9"/>
      <c r="L342" s="9"/>
      <c r="M342" s="241"/>
      <c r="N342" s="9"/>
      <c r="O342" s="9"/>
      <c r="P342" s="9"/>
      <c r="Q342" s="241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/>
      <c r="B343" s="260"/>
      <c r="C343" s="260"/>
      <c r="D343" s="233"/>
      <c r="E343" s="235"/>
      <c r="F343" s="261"/>
      <c r="G343" s="235"/>
      <c r="H343" s="261"/>
      <c r="I343" s="235"/>
      <c r="J343" s="9"/>
      <c r="K343" s="9"/>
      <c r="L343" s="9"/>
      <c r="M343" s="241"/>
      <c r="N343" s="9"/>
      <c r="O343" s="9"/>
      <c r="P343" s="9"/>
      <c r="Q343" s="241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/>
      <c r="B344" s="260"/>
      <c r="C344" s="260"/>
      <c r="D344" s="233"/>
      <c r="E344" s="235"/>
      <c r="F344" s="261"/>
      <c r="G344" s="235"/>
      <c r="H344" s="261"/>
      <c r="I344" s="235"/>
      <c r="J344" s="9"/>
      <c r="K344" s="9"/>
      <c r="L344" s="9"/>
      <c r="M344" s="241"/>
      <c r="N344" s="9"/>
      <c r="O344" s="9"/>
      <c r="P344" s="9"/>
      <c r="Q344" s="241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/>
      <c r="B345" s="260"/>
      <c r="C345" s="260"/>
      <c r="D345" s="233"/>
      <c r="E345" s="235"/>
      <c r="F345" s="261"/>
      <c r="G345" s="235"/>
      <c r="H345" s="261"/>
      <c r="I345" s="235"/>
      <c r="J345" s="9"/>
      <c r="K345" s="9"/>
      <c r="L345" s="9"/>
      <c r="M345" s="241"/>
      <c r="N345" s="9"/>
      <c r="O345" s="9"/>
      <c r="P345" s="9"/>
      <c r="Q345" s="241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/>
      <c r="B346" s="260"/>
      <c r="C346" s="260"/>
      <c r="D346" s="233"/>
      <c r="E346" s="235"/>
      <c r="F346" s="261"/>
      <c r="G346" s="235"/>
      <c r="H346" s="261"/>
      <c r="I346" s="235"/>
      <c r="J346" s="9"/>
      <c r="K346" s="9"/>
      <c r="L346" s="9"/>
      <c r="M346" s="241"/>
      <c r="N346" s="9"/>
      <c r="O346" s="9"/>
      <c r="P346" s="9"/>
      <c r="Q346" s="241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/>
      <c r="B347" s="260"/>
      <c r="C347" s="260"/>
      <c r="D347" s="233"/>
      <c r="E347" s="235"/>
      <c r="F347" s="261"/>
      <c r="G347" s="235"/>
      <c r="H347" s="261"/>
      <c r="I347" s="235"/>
      <c r="J347" s="9"/>
      <c r="K347" s="9"/>
      <c r="L347" s="9"/>
      <c r="M347" s="241"/>
      <c r="N347" s="9"/>
      <c r="O347" s="9"/>
      <c r="P347" s="9"/>
      <c r="Q347" s="241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/>
      <c r="B348" s="260"/>
      <c r="C348" s="260"/>
      <c r="D348" s="233"/>
      <c r="E348" s="235"/>
      <c r="F348" s="261"/>
      <c r="G348" s="235"/>
      <c r="H348" s="261"/>
      <c r="I348" s="235"/>
      <c r="J348" s="9"/>
      <c r="K348" s="9"/>
      <c r="L348" s="9"/>
      <c r="M348" s="241"/>
      <c r="N348" s="9"/>
      <c r="O348" s="9"/>
      <c r="P348" s="9"/>
      <c r="Q348" s="241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/>
      <c r="B349" s="260"/>
      <c r="C349" s="260"/>
      <c r="D349" s="233"/>
      <c r="E349" s="235"/>
      <c r="F349" s="261"/>
      <c r="G349" s="235"/>
      <c r="H349" s="261"/>
      <c r="I349" s="235"/>
      <c r="J349" s="9"/>
      <c r="K349" s="9"/>
      <c r="L349" s="9"/>
      <c r="M349" s="241"/>
      <c r="N349" s="9"/>
      <c r="O349" s="9"/>
      <c r="P349" s="9"/>
      <c r="Q349" s="241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/>
      <c r="B350" s="260"/>
      <c r="C350" s="260"/>
      <c r="D350" s="233"/>
      <c r="E350" s="235"/>
      <c r="F350" s="261"/>
      <c r="G350" s="235"/>
      <c r="H350" s="261"/>
      <c r="I350" s="235"/>
      <c r="J350" s="9"/>
      <c r="K350" s="9"/>
      <c r="L350" s="9"/>
      <c r="M350" s="241"/>
      <c r="N350" s="9"/>
      <c r="O350" s="9"/>
      <c r="P350" s="9"/>
      <c r="Q350" s="241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/>
      <c r="B351" s="260"/>
      <c r="C351" s="260"/>
      <c r="D351" s="233"/>
      <c r="E351" s="235"/>
      <c r="F351" s="261"/>
      <c r="G351" s="235"/>
      <c r="H351" s="261"/>
      <c r="I351" s="235"/>
      <c r="J351" s="9"/>
      <c r="K351" s="9"/>
      <c r="L351" s="9"/>
      <c r="M351" s="241"/>
      <c r="N351" s="9"/>
      <c r="O351" s="9"/>
      <c r="P351" s="9"/>
      <c r="Q351" s="241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/>
      <c r="B352" s="260"/>
      <c r="C352" s="260"/>
      <c r="D352" s="233"/>
      <c r="E352" s="235"/>
      <c r="F352" s="261"/>
      <c r="G352" s="235"/>
      <c r="H352" s="261"/>
      <c r="I352" s="235"/>
      <c r="J352" s="9"/>
      <c r="K352" s="9"/>
      <c r="L352" s="9"/>
      <c r="M352" s="241"/>
      <c r="N352" s="9"/>
      <c r="O352" s="9"/>
      <c r="P352" s="9"/>
      <c r="Q352" s="241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/>
      <c r="B353" s="260"/>
      <c r="C353" s="260"/>
      <c r="D353" s="233"/>
      <c r="E353" s="235"/>
      <c r="F353" s="261"/>
      <c r="G353" s="235"/>
      <c r="H353" s="261"/>
      <c r="I353" s="235"/>
      <c r="J353" s="9"/>
      <c r="K353" s="9"/>
      <c r="L353" s="9"/>
      <c r="M353" s="241"/>
      <c r="N353" s="9"/>
      <c r="O353" s="9"/>
      <c r="P353" s="9"/>
      <c r="Q353" s="241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/>
      <c r="B354" s="260"/>
      <c r="C354" s="260"/>
      <c r="D354" s="233"/>
      <c r="E354" s="235"/>
      <c r="F354" s="261"/>
      <c r="G354" s="235"/>
      <c r="H354" s="261"/>
      <c r="I354" s="235"/>
      <c r="J354" s="9"/>
      <c r="K354" s="9"/>
      <c r="L354" s="9"/>
      <c r="M354" s="241"/>
      <c r="N354" s="9"/>
      <c r="O354" s="9"/>
      <c r="P354" s="9"/>
      <c r="Q354" s="241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/>
      <c r="B355" s="260"/>
      <c r="C355" s="260"/>
      <c r="D355" s="233"/>
      <c r="E355" s="235"/>
      <c r="F355" s="261"/>
      <c r="G355" s="235"/>
      <c r="H355" s="261"/>
      <c r="I355" s="235"/>
      <c r="J355" s="9"/>
      <c r="K355" s="9"/>
      <c r="L355" s="9"/>
      <c r="M355" s="241"/>
      <c r="N355" s="9"/>
      <c r="O355" s="9"/>
      <c r="P355" s="9"/>
      <c r="Q355" s="241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/>
      <c r="B356" s="260"/>
      <c r="C356" s="260"/>
      <c r="D356" s="233"/>
      <c r="E356" s="235"/>
      <c r="F356" s="261"/>
      <c r="G356" s="235"/>
      <c r="H356" s="261"/>
      <c r="I356" s="235"/>
      <c r="J356" s="9"/>
      <c r="K356" s="9"/>
      <c r="L356" s="9"/>
      <c r="M356" s="241"/>
      <c r="N356" s="9"/>
      <c r="O356" s="9"/>
      <c r="P356" s="9"/>
      <c r="Q356" s="241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/>
      <c r="B357" s="260"/>
      <c r="C357" s="260"/>
      <c r="D357" s="233"/>
      <c r="E357" s="235"/>
      <c r="F357" s="261"/>
      <c r="G357" s="235"/>
      <c r="H357" s="261"/>
      <c r="I357" s="235"/>
      <c r="J357" s="9"/>
      <c r="K357" s="9"/>
      <c r="L357" s="9"/>
      <c r="M357" s="241"/>
      <c r="N357" s="9"/>
      <c r="O357" s="9"/>
      <c r="P357" s="9"/>
      <c r="Q357" s="241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/>
      <c r="B358" s="260"/>
      <c r="C358" s="260"/>
      <c r="D358" s="233"/>
      <c r="E358" s="235"/>
      <c r="F358" s="261"/>
      <c r="G358" s="235"/>
      <c r="H358" s="261"/>
      <c r="I358" s="235"/>
      <c r="J358" s="9"/>
      <c r="K358" s="9"/>
      <c r="L358" s="9"/>
      <c r="M358" s="241"/>
      <c r="N358" s="9"/>
      <c r="O358" s="9"/>
      <c r="P358" s="9"/>
      <c r="Q358" s="241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/>
      <c r="B359" s="260"/>
      <c r="C359" s="260"/>
      <c r="D359" s="233"/>
      <c r="E359" s="235"/>
      <c r="F359" s="261"/>
      <c r="G359" s="235"/>
      <c r="H359" s="261"/>
      <c r="I359" s="235"/>
      <c r="J359" s="9"/>
      <c r="K359" s="9"/>
      <c r="L359" s="9"/>
      <c r="M359" s="241"/>
      <c r="N359" s="9"/>
      <c r="O359" s="9"/>
      <c r="P359" s="9"/>
      <c r="Q359" s="241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/>
      <c r="B360" s="260"/>
      <c r="C360" s="260"/>
      <c r="D360" s="233"/>
      <c r="E360" s="235"/>
      <c r="F360" s="261"/>
      <c r="G360" s="235"/>
      <c r="H360" s="261"/>
      <c r="I360" s="235"/>
      <c r="J360" s="9"/>
      <c r="K360" s="9"/>
      <c r="L360" s="9"/>
      <c r="M360" s="241"/>
      <c r="N360" s="9"/>
      <c r="O360" s="9"/>
      <c r="P360" s="9"/>
      <c r="Q360" s="241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/>
      <c r="B361" s="260"/>
      <c r="C361" s="260"/>
      <c r="D361" s="233"/>
      <c r="E361" s="235"/>
      <c r="F361" s="261"/>
      <c r="G361" s="235"/>
      <c r="H361" s="261"/>
      <c r="I361" s="235"/>
      <c r="J361" s="9"/>
      <c r="K361" s="9"/>
      <c r="L361" s="9"/>
      <c r="M361" s="241"/>
      <c r="N361" s="9"/>
      <c r="O361" s="9"/>
      <c r="P361" s="9"/>
      <c r="Q361" s="241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/>
      <c r="B362" s="260"/>
      <c r="C362" s="260"/>
      <c r="D362" s="233"/>
      <c r="E362" s="235"/>
      <c r="F362" s="261"/>
      <c r="G362" s="235"/>
      <c r="H362" s="261"/>
      <c r="I362" s="235"/>
      <c r="J362" s="9"/>
      <c r="K362" s="9"/>
      <c r="L362" s="9"/>
      <c r="M362" s="241"/>
      <c r="N362" s="9"/>
      <c r="O362" s="9"/>
      <c r="P362" s="9"/>
      <c r="Q362" s="241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/>
      <c r="B363" s="260"/>
      <c r="C363" s="260"/>
      <c r="D363" s="233"/>
      <c r="E363" s="235"/>
      <c r="F363" s="261"/>
      <c r="G363" s="235"/>
      <c r="H363" s="261"/>
      <c r="I363" s="235"/>
      <c r="J363" s="9"/>
      <c r="K363" s="9"/>
      <c r="L363" s="9"/>
      <c r="M363" s="241"/>
      <c r="N363" s="9"/>
      <c r="O363" s="9"/>
      <c r="P363" s="9"/>
      <c r="Q363" s="241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/>
      <c r="B364" s="260"/>
      <c r="C364" s="260"/>
      <c r="D364" s="233"/>
      <c r="E364" s="235"/>
      <c r="F364" s="261"/>
      <c r="G364" s="235"/>
      <c r="H364" s="261"/>
      <c r="I364" s="235"/>
      <c r="J364" s="9"/>
      <c r="K364" s="9"/>
      <c r="L364" s="9"/>
      <c r="M364" s="241"/>
      <c r="N364" s="9"/>
      <c r="O364" s="9"/>
      <c r="P364" s="9"/>
      <c r="Q364" s="241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/>
      <c r="B365" s="260"/>
      <c r="C365" s="260"/>
      <c r="D365" s="233"/>
      <c r="E365" s="235"/>
      <c r="F365" s="261"/>
      <c r="G365" s="235"/>
      <c r="H365" s="261"/>
      <c r="I365" s="235"/>
      <c r="J365" s="9"/>
      <c r="K365" s="9"/>
      <c r="L365" s="9"/>
      <c r="M365" s="241"/>
      <c r="N365" s="9"/>
      <c r="O365" s="9"/>
      <c r="P365" s="9"/>
      <c r="Q365" s="241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/>
      <c r="B366" s="260"/>
      <c r="C366" s="260"/>
      <c r="D366" s="233"/>
      <c r="E366" s="235"/>
      <c r="F366" s="261"/>
      <c r="G366" s="235"/>
      <c r="H366" s="261"/>
      <c r="I366" s="235"/>
      <c r="J366" s="9"/>
      <c r="K366" s="9"/>
      <c r="L366" s="9"/>
      <c r="M366" s="241"/>
      <c r="N366" s="9"/>
      <c r="O366" s="9"/>
      <c r="P366" s="9"/>
      <c r="Q366" s="241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/>
      <c r="B367" s="260"/>
      <c r="C367" s="260"/>
      <c r="D367" s="233"/>
      <c r="E367" s="235"/>
      <c r="F367" s="261"/>
      <c r="G367" s="235"/>
      <c r="H367" s="261"/>
      <c r="I367" s="235"/>
      <c r="J367" s="9"/>
      <c r="K367" s="9"/>
      <c r="L367" s="9"/>
      <c r="M367" s="241"/>
      <c r="N367" s="9"/>
      <c r="O367" s="9"/>
      <c r="P367" s="9"/>
      <c r="Q367" s="241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/>
      <c r="B368" s="260"/>
      <c r="C368" s="260"/>
      <c r="D368" s="233"/>
      <c r="E368" s="235"/>
      <c r="F368" s="261"/>
      <c r="G368" s="235"/>
      <c r="H368" s="261"/>
      <c r="I368" s="235"/>
      <c r="J368" s="9"/>
      <c r="K368" s="9"/>
      <c r="L368" s="9"/>
      <c r="M368" s="241"/>
      <c r="N368" s="9"/>
      <c r="O368" s="9"/>
      <c r="P368" s="9"/>
      <c r="Q368" s="241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/>
      <c r="B369" s="260"/>
      <c r="C369" s="260"/>
      <c r="D369" s="233"/>
      <c r="E369" s="235"/>
      <c r="F369" s="261"/>
      <c r="G369" s="235"/>
      <c r="H369" s="261"/>
      <c r="I369" s="235"/>
      <c r="J369" s="9"/>
      <c r="K369" s="9"/>
      <c r="L369" s="9"/>
      <c r="M369" s="241"/>
      <c r="N369" s="9"/>
      <c r="O369" s="9"/>
      <c r="P369" s="9"/>
      <c r="Q369" s="241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/>
      <c r="B370" s="260"/>
      <c r="C370" s="260"/>
      <c r="D370" s="233"/>
      <c r="E370" s="235"/>
      <c r="F370" s="261"/>
      <c r="G370" s="235"/>
      <c r="H370" s="261"/>
      <c r="I370" s="235"/>
      <c r="J370" s="9"/>
      <c r="K370" s="9"/>
      <c r="L370" s="9"/>
      <c r="M370" s="241"/>
      <c r="N370" s="9"/>
      <c r="O370" s="9"/>
      <c r="P370" s="9"/>
      <c r="Q370" s="241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/>
      <c r="B371" s="260"/>
      <c r="C371" s="260"/>
      <c r="D371" s="233"/>
      <c r="E371" s="235"/>
      <c r="F371" s="261"/>
      <c r="G371" s="235"/>
      <c r="H371" s="261"/>
      <c r="I371" s="235"/>
      <c r="J371" s="9"/>
      <c r="K371" s="9"/>
      <c r="L371" s="9"/>
      <c r="M371" s="241"/>
      <c r="N371" s="9"/>
      <c r="O371" s="9"/>
      <c r="P371" s="9"/>
      <c r="Q371" s="241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/>
      <c r="B372" s="260"/>
      <c r="C372" s="260"/>
      <c r="D372" s="233"/>
      <c r="E372" s="235"/>
      <c r="F372" s="261"/>
      <c r="G372" s="235"/>
      <c r="H372" s="261"/>
      <c r="I372" s="235"/>
      <c r="J372" s="9"/>
      <c r="K372" s="9"/>
      <c r="L372" s="9"/>
      <c r="M372" s="241"/>
      <c r="N372" s="9"/>
      <c r="O372" s="9"/>
      <c r="P372" s="9"/>
      <c r="Q372" s="241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/>
      <c r="B373" s="260"/>
      <c r="C373" s="260"/>
      <c r="D373" s="233"/>
      <c r="E373" s="235"/>
      <c r="F373" s="261"/>
      <c r="G373" s="235"/>
      <c r="H373" s="261"/>
      <c r="I373" s="235"/>
      <c r="J373" s="9"/>
      <c r="K373" s="9"/>
      <c r="L373" s="9"/>
      <c r="M373" s="241"/>
      <c r="N373" s="9"/>
      <c r="O373" s="9"/>
      <c r="P373" s="9"/>
      <c r="Q373" s="241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/>
      <c r="B374" s="260"/>
      <c r="C374" s="260"/>
      <c r="D374" s="233"/>
      <c r="E374" s="235"/>
      <c r="F374" s="261"/>
      <c r="G374" s="235"/>
      <c r="H374" s="261"/>
      <c r="I374" s="235"/>
      <c r="J374" s="9"/>
      <c r="K374" s="9"/>
      <c r="L374" s="9"/>
      <c r="M374" s="241"/>
      <c r="N374" s="9"/>
      <c r="O374" s="9"/>
      <c r="P374" s="9"/>
      <c r="Q374" s="241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/>
      <c r="B375" s="260"/>
      <c r="C375" s="260"/>
      <c r="D375" s="233"/>
      <c r="E375" s="235"/>
      <c r="F375" s="261"/>
      <c r="G375" s="235"/>
      <c r="H375" s="261"/>
      <c r="I375" s="235"/>
      <c r="J375" s="9"/>
      <c r="K375" s="9"/>
      <c r="L375" s="9"/>
      <c r="M375" s="241"/>
      <c r="N375" s="9"/>
      <c r="O375" s="9"/>
      <c r="P375" s="9"/>
      <c r="Q375" s="241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/>
      <c r="B376" s="260"/>
      <c r="C376" s="260"/>
      <c r="D376" s="233"/>
      <c r="E376" s="235"/>
      <c r="F376" s="261"/>
      <c r="G376" s="235"/>
      <c r="H376" s="261"/>
      <c r="I376" s="235"/>
      <c r="J376" s="9"/>
      <c r="K376" s="9"/>
      <c r="L376" s="9"/>
      <c r="M376" s="241"/>
      <c r="N376" s="9"/>
      <c r="O376" s="9"/>
      <c r="P376" s="9"/>
      <c r="Q376" s="241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/>
      <c r="B377" s="260"/>
      <c r="C377" s="260"/>
      <c r="D377" s="233"/>
      <c r="E377" s="235"/>
      <c r="F377" s="261"/>
      <c r="G377" s="235"/>
      <c r="H377" s="261"/>
      <c r="I377" s="235"/>
      <c r="J377" s="9"/>
      <c r="K377" s="9"/>
      <c r="L377" s="9"/>
      <c r="M377" s="241"/>
      <c r="N377" s="9"/>
      <c r="O377" s="9"/>
      <c r="P377" s="9"/>
      <c r="Q377" s="241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/>
      <c r="B378" s="260"/>
      <c r="C378" s="260"/>
      <c r="D378" s="233"/>
      <c r="E378" s="235"/>
      <c r="F378" s="261"/>
      <c r="G378" s="235"/>
      <c r="H378" s="261"/>
      <c r="I378" s="235"/>
      <c r="J378" s="9"/>
      <c r="K378" s="9"/>
      <c r="L378" s="9"/>
      <c r="M378" s="241"/>
      <c r="N378" s="9"/>
      <c r="O378" s="9"/>
      <c r="P378" s="9"/>
      <c r="Q378" s="241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/>
      <c r="B379" s="260"/>
      <c r="C379" s="260"/>
      <c r="D379" s="233"/>
      <c r="E379" s="235"/>
      <c r="F379" s="261"/>
      <c r="G379" s="235"/>
      <c r="H379" s="261"/>
      <c r="I379" s="235"/>
      <c r="J379" s="9"/>
      <c r="K379" s="9"/>
      <c r="L379" s="9"/>
      <c r="M379" s="241"/>
      <c r="N379" s="9"/>
      <c r="O379" s="9"/>
      <c r="P379" s="9"/>
      <c r="Q379" s="241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/>
      <c r="B380" s="260"/>
      <c r="C380" s="260"/>
      <c r="D380" s="233"/>
      <c r="E380" s="235"/>
      <c r="F380" s="261"/>
      <c r="G380" s="235"/>
      <c r="H380" s="261"/>
      <c r="I380" s="235"/>
      <c r="J380" s="9"/>
      <c r="K380" s="9"/>
      <c r="L380" s="9"/>
      <c r="M380" s="241"/>
      <c r="N380" s="9"/>
      <c r="O380" s="9"/>
      <c r="P380" s="9"/>
      <c r="Q380" s="241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/>
      <c r="B381" s="260"/>
      <c r="C381" s="260"/>
      <c r="D381" s="233"/>
      <c r="E381" s="235"/>
      <c r="F381" s="261"/>
      <c r="G381" s="235"/>
      <c r="H381" s="261"/>
      <c r="I381" s="235"/>
      <c r="J381" s="9"/>
      <c r="K381" s="9"/>
      <c r="L381" s="9"/>
      <c r="M381" s="241"/>
      <c r="N381" s="9"/>
      <c r="O381" s="9"/>
      <c r="P381" s="9"/>
      <c r="Q381" s="241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/>
      <c r="B382" s="260"/>
      <c r="C382" s="260"/>
      <c r="D382" s="233"/>
      <c r="E382" s="235"/>
      <c r="F382" s="261"/>
      <c r="G382" s="235"/>
      <c r="H382" s="261"/>
      <c r="I382" s="235"/>
      <c r="J382" s="9"/>
      <c r="K382" s="9"/>
      <c r="L382" s="9"/>
      <c r="M382" s="241"/>
      <c r="N382" s="9"/>
      <c r="O382" s="9"/>
      <c r="P382" s="9"/>
      <c r="Q382" s="241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/>
      <c r="B383" s="260"/>
      <c r="C383" s="260"/>
      <c r="D383" s="233"/>
      <c r="E383" s="235"/>
      <c r="F383" s="261"/>
      <c r="G383" s="235"/>
      <c r="H383" s="261"/>
      <c r="I383" s="235"/>
      <c r="J383" s="9"/>
      <c r="K383" s="9"/>
      <c r="L383" s="9"/>
      <c r="M383" s="241"/>
      <c r="N383" s="9"/>
      <c r="O383" s="9"/>
      <c r="P383" s="9"/>
      <c r="Q383" s="241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/>
      <c r="B384" s="260"/>
      <c r="C384" s="260"/>
      <c r="D384" s="233"/>
      <c r="E384" s="235"/>
      <c r="F384" s="261"/>
      <c r="G384" s="235"/>
      <c r="H384" s="261"/>
      <c r="I384" s="235"/>
      <c r="J384" s="9"/>
      <c r="K384" s="9"/>
      <c r="L384" s="9"/>
      <c r="M384" s="241"/>
      <c r="N384" s="9"/>
      <c r="O384" s="9"/>
      <c r="P384" s="9"/>
      <c r="Q384" s="241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/>
      <c r="B385" s="260"/>
      <c r="C385" s="260"/>
      <c r="D385" s="233"/>
      <c r="E385" s="235"/>
      <c r="F385" s="261"/>
      <c r="G385" s="235"/>
      <c r="H385" s="261"/>
      <c r="I385" s="235"/>
      <c r="J385" s="9"/>
      <c r="K385" s="9"/>
      <c r="L385" s="9"/>
      <c r="M385" s="241"/>
      <c r="N385" s="9"/>
      <c r="O385" s="9"/>
      <c r="P385" s="9"/>
      <c r="Q385" s="241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/>
      <c r="B386" s="260"/>
      <c r="C386" s="260"/>
      <c r="D386" s="233"/>
      <c r="E386" s="235"/>
      <c r="F386" s="261"/>
      <c r="G386" s="235"/>
      <c r="H386" s="261"/>
      <c r="I386" s="235"/>
      <c r="J386" s="9"/>
      <c r="K386" s="9"/>
      <c r="L386" s="9"/>
      <c r="M386" s="241"/>
      <c r="N386" s="9"/>
      <c r="O386" s="9"/>
      <c r="P386" s="9"/>
      <c r="Q386" s="241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/>
      <c r="B387" s="260"/>
      <c r="C387" s="260"/>
      <c r="D387" s="233"/>
      <c r="E387" s="235"/>
      <c r="F387" s="261"/>
      <c r="G387" s="235"/>
      <c r="H387" s="261"/>
      <c r="I387" s="235"/>
      <c r="J387" s="9"/>
      <c r="K387" s="9"/>
      <c r="L387" s="9"/>
      <c r="M387" s="241"/>
      <c r="N387" s="9"/>
      <c r="O387" s="9"/>
      <c r="P387" s="9"/>
      <c r="Q387" s="241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/>
      <c r="B388" s="260"/>
      <c r="C388" s="260"/>
      <c r="D388" s="233"/>
      <c r="E388" s="235"/>
      <c r="F388" s="261"/>
      <c r="G388" s="235"/>
      <c r="H388" s="261"/>
      <c r="I388" s="235"/>
      <c r="J388" s="9"/>
      <c r="K388" s="9"/>
      <c r="L388" s="9"/>
      <c r="M388" s="241"/>
      <c r="N388" s="9"/>
      <c r="O388" s="9"/>
      <c r="P388" s="9"/>
      <c r="Q388" s="241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/>
      <c r="B389" s="260"/>
      <c r="C389" s="260"/>
      <c r="D389" s="233"/>
      <c r="E389" s="235"/>
      <c r="F389" s="261"/>
      <c r="G389" s="235"/>
      <c r="H389" s="261"/>
      <c r="I389" s="235"/>
      <c r="J389" s="9"/>
      <c r="K389" s="9"/>
      <c r="L389" s="9"/>
      <c r="M389" s="241"/>
      <c r="N389" s="9"/>
      <c r="O389" s="9"/>
      <c r="P389" s="9"/>
      <c r="Q389" s="241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/>
      <c r="B390" s="260"/>
      <c r="C390" s="260"/>
      <c r="D390" s="233"/>
      <c r="E390" s="235"/>
      <c r="F390" s="261"/>
      <c r="G390" s="235"/>
      <c r="H390" s="261"/>
      <c r="I390" s="235"/>
      <c r="J390" s="9"/>
      <c r="K390" s="9"/>
      <c r="L390" s="9"/>
      <c r="M390" s="241"/>
      <c r="N390" s="9"/>
      <c r="O390" s="9"/>
      <c r="P390" s="9"/>
      <c r="Q390" s="241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/>
      <c r="B391" s="260"/>
      <c r="C391" s="260"/>
      <c r="D391" s="233"/>
      <c r="E391" s="235"/>
      <c r="F391" s="261"/>
      <c r="G391" s="235"/>
      <c r="H391" s="261"/>
      <c r="I391" s="235"/>
      <c r="J391" s="9"/>
      <c r="K391" s="9"/>
      <c r="L391" s="9"/>
      <c r="M391" s="241"/>
      <c r="N391" s="9"/>
      <c r="O391" s="9"/>
      <c r="P391" s="9"/>
      <c r="Q391" s="241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/>
      <c r="B392" s="260"/>
      <c r="C392" s="260"/>
      <c r="D392" s="233"/>
      <c r="E392" s="235"/>
      <c r="F392" s="261"/>
      <c r="G392" s="235"/>
      <c r="H392" s="261"/>
      <c r="I392" s="235"/>
      <c r="J392" s="9"/>
      <c r="K392" s="9"/>
      <c r="L392" s="9"/>
      <c r="M392" s="241"/>
      <c r="N392" s="9"/>
      <c r="O392" s="9"/>
      <c r="P392" s="9"/>
      <c r="Q392" s="241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/>
      <c r="B393" s="260"/>
      <c r="C393" s="260"/>
      <c r="D393" s="233"/>
      <c r="E393" s="235"/>
      <c r="F393" s="261"/>
      <c r="G393" s="235"/>
      <c r="H393" s="261"/>
      <c r="I393" s="235"/>
      <c r="J393" s="9"/>
      <c r="K393" s="9"/>
      <c r="L393" s="9"/>
      <c r="M393" s="241"/>
      <c r="N393" s="9"/>
      <c r="O393" s="9"/>
      <c r="P393" s="9"/>
      <c r="Q393" s="241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/>
      <c r="B394" s="260"/>
      <c r="C394" s="260"/>
      <c r="D394" s="233"/>
      <c r="E394" s="235"/>
      <c r="F394" s="261"/>
      <c r="G394" s="235"/>
      <c r="H394" s="261"/>
      <c r="I394" s="235"/>
      <c r="J394" s="9"/>
      <c r="K394" s="9"/>
      <c r="L394" s="9"/>
      <c r="M394" s="241"/>
      <c r="N394" s="9"/>
      <c r="O394" s="9"/>
      <c r="P394" s="9"/>
      <c r="Q394" s="241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/>
      <c r="B395" s="260"/>
      <c r="C395" s="260"/>
      <c r="D395" s="233"/>
      <c r="E395" s="235"/>
      <c r="F395" s="261"/>
      <c r="G395" s="235"/>
      <c r="H395" s="261"/>
      <c r="I395" s="235"/>
      <c r="J395" s="9"/>
      <c r="K395" s="9"/>
      <c r="L395" s="9"/>
      <c r="M395" s="241"/>
      <c r="N395" s="9"/>
      <c r="O395" s="9"/>
      <c r="P395" s="9"/>
      <c r="Q395" s="241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/>
      <c r="B396" s="260"/>
      <c r="C396" s="260"/>
      <c r="D396" s="233"/>
      <c r="E396" s="235"/>
      <c r="F396" s="261"/>
      <c r="G396" s="235"/>
      <c r="H396" s="261"/>
      <c r="I396" s="235"/>
      <c r="J396" s="9"/>
      <c r="K396" s="9"/>
      <c r="L396" s="9"/>
      <c r="M396" s="241"/>
      <c r="N396" s="9"/>
      <c r="O396" s="9"/>
      <c r="P396" s="9"/>
      <c r="Q396" s="241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/>
      <c r="B397" s="260"/>
      <c r="C397" s="260"/>
      <c r="D397" s="233"/>
      <c r="E397" s="235"/>
      <c r="F397" s="261"/>
      <c r="G397" s="235"/>
      <c r="H397" s="261"/>
      <c r="I397" s="235"/>
      <c r="J397" s="9"/>
      <c r="K397" s="9"/>
      <c r="L397" s="9"/>
      <c r="M397" s="241"/>
      <c r="N397" s="9"/>
      <c r="O397" s="9"/>
      <c r="P397" s="9"/>
      <c r="Q397" s="241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/>
      <c r="B398" s="260"/>
      <c r="C398" s="260"/>
      <c r="D398" s="233"/>
      <c r="E398" s="235"/>
      <c r="F398" s="261"/>
      <c r="G398" s="235"/>
      <c r="H398" s="261"/>
      <c r="I398" s="235"/>
      <c r="J398" s="9"/>
      <c r="K398" s="9"/>
      <c r="L398" s="9"/>
      <c r="M398" s="241"/>
      <c r="N398" s="9"/>
      <c r="O398" s="9"/>
      <c r="P398" s="9"/>
      <c r="Q398" s="241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/>
      <c r="B399" s="260"/>
      <c r="C399" s="260"/>
      <c r="D399" s="233"/>
      <c r="E399" s="235"/>
      <c r="F399" s="261"/>
      <c r="G399" s="235"/>
      <c r="H399" s="261"/>
      <c r="I399" s="235"/>
      <c r="J399" s="9"/>
      <c r="K399" s="9"/>
      <c r="L399" s="9"/>
      <c r="M399" s="241"/>
      <c r="N399" s="9"/>
      <c r="O399" s="9"/>
      <c r="P399" s="9"/>
      <c r="Q399" s="241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/>
      <c r="B400" s="260"/>
      <c r="C400" s="260"/>
      <c r="D400" s="233"/>
      <c r="E400" s="235"/>
      <c r="F400" s="261"/>
      <c r="G400" s="235"/>
      <c r="H400" s="261"/>
      <c r="I400" s="235"/>
      <c r="J400" s="9"/>
      <c r="K400" s="9"/>
      <c r="L400" s="9"/>
      <c r="M400" s="241"/>
      <c r="N400" s="9"/>
      <c r="O400" s="9"/>
      <c r="P400" s="9"/>
      <c r="Q400" s="241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/>
      <c r="B401" s="260"/>
      <c r="C401" s="260"/>
      <c r="D401" s="233"/>
      <c r="E401" s="235"/>
      <c r="F401" s="261"/>
      <c r="G401" s="235"/>
      <c r="H401" s="261"/>
      <c r="I401" s="235"/>
      <c r="J401" s="9"/>
      <c r="K401" s="9"/>
      <c r="L401" s="9"/>
      <c r="M401" s="241"/>
      <c r="N401" s="9"/>
      <c r="O401" s="9"/>
      <c r="P401" s="9"/>
      <c r="Q401" s="241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/>
      <c r="B402" s="260"/>
      <c r="C402" s="260"/>
      <c r="D402" s="233"/>
      <c r="E402" s="235"/>
      <c r="F402" s="261"/>
      <c r="G402" s="235"/>
      <c r="H402" s="261"/>
      <c r="I402" s="235"/>
      <c r="J402" s="9"/>
      <c r="K402" s="9"/>
      <c r="L402" s="9"/>
      <c r="M402" s="241"/>
      <c r="N402" s="9"/>
      <c r="O402" s="9"/>
      <c r="P402" s="9"/>
      <c r="Q402" s="241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/>
      <c r="B403" s="260"/>
      <c r="C403" s="260"/>
      <c r="D403" s="233"/>
      <c r="E403" s="235"/>
      <c r="F403" s="261"/>
      <c r="G403" s="235"/>
      <c r="H403" s="261"/>
      <c r="I403" s="235"/>
      <c r="J403" s="9"/>
      <c r="K403" s="9"/>
      <c r="L403" s="9"/>
      <c r="M403" s="241"/>
      <c r="N403" s="9"/>
      <c r="O403" s="9"/>
      <c r="P403" s="9"/>
      <c r="Q403" s="241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/>
      <c r="B404" s="260"/>
      <c r="C404" s="260"/>
      <c r="D404" s="233"/>
      <c r="E404" s="235"/>
      <c r="F404" s="261"/>
      <c r="G404" s="235"/>
      <c r="H404" s="261"/>
      <c r="I404" s="235"/>
      <c r="J404" s="9"/>
      <c r="K404" s="9"/>
      <c r="L404" s="9"/>
      <c r="M404" s="241"/>
      <c r="N404" s="9"/>
      <c r="O404" s="9"/>
      <c r="P404" s="9"/>
      <c r="Q404" s="241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/>
      <c r="B405" s="260"/>
      <c r="C405" s="260"/>
      <c r="D405" s="233"/>
      <c r="E405" s="235"/>
      <c r="F405" s="261"/>
      <c r="G405" s="235"/>
      <c r="H405" s="261"/>
      <c r="I405" s="235"/>
      <c r="J405" s="9"/>
      <c r="K405" s="9"/>
      <c r="L405" s="9"/>
      <c r="M405" s="241"/>
      <c r="N405" s="9"/>
      <c r="O405" s="9"/>
      <c r="P405" s="9"/>
      <c r="Q405" s="241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/>
      <c r="B406" s="260"/>
      <c r="C406" s="260"/>
      <c r="D406" s="233"/>
      <c r="E406" s="235"/>
      <c r="F406" s="261"/>
      <c r="G406" s="235"/>
      <c r="H406" s="261"/>
      <c r="I406" s="235"/>
      <c r="J406" s="9"/>
      <c r="K406" s="9"/>
      <c r="L406" s="9"/>
      <c r="M406" s="241"/>
      <c r="N406" s="9"/>
      <c r="O406" s="9"/>
      <c r="P406" s="9"/>
      <c r="Q406" s="241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/>
      <c r="B407" s="260"/>
      <c r="C407" s="260"/>
      <c r="D407" s="233"/>
      <c r="E407" s="235"/>
      <c r="F407" s="261"/>
      <c r="G407" s="235"/>
      <c r="H407" s="261"/>
      <c r="I407" s="235"/>
      <c r="J407" s="9"/>
      <c r="K407" s="9"/>
      <c r="L407" s="9"/>
      <c r="M407" s="241"/>
      <c r="N407" s="9"/>
      <c r="O407" s="9"/>
      <c r="P407" s="9"/>
      <c r="Q407" s="241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/>
      <c r="B408" s="260"/>
      <c r="C408" s="260"/>
      <c r="D408" s="233"/>
      <c r="E408" s="235"/>
      <c r="F408" s="261"/>
      <c r="G408" s="235"/>
      <c r="H408" s="261"/>
      <c r="I408" s="235"/>
      <c r="J408" s="9"/>
      <c r="K408" s="9"/>
      <c r="L408" s="9"/>
      <c r="M408" s="241"/>
      <c r="N408" s="9"/>
      <c r="O408" s="9"/>
      <c r="P408" s="9"/>
      <c r="Q408" s="241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/>
      <c r="B409" s="260"/>
      <c r="C409" s="260"/>
      <c r="D409" s="233"/>
      <c r="E409" s="235"/>
      <c r="F409" s="261"/>
      <c r="G409" s="235"/>
      <c r="H409" s="261"/>
      <c r="I409" s="235"/>
      <c r="J409" s="9"/>
      <c r="K409" s="9"/>
      <c r="L409" s="9"/>
      <c r="M409" s="241"/>
      <c r="N409" s="9"/>
      <c r="O409" s="9"/>
      <c r="P409" s="9"/>
      <c r="Q409" s="241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/>
      <c r="B410" s="260"/>
      <c r="C410" s="260"/>
      <c r="D410" s="233"/>
      <c r="E410" s="235"/>
      <c r="F410" s="261"/>
      <c r="G410" s="235"/>
      <c r="H410" s="261"/>
      <c r="I410" s="235"/>
      <c r="J410" s="9"/>
      <c r="K410" s="9"/>
      <c r="L410" s="9"/>
      <c r="M410" s="241"/>
      <c r="N410" s="9"/>
      <c r="O410" s="9"/>
      <c r="P410" s="9"/>
      <c r="Q410" s="241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/>
      <c r="B411" s="260"/>
      <c r="C411" s="260"/>
      <c r="D411" s="233"/>
      <c r="E411" s="235"/>
      <c r="F411" s="261"/>
      <c r="G411" s="235"/>
      <c r="H411" s="261"/>
      <c r="I411" s="235"/>
      <c r="J411" s="9"/>
      <c r="K411" s="9"/>
      <c r="L411" s="9"/>
      <c r="M411" s="241"/>
      <c r="N411" s="9"/>
      <c r="O411" s="9"/>
      <c r="P411" s="9"/>
      <c r="Q411" s="241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/>
      <c r="B412" s="260"/>
      <c r="C412" s="260"/>
      <c r="D412" s="233"/>
      <c r="E412" s="235"/>
      <c r="F412" s="261"/>
      <c r="G412" s="235"/>
      <c r="H412" s="261"/>
      <c r="I412" s="235"/>
      <c r="J412" s="9"/>
      <c r="K412" s="9"/>
      <c r="L412" s="9"/>
      <c r="M412" s="241"/>
      <c r="N412" s="9"/>
      <c r="O412" s="9"/>
      <c r="P412" s="9"/>
      <c r="Q412" s="241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/>
      <c r="B413" s="260"/>
      <c r="C413" s="260"/>
      <c r="D413" s="233"/>
      <c r="E413" s="235"/>
      <c r="F413" s="261"/>
      <c r="G413" s="235"/>
      <c r="H413" s="261"/>
      <c r="I413" s="235"/>
      <c r="J413" s="9"/>
      <c r="K413" s="9"/>
      <c r="L413" s="9"/>
      <c r="M413" s="241"/>
      <c r="N413" s="9"/>
      <c r="O413" s="9"/>
      <c r="P413" s="9"/>
      <c r="Q413" s="241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/>
      <c r="B414" s="260"/>
      <c r="C414" s="260"/>
      <c r="D414" s="233"/>
      <c r="E414" s="235"/>
      <c r="F414" s="261"/>
      <c r="G414" s="235"/>
      <c r="H414" s="261"/>
      <c r="I414" s="235"/>
      <c r="J414" s="9"/>
      <c r="K414" s="9"/>
      <c r="L414" s="9"/>
      <c r="M414" s="241"/>
      <c r="N414" s="9"/>
      <c r="O414" s="9"/>
      <c r="P414" s="9"/>
      <c r="Q414" s="241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/>
      <c r="B415" s="260"/>
      <c r="C415" s="260"/>
      <c r="D415" s="233"/>
      <c r="E415" s="235"/>
      <c r="F415" s="261"/>
      <c r="G415" s="235"/>
      <c r="H415" s="261"/>
      <c r="I415" s="235"/>
      <c r="J415" s="9"/>
      <c r="K415" s="9"/>
      <c r="L415" s="9"/>
      <c r="M415" s="241"/>
      <c r="N415" s="9"/>
      <c r="O415" s="9"/>
      <c r="P415" s="9"/>
      <c r="Q415" s="241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/>
      <c r="B416" s="260"/>
      <c r="C416" s="260"/>
      <c r="D416" s="233"/>
      <c r="E416" s="235"/>
      <c r="F416" s="261"/>
      <c r="G416" s="235"/>
      <c r="H416" s="261"/>
      <c r="I416" s="235"/>
      <c r="J416" s="9"/>
      <c r="K416" s="9"/>
      <c r="L416" s="9"/>
      <c r="M416" s="241"/>
      <c r="N416" s="9"/>
      <c r="O416" s="9"/>
      <c r="P416" s="9"/>
      <c r="Q416" s="241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/>
      <c r="B417" s="260"/>
      <c r="C417" s="260"/>
      <c r="D417" s="233"/>
      <c r="E417" s="235"/>
      <c r="F417" s="261"/>
      <c r="G417" s="235"/>
      <c r="H417" s="261"/>
      <c r="I417" s="235"/>
      <c r="J417" s="9"/>
      <c r="K417" s="9"/>
      <c r="L417" s="9"/>
      <c r="M417" s="241"/>
      <c r="N417" s="9"/>
      <c r="O417" s="9"/>
      <c r="P417" s="9"/>
      <c r="Q417" s="241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/>
      <c r="B418" s="260"/>
      <c r="C418" s="260"/>
      <c r="D418" s="233"/>
      <c r="E418" s="235"/>
      <c r="F418" s="261"/>
      <c r="G418" s="235"/>
      <c r="H418" s="261"/>
      <c r="I418" s="235"/>
      <c r="J418" s="9"/>
      <c r="K418" s="9"/>
      <c r="L418" s="9"/>
      <c r="M418" s="241"/>
      <c r="N418" s="9"/>
      <c r="O418" s="9"/>
      <c r="P418" s="9"/>
      <c r="Q418" s="241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/>
      <c r="B419" s="260"/>
      <c r="C419" s="260"/>
      <c r="D419" s="233"/>
      <c r="E419" s="235"/>
      <c r="F419" s="261"/>
      <c r="G419" s="235"/>
      <c r="H419" s="261"/>
      <c r="I419" s="235"/>
      <c r="J419" s="9"/>
      <c r="K419" s="9"/>
      <c r="L419" s="9"/>
      <c r="M419" s="241"/>
      <c r="N419" s="9"/>
      <c r="O419" s="9"/>
      <c r="P419" s="9"/>
      <c r="Q419" s="241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/>
      <c r="B420" s="260"/>
      <c r="C420" s="260"/>
      <c r="D420" s="233"/>
      <c r="E420" s="235"/>
      <c r="F420" s="261"/>
      <c r="G420" s="235"/>
      <c r="H420" s="261"/>
      <c r="I420" s="235"/>
      <c r="J420" s="9"/>
      <c r="K420" s="9"/>
      <c r="L420" s="9"/>
      <c r="M420" s="241"/>
      <c r="N420" s="9"/>
      <c r="O420" s="9"/>
      <c r="P420" s="9"/>
      <c r="Q420" s="241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/>
      <c r="B421" s="260"/>
      <c r="C421" s="260"/>
      <c r="D421" s="233"/>
      <c r="E421" s="235"/>
      <c r="F421" s="261"/>
      <c r="G421" s="235"/>
      <c r="H421" s="261"/>
      <c r="I421" s="235"/>
      <c r="J421" s="9"/>
      <c r="K421" s="9"/>
      <c r="L421" s="9"/>
      <c r="M421" s="241"/>
      <c r="N421" s="9"/>
      <c r="O421" s="9"/>
      <c r="P421" s="9"/>
      <c r="Q421" s="241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/>
      <c r="B422" s="260"/>
      <c r="C422" s="260"/>
      <c r="D422" s="233"/>
      <c r="E422" s="235"/>
      <c r="F422" s="261"/>
      <c r="G422" s="235"/>
      <c r="H422" s="261"/>
      <c r="I422" s="235"/>
      <c r="J422" s="9"/>
      <c r="K422" s="9"/>
      <c r="L422" s="9"/>
      <c r="M422" s="241"/>
      <c r="N422" s="9"/>
      <c r="O422" s="9"/>
      <c r="P422" s="9"/>
      <c r="Q422" s="241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/>
      <c r="B423" s="260"/>
      <c r="C423" s="260"/>
      <c r="D423" s="233"/>
      <c r="E423" s="235"/>
      <c r="F423" s="261"/>
      <c r="G423" s="235"/>
      <c r="H423" s="261"/>
      <c r="I423" s="235"/>
      <c r="J423" s="9"/>
      <c r="K423" s="9"/>
      <c r="L423" s="9"/>
      <c r="M423" s="241"/>
      <c r="N423" s="9"/>
      <c r="O423" s="9"/>
      <c r="P423" s="9"/>
      <c r="Q423" s="241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/>
      <c r="B424" s="260"/>
      <c r="C424" s="260"/>
      <c r="D424" s="233"/>
      <c r="E424" s="235"/>
      <c r="F424" s="261"/>
      <c r="G424" s="235"/>
      <c r="H424" s="261"/>
      <c r="I424" s="235"/>
      <c r="J424" s="9"/>
      <c r="K424" s="9"/>
      <c r="L424" s="9"/>
      <c r="M424" s="241"/>
      <c r="N424" s="9"/>
      <c r="O424" s="9"/>
      <c r="P424" s="9"/>
      <c r="Q424" s="241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/>
      <c r="B425" s="260"/>
      <c r="C425" s="260"/>
      <c r="D425" s="233"/>
      <c r="E425" s="235"/>
      <c r="F425" s="261"/>
      <c r="G425" s="235"/>
      <c r="H425" s="261"/>
      <c r="I425" s="235"/>
      <c r="J425" s="9"/>
      <c r="K425" s="9"/>
      <c r="L425" s="9"/>
      <c r="M425" s="241"/>
      <c r="N425" s="9"/>
      <c r="O425" s="9"/>
      <c r="P425" s="9"/>
      <c r="Q425" s="241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/>
      <c r="B426" s="260"/>
      <c r="C426" s="260"/>
      <c r="D426" s="233"/>
      <c r="E426" s="235"/>
      <c r="F426" s="261"/>
      <c r="G426" s="235"/>
      <c r="H426" s="261"/>
      <c r="I426" s="235"/>
      <c r="J426" s="9"/>
      <c r="K426" s="9"/>
      <c r="L426" s="9"/>
      <c r="M426" s="241"/>
      <c r="N426" s="9"/>
      <c r="O426" s="9"/>
      <c r="P426" s="9"/>
      <c r="Q426" s="241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/>
      <c r="B427" s="260"/>
      <c r="C427" s="260"/>
      <c r="D427" s="233"/>
      <c r="E427" s="235"/>
      <c r="F427" s="261"/>
      <c r="G427" s="235"/>
      <c r="H427" s="261"/>
      <c r="I427" s="235"/>
      <c r="J427" s="9"/>
      <c r="K427" s="9"/>
      <c r="L427" s="9"/>
      <c r="M427" s="241"/>
      <c r="N427" s="9"/>
      <c r="O427" s="9"/>
      <c r="P427" s="9"/>
      <c r="Q427" s="241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/>
      <c r="B428" s="260"/>
      <c r="C428" s="260"/>
      <c r="D428" s="233"/>
      <c r="E428" s="235"/>
      <c r="F428" s="261"/>
      <c r="G428" s="235"/>
      <c r="H428" s="261"/>
      <c r="I428" s="235"/>
      <c r="J428" s="9"/>
      <c r="K428" s="9"/>
      <c r="L428" s="9"/>
      <c r="M428" s="241"/>
      <c r="N428" s="9"/>
      <c r="O428" s="9"/>
      <c r="P428" s="9"/>
      <c r="Q428" s="241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/>
      <c r="B429" s="260"/>
      <c r="C429" s="260"/>
      <c r="D429" s="233"/>
      <c r="E429" s="235"/>
      <c r="F429" s="261"/>
      <c r="G429" s="235"/>
      <c r="H429" s="261"/>
      <c r="I429" s="235"/>
      <c r="J429" s="9"/>
      <c r="K429" s="9"/>
      <c r="L429" s="9"/>
      <c r="M429" s="241"/>
      <c r="N429" s="9"/>
      <c r="O429" s="9"/>
      <c r="P429" s="9"/>
      <c r="Q429" s="241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/>
      <c r="B430" s="260"/>
      <c r="C430" s="260"/>
      <c r="D430" s="233"/>
      <c r="E430" s="235"/>
      <c r="F430" s="261"/>
      <c r="G430" s="235"/>
      <c r="H430" s="261"/>
      <c r="I430" s="235"/>
      <c r="J430" s="9"/>
      <c r="K430" s="9"/>
      <c r="L430" s="9"/>
      <c r="M430" s="241"/>
      <c r="N430" s="9"/>
      <c r="O430" s="9"/>
      <c r="P430" s="9"/>
      <c r="Q430" s="241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/>
      <c r="B431" s="260"/>
      <c r="C431" s="260"/>
      <c r="D431" s="233"/>
      <c r="E431" s="235"/>
      <c r="F431" s="261"/>
      <c r="G431" s="235"/>
      <c r="H431" s="261"/>
      <c r="I431" s="235"/>
      <c r="J431" s="9"/>
      <c r="K431" s="9"/>
      <c r="L431" s="9"/>
      <c r="M431" s="241"/>
      <c r="N431" s="9"/>
      <c r="O431" s="9"/>
      <c r="P431" s="9"/>
      <c r="Q431" s="241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/>
      <c r="B432" s="260"/>
      <c r="C432" s="260"/>
      <c r="D432" s="233"/>
      <c r="E432" s="235"/>
      <c r="F432" s="261"/>
      <c r="G432" s="235"/>
      <c r="H432" s="261"/>
      <c r="I432" s="235"/>
      <c r="J432" s="9"/>
      <c r="K432" s="9"/>
      <c r="L432" s="9"/>
      <c r="M432" s="241"/>
      <c r="N432" s="9"/>
      <c r="O432" s="9"/>
      <c r="P432" s="9"/>
      <c r="Q432" s="241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/>
      <c r="B433" s="260"/>
      <c r="C433" s="260"/>
      <c r="D433" s="233"/>
      <c r="E433" s="235"/>
      <c r="F433" s="261"/>
      <c r="G433" s="235"/>
      <c r="H433" s="261"/>
      <c r="I433" s="235"/>
      <c r="J433" s="9"/>
      <c r="K433" s="9"/>
      <c r="L433" s="9"/>
      <c r="M433" s="241"/>
      <c r="N433" s="9"/>
      <c r="O433" s="9"/>
      <c r="P433" s="9"/>
      <c r="Q433" s="241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/>
      <c r="B434" s="260"/>
      <c r="C434" s="260"/>
      <c r="D434" s="233"/>
      <c r="E434" s="235"/>
      <c r="F434" s="261"/>
      <c r="G434" s="235"/>
      <c r="H434" s="261"/>
      <c r="I434" s="235"/>
      <c r="J434" s="9"/>
      <c r="K434" s="9"/>
      <c r="L434" s="9"/>
      <c r="M434" s="241"/>
      <c r="N434" s="9"/>
      <c r="O434" s="9"/>
      <c r="P434" s="9"/>
      <c r="Q434" s="241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/>
      <c r="B435" s="260"/>
      <c r="C435" s="260"/>
      <c r="D435" s="233"/>
      <c r="E435" s="235"/>
      <c r="F435" s="261"/>
      <c r="G435" s="235"/>
      <c r="H435" s="261"/>
      <c r="I435" s="235"/>
      <c r="J435" s="9"/>
      <c r="K435" s="9"/>
      <c r="L435" s="9"/>
      <c r="M435" s="241"/>
      <c r="N435" s="9"/>
      <c r="O435" s="9"/>
      <c r="P435" s="9"/>
      <c r="Q435" s="241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/>
      <c r="B436" s="260"/>
      <c r="C436" s="260"/>
      <c r="D436" s="233"/>
      <c r="E436" s="235"/>
      <c r="F436" s="261"/>
      <c r="G436" s="235"/>
      <c r="H436" s="261"/>
      <c r="I436" s="235"/>
      <c r="J436" s="9"/>
      <c r="K436" s="9"/>
      <c r="L436" s="9"/>
      <c r="M436" s="241"/>
      <c r="N436" s="9"/>
      <c r="O436" s="9"/>
      <c r="P436" s="9"/>
      <c r="Q436" s="241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/>
      <c r="B437" s="260"/>
      <c r="C437" s="260"/>
      <c r="D437" s="233"/>
      <c r="E437" s="235"/>
      <c r="F437" s="261"/>
      <c r="G437" s="235"/>
      <c r="H437" s="261"/>
      <c r="I437" s="235"/>
      <c r="J437" s="9"/>
      <c r="K437" s="9"/>
      <c r="L437" s="9"/>
      <c r="M437" s="241"/>
      <c r="N437" s="9"/>
      <c r="O437" s="9"/>
      <c r="P437" s="9"/>
      <c r="Q437" s="241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j580Ld2C1i6h4m0pLdV/99RToBWMMX1mGAQavwTnPREjA4eUMq+Opba3uZ8CmRWqfvJ9TnmEMAjIOHGAkZxXOQ==" saltValue="qmGuw3KqYnSPrqGBIsE82g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448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LVGjKHEgNBsDLh82FB6N8cTatAeqfPUnRbVRqhGD4GPCq7FbWJeWQzUdAVqDHlogXOVfdk7hc2dmeLavdU5teg==" saltValue="RBabmknQ4BbT1psbh+aQjA==" spinCount="100000" sheet="1" objects="1" scenarios="1"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433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448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4" t="s">
        <v>602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3GZCE31Nal6SdLjhKol7eTB288qN7ZWsD21JeLR2aWXYYwbrVVmD8ixIKNZs28W72cbq3whLTgecvF1yrR8xJA==" saltValue="huUGHyWwpCDdgwNpYvuCwA==" spinCount="100000" sheet="1" objects="1" scenarios="1"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425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661pbTMY8NAxDMnOYDv39GUwhHUBtlHPxgCu5wpajn6WXiL8ubf9AefnHYNyLE5dlSmJpvouxYbCvmj6z8sZMw==" saltValue="Rtnc9JiWgcThB7beY5bEjQ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2026-04-02T21:03:14Z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