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eidennay\Documents\LSHTM\covid19\COVID19_QALY_App\Inputs\"/>
    </mc:Choice>
  </mc:AlternateContent>
  <bookViews>
    <workbookView xWindow="-51220" yWindow="-8940" windowWidth="51200" windowHeight="26740"/>
  </bookViews>
  <sheets>
    <sheet name="LookUpTables" sheetId="8" r:id="rId1"/>
    <sheet name="UK ONS 16-18" sheetId="1" r:id="rId2"/>
    <sheet name="UK ONS ageD" sheetId="9" r:id="rId3"/>
    <sheet name="CDC 2017" sheetId="7" r:id="rId4"/>
    <sheet name="US CDC ageD" sheetId="10" r:id="rId5"/>
    <sheet name="Can LT 16-18" sheetId="17" r:id="rId6"/>
    <sheet name="Can ageD" sheetId="18" r:id="rId7"/>
    <sheet name="Nor LT" sheetId="19" r:id="rId8"/>
    <sheet name="Nor ageD" sheetId="20" r:id="rId9"/>
    <sheet name="Israel LT" sheetId="22" r:id="rId10"/>
    <sheet name="Israel ageD" sheetId="21" r:id="rId11"/>
    <sheet name="Israel QoL" sheetId="23" r:id="rId12"/>
  </sheets>
  <definedNames>
    <definedName name="AgeDeath">LookUpTables!$Q$9:$V$19</definedName>
    <definedName name="Country">LookUpTables!$P$44:$Q$49</definedName>
    <definedName name="FemaleLT">LookUpTables!$I$9:$N$111</definedName>
    <definedName name="MaleLT">LookUpTables!$B$9:$G$111</definedName>
    <definedName name="nat">LookUpTables!$Q$51</definedName>
    <definedName name="qCM">LookUpTables!$Q$54</definedName>
    <definedName name="qCMa">#REF!</definedName>
    <definedName name="qCMb">#REF!</definedName>
    <definedName name="qol">LookUpTables!$Y$9:$AE$17</definedName>
    <definedName name="r_">#REF!</definedName>
    <definedName name="results">#REF!</definedName>
    <definedName name="resultsA">#REF!</definedName>
    <definedName name="resultsB">#REF!</definedName>
    <definedName name="SMR">LookUpTables!$Q$53</definedName>
    <definedName name="SMRa">#REF!</definedName>
    <definedName name="SMRb">#REF!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11" i="8" l="1"/>
  <c r="V38" i="8"/>
  <c r="B1078" i="21"/>
  <c r="A1078" i="21"/>
  <c r="B1077" i="21"/>
  <c r="A1077" i="21"/>
  <c r="B1076" i="21"/>
  <c r="A1076" i="21"/>
  <c r="B1075" i="21"/>
  <c r="A1075" i="21"/>
  <c r="B1074" i="21"/>
  <c r="A1074" i="21"/>
  <c r="B1073" i="21"/>
  <c r="A1073" i="21"/>
  <c r="B1072" i="21"/>
  <c r="A1072" i="21"/>
  <c r="B1071" i="21"/>
  <c r="A1071" i="21"/>
  <c r="B1070" i="21"/>
  <c r="A1070" i="21"/>
  <c r="B1069" i="21"/>
  <c r="A1069" i="21"/>
  <c r="B1068" i="21"/>
  <c r="A1068" i="21"/>
  <c r="B1067" i="21"/>
  <c r="A1067" i="21"/>
  <c r="B1066" i="21"/>
  <c r="A1066" i="21"/>
  <c r="B1065" i="21"/>
  <c r="A1065" i="21"/>
  <c r="B1064" i="21"/>
  <c r="A1064" i="21"/>
  <c r="B1063" i="21"/>
  <c r="A1063" i="21"/>
  <c r="B1062" i="21"/>
  <c r="A1062" i="21"/>
  <c r="B1061" i="21"/>
  <c r="A1061" i="21"/>
  <c r="B1060" i="21"/>
  <c r="A1060" i="21"/>
  <c r="B1059" i="21"/>
  <c r="A1059" i="21"/>
  <c r="B1058" i="21"/>
  <c r="A1058" i="21"/>
  <c r="B1057" i="21"/>
  <c r="A1057" i="21"/>
  <c r="B1056" i="21"/>
  <c r="A1056" i="21"/>
  <c r="B1055" i="21"/>
  <c r="A1055" i="21"/>
  <c r="B1054" i="21"/>
  <c r="A1054" i="21"/>
  <c r="B1053" i="21"/>
  <c r="A1053" i="21"/>
  <c r="B1052" i="21"/>
  <c r="A1052" i="21"/>
  <c r="B1051" i="21"/>
  <c r="A1051" i="21"/>
  <c r="B1050" i="21"/>
  <c r="A1050" i="21"/>
  <c r="B1049" i="21"/>
  <c r="A1049" i="21"/>
  <c r="B1048" i="21"/>
  <c r="A1048" i="21"/>
  <c r="B1047" i="21"/>
  <c r="A1047" i="21"/>
  <c r="B1046" i="21"/>
  <c r="A1046" i="21"/>
  <c r="B1045" i="21"/>
  <c r="A1045" i="21"/>
  <c r="B1044" i="21"/>
  <c r="A1044" i="21"/>
  <c r="B1043" i="21"/>
  <c r="A1043" i="21"/>
  <c r="B1042" i="21"/>
  <c r="A1042" i="21"/>
  <c r="B1041" i="21"/>
  <c r="A1041" i="21"/>
  <c r="B1040" i="21"/>
  <c r="A1040" i="21"/>
  <c r="B1039" i="21"/>
  <c r="A1039" i="21"/>
  <c r="B1038" i="21"/>
  <c r="A1038" i="21"/>
  <c r="B1037" i="21"/>
  <c r="A1037" i="21"/>
  <c r="B1036" i="21"/>
  <c r="A1036" i="21"/>
  <c r="B1035" i="21"/>
  <c r="A1035" i="21"/>
  <c r="B1034" i="21"/>
  <c r="A1034" i="21"/>
  <c r="B1033" i="21"/>
  <c r="A1033" i="21"/>
  <c r="B1032" i="21"/>
  <c r="A1032" i="21"/>
  <c r="B1031" i="21"/>
  <c r="A1031" i="21"/>
  <c r="B1030" i="21"/>
  <c r="A1030" i="21"/>
  <c r="B1029" i="21"/>
  <c r="A1029" i="21"/>
  <c r="B1028" i="21"/>
  <c r="A1028" i="21"/>
  <c r="B1027" i="21"/>
  <c r="A1027" i="21"/>
  <c r="B1026" i="21"/>
  <c r="A1026" i="21"/>
  <c r="B1025" i="21"/>
  <c r="A1025" i="21"/>
  <c r="B1024" i="21"/>
  <c r="A1024" i="21"/>
  <c r="B1023" i="21"/>
  <c r="A1023" i="21"/>
  <c r="B1022" i="21"/>
  <c r="A1022" i="21"/>
  <c r="B1021" i="21"/>
  <c r="A1021" i="21"/>
  <c r="B1020" i="21"/>
  <c r="A1020" i="21"/>
  <c r="B1019" i="21"/>
  <c r="A1019" i="21"/>
  <c r="B1018" i="21"/>
  <c r="A1018" i="21"/>
  <c r="B1017" i="21"/>
  <c r="A1017" i="21"/>
  <c r="B1016" i="21"/>
  <c r="A1016" i="21"/>
  <c r="B1015" i="21"/>
  <c r="A1015" i="21"/>
  <c r="B1014" i="21"/>
  <c r="A1014" i="21"/>
  <c r="B1013" i="21"/>
  <c r="A1013" i="21"/>
  <c r="B1012" i="21"/>
  <c r="A1012" i="21"/>
  <c r="B1011" i="21"/>
  <c r="A1011" i="21"/>
  <c r="B1010" i="21"/>
  <c r="A1010" i="21"/>
  <c r="B1009" i="21"/>
  <c r="A1009" i="21"/>
  <c r="B1008" i="21"/>
  <c r="A1008" i="21"/>
  <c r="B1007" i="21"/>
  <c r="A1007" i="21"/>
  <c r="B1006" i="21"/>
  <c r="A1006" i="21"/>
  <c r="B1005" i="21"/>
  <c r="A1005" i="21"/>
  <c r="B1004" i="21"/>
  <c r="A1004" i="21"/>
  <c r="B1003" i="21"/>
  <c r="A1003" i="21"/>
  <c r="B1002" i="21"/>
  <c r="A1002" i="21"/>
  <c r="B1001" i="21"/>
  <c r="A1001" i="21"/>
  <c r="B1000" i="21"/>
  <c r="A1000" i="21"/>
  <c r="B999" i="21"/>
  <c r="A999" i="21"/>
  <c r="B998" i="21"/>
  <c r="A998" i="21"/>
  <c r="B997" i="21"/>
  <c r="A997" i="21"/>
  <c r="B996" i="21"/>
  <c r="A996" i="21"/>
  <c r="B995" i="21"/>
  <c r="A995" i="21"/>
  <c r="B994" i="21"/>
  <c r="A994" i="21"/>
  <c r="B993" i="21"/>
  <c r="A993" i="21"/>
  <c r="B992" i="21"/>
  <c r="A992" i="21"/>
  <c r="B991" i="21"/>
  <c r="A991" i="21"/>
  <c r="B990" i="21"/>
  <c r="A990" i="21"/>
  <c r="B989" i="21"/>
  <c r="A989" i="21"/>
  <c r="B988" i="21"/>
  <c r="A988" i="21"/>
  <c r="B987" i="21"/>
  <c r="A987" i="21"/>
  <c r="B986" i="21"/>
  <c r="A986" i="21"/>
  <c r="B985" i="21"/>
  <c r="A985" i="21"/>
  <c r="B984" i="21"/>
  <c r="A984" i="21"/>
  <c r="B983" i="21"/>
  <c r="A983" i="21"/>
  <c r="B982" i="21"/>
  <c r="A982" i="21"/>
  <c r="B981" i="21"/>
  <c r="A981" i="21"/>
  <c r="B980" i="21"/>
  <c r="A980" i="21"/>
  <c r="B979" i="21"/>
  <c r="A979" i="21"/>
  <c r="B978" i="21"/>
  <c r="A978" i="21"/>
  <c r="B977" i="21"/>
  <c r="A977" i="21"/>
  <c r="B976" i="21"/>
  <c r="A976" i="21"/>
  <c r="B975" i="21"/>
  <c r="A975" i="21"/>
  <c r="B974" i="21"/>
  <c r="A974" i="21"/>
  <c r="B973" i="21"/>
  <c r="A973" i="21"/>
  <c r="B972" i="21"/>
  <c r="A972" i="21"/>
  <c r="B971" i="21"/>
  <c r="A971" i="21"/>
  <c r="B970" i="21"/>
  <c r="A970" i="21"/>
  <c r="B969" i="21"/>
  <c r="A969" i="21"/>
  <c r="B968" i="21"/>
  <c r="A968" i="21"/>
  <c r="B967" i="21"/>
  <c r="A967" i="21"/>
  <c r="B966" i="21"/>
  <c r="A966" i="21"/>
  <c r="B965" i="21"/>
  <c r="A965" i="21"/>
  <c r="B964" i="21"/>
  <c r="A964" i="21"/>
  <c r="B963" i="21"/>
  <c r="A963" i="21"/>
  <c r="B962" i="21"/>
  <c r="A962" i="21"/>
  <c r="B961" i="21"/>
  <c r="A961" i="21"/>
  <c r="B960" i="21"/>
  <c r="A960" i="21"/>
  <c r="B959" i="21"/>
  <c r="A959" i="21"/>
  <c r="B958" i="21"/>
  <c r="A958" i="21"/>
  <c r="B957" i="21"/>
  <c r="A957" i="21"/>
  <c r="B956" i="21"/>
  <c r="A956" i="21"/>
  <c r="B955" i="21"/>
  <c r="A955" i="21"/>
  <c r="B954" i="21"/>
  <c r="A954" i="21"/>
  <c r="B953" i="21"/>
  <c r="A953" i="21"/>
  <c r="B952" i="21"/>
  <c r="A952" i="21"/>
  <c r="B951" i="21"/>
  <c r="A951" i="21"/>
  <c r="B950" i="21"/>
  <c r="A950" i="21"/>
  <c r="B949" i="21"/>
  <c r="A949" i="21"/>
  <c r="B948" i="21"/>
  <c r="A948" i="21"/>
  <c r="B947" i="21"/>
  <c r="A947" i="21"/>
  <c r="B946" i="21"/>
  <c r="A946" i="21"/>
  <c r="B945" i="21"/>
  <c r="A945" i="21"/>
  <c r="B944" i="21"/>
  <c r="A944" i="21"/>
  <c r="B943" i="21"/>
  <c r="A943" i="21"/>
  <c r="B942" i="21"/>
  <c r="A942" i="21"/>
  <c r="B941" i="21"/>
  <c r="A941" i="21"/>
  <c r="B940" i="21"/>
  <c r="A940" i="21"/>
  <c r="B939" i="21"/>
  <c r="A939" i="21"/>
  <c r="B938" i="21"/>
  <c r="A938" i="21"/>
  <c r="B937" i="21"/>
  <c r="A937" i="21"/>
  <c r="B936" i="21"/>
  <c r="A936" i="21"/>
  <c r="B935" i="21"/>
  <c r="A935" i="21"/>
  <c r="B934" i="21"/>
  <c r="A934" i="21"/>
  <c r="B933" i="21"/>
  <c r="A933" i="21"/>
  <c r="B932" i="21"/>
  <c r="A932" i="21"/>
  <c r="B931" i="21"/>
  <c r="A931" i="21"/>
  <c r="B930" i="21"/>
  <c r="A930" i="21"/>
  <c r="B929" i="21"/>
  <c r="A929" i="21"/>
  <c r="B928" i="21"/>
  <c r="A928" i="21"/>
  <c r="B927" i="21"/>
  <c r="A927" i="21"/>
  <c r="B926" i="21"/>
  <c r="A926" i="21"/>
  <c r="B925" i="21"/>
  <c r="A925" i="21"/>
  <c r="B924" i="21"/>
  <c r="A924" i="21"/>
  <c r="B923" i="21"/>
  <c r="A923" i="21"/>
  <c r="B922" i="21"/>
  <c r="A922" i="21"/>
  <c r="B921" i="21"/>
  <c r="A921" i="21"/>
  <c r="B920" i="21"/>
  <c r="A920" i="21"/>
  <c r="B919" i="21"/>
  <c r="A919" i="21"/>
  <c r="B918" i="21"/>
  <c r="A918" i="21"/>
  <c r="B917" i="21"/>
  <c r="A917" i="21"/>
  <c r="B916" i="21"/>
  <c r="A916" i="21"/>
  <c r="B915" i="21"/>
  <c r="A915" i="21"/>
  <c r="B914" i="21"/>
  <c r="A914" i="21"/>
  <c r="B913" i="21"/>
  <c r="A913" i="21"/>
  <c r="B912" i="21"/>
  <c r="A912" i="21"/>
  <c r="B911" i="21"/>
  <c r="A911" i="21"/>
  <c r="B910" i="21"/>
  <c r="A910" i="21"/>
  <c r="B909" i="21"/>
  <c r="A909" i="21"/>
  <c r="B908" i="21"/>
  <c r="A908" i="21"/>
  <c r="B907" i="21"/>
  <c r="A907" i="21"/>
  <c r="B906" i="21"/>
  <c r="A906" i="21"/>
  <c r="B905" i="21"/>
  <c r="A905" i="21"/>
  <c r="B904" i="21"/>
  <c r="A904" i="21"/>
  <c r="B903" i="21"/>
  <c r="A903" i="21"/>
  <c r="B902" i="21"/>
  <c r="A902" i="21"/>
  <c r="B901" i="21"/>
  <c r="A901" i="21"/>
  <c r="B900" i="21"/>
  <c r="A900" i="21"/>
  <c r="B899" i="21"/>
  <c r="A899" i="21"/>
  <c r="B898" i="21"/>
  <c r="A898" i="21"/>
  <c r="B897" i="21"/>
  <c r="A897" i="21"/>
  <c r="B896" i="21"/>
  <c r="A896" i="21"/>
  <c r="B895" i="21"/>
  <c r="A895" i="21"/>
  <c r="B894" i="21"/>
  <c r="A894" i="21"/>
  <c r="B893" i="21"/>
  <c r="A893" i="21"/>
  <c r="B892" i="21"/>
  <c r="A892" i="21"/>
  <c r="B891" i="21"/>
  <c r="A891" i="21"/>
  <c r="B890" i="21"/>
  <c r="A890" i="21"/>
  <c r="B889" i="21"/>
  <c r="A889" i="21"/>
  <c r="B888" i="21"/>
  <c r="A888" i="21"/>
  <c r="B887" i="21"/>
  <c r="A887" i="21"/>
  <c r="B886" i="21"/>
  <c r="A886" i="21"/>
  <c r="B885" i="21"/>
  <c r="A885" i="21"/>
  <c r="B884" i="21"/>
  <c r="A884" i="21"/>
  <c r="B883" i="21"/>
  <c r="A883" i="21"/>
  <c r="B882" i="21"/>
  <c r="A882" i="21"/>
  <c r="B881" i="21"/>
  <c r="A881" i="21"/>
  <c r="B880" i="21"/>
  <c r="A880" i="21"/>
  <c r="B879" i="21"/>
  <c r="A879" i="21"/>
  <c r="B878" i="21"/>
  <c r="A878" i="21"/>
  <c r="B877" i="21"/>
  <c r="A877" i="21"/>
  <c r="B876" i="21"/>
  <c r="A876" i="21"/>
  <c r="B875" i="21"/>
  <c r="A875" i="21"/>
  <c r="B874" i="21"/>
  <c r="A874" i="21"/>
  <c r="B873" i="21"/>
  <c r="A873" i="21"/>
  <c r="B872" i="21"/>
  <c r="A872" i="21"/>
  <c r="B871" i="21"/>
  <c r="A871" i="21"/>
  <c r="B870" i="21"/>
  <c r="A870" i="21"/>
  <c r="B869" i="21"/>
  <c r="A869" i="21"/>
  <c r="B868" i="21"/>
  <c r="A868" i="21"/>
  <c r="B867" i="21"/>
  <c r="A867" i="21"/>
  <c r="B866" i="21"/>
  <c r="A866" i="21"/>
  <c r="B865" i="21"/>
  <c r="A865" i="21"/>
  <c r="B864" i="21"/>
  <c r="A864" i="21"/>
  <c r="B863" i="21"/>
  <c r="A863" i="21"/>
  <c r="B862" i="21"/>
  <c r="A862" i="21"/>
  <c r="B861" i="21"/>
  <c r="A861" i="21"/>
  <c r="B860" i="21"/>
  <c r="A860" i="21"/>
  <c r="B859" i="21"/>
  <c r="A859" i="21"/>
  <c r="B858" i="21"/>
  <c r="A858" i="21"/>
  <c r="B857" i="21"/>
  <c r="A857" i="21"/>
  <c r="B856" i="21"/>
  <c r="A856" i="21"/>
  <c r="B855" i="21"/>
  <c r="A855" i="21"/>
  <c r="B854" i="21"/>
  <c r="A854" i="21"/>
  <c r="B853" i="21"/>
  <c r="A853" i="21"/>
  <c r="B852" i="21"/>
  <c r="A852" i="21"/>
  <c r="B851" i="21"/>
  <c r="A851" i="21"/>
  <c r="B850" i="21"/>
  <c r="A850" i="21"/>
  <c r="B849" i="21"/>
  <c r="A849" i="21"/>
  <c r="B848" i="21"/>
  <c r="A848" i="21"/>
  <c r="B847" i="21"/>
  <c r="A847" i="21"/>
  <c r="B846" i="21"/>
  <c r="A846" i="21"/>
  <c r="B845" i="21"/>
  <c r="A845" i="21"/>
  <c r="B844" i="21"/>
  <c r="A844" i="21"/>
  <c r="B843" i="21"/>
  <c r="A843" i="21"/>
  <c r="B842" i="21"/>
  <c r="A842" i="21"/>
  <c r="B841" i="21"/>
  <c r="A841" i="21"/>
  <c r="B840" i="21"/>
  <c r="A840" i="21"/>
  <c r="B839" i="21"/>
  <c r="A839" i="21"/>
  <c r="B838" i="21"/>
  <c r="A838" i="21"/>
  <c r="B837" i="21"/>
  <c r="A837" i="21"/>
  <c r="B836" i="21"/>
  <c r="A836" i="21"/>
  <c r="B835" i="21"/>
  <c r="A835" i="21"/>
  <c r="B834" i="21"/>
  <c r="A834" i="21"/>
  <c r="B833" i="21"/>
  <c r="A833" i="21"/>
  <c r="B832" i="21"/>
  <c r="A832" i="21"/>
  <c r="B831" i="21"/>
  <c r="A831" i="21"/>
  <c r="B830" i="21"/>
  <c r="A830" i="21"/>
  <c r="B829" i="21"/>
  <c r="A829" i="21"/>
  <c r="B828" i="21"/>
  <c r="A828" i="21"/>
  <c r="B827" i="21"/>
  <c r="A827" i="21"/>
  <c r="B826" i="21"/>
  <c r="A826" i="21"/>
  <c r="B825" i="21"/>
  <c r="A825" i="21"/>
  <c r="B824" i="21"/>
  <c r="A824" i="21"/>
  <c r="B823" i="21"/>
  <c r="A823" i="21"/>
  <c r="B822" i="21"/>
  <c r="A822" i="21"/>
  <c r="B821" i="21"/>
  <c r="A821" i="21"/>
  <c r="B820" i="21"/>
  <c r="A820" i="21"/>
  <c r="B819" i="21"/>
  <c r="A819" i="21"/>
  <c r="B818" i="21"/>
  <c r="A818" i="21"/>
  <c r="B817" i="21"/>
  <c r="A817" i="21"/>
  <c r="B816" i="21"/>
  <c r="A816" i="21"/>
  <c r="B815" i="21"/>
  <c r="A815" i="21"/>
  <c r="B814" i="21"/>
  <c r="A814" i="21"/>
  <c r="B813" i="21"/>
  <c r="A813" i="21"/>
  <c r="B812" i="21"/>
  <c r="A812" i="21"/>
  <c r="B811" i="21"/>
  <c r="A811" i="21"/>
  <c r="B810" i="21"/>
  <c r="A810" i="21"/>
  <c r="B809" i="21"/>
  <c r="A809" i="21"/>
  <c r="B808" i="21"/>
  <c r="A808" i="21"/>
  <c r="B807" i="21"/>
  <c r="A807" i="21"/>
  <c r="B806" i="21"/>
  <c r="A806" i="21"/>
  <c r="B805" i="21"/>
  <c r="A805" i="21"/>
  <c r="B804" i="21"/>
  <c r="A804" i="21"/>
  <c r="B803" i="21"/>
  <c r="A803" i="21"/>
  <c r="B802" i="21"/>
  <c r="A802" i="21"/>
  <c r="B801" i="21"/>
  <c r="A801" i="21"/>
  <c r="B800" i="21"/>
  <c r="A800" i="21"/>
  <c r="B799" i="21"/>
  <c r="A799" i="21"/>
  <c r="B798" i="21"/>
  <c r="A798" i="21"/>
  <c r="B797" i="21"/>
  <c r="A797" i="21"/>
  <c r="B796" i="21"/>
  <c r="A796" i="21"/>
  <c r="B795" i="21"/>
  <c r="A795" i="21"/>
  <c r="B794" i="21"/>
  <c r="A794" i="21"/>
  <c r="B793" i="21"/>
  <c r="A793" i="21"/>
  <c r="B792" i="21"/>
  <c r="A792" i="21"/>
  <c r="B791" i="21"/>
  <c r="A791" i="21"/>
  <c r="B790" i="21"/>
  <c r="A790" i="21"/>
  <c r="B789" i="21"/>
  <c r="A789" i="21"/>
  <c r="B788" i="21"/>
  <c r="A788" i="21"/>
  <c r="B787" i="21"/>
  <c r="A787" i="21"/>
  <c r="B786" i="21"/>
  <c r="A786" i="21"/>
  <c r="B785" i="21"/>
  <c r="A785" i="21"/>
  <c r="B784" i="21"/>
  <c r="A784" i="21"/>
  <c r="B783" i="21"/>
  <c r="A783" i="21"/>
  <c r="B782" i="21"/>
  <c r="A782" i="21"/>
  <c r="B781" i="21"/>
  <c r="A781" i="21"/>
  <c r="B780" i="21"/>
  <c r="A780" i="21"/>
  <c r="B779" i="21"/>
  <c r="A779" i="21"/>
  <c r="B778" i="21"/>
  <c r="A778" i="21"/>
  <c r="B777" i="21"/>
  <c r="A777" i="21"/>
  <c r="B776" i="21"/>
  <c r="A776" i="21"/>
  <c r="B775" i="21"/>
  <c r="A775" i="21"/>
  <c r="B774" i="21"/>
  <c r="A774" i="21"/>
  <c r="B773" i="21"/>
  <c r="A773" i="21"/>
  <c r="B772" i="21"/>
  <c r="A772" i="21"/>
  <c r="B771" i="21"/>
  <c r="A771" i="21"/>
  <c r="B770" i="21"/>
  <c r="A770" i="21"/>
  <c r="B769" i="21"/>
  <c r="A769" i="21"/>
  <c r="B768" i="21"/>
  <c r="A768" i="21"/>
  <c r="B767" i="21"/>
  <c r="A767" i="21"/>
  <c r="B766" i="21"/>
  <c r="A766" i="21"/>
  <c r="B765" i="21"/>
  <c r="A765" i="21"/>
  <c r="B764" i="21"/>
  <c r="A764" i="21"/>
  <c r="B763" i="21"/>
  <c r="A763" i="21"/>
  <c r="B762" i="21"/>
  <c r="A762" i="21"/>
  <c r="B761" i="21"/>
  <c r="A761" i="21"/>
  <c r="B760" i="21"/>
  <c r="A760" i="21"/>
  <c r="B759" i="21"/>
  <c r="A759" i="21"/>
  <c r="B758" i="21"/>
  <c r="A758" i="21"/>
  <c r="B757" i="21"/>
  <c r="A757" i="21"/>
  <c r="B756" i="21"/>
  <c r="A756" i="21"/>
  <c r="B755" i="21"/>
  <c r="A755" i="21"/>
  <c r="B754" i="21"/>
  <c r="A754" i="21"/>
  <c r="B753" i="21"/>
  <c r="A753" i="21"/>
  <c r="B752" i="21"/>
  <c r="A752" i="21"/>
  <c r="B751" i="21"/>
  <c r="A751" i="21"/>
  <c r="B750" i="21"/>
  <c r="A750" i="21"/>
  <c r="B749" i="21"/>
  <c r="A749" i="21"/>
  <c r="B748" i="21"/>
  <c r="A748" i="21"/>
  <c r="B747" i="21"/>
  <c r="A747" i="21"/>
  <c r="B746" i="21"/>
  <c r="A746" i="21"/>
  <c r="B745" i="21"/>
  <c r="A745" i="21"/>
  <c r="B744" i="21"/>
  <c r="A744" i="21"/>
  <c r="B743" i="21"/>
  <c r="A743" i="21"/>
  <c r="B742" i="21"/>
  <c r="A742" i="21"/>
  <c r="B741" i="21"/>
  <c r="A741" i="21"/>
  <c r="B740" i="21"/>
  <c r="A740" i="21"/>
  <c r="B739" i="21"/>
  <c r="A739" i="21"/>
  <c r="B738" i="21"/>
  <c r="A738" i="21"/>
  <c r="B737" i="21"/>
  <c r="A737" i="21"/>
  <c r="B736" i="21"/>
  <c r="A736" i="21"/>
  <c r="B735" i="21"/>
  <c r="A735" i="21"/>
  <c r="B734" i="21"/>
  <c r="A734" i="21"/>
  <c r="B733" i="21"/>
  <c r="A733" i="21"/>
  <c r="B732" i="21"/>
  <c r="A732" i="21"/>
  <c r="B731" i="21"/>
  <c r="A731" i="21"/>
  <c r="B730" i="21"/>
  <c r="A730" i="21"/>
  <c r="B729" i="21"/>
  <c r="A729" i="21"/>
  <c r="B728" i="21"/>
  <c r="A728" i="21"/>
  <c r="B727" i="21"/>
  <c r="A727" i="21"/>
  <c r="B726" i="21"/>
  <c r="A726" i="21"/>
  <c r="B725" i="21"/>
  <c r="A725" i="21"/>
  <c r="B724" i="21"/>
  <c r="A724" i="21"/>
  <c r="B723" i="21"/>
  <c r="A723" i="21"/>
  <c r="B722" i="21"/>
  <c r="A722" i="21"/>
  <c r="B721" i="21"/>
  <c r="A721" i="21"/>
  <c r="B720" i="21"/>
  <c r="A720" i="21"/>
  <c r="B719" i="21"/>
  <c r="A719" i="21"/>
  <c r="B718" i="21"/>
  <c r="A718" i="21"/>
  <c r="B717" i="21"/>
  <c r="A717" i="21"/>
  <c r="B716" i="21"/>
  <c r="A716" i="21"/>
  <c r="B715" i="21"/>
  <c r="A715" i="21"/>
  <c r="B714" i="21"/>
  <c r="A714" i="21"/>
  <c r="B713" i="21"/>
  <c r="A713" i="21"/>
  <c r="B712" i="21"/>
  <c r="A712" i="21"/>
  <c r="B711" i="21"/>
  <c r="A711" i="21"/>
  <c r="B710" i="21"/>
  <c r="A710" i="21"/>
  <c r="B709" i="21"/>
  <c r="A709" i="21"/>
  <c r="B708" i="21"/>
  <c r="A708" i="21"/>
  <c r="B707" i="21"/>
  <c r="A707" i="21"/>
  <c r="B706" i="21"/>
  <c r="A706" i="21"/>
  <c r="B705" i="21"/>
  <c r="A705" i="21"/>
  <c r="B704" i="21"/>
  <c r="A704" i="21"/>
  <c r="B703" i="21"/>
  <c r="A703" i="21"/>
  <c r="B702" i="21"/>
  <c r="A702" i="21"/>
  <c r="B701" i="21"/>
  <c r="A701" i="21"/>
  <c r="B700" i="21"/>
  <c r="A700" i="21"/>
  <c r="B699" i="21"/>
  <c r="A699" i="21"/>
  <c r="B698" i="21"/>
  <c r="A698" i="21"/>
  <c r="B697" i="21"/>
  <c r="A697" i="21"/>
  <c r="B696" i="21"/>
  <c r="A696" i="21"/>
  <c r="B695" i="21"/>
  <c r="A695" i="21"/>
  <c r="B694" i="21"/>
  <c r="A694" i="21"/>
  <c r="B693" i="21"/>
  <c r="A693" i="21"/>
  <c r="B692" i="21"/>
  <c r="A692" i="21"/>
  <c r="B691" i="21"/>
  <c r="A691" i="21"/>
  <c r="B690" i="21"/>
  <c r="A690" i="21"/>
  <c r="B689" i="21"/>
  <c r="A689" i="21"/>
  <c r="B688" i="21"/>
  <c r="A688" i="21"/>
  <c r="B687" i="21"/>
  <c r="A687" i="21"/>
  <c r="B686" i="21"/>
  <c r="A686" i="21"/>
  <c r="B685" i="21"/>
  <c r="A685" i="21"/>
  <c r="B684" i="21"/>
  <c r="A684" i="21"/>
  <c r="B683" i="21"/>
  <c r="A683" i="21"/>
  <c r="B682" i="21"/>
  <c r="A682" i="21"/>
  <c r="B681" i="21"/>
  <c r="A681" i="21"/>
  <c r="B680" i="21"/>
  <c r="A680" i="21"/>
  <c r="B679" i="21"/>
  <c r="A679" i="21"/>
  <c r="B678" i="21"/>
  <c r="A678" i="21"/>
  <c r="B677" i="21"/>
  <c r="A677" i="21"/>
  <c r="B676" i="21"/>
  <c r="A676" i="21"/>
  <c r="B675" i="21"/>
  <c r="A675" i="21"/>
  <c r="B674" i="21"/>
  <c r="A674" i="21"/>
  <c r="B673" i="21"/>
  <c r="A673" i="21"/>
  <c r="B672" i="21"/>
  <c r="A672" i="21"/>
  <c r="B671" i="21"/>
  <c r="A671" i="21"/>
  <c r="B670" i="21"/>
  <c r="A670" i="21"/>
  <c r="B669" i="21"/>
  <c r="A669" i="21"/>
  <c r="B668" i="21"/>
  <c r="A668" i="21"/>
  <c r="B667" i="21"/>
  <c r="A667" i="21"/>
  <c r="B666" i="21"/>
  <c r="A666" i="21"/>
  <c r="B665" i="21"/>
  <c r="A665" i="21"/>
  <c r="B664" i="21"/>
  <c r="A664" i="21"/>
  <c r="B663" i="21"/>
  <c r="A663" i="21"/>
  <c r="B662" i="21"/>
  <c r="A662" i="21"/>
  <c r="B661" i="21"/>
  <c r="A661" i="21"/>
  <c r="B660" i="21"/>
  <c r="A660" i="21"/>
  <c r="B659" i="21"/>
  <c r="A659" i="21"/>
  <c r="B658" i="21"/>
  <c r="A658" i="21"/>
  <c r="B657" i="21"/>
  <c r="A657" i="21"/>
  <c r="B656" i="21"/>
  <c r="A656" i="21"/>
  <c r="B655" i="21"/>
  <c r="A655" i="21"/>
  <c r="B654" i="21"/>
  <c r="A654" i="21"/>
  <c r="B653" i="21"/>
  <c r="A653" i="21"/>
  <c r="B652" i="21"/>
  <c r="A652" i="21"/>
  <c r="B651" i="21"/>
  <c r="A651" i="21"/>
  <c r="B650" i="21"/>
  <c r="A650" i="21"/>
  <c r="B649" i="21"/>
  <c r="A649" i="21"/>
  <c r="B648" i="21"/>
  <c r="A648" i="21"/>
  <c r="B647" i="21"/>
  <c r="A647" i="21"/>
  <c r="B646" i="21"/>
  <c r="A646" i="21"/>
  <c r="B645" i="21"/>
  <c r="A645" i="21"/>
  <c r="B644" i="21"/>
  <c r="A644" i="21"/>
  <c r="B643" i="21"/>
  <c r="A643" i="21"/>
  <c r="B642" i="21"/>
  <c r="A642" i="21"/>
  <c r="B641" i="21"/>
  <c r="A641" i="21"/>
  <c r="B640" i="21"/>
  <c r="A640" i="21"/>
  <c r="B639" i="21"/>
  <c r="A639" i="21"/>
  <c r="B638" i="21"/>
  <c r="A638" i="21"/>
  <c r="B637" i="21"/>
  <c r="A637" i="21"/>
  <c r="B636" i="21"/>
  <c r="A636" i="21"/>
  <c r="B635" i="21"/>
  <c r="A635" i="21"/>
  <c r="B634" i="21"/>
  <c r="A634" i="21"/>
  <c r="B633" i="21"/>
  <c r="A633" i="21"/>
  <c r="B632" i="21"/>
  <c r="A632" i="21"/>
  <c r="B631" i="21"/>
  <c r="A631" i="21"/>
  <c r="B630" i="21"/>
  <c r="A630" i="21"/>
  <c r="B629" i="21"/>
  <c r="A629" i="21"/>
  <c r="B628" i="21"/>
  <c r="A628" i="21"/>
  <c r="B627" i="21"/>
  <c r="A627" i="21"/>
  <c r="B626" i="21"/>
  <c r="A626" i="21"/>
  <c r="B625" i="21"/>
  <c r="A625" i="21"/>
  <c r="B624" i="21"/>
  <c r="A624" i="21"/>
  <c r="B623" i="21"/>
  <c r="A623" i="21"/>
  <c r="B622" i="21"/>
  <c r="A622" i="21"/>
  <c r="B621" i="21"/>
  <c r="A621" i="21"/>
  <c r="B620" i="21"/>
  <c r="A620" i="21"/>
  <c r="B619" i="21"/>
  <c r="A619" i="21"/>
  <c r="B618" i="21"/>
  <c r="A618" i="21"/>
  <c r="B617" i="21"/>
  <c r="A617" i="21"/>
  <c r="B616" i="21"/>
  <c r="A616" i="21"/>
  <c r="B615" i="21"/>
  <c r="A615" i="21"/>
  <c r="B614" i="21"/>
  <c r="A614" i="21"/>
  <c r="B613" i="21"/>
  <c r="A613" i="21"/>
  <c r="B612" i="21"/>
  <c r="A612" i="21"/>
  <c r="B611" i="21"/>
  <c r="A611" i="21"/>
  <c r="B610" i="21"/>
  <c r="A610" i="21"/>
  <c r="B609" i="21"/>
  <c r="A609" i="21"/>
  <c r="B608" i="21"/>
  <c r="A608" i="21"/>
  <c r="B607" i="21"/>
  <c r="A607" i="21"/>
  <c r="B606" i="21"/>
  <c r="A606" i="21"/>
  <c r="B605" i="21"/>
  <c r="A605" i="21"/>
  <c r="B604" i="21"/>
  <c r="A604" i="21"/>
  <c r="B603" i="21"/>
  <c r="A603" i="21"/>
  <c r="B602" i="21"/>
  <c r="A602" i="21"/>
  <c r="B601" i="21"/>
  <c r="A601" i="21"/>
  <c r="B600" i="21"/>
  <c r="A600" i="21"/>
  <c r="B599" i="21"/>
  <c r="A599" i="21"/>
  <c r="B598" i="21"/>
  <c r="A598" i="21"/>
  <c r="B597" i="21"/>
  <c r="A597" i="21"/>
  <c r="B596" i="21"/>
  <c r="A596" i="21"/>
  <c r="B595" i="21"/>
  <c r="A595" i="21"/>
  <c r="B594" i="21"/>
  <c r="A594" i="21"/>
  <c r="B593" i="21"/>
  <c r="A593" i="21"/>
  <c r="B592" i="21"/>
  <c r="A592" i="21"/>
  <c r="B591" i="21"/>
  <c r="A591" i="21"/>
  <c r="B590" i="21"/>
  <c r="A590" i="21"/>
  <c r="B589" i="21"/>
  <c r="A589" i="21"/>
  <c r="B588" i="21"/>
  <c r="A588" i="21"/>
  <c r="B587" i="21"/>
  <c r="A587" i="21"/>
  <c r="B586" i="21"/>
  <c r="A586" i="21"/>
  <c r="B585" i="21"/>
  <c r="A585" i="21"/>
  <c r="B584" i="21"/>
  <c r="A584" i="21"/>
  <c r="B583" i="21"/>
  <c r="A583" i="21"/>
  <c r="B582" i="21"/>
  <c r="A582" i="21"/>
  <c r="B581" i="21"/>
  <c r="A581" i="21"/>
  <c r="B580" i="21"/>
  <c r="A580" i="21"/>
  <c r="B579" i="21"/>
  <c r="A579" i="21"/>
  <c r="B578" i="21"/>
  <c r="A578" i="21"/>
  <c r="B577" i="21"/>
  <c r="A577" i="21"/>
  <c r="B576" i="21"/>
  <c r="A576" i="21"/>
  <c r="B575" i="21"/>
  <c r="A575" i="21"/>
  <c r="B574" i="21"/>
  <c r="A574" i="21"/>
  <c r="B573" i="21"/>
  <c r="A573" i="21"/>
  <c r="B572" i="21"/>
  <c r="A572" i="21"/>
  <c r="B571" i="21"/>
  <c r="A571" i="21"/>
  <c r="B570" i="21"/>
  <c r="A570" i="21"/>
  <c r="B569" i="21"/>
  <c r="A569" i="21"/>
  <c r="B568" i="21"/>
  <c r="A568" i="21"/>
  <c r="B567" i="21"/>
  <c r="A567" i="21"/>
  <c r="B566" i="21"/>
  <c r="A566" i="21"/>
  <c r="B565" i="21"/>
  <c r="A565" i="21"/>
  <c r="B564" i="21"/>
  <c r="A564" i="21"/>
  <c r="B563" i="21"/>
  <c r="A563" i="21"/>
  <c r="B562" i="21"/>
  <c r="A562" i="21"/>
  <c r="B561" i="21"/>
  <c r="A561" i="21"/>
  <c r="B560" i="21"/>
  <c r="A560" i="21"/>
  <c r="B559" i="21"/>
  <c r="A559" i="21"/>
  <c r="B558" i="21"/>
  <c r="A558" i="21"/>
  <c r="B557" i="21"/>
  <c r="A557" i="21"/>
  <c r="B556" i="21"/>
  <c r="A556" i="21"/>
  <c r="B555" i="21"/>
  <c r="A555" i="21"/>
  <c r="B554" i="21"/>
  <c r="A554" i="21"/>
  <c r="B553" i="21"/>
  <c r="A553" i="21"/>
  <c r="B552" i="21"/>
  <c r="A552" i="21"/>
  <c r="B551" i="21"/>
  <c r="A551" i="21"/>
  <c r="B550" i="21"/>
  <c r="A550" i="21"/>
  <c r="B549" i="21"/>
  <c r="A549" i="21"/>
  <c r="B548" i="21"/>
  <c r="A548" i="21"/>
  <c r="B547" i="21"/>
  <c r="A547" i="21"/>
  <c r="B546" i="21"/>
  <c r="A546" i="21"/>
  <c r="B545" i="21"/>
  <c r="A545" i="21"/>
  <c r="B544" i="21"/>
  <c r="A544" i="21"/>
  <c r="B543" i="21"/>
  <c r="A543" i="21"/>
  <c r="B542" i="21"/>
  <c r="A542" i="21"/>
  <c r="B541" i="21"/>
  <c r="A541" i="21"/>
  <c r="B540" i="21"/>
  <c r="A540" i="21"/>
  <c r="B539" i="21"/>
  <c r="A539" i="21"/>
  <c r="B538" i="21"/>
  <c r="A538" i="21"/>
  <c r="B537" i="21"/>
  <c r="A537" i="21"/>
  <c r="B536" i="21"/>
  <c r="A536" i="21"/>
  <c r="B535" i="21"/>
  <c r="A535" i="21"/>
  <c r="B534" i="21"/>
  <c r="A534" i="21"/>
  <c r="B533" i="21"/>
  <c r="A533" i="21"/>
  <c r="B532" i="21"/>
  <c r="A532" i="21"/>
  <c r="B531" i="21"/>
  <c r="A531" i="21"/>
  <c r="B530" i="21"/>
  <c r="A530" i="21"/>
  <c r="B529" i="21"/>
  <c r="A529" i="21"/>
  <c r="B528" i="21"/>
  <c r="A528" i="21"/>
  <c r="B527" i="21"/>
  <c r="A527" i="21"/>
  <c r="B526" i="21"/>
  <c r="A526" i="21"/>
  <c r="B525" i="21"/>
  <c r="A525" i="21"/>
  <c r="B524" i="21"/>
  <c r="A524" i="21"/>
  <c r="B523" i="21"/>
  <c r="A523" i="21"/>
  <c r="B522" i="21"/>
  <c r="A522" i="21"/>
  <c r="B521" i="21"/>
  <c r="A521" i="21"/>
  <c r="B520" i="21"/>
  <c r="A520" i="21"/>
  <c r="B519" i="21"/>
  <c r="A519" i="21"/>
  <c r="B518" i="21"/>
  <c r="A518" i="21"/>
  <c r="B517" i="21"/>
  <c r="A517" i="21"/>
  <c r="B516" i="21"/>
  <c r="A516" i="21"/>
  <c r="B515" i="21"/>
  <c r="A515" i="21"/>
  <c r="B514" i="21"/>
  <c r="A514" i="21"/>
  <c r="B513" i="21"/>
  <c r="A513" i="21"/>
  <c r="B512" i="21"/>
  <c r="A512" i="21"/>
  <c r="B511" i="21"/>
  <c r="A511" i="21"/>
  <c r="B510" i="21"/>
  <c r="A510" i="21"/>
  <c r="B509" i="21"/>
  <c r="A509" i="21"/>
  <c r="B508" i="21"/>
  <c r="A508" i="21"/>
  <c r="B507" i="21"/>
  <c r="A507" i="21"/>
  <c r="B506" i="21"/>
  <c r="A506" i="21"/>
  <c r="B505" i="21"/>
  <c r="A505" i="21"/>
  <c r="B504" i="21"/>
  <c r="A504" i="21"/>
  <c r="B503" i="21"/>
  <c r="A503" i="21"/>
  <c r="B502" i="21"/>
  <c r="A502" i="21"/>
  <c r="B501" i="21"/>
  <c r="A501" i="21"/>
  <c r="B500" i="21"/>
  <c r="A500" i="21"/>
  <c r="B499" i="21"/>
  <c r="A499" i="21"/>
  <c r="B498" i="21"/>
  <c r="A498" i="21"/>
  <c r="B497" i="21"/>
  <c r="A497" i="21"/>
  <c r="B496" i="21"/>
  <c r="A496" i="21"/>
  <c r="B495" i="21"/>
  <c r="A495" i="21"/>
  <c r="B494" i="21"/>
  <c r="A494" i="21"/>
  <c r="B493" i="21"/>
  <c r="A493" i="21"/>
  <c r="B492" i="21"/>
  <c r="A492" i="21"/>
  <c r="B491" i="21"/>
  <c r="A491" i="21"/>
  <c r="B490" i="21"/>
  <c r="A490" i="21"/>
  <c r="B489" i="21"/>
  <c r="A489" i="21"/>
  <c r="B488" i="21"/>
  <c r="A488" i="21"/>
  <c r="B487" i="21"/>
  <c r="A487" i="21"/>
  <c r="B486" i="21"/>
  <c r="A486" i="21"/>
  <c r="B485" i="21"/>
  <c r="A485" i="21"/>
  <c r="B484" i="21"/>
  <c r="A484" i="21"/>
  <c r="B483" i="21"/>
  <c r="A483" i="21"/>
  <c r="B482" i="21"/>
  <c r="A482" i="21"/>
  <c r="B481" i="21"/>
  <c r="A481" i="21"/>
  <c r="B480" i="21"/>
  <c r="A480" i="21"/>
  <c r="B479" i="21"/>
  <c r="A479" i="21"/>
  <c r="B478" i="21"/>
  <c r="A478" i="21"/>
  <c r="B477" i="21"/>
  <c r="A477" i="21"/>
  <c r="B476" i="21"/>
  <c r="A476" i="21"/>
  <c r="B475" i="21"/>
  <c r="A475" i="21"/>
  <c r="B474" i="21"/>
  <c r="A474" i="21"/>
  <c r="B473" i="21"/>
  <c r="A473" i="21"/>
  <c r="B472" i="21"/>
  <c r="A472" i="21"/>
  <c r="B471" i="21"/>
  <c r="A471" i="21"/>
  <c r="B470" i="21"/>
  <c r="A470" i="21"/>
  <c r="B469" i="21"/>
  <c r="A469" i="21"/>
  <c r="B468" i="21"/>
  <c r="A468" i="21"/>
  <c r="B467" i="21"/>
  <c r="A467" i="21"/>
  <c r="B466" i="21"/>
  <c r="A466" i="21"/>
  <c r="B465" i="21"/>
  <c r="A465" i="21"/>
  <c r="B464" i="21"/>
  <c r="A464" i="21"/>
  <c r="B463" i="21"/>
  <c r="A463" i="21"/>
  <c r="B462" i="21"/>
  <c r="A462" i="21"/>
  <c r="B461" i="21"/>
  <c r="A461" i="21"/>
  <c r="B460" i="21"/>
  <c r="A460" i="21"/>
  <c r="B459" i="21"/>
  <c r="A459" i="21"/>
  <c r="B458" i="21"/>
  <c r="A458" i="21"/>
  <c r="B457" i="21"/>
  <c r="A457" i="21"/>
  <c r="B456" i="21"/>
  <c r="A456" i="21"/>
  <c r="B455" i="21"/>
  <c r="A455" i="21"/>
  <c r="B454" i="21"/>
  <c r="A454" i="21"/>
  <c r="B453" i="21"/>
  <c r="A453" i="21"/>
  <c r="B452" i="21"/>
  <c r="A452" i="21"/>
  <c r="B451" i="21"/>
  <c r="A451" i="21"/>
  <c r="B450" i="21"/>
  <c r="A450" i="21"/>
  <c r="B449" i="21"/>
  <c r="A449" i="21"/>
  <c r="B448" i="21"/>
  <c r="A448" i="21"/>
  <c r="B447" i="21"/>
  <c r="A447" i="21"/>
  <c r="B446" i="21"/>
  <c r="A446" i="21"/>
  <c r="B445" i="21"/>
  <c r="A445" i="21"/>
  <c r="B444" i="21"/>
  <c r="A444" i="21"/>
  <c r="B443" i="21"/>
  <c r="A443" i="21"/>
  <c r="B442" i="21"/>
  <c r="A442" i="21"/>
  <c r="B441" i="21"/>
  <c r="A441" i="21"/>
  <c r="B440" i="21"/>
  <c r="A440" i="21"/>
  <c r="B439" i="21"/>
  <c r="A439" i="21"/>
  <c r="B438" i="21"/>
  <c r="A438" i="21"/>
  <c r="B437" i="21"/>
  <c r="A437" i="21"/>
  <c r="B436" i="21"/>
  <c r="A436" i="21"/>
  <c r="B435" i="21"/>
  <c r="A435" i="21"/>
  <c r="B434" i="21"/>
  <c r="A434" i="21"/>
  <c r="B433" i="21"/>
  <c r="A433" i="21"/>
  <c r="B432" i="21"/>
  <c r="A432" i="21"/>
  <c r="B431" i="21"/>
  <c r="A431" i="21"/>
  <c r="B430" i="21"/>
  <c r="A430" i="21"/>
  <c r="B429" i="21"/>
  <c r="A429" i="21"/>
  <c r="B428" i="21"/>
  <c r="A428" i="21"/>
  <c r="B427" i="21"/>
  <c r="A427" i="21"/>
  <c r="B426" i="21"/>
  <c r="A426" i="21"/>
  <c r="B425" i="21"/>
  <c r="A425" i="21"/>
  <c r="B424" i="21"/>
  <c r="A424" i="21"/>
  <c r="B423" i="21"/>
  <c r="A423" i="21"/>
  <c r="B422" i="21"/>
  <c r="A422" i="21"/>
  <c r="B421" i="21"/>
  <c r="A421" i="21"/>
  <c r="B420" i="21"/>
  <c r="A420" i="21"/>
  <c r="B419" i="21"/>
  <c r="A419" i="21"/>
  <c r="B418" i="21"/>
  <c r="A418" i="21"/>
  <c r="B417" i="21"/>
  <c r="A417" i="21"/>
  <c r="B416" i="21"/>
  <c r="A416" i="21"/>
  <c r="B415" i="21"/>
  <c r="A415" i="21"/>
  <c r="B414" i="21"/>
  <c r="A414" i="21"/>
  <c r="B413" i="21"/>
  <c r="A413" i="21"/>
  <c r="B412" i="21"/>
  <c r="A412" i="21"/>
  <c r="B411" i="21"/>
  <c r="A411" i="21"/>
  <c r="B410" i="21"/>
  <c r="A410" i="21"/>
  <c r="B409" i="21"/>
  <c r="A409" i="21"/>
  <c r="B408" i="21"/>
  <c r="A408" i="21"/>
  <c r="B407" i="21"/>
  <c r="A407" i="21"/>
  <c r="B406" i="21"/>
  <c r="A406" i="21"/>
  <c r="B405" i="21"/>
  <c r="A405" i="21"/>
  <c r="B404" i="21"/>
  <c r="A404" i="21"/>
  <c r="B403" i="21"/>
  <c r="A403" i="21"/>
  <c r="B402" i="21"/>
  <c r="A402" i="21"/>
  <c r="B401" i="21"/>
  <c r="A401" i="21"/>
  <c r="B400" i="21"/>
  <c r="A400" i="21"/>
  <c r="B399" i="21"/>
  <c r="A399" i="21"/>
  <c r="B398" i="21"/>
  <c r="A398" i="21"/>
  <c r="B397" i="21"/>
  <c r="A397" i="21"/>
  <c r="B396" i="21"/>
  <c r="A396" i="21"/>
  <c r="B395" i="21"/>
  <c r="A395" i="21"/>
  <c r="B394" i="21"/>
  <c r="A394" i="21"/>
  <c r="B393" i="21"/>
  <c r="A393" i="21"/>
  <c r="B392" i="21"/>
  <c r="A392" i="21"/>
  <c r="B391" i="21"/>
  <c r="A391" i="21"/>
  <c r="B390" i="21"/>
  <c r="A390" i="21"/>
  <c r="B389" i="21"/>
  <c r="A389" i="21"/>
  <c r="B388" i="21"/>
  <c r="A388" i="21"/>
  <c r="B387" i="21"/>
  <c r="A387" i="21"/>
  <c r="B386" i="21"/>
  <c r="A386" i="21"/>
  <c r="B385" i="21"/>
  <c r="A385" i="21"/>
  <c r="B384" i="21"/>
  <c r="A384" i="21"/>
  <c r="B383" i="21"/>
  <c r="A383" i="21"/>
  <c r="B382" i="21"/>
  <c r="A382" i="21"/>
  <c r="B381" i="21"/>
  <c r="A381" i="21"/>
  <c r="B380" i="21"/>
  <c r="A380" i="21"/>
  <c r="B379" i="21"/>
  <c r="A379" i="21"/>
  <c r="B378" i="21"/>
  <c r="A378" i="21"/>
  <c r="B377" i="21"/>
  <c r="A377" i="21"/>
  <c r="B376" i="21"/>
  <c r="A376" i="21"/>
  <c r="B375" i="21"/>
  <c r="A375" i="21"/>
  <c r="B374" i="21"/>
  <c r="A374" i="21"/>
  <c r="B373" i="21"/>
  <c r="A373" i="21"/>
  <c r="B372" i="21"/>
  <c r="A372" i="21"/>
  <c r="B371" i="21"/>
  <c r="A371" i="21"/>
  <c r="B370" i="21"/>
  <c r="A370" i="21"/>
  <c r="B369" i="21"/>
  <c r="A369" i="21"/>
  <c r="B368" i="21"/>
  <c r="A368" i="21"/>
  <c r="B367" i="21"/>
  <c r="A367" i="21"/>
  <c r="B366" i="21"/>
  <c r="A366" i="21"/>
  <c r="B365" i="21"/>
  <c r="A365" i="21"/>
  <c r="B364" i="21"/>
  <c r="A364" i="21"/>
  <c r="B363" i="21"/>
  <c r="A363" i="21"/>
  <c r="B362" i="21"/>
  <c r="A362" i="21"/>
  <c r="B361" i="21"/>
  <c r="A361" i="21"/>
  <c r="B360" i="21"/>
  <c r="A360" i="21"/>
  <c r="B359" i="21"/>
  <c r="A359" i="21"/>
  <c r="B358" i="21"/>
  <c r="A358" i="21"/>
  <c r="B357" i="21"/>
  <c r="A357" i="21"/>
  <c r="B356" i="21"/>
  <c r="A356" i="21"/>
  <c r="B355" i="21"/>
  <c r="A355" i="21"/>
  <c r="B354" i="21"/>
  <c r="A354" i="21"/>
  <c r="B353" i="21"/>
  <c r="A353" i="21"/>
  <c r="B352" i="21"/>
  <c r="A352" i="21"/>
  <c r="B351" i="21"/>
  <c r="A351" i="21"/>
  <c r="B350" i="21"/>
  <c r="A350" i="21"/>
  <c r="B349" i="21"/>
  <c r="A349" i="21"/>
  <c r="B348" i="21"/>
  <c r="A348" i="21"/>
  <c r="B347" i="21"/>
  <c r="A347" i="21"/>
  <c r="B346" i="21"/>
  <c r="A346" i="21"/>
  <c r="B345" i="21"/>
  <c r="A345" i="21"/>
  <c r="B344" i="21"/>
  <c r="A344" i="21"/>
  <c r="B343" i="21"/>
  <c r="A343" i="21"/>
  <c r="B342" i="21"/>
  <c r="A342" i="21"/>
  <c r="B341" i="21"/>
  <c r="A341" i="21"/>
  <c r="B340" i="21"/>
  <c r="A340" i="21"/>
  <c r="B339" i="21"/>
  <c r="A339" i="21"/>
  <c r="B338" i="21"/>
  <c r="A338" i="21"/>
  <c r="B337" i="21"/>
  <c r="A337" i="21"/>
  <c r="B336" i="21"/>
  <c r="A336" i="21"/>
  <c r="B335" i="21"/>
  <c r="A335" i="21"/>
  <c r="B334" i="21"/>
  <c r="A334" i="21"/>
  <c r="B333" i="21"/>
  <c r="A333" i="21"/>
  <c r="B332" i="21"/>
  <c r="A332" i="21"/>
  <c r="B331" i="21"/>
  <c r="A331" i="21"/>
  <c r="B330" i="21"/>
  <c r="A330" i="21"/>
  <c r="B329" i="21"/>
  <c r="A329" i="21"/>
  <c r="B328" i="21"/>
  <c r="A328" i="21"/>
  <c r="B327" i="21"/>
  <c r="A327" i="21"/>
  <c r="B326" i="21"/>
  <c r="A326" i="21"/>
  <c r="B325" i="21"/>
  <c r="A325" i="21"/>
  <c r="B324" i="21"/>
  <c r="A324" i="21"/>
  <c r="B323" i="21"/>
  <c r="A323" i="21"/>
  <c r="B322" i="21"/>
  <c r="A322" i="21"/>
  <c r="B321" i="21"/>
  <c r="A321" i="21"/>
  <c r="B320" i="21"/>
  <c r="A320" i="21"/>
  <c r="B319" i="21"/>
  <c r="A319" i="21"/>
  <c r="B318" i="21"/>
  <c r="A318" i="21"/>
  <c r="B317" i="21"/>
  <c r="A317" i="21"/>
  <c r="B316" i="21"/>
  <c r="A316" i="21"/>
  <c r="B315" i="21"/>
  <c r="A315" i="21"/>
  <c r="B314" i="21"/>
  <c r="A314" i="21"/>
  <c r="B313" i="21"/>
  <c r="A313" i="21"/>
  <c r="B312" i="21"/>
  <c r="A312" i="21"/>
  <c r="B311" i="21"/>
  <c r="A311" i="21"/>
  <c r="B310" i="21"/>
  <c r="A310" i="21"/>
  <c r="B309" i="21"/>
  <c r="A309" i="21"/>
  <c r="B308" i="21"/>
  <c r="A308" i="21"/>
  <c r="B307" i="21"/>
  <c r="A307" i="21"/>
  <c r="B306" i="21"/>
  <c r="A306" i="21"/>
  <c r="B305" i="21"/>
  <c r="A305" i="21"/>
  <c r="B304" i="21"/>
  <c r="A304" i="21"/>
  <c r="B303" i="21"/>
  <c r="A303" i="21"/>
  <c r="B302" i="21"/>
  <c r="A302" i="21"/>
  <c r="B301" i="21"/>
  <c r="A301" i="21"/>
  <c r="B300" i="21"/>
  <c r="A300" i="21"/>
  <c r="B299" i="21"/>
  <c r="A299" i="21"/>
  <c r="B298" i="21"/>
  <c r="A298" i="21"/>
  <c r="B297" i="21"/>
  <c r="A297" i="21"/>
  <c r="B296" i="21"/>
  <c r="A296" i="21"/>
  <c r="B295" i="21"/>
  <c r="A295" i="21"/>
  <c r="B294" i="21"/>
  <c r="A294" i="21"/>
  <c r="B293" i="21"/>
  <c r="A293" i="21"/>
  <c r="B292" i="21"/>
  <c r="A292" i="21"/>
  <c r="B291" i="21"/>
  <c r="A291" i="21"/>
  <c r="B290" i="21"/>
  <c r="A290" i="21"/>
  <c r="B289" i="21"/>
  <c r="A289" i="21"/>
  <c r="B288" i="21"/>
  <c r="A288" i="21"/>
  <c r="B287" i="21"/>
  <c r="A287" i="21"/>
  <c r="B286" i="21"/>
  <c r="A286" i="21"/>
  <c r="B285" i="21"/>
  <c r="A285" i="21"/>
  <c r="B284" i="21"/>
  <c r="A284" i="21"/>
  <c r="B283" i="21"/>
  <c r="A283" i="21"/>
  <c r="B282" i="21"/>
  <c r="A282" i="21"/>
  <c r="B281" i="21"/>
  <c r="A281" i="21"/>
  <c r="B280" i="21"/>
  <c r="A280" i="21"/>
  <c r="B279" i="21"/>
  <c r="A279" i="21"/>
  <c r="B278" i="21"/>
  <c r="A278" i="21"/>
  <c r="B277" i="21"/>
  <c r="A277" i="21"/>
  <c r="B276" i="21"/>
  <c r="A276" i="21"/>
  <c r="B275" i="21"/>
  <c r="A275" i="21"/>
  <c r="B274" i="21"/>
  <c r="A274" i="21"/>
  <c r="B273" i="21"/>
  <c r="A273" i="21"/>
  <c r="B272" i="21"/>
  <c r="A272" i="21"/>
  <c r="B271" i="21"/>
  <c r="A271" i="21"/>
  <c r="B270" i="21"/>
  <c r="A270" i="21"/>
  <c r="B269" i="21"/>
  <c r="A269" i="21"/>
  <c r="B268" i="21"/>
  <c r="A268" i="21"/>
  <c r="B267" i="21"/>
  <c r="A267" i="21"/>
  <c r="B266" i="21"/>
  <c r="A266" i="21"/>
  <c r="B265" i="21"/>
  <c r="A265" i="21"/>
  <c r="B264" i="21"/>
  <c r="A264" i="21"/>
  <c r="B263" i="21"/>
  <c r="A263" i="21"/>
  <c r="B262" i="21"/>
  <c r="A262" i="21"/>
  <c r="B261" i="21"/>
  <c r="A261" i="21"/>
  <c r="B260" i="21"/>
  <c r="A260" i="21"/>
  <c r="B259" i="21"/>
  <c r="A259" i="21"/>
  <c r="B258" i="21"/>
  <c r="A258" i="21"/>
  <c r="B257" i="21"/>
  <c r="A257" i="21"/>
  <c r="B256" i="21"/>
  <c r="A256" i="21"/>
  <c r="B255" i="21"/>
  <c r="A255" i="21"/>
  <c r="B254" i="21"/>
  <c r="A254" i="21"/>
  <c r="B253" i="21"/>
  <c r="A253" i="21"/>
  <c r="B252" i="21"/>
  <c r="A252" i="21"/>
  <c r="B251" i="21"/>
  <c r="A251" i="21"/>
  <c r="B250" i="21"/>
  <c r="A250" i="21"/>
  <c r="B249" i="21"/>
  <c r="A249" i="21"/>
  <c r="B248" i="21"/>
  <c r="A248" i="21"/>
  <c r="B247" i="21"/>
  <c r="A247" i="21"/>
  <c r="B246" i="21"/>
  <c r="A246" i="21"/>
  <c r="B245" i="21"/>
  <c r="A245" i="21"/>
  <c r="B244" i="21"/>
  <c r="A244" i="21"/>
  <c r="B243" i="21"/>
  <c r="A243" i="21"/>
  <c r="B242" i="21"/>
  <c r="A242" i="21"/>
  <c r="B241" i="21"/>
  <c r="A241" i="21"/>
  <c r="B240" i="21"/>
  <c r="A240" i="21"/>
  <c r="B239" i="21"/>
  <c r="A239" i="21"/>
  <c r="B238" i="21"/>
  <c r="A238" i="21"/>
  <c r="B237" i="21"/>
  <c r="A237" i="21"/>
  <c r="B236" i="21"/>
  <c r="A236" i="21"/>
  <c r="B235" i="21"/>
  <c r="A235" i="21"/>
  <c r="B234" i="21"/>
  <c r="A234" i="21"/>
  <c r="B233" i="21"/>
  <c r="A233" i="21"/>
  <c r="B232" i="21"/>
  <c r="A232" i="21"/>
  <c r="B231" i="21"/>
  <c r="A231" i="21"/>
  <c r="B230" i="21"/>
  <c r="A230" i="21"/>
  <c r="B229" i="21"/>
  <c r="A229" i="21"/>
  <c r="B228" i="21"/>
  <c r="A228" i="21"/>
  <c r="B227" i="21"/>
  <c r="A227" i="21"/>
  <c r="B226" i="21"/>
  <c r="A226" i="21"/>
  <c r="B225" i="21"/>
  <c r="A225" i="21"/>
  <c r="B224" i="21"/>
  <c r="A224" i="21"/>
  <c r="B223" i="21"/>
  <c r="A223" i="21"/>
  <c r="B222" i="21"/>
  <c r="A222" i="21"/>
  <c r="B221" i="21"/>
  <c r="A221" i="21"/>
  <c r="B220" i="21"/>
  <c r="A220" i="21"/>
  <c r="B219" i="21"/>
  <c r="A219" i="21"/>
  <c r="B218" i="21"/>
  <c r="A218" i="21"/>
  <c r="B217" i="21"/>
  <c r="A217" i="21"/>
  <c r="B216" i="21"/>
  <c r="A216" i="21"/>
  <c r="B215" i="21"/>
  <c r="A215" i="21"/>
  <c r="B214" i="21"/>
  <c r="A214" i="21"/>
  <c r="B213" i="21"/>
  <c r="A213" i="21"/>
  <c r="B212" i="21"/>
  <c r="A212" i="21"/>
  <c r="B211" i="21"/>
  <c r="A211" i="21"/>
  <c r="B210" i="21"/>
  <c r="A210" i="21"/>
  <c r="B209" i="21"/>
  <c r="A209" i="21"/>
  <c r="B208" i="21"/>
  <c r="A208" i="21"/>
  <c r="B207" i="21"/>
  <c r="A207" i="21"/>
  <c r="B206" i="21"/>
  <c r="A206" i="21"/>
  <c r="B205" i="21"/>
  <c r="A205" i="21"/>
  <c r="B204" i="21"/>
  <c r="A204" i="21"/>
  <c r="B203" i="21"/>
  <c r="A203" i="21"/>
  <c r="B202" i="21"/>
  <c r="A202" i="21"/>
  <c r="B201" i="21"/>
  <c r="A201" i="21"/>
  <c r="B200" i="21"/>
  <c r="A200" i="21"/>
  <c r="B199" i="21"/>
  <c r="A199" i="21"/>
  <c r="B198" i="21"/>
  <c r="A198" i="21"/>
  <c r="B197" i="21"/>
  <c r="A197" i="21"/>
  <c r="B196" i="21"/>
  <c r="A196" i="21"/>
  <c r="B195" i="21"/>
  <c r="A195" i="21"/>
  <c r="B194" i="21"/>
  <c r="A194" i="21"/>
  <c r="B193" i="21"/>
  <c r="A193" i="21"/>
  <c r="B192" i="21"/>
  <c r="A192" i="21"/>
  <c r="B191" i="21"/>
  <c r="A191" i="21"/>
  <c r="B190" i="21"/>
  <c r="A190" i="21"/>
  <c r="B189" i="21"/>
  <c r="A189" i="21"/>
  <c r="B188" i="21"/>
  <c r="A188" i="21"/>
  <c r="B187" i="21"/>
  <c r="A187" i="21"/>
  <c r="B186" i="21"/>
  <c r="A186" i="21"/>
  <c r="B185" i="21"/>
  <c r="A185" i="21"/>
  <c r="B184" i="21"/>
  <c r="A184" i="21"/>
  <c r="B183" i="21"/>
  <c r="A183" i="21"/>
  <c r="B182" i="21"/>
  <c r="A182" i="21"/>
  <c r="B181" i="21"/>
  <c r="A181" i="21"/>
  <c r="B180" i="21"/>
  <c r="A180" i="21"/>
  <c r="B179" i="21"/>
  <c r="A179" i="21"/>
  <c r="B178" i="21"/>
  <c r="A178" i="21"/>
  <c r="B177" i="21"/>
  <c r="A177" i="21"/>
  <c r="B176" i="21"/>
  <c r="A176" i="21"/>
  <c r="B175" i="21"/>
  <c r="A175" i="21"/>
  <c r="B174" i="21"/>
  <c r="A174" i="21"/>
  <c r="B173" i="21"/>
  <c r="A173" i="21"/>
  <c r="B172" i="21"/>
  <c r="A172" i="21"/>
  <c r="B171" i="21"/>
  <c r="A171" i="21"/>
  <c r="B170" i="21"/>
  <c r="A170" i="21"/>
  <c r="B169" i="21"/>
  <c r="A169" i="21"/>
  <c r="B168" i="21"/>
  <c r="A168" i="21"/>
  <c r="B167" i="21"/>
  <c r="A167" i="21"/>
  <c r="B166" i="21"/>
  <c r="A166" i="21"/>
  <c r="B165" i="21"/>
  <c r="A165" i="21"/>
  <c r="B164" i="21"/>
  <c r="A164" i="21"/>
  <c r="B163" i="21"/>
  <c r="A163" i="21"/>
  <c r="B162" i="21"/>
  <c r="A162" i="21"/>
  <c r="B161" i="21"/>
  <c r="A161" i="21"/>
  <c r="B160" i="21"/>
  <c r="A160" i="21"/>
  <c r="B159" i="21"/>
  <c r="A159" i="21"/>
  <c r="B158" i="21"/>
  <c r="A158" i="21"/>
  <c r="B157" i="21"/>
  <c r="A157" i="21"/>
  <c r="B156" i="21"/>
  <c r="A156" i="21"/>
  <c r="B155" i="21"/>
  <c r="A155" i="21"/>
  <c r="B154" i="21"/>
  <c r="A154" i="21"/>
  <c r="B153" i="21"/>
  <c r="A153" i="21"/>
  <c r="B152" i="21"/>
  <c r="A152" i="21"/>
  <c r="B151" i="21"/>
  <c r="A151" i="21"/>
  <c r="B150" i="21"/>
  <c r="A150" i="21"/>
  <c r="B149" i="21"/>
  <c r="A149" i="21"/>
  <c r="B148" i="21"/>
  <c r="A148" i="21"/>
  <c r="B147" i="21"/>
  <c r="A147" i="21"/>
  <c r="B146" i="21"/>
  <c r="A146" i="21"/>
  <c r="B145" i="21"/>
  <c r="A145" i="21"/>
  <c r="B144" i="21"/>
  <c r="A144" i="21"/>
  <c r="B143" i="21"/>
  <c r="A143" i="21"/>
  <c r="B142" i="21"/>
  <c r="A142" i="21"/>
  <c r="B141" i="21"/>
  <c r="A141" i="21"/>
  <c r="B140" i="21"/>
  <c r="A140" i="21"/>
  <c r="B139" i="21"/>
  <c r="A139" i="21"/>
  <c r="B138" i="21"/>
  <c r="A138" i="21"/>
  <c r="B137" i="21"/>
  <c r="A137" i="21"/>
  <c r="B136" i="21"/>
  <c r="A136" i="21"/>
  <c r="B135" i="21"/>
  <c r="A135" i="21"/>
  <c r="B134" i="21"/>
  <c r="A134" i="21"/>
  <c r="B133" i="21"/>
  <c r="A133" i="21"/>
  <c r="B132" i="21"/>
  <c r="A132" i="21"/>
  <c r="B131" i="21"/>
  <c r="A131" i="21"/>
  <c r="B130" i="21"/>
  <c r="A130" i="21"/>
  <c r="B129" i="21"/>
  <c r="A129" i="21"/>
  <c r="B128" i="21"/>
  <c r="A128" i="21"/>
  <c r="B127" i="21"/>
  <c r="A127" i="21"/>
  <c r="B126" i="21"/>
  <c r="A126" i="21"/>
  <c r="B125" i="21"/>
  <c r="A125" i="21"/>
  <c r="B124" i="21"/>
  <c r="A124" i="21"/>
  <c r="B123" i="21"/>
  <c r="A123" i="21"/>
  <c r="B122" i="21"/>
  <c r="A122" i="21"/>
  <c r="B121" i="21"/>
  <c r="A121" i="21"/>
  <c r="B120" i="21"/>
  <c r="A120" i="21"/>
  <c r="B119" i="21"/>
  <c r="A119" i="21"/>
  <c r="B118" i="21"/>
  <c r="A118" i="21"/>
  <c r="B117" i="21"/>
  <c r="A117" i="21"/>
  <c r="B116" i="21"/>
  <c r="A116" i="21"/>
  <c r="B115" i="21"/>
  <c r="A115" i="21"/>
  <c r="B114" i="21"/>
  <c r="A114" i="21"/>
  <c r="B113" i="21"/>
  <c r="A113" i="21"/>
  <c r="B112" i="21"/>
  <c r="A112" i="21"/>
  <c r="B111" i="21"/>
  <c r="A111" i="21"/>
  <c r="B110" i="21"/>
  <c r="A110" i="21"/>
  <c r="B109" i="21"/>
  <c r="A109" i="21"/>
  <c r="B108" i="21"/>
  <c r="A108" i="21"/>
  <c r="B107" i="21"/>
  <c r="A107" i="21"/>
  <c r="B106" i="21"/>
  <c r="A106" i="21"/>
  <c r="B105" i="21"/>
  <c r="A105" i="21"/>
  <c r="B104" i="21"/>
  <c r="A104" i="21"/>
  <c r="B103" i="21"/>
  <c r="A103" i="21"/>
  <c r="B102" i="21"/>
  <c r="A102" i="21"/>
  <c r="B101" i="21"/>
  <c r="A101" i="21"/>
  <c r="B100" i="21"/>
  <c r="A100" i="21"/>
  <c r="B99" i="21"/>
  <c r="A99" i="21"/>
  <c r="B98" i="21"/>
  <c r="A98" i="21"/>
  <c r="B97" i="21"/>
  <c r="A97" i="21"/>
  <c r="B96" i="21"/>
  <c r="A96" i="21"/>
  <c r="B95" i="21"/>
  <c r="A95" i="21"/>
  <c r="B94" i="21"/>
  <c r="A94" i="21"/>
  <c r="B93" i="21"/>
  <c r="A93" i="21"/>
  <c r="B92" i="21"/>
  <c r="A92" i="21"/>
  <c r="B91" i="21"/>
  <c r="A91" i="21"/>
  <c r="B90" i="21"/>
  <c r="A90" i="21"/>
  <c r="B89" i="21"/>
  <c r="A89" i="21"/>
  <c r="B88" i="21"/>
  <c r="A88" i="21"/>
  <c r="B87" i="21"/>
  <c r="A87" i="21"/>
  <c r="B86" i="21"/>
  <c r="A86" i="21"/>
  <c r="B85" i="21"/>
  <c r="A85" i="21"/>
  <c r="B84" i="21"/>
  <c r="A84" i="21"/>
  <c r="B83" i="21"/>
  <c r="A83" i="21"/>
  <c r="B82" i="21"/>
  <c r="A82" i="21"/>
  <c r="B81" i="21"/>
  <c r="A81" i="21"/>
  <c r="B80" i="21"/>
  <c r="A80" i="21"/>
  <c r="B79" i="21"/>
  <c r="A79" i="21"/>
  <c r="B78" i="21"/>
  <c r="A78" i="21"/>
  <c r="B77" i="21"/>
  <c r="A77" i="21"/>
  <c r="B76" i="21"/>
  <c r="A76" i="21"/>
  <c r="B75" i="21"/>
  <c r="A75" i="21"/>
  <c r="B74" i="21"/>
  <c r="A74" i="21"/>
  <c r="B73" i="21"/>
  <c r="A73" i="21"/>
  <c r="B72" i="21"/>
  <c r="A72" i="21"/>
  <c r="B71" i="21"/>
  <c r="A71" i="21"/>
  <c r="B70" i="21"/>
  <c r="A70" i="21"/>
  <c r="B69" i="21"/>
  <c r="A69" i="21"/>
  <c r="B68" i="21"/>
  <c r="A68" i="21"/>
  <c r="B67" i="21"/>
  <c r="A67" i="21"/>
  <c r="B66" i="21"/>
  <c r="A66" i="21"/>
  <c r="B65" i="21"/>
  <c r="A65" i="21"/>
  <c r="B64" i="21"/>
  <c r="A64" i="21"/>
  <c r="B63" i="21"/>
  <c r="A63" i="21"/>
  <c r="B62" i="21"/>
  <c r="A62" i="21"/>
  <c r="B61" i="21"/>
  <c r="A61" i="21"/>
  <c r="B60" i="21"/>
  <c r="A60" i="21"/>
  <c r="B59" i="21"/>
  <c r="A59" i="21"/>
  <c r="B58" i="21"/>
  <c r="A58" i="21"/>
  <c r="B57" i="21"/>
  <c r="A57" i="21"/>
  <c r="B56" i="21"/>
  <c r="A56" i="21"/>
  <c r="B55" i="21"/>
  <c r="A55" i="21"/>
  <c r="B54" i="21"/>
  <c r="A54" i="21"/>
  <c r="B53" i="21"/>
  <c r="A53" i="21"/>
  <c r="B52" i="21"/>
  <c r="A52" i="21"/>
  <c r="B51" i="21"/>
  <c r="A51" i="21"/>
  <c r="B50" i="21"/>
  <c r="A50" i="21"/>
  <c r="B49" i="21"/>
  <c r="A49" i="21"/>
  <c r="B48" i="21"/>
  <c r="A48" i="21"/>
  <c r="B47" i="21"/>
  <c r="A47" i="21"/>
  <c r="B46" i="21"/>
  <c r="A46" i="21"/>
  <c r="B45" i="21"/>
  <c r="A45" i="21"/>
  <c r="B44" i="21"/>
  <c r="A44" i="21"/>
  <c r="B43" i="21"/>
  <c r="A43" i="21"/>
  <c r="B42" i="21"/>
  <c r="A42" i="21"/>
  <c r="B41" i="21"/>
  <c r="A41" i="21"/>
  <c r="B40" i="21"/>
  <c r="A40" i="21"/>
  <c r="B39" i="21"/>
  <c r="A39" i="21"/>
  <c r="B38" i="21"/>
  <c r="A38" i="21"/>
  <c r="B37" i="21"/>
  <c r="A37" i="21"/>
  <c r="B36" i="21"/>
  <c r="A36" i="21"/>
  <c r="B35" i="21"/>
  <c r="A35" i="21"/>
  <c r="B34" i="21"/>
  <c r="A34" i="21"/>
  <c r="B33" i="21"/>
  <c r="A33" i="21"/>
  <c r="B32" i="21"/>
  <c r="A32" i="21"/>
  <c r="B31" i="21"/>
  <c r="A31" i="21"/>
  <c r="B30" i="21"/>
  <c r="A30" i="21"/>
  <c r="B29" i="21"/>
  <c r="A29" i="21"/>
  <c r="B28" i="21"/>
  <c r="A28" i="21"/>
  <c r="B27" i="21"/>
  <c r="A27" i="21"/>
  <c r="B26" i="21"/>
  <c r="A26" i="21"/>
  <c r="B25" i="21"/>
  <c r="A25" i="21"/>
  <c r="B24" i="21"/>
  <c r="A24" i="21"/>
  <c r="B23" i="21"/>
  <c r="A23" i="21"/>
  <c r="B22" i="21"/>
  <c r="A22" i="21"/>
  <c r="B21" i="21"/>
  <c r="A21" i="21"/>
  <c r="B20" i="21"/>
  <c r="A20" i="21"/>
  <c r="B19" i="21"/>
  <c r="A19" i="21"/>
  <c r="B18" i="21"/>
  <c r="A18" i="21"/>
  <c r="B17" i="21"/>
  <c r="A17" i="21"/>
  <c r="B16" i="21"/>
  <c r="A16" i="21"/>
  <c r="B15" i="21"/>
  <c r="A15" i="21"/>
  <c r="B14" i="21"/>
  <c r="A14" i="21"/>
  <c r="B13" i="21"/>
  <c r="A13" i="21"/>
  <c r="B12" i="21"/>
  <c r="A12" i="21"/>
  <c r="B11" i="21"/>
  <c r="A11" i="21"/>
  <c r="B10" i="21"/>
  <c r="A10" i="21"/>
  <c r="B9" i="21"/>
  <c r="A9" i="21"/>
  <c r="B8" i="21"/>
  <c r="A8" i="21"/>
  <c r="B7" i="21"/>
  <c r="A7" i="21"/>
  <c r="B6" i="21"/>
  <c r="A6" i="21"/>
  <c r="B5" i="21"/>
  <c r="A5" i="21"/>
  <c r="B4" i="21"/>
  <c r="A4" i="21"/>
  <c r="B3" i="21"/>
  <c r="D1" i="21" s="1"/>
  <c r="A3" i="21"/>
  <c r="B2" i="21"/>
  <c r="A2" i="21"/>
  <c r="U34" i="8"/>
  <c r="U35" i="8"/>
  <c r="U36" i="8"/>
  <c r="U37" i="8"/>
  <c r="U38" i="8"/>
  <c r="U33" i="8"/>
  <c r="C14" i="20"/>
  <c r="B27" i="18"/>
  <c r="B28" i="18" s="1"/>
  <c r="B26" i="18"/>
  <c r="B25" i="18"/>
  <c r="B24" i="18"/>
  <c r="B23" i="18"/>
  <c r="B22" i="18"/>
  <c r="B21" i="18"/>
  <c r="B20" i="18"/>
  <c r="B19" i="18"/>
  <c r="B13" i="18"/>
  <c r="R29" i="8"/>
  <c r="R38" i="8"/>
  <c r="R37" i="8"/>
  <c r="R36" i="8"/>
  <c r="R35" i="8"/>
  <c r="R34" i="8"/>
  <c r="R33" i="8"/>
  <c r="R32" i="8"/>
  <c r="R31" i="8"/>
  <c r="R30" i="8"/>
  <c r="BE30" i="9"/>
  <c r="BE31" i="9"/>
  <c r="BE32" i="9"/>
  <c r="BE33" i="9"/>
  <c r="BE34" i="9"/>
  <c r="BE35" i="9"/>
  <c r="BE36" i="9"/>
  <c r="BE37" i="9"/>
  <c r="BE38" i="9"/>
  <c r="BE39" i="9"/>
  <c r="BE40" i="9"/>
  <c r="BE41" i="9"/>
  <c r="BE8" i="9"/>
  <c r="BE9" i="9"/>
  <c r="BE10" i="9"/>
  <c r="BE11" i="9"/>
  <c r="BE12" i="9"/>
  <c r="BE13" i="9"/>
  <c r="BE14" i="9"/>
  <c r="BE15" i="9"/>
  <c r="BE16" i="9"/>
  <c r="BE17" i="9"/>
  <c r="BE18" i="9"/>
  <c r="BE19" i="9"/>
  <c r="BE20" i="9"/>
  <c r="BE21" i="9"/>
  <c r="BE22" i="9"/>
  <c r="BE23" i="9"/>
  <c r="BE24" i="9"/>
  <c r="BE25" i="9"/>
  <c r="BE26" i="9"/>
  <c r="BE27" i="9"/>
  <c r="BE28" i="9"/>
  <c r="BE29" i="9"/>
  <c r="BE7" i="9"/>
  <c r="C1" i="21" l="1"/>
  <c r="B29" i="18"/>
  <c r="F13" i="8" l="1"/>
  <c r="K1" i="1"/>
  <c r="C10" i="8" l="1"/>
  <c r="V30" i="8" l="1"/>
  <c r="V31" i="8"/>
  <c r="V32" i="8"/>
  <c r="V33" i="8"/>
  <c r="V34" i="8"/>
  <c r="V35" i="8"/>
  <c r="V36" i="8"/>
  <c r="V37" i="8"/>
  <c r="V29" i="8"/>
  <c r="V39" i="8" l="1"/>
  <c r="V14" i="8" s="1"/>
  <c r="M11" i="23"/>
  <c r="M9" i="23"/>
  <c r="M10" i="23"/>
  <c r="M8" i="23"/>
  <c r="M7" i="23"/>
  <c r="M6" i="23"/>
  <c r="M5" i="23"/>
  <c r="M4" i="23"/>
  <c r="N111" i="8"/>
  <c r="G111"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N10" i="8"/>
  <c r="G10" i="8"/>
  <c r="Q51" i="8"/>
  <c r="U29" i="8"/>
  <c r="M111"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F111" i="8"/>
  <c r="F11" i="8"/>
  <c r="F12"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M10" i="8"/>
  <c r="F10" i="8"/>
  <c r="V10" i="8" l="1"/>
  <c r="V12" i="8"/>
  <c r="V13" i="8"/>
  <c r="V18" i="8"/>
  <c r="V17" i="8"/>
  <c r="V16" i="8"/>
  <c r="V11" i="8"/>
  <c r="V19" i="8"/>
  <c r="V15" i="8"/>
  <c r="U39" i="8"/>
  <c r="U10" i="8" s="1"/>
  <c r="U13" i="8"/>
  <c r="U14" i="8"/>
  <c r="U18" i="8"/>
  <c r="U17" i="8"/>
  <c r="T30" i="8"/>
  <c r="T29" i="8"/>
  <c r="T38" i="8"/>
  <c r="T37" i="8"/>
  <c r="T36" i="8"/>
  <c r="T35" i="8"/>
  <c r="T34" i="8"/>
  <c r="T33" i="8"/>
  <c r="T32" i="8"/>
  <c r="T31" i="8"/>
  <c r="L111" i="8"/>
  <c r="E111"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L10" i="8"/>
  <c r="E10" i="8"/>
  <c r="U12" i="8" l="1"/>
  <c r="U11" i="8"/>
  <c r="U19" i="8"/>
  <c r="U15" i="8"/>
  <c r="U16" i="8"/>
  <c r="T39" i="8"/>
  <c r="T16" i="8" s="1"/>
  <c r="T19" i="8" l="1"/>
  <c r="T12" i="8"/>
  <c r="T10" i="8"/>
  <c r="T13" i="8"/>
  <c r="T17" i="8"/>
  <c r="T14" i="8"/>
  <c r="T18" i="8"/>
  <c r="T15" i="8"/>
  <c r="T11" i="8"/>
  <c r="S38" i="8"/>
  <c r="S37" i="8"/>
  <c r="S29" i="8"/>
  <c r="S30" i="8"/>
  <c r="S31" i="8"/>
  <c r="S32" i="8"/>
  <c r="S33" i="8"/>
  <c r="S34" i="8"/>
  <c r="S35" i="8"/>
  <c r="S36" i="8"/>
  <c r="Q30" i="8"/>
  <c r="Q11" i="8"/>
  <c r="J111" i="8"/>
  <c r="C111" i="8"/>
  <c r="K111" i="8"/>
  <c r="D111" i="8"/>
  <c r="K110" i="8"/>
  <c r="D110" i="8"/>
  <c r="J11" i="8"/>
  <c r="K11" i="8"/>
  <c r="J12" i="8"/>
  <c r="K12" i="8"/>
  <c r="J13" i="8"/>
  <c r="K13" i="8"/>
  <c r="J14" i="8"/>
  <c r="K14" i="8"/>
  <c r="J15" i="8"/>
  <c r="K15" i="8"/>
  <c r="J16" i="8"/>
  <c r="K16" i="8"/>
  <c r="J17" i="8"/>
  <c r="K17" i="8"/>
  <c r="J18" i="8"/>
  <c r="K18" i="8"/>
  <c r="J19" i="8"/>
  <c r="K19" i="8"/>
  <c r="J20" i="8"/>
  <c r="K20" i="8"/>
  <c r="J21" i="8"/>
  <c r="K21" i="8"/>
  <c r="J22" i="8"/>
  <c r="K22" i="8"/>
  <c r="J23" i="8"/>
  <c r="K23" i="8"/>
  <c r="J24" i="8"/>
  <c r="K24" i="8"/>
  <c r="J25" i="8"/>
  <c r="K25" i="8"/>
  <c r="J26" i="8"/>
  <c r="K26" i="8"/>
  <c r="J27" i="8"/>
  <c r="K27" i="8"/>
  <c r="J28" i="8"/>
  <c r="K28" i="8"/>
  <c r="J29" i="8"/>
  <c r="K29" i="8"/>
  <c r="J30" i="8"/>
  <c r="K30" i="8"/>
  <c r="J31" i="8"/>
  <c r="K31" i="8"/>
  <c r="J32" i="8"/>
  <c r="K32" i="8"/>
  <c r="J33" i="8"/>
  <c r="K33" i="8"/>
  <c r="J34" i="8"/>
  <c r="K34" i="8"/>
  <c r="J35" i="8"/>
  <c r="K35" i="8"/>
  <c r="J36" i="8"/>
  <c r="K36" i="8"/>
  <c r="J37" i="8"/>
  <c r="K37" i="8"/>
  <c r="J38" i="8"/>
  <c r="K38" i="8"/>
  <c r="J39" i="8"/>
  <c r="K39" i="8"/>
  <c r="J40" i="8"/>
  <c r="K40" i="8"/>
  <c r="J41" i="8"/>
  <c r="K41" i="8"/>
  <c r="J42" i="8"/>
  <c r="K42" i="8"/>
  <c r="J43" i="8"/>
  <c r="K43" i="8"/>
  <c r="J44" i="8"/>
  <c r="K44" i="8"/>
  <c r="J45" i="8"/>
  <c r="K45" i="8"/>
  <c r="J46" i="8"/>
  <c r="K46" i="8"/>
  <c r="J47" i="8"/>
  <c r="K47" i="8"/>
  <c r="J48" i="8"/>
  <c r="K48" i="8"/>
  <c r="J49" i="8"/>
  <c r="K49" i="8"/>
  <c r="J50" i="8"/>
  <c r="K50" i="8"/>
  <c r="J51" i="8"/>
  <c r="K51" i="8"/>
  <c r="J52" i="8"/>
  <c r="K52" i="8"/>
  <c r="J53" i="8"/>
  <c r="K53" i="8"/>
  <c r="J54" i="8"/>
  <c r="K54" i="8"/>
  <c r="J55" i="8"/>
  <c r="K55" i="8"/>
  <c r="J56" i="8"/>
  <c r="K56" i="8"/>
  <c r="J57" i="8"/>
  <c r="K57" i="8"/>
  <c r="J58" i="8"/>
  <c r="K58" i="8"/>
  <c r="J59" i="8"/>
  <c r="K59" i="8"/>
  <c r="J60" i="8"/>
  <c r="K60" i="8"/>
  <c r="J61" i="8"/>
  <c r="K61" i="8"/>
  <c r="J62" i="8"/>
  <c r="K62" i="8"/>
  <c r="J63" i="8"/>
  <c r="K63" i="8"/>
  <c r="J64" i="8"/>
  <c r="K64" i="8"/>
  <c r="J65" i="8"/>
  <c r="K65" i="8"/>
  <c r="J66" i="8"/>
  <c r="K66" i="8"/>
  <c r="J67" i="8"/>
  <c r="K67" i="8"/>
  <c r="J68" i="8"/>
  <c r="K68" i="8"/>
  <c r="J69" i="8"/>
  <c r="K69" i="8"/>
  <c r="J70" i="8"/>
  <c r="K70" i="8"/>
  <c r="J71" i="8"/>
  <c r="K71" i="8"/>
  <c r="J72" i="8"/>
  <c r="K72" i="8"/>
  <c r="J73" i="8"/>
  <c r="K73" i="8"/>
  <c r="J74" i="8"/>
  <c r="K74" i="8"/>
  <c r="J75" i="8"/>
  <c r="K75" i="8"/>
  <c r="J76" i="8"/>
  <c r="K76" i="8"/>
  <c r="J77" i="8"/>
  <c r="K77" i="8"/>
  <c r="J78" i="8"/>
  <c r="K78" i="8"/>
  <c r="J79" i="8"/>
  <c r="K79" i="8"/>
  <c r="J80" i="8"/>
  <c r="K80" i="8"/>
  <c r="J81" i="8"/>
  <c r="K81" i="8"/>
  <c r="J82" i="8"/>
  <c r="K82" i="8"/>
  <c r="J83" i="8"/>
  <c r="K83" i="8"/>
  <c r="J84" i="8"/>
  <c r="K84" i="8"/>
  <c r="J85" i="8"/>
  <c r="K85" i="8"/>
  <c r="J86" i="8"/>
  <c r="K86" i="8"/>
  <c r="J87" i="8"/>
  <c r="K87" i="8"/>
  <c r="J88" i="8"/>
  <c r="K88" i="8"/>
  <c r="J89" i="8"/>
  <c r="K89" i="8"/>
  <c r="J90" i="8"/>
  <c r="K90" i="8"/>
  <c r="J91" i="8"/>
  <c r="K91" i="8"/>
  <c r="J92" i="8"/>
  <c r="K92" i="8"/>
  <c r="J93" i="8"/>
  <c r="K93" i="8"/>
  <c r="J94" i="8"/>
  <c r="K94" i="8"/>
  <c r="J95" i="8"/>
  <c r="K95" i="8"/>
  <c r="J96" i="8"/>
  <c r="K96" i="8"/>
  <c r="J97" i="8"/>
  <c r="K97" i="8"/>
  <c r="J98" i="8"/>
  <c r="K98" i="8"/>
  <c r="J99" i="8"/>
  <c r="K99" i="8"/>
  <c r="J100" i="8"/>
  <c r="K100" i="8"/>
  <c r="J101" i="8"/>
  <c r="K101" i="8"/>
  <c r="J102" i="8"/>
  <c r="K102" i="8"/>
  <c r="J103" i="8"/>
  <c r="K103" i="8"/>
  <c r="J104" i="8"/>
  <c r="K104" i="8"/>
  <c r="J105" i="8"/>
  <c r="K105" i="8"/>
  <c r="J106" i="8"/>
  <c r="K106" i="8"/>
  <c r="J107" i="8"/>
  <c r="K107" i="8"/>
  <c r="J108" i="8"/>
  <c r="K108" i="8"/>
  <c r="J109" i="8"/>
  <c r="K109" i="8"/>
  <c r="J110" i="8"/>
  <c r="C11" i="8"/>
  <c r="D11" i="8"/>
  <c r="C12" i="8"/>
  <c r="D12" i="8"/>
  <c r="C13" i="8"/>
  <c r="D13" i="8"/>
  <c r="C14" i="8"/>
  <c r="D14" i="8"/>
  <c r="C15" i="8"/>
  <c r="D15" i="8"/>
  <c r="C16" i="8"/>
  <c r="D16" i="8"/>
  <c r="C17" i="8"/>
  <c r="D17" i="8"/>
  <c r="C18" i="8"/>
  <c r="D18" i="8"/>
  <c r="C19" i="8"/>
  <c r="D19" i="8"/>
  <c r="C20" i="8"/>
  <c r="D20" i="8"/>
  <c r="C21" i="8"/>
  <c r="D21" i="8"/>
  <c r="C22" i="8"/>
  <c r="D22" i="8"/>
  <c r="C23" i="8"/>
  <c r="D23" i="8"/>
  <c r="C24" i="8"/>
  <c r="D24" i="8"/>
  <c r="C25" i="8"/>
  <c r="D25" i="8"/>
  <c r="C26" i="8"/>
  <c r="D26" i="8"/>
  <c r="C27" i="8"/>
  <c r="D27" i="8"/>
  <c r="C28" i="8"/>
  <c r="D28" i="8"/>
  <c r="C29" i="8"/>
  <c r="D29" i="8"/>
  <c r="C30" i="8"/>
  <c r="D30" i="8"/>
  <c r="C31" i="8"/>
  <c r="D31" i="8"/>
  <c r="C32" i="8"/>
  <c r="D32" i="8"/>
  <c r="C33" i="8"/>
  <c r="D33" i="8"/>
  <c r="C34" i="8"/>
  <c r="D34" i="8"/>
  <c r="C35" i="8"/>
  <c r="D35" i="8"/>
  <c r="C36" i="8"/>
  <c r="D36" i="8"/>
  <c r="C37" i="8"/>
  <c r="D37" i="8"/>
  <c r="C38" i="8"/>
  <c r="D38" i="8"/>
  <c r="C39" i="8"/>
  <c r="D39" i="8"/>
  <c r="C40" i="8"/>
  <c r="D40" i="8"/>
  <c r="C41" i="8"/>
  <c r="D41" i="8"/>
  <c r="C42" i="8"/>
  <c r="D42" i="8"/>
  <c r="C43" i="8"/>
  <c r="D43" i="8"/>
  <c r="C44" i="8"/>
  <c r="D44" i="8"/>
  <c r="C45" i="8"/>
  <c r="D45" i="8"/>
  <c r="C46" i="8"/>
  <c r="D46" i="8"/>
  <c r="C47" i="8"/>
  <c r="D47" i="8"/>
  <c r="C48" i="8"/>
  <c r="D48" i="8"/>
  <c r="C49" i="8"/>
  <c r="D49" i="8"/>
  <c r="C50" i="8"/>
  <c r="D50" i="8"/>
  <c r="C51" i="8"/>
  <c r="D51" i="8"/>
  <c r="C52" i="8"/>
  <c r="D52" i="8"/>
  <c r="C53" i="8"/>
  <c r="D53" i="8"/>
  <c r="C54" i="8"/>
  <c r="D54" i="8"/>
  <c r="C55" i="8"/>
  <c r="D55" i="8"/>
  <c r="C56" i="8"/>
  <c r="D56" i="8"/>
  <c r="C57" i="8"/>
  <c r="D57" i="8"/>
  <c r="C58" i="8"/>
  <c r="D58" i="8"/>
  <c r="C59" i="8"/>
  <c r="D59" i="8"/>
  <c r="C60" i="8"/>
  <c r="D60" i="8"/>
  <c r="C61" i="8"/>
  <c r="D61" i="8"/>
  <c r="C62" i="8"/>
  <c r="D62" i="8"/>
  <c r="C63" i="8"/>
  <c r="D63" i="8"/>
  <c r="C64" i="8"/>
  <c r="D64" i="8"/>
  <c r="C65" i="8"/>
  <c r="D65" i="8"/>
  <c r="C66" i="8"/>
  <c r="D66" i="8"/>
  <c r="C67" i="8"/>
  <c r="D67" i="8"/>
  <c r="C68" i="8"/>
  <c r="D68" i="8"/>
  <c r="C69" i="8"/>
  <c r="D69" i="8"/>
  <c r="C70" i="8"/>
  <c r="D70" i="8"/>
  <c r="C71" i="8"/>
  <c r="D71" i="8"/>
  <c r="C72" i="8"/>
  <c r="D72" i="8"/>
  <c r="C73" i="8"/>
  <c r="D73" i="8"/>
  <c r="C74" i="8"/>
  <c r="D74" i="8"/>
  <c r="C75" i="8"/>
  <c r="D75" i="8"/>
  <c r="C76" i="8"/>
  <c r="D76" i="8"/>
  <c r="C77" i="8"/>
  <c r="D77" i="8"/>
  <c r="C78" i="8"/>
  <c r="D78" i="8"/>
  <c r="C79" i="8"/>
  <c r="D79" i="8"/>
  <c r="C80" i="8"/>
  <c r="D80" i="8"/>
  <c r="C81" i="8"/>
  <c r="D81" i="8"/>
  <c r="C82" i="8"/>
  <c r="D82" i="8"/>
  <c r="C83" i="8"/>
  <c r="D83" i="8"/>
  <c r="C84" i="8"/>
  <c r="D84" i="8"/>
  <c r="C85" i="8"/>
  <c r="D85" i="8"/>
  <c r="C86" i="8"/>
  <c r="D86" i="8"/>
  <c r="C87" i="8"/>
  <c r="D87" i="8"/>
  <c r="C88" i="8"/>
  <c r="D88" i="8"/>
  <c r="C89" i="8"/>
  <c r="D89" i="8"/>
  <c r="C90" i="8"/>
  <c r="D90" i="8"/>
  <c r="C91" i="8"/>
  <c r="D91" i="8"/>
  <c r="C92" i="8"/>
  <c r="D92" i="8"/>
  <c r="C93" i="8"/>
  <c r="D93" i="8"/>
  <c r="C94" i="8"/>
  <c r="D94" i="8"/>
  <c r="C95" i="8"/>
  <c r="D95" i="8"/>
  <c r="C96" i="8"/>
  <c r="D96" i="8"/>
  <c r="C97" i="8"/>
  <c r="D97" i="8"/>
  <c r="C98" i="8"/>
  <c r="D98" i="8"/>
  <c r="C99" i="8"/>
  <c r="D99" i="8"/>
  <c r="C100" i="8"/>
  <c r="D100" i="8"/>
  <c r="C101" i="8"/>
  <c r="D101" i="8"/>
  <c r="C102" i="8"/>
  <c r="D102" i="8"/>
  <c r="C103" i="8"/>
  <c r="D103" i="8"/>
  <c r="C104" i="8"/>
  <c r="D104" i="8"/>
  <c r="C105" i="8"/>
  <c r="D105" i="8"/>
  <c r="C106" i="8"/>
  <c r="D106" i="8"/>
  <c r="C107" i="8"/>
  <c r="D107" i="8"/>
  <c r="C108" i="8"/>
  <c r="D108" i="8"/>
  <c r="C109" i="8"/>
  <c r="D109" i="8"/>
  <c r="C110" i="8"/>
  <c r="K10" i="8"/>
  <c r="D10" i="8"/>
  <c r="J10" i="8"/>
  <c r="S39" i="8" l="1"/>
  <c r="S19" i="8"/>
  <c r="S12" i="8"/>
  <c r="R39" i="8"/>
  <c r="S16" i="8"/>
  <c r="S18" i="8"/>
  <c r="S15" i="8"/>
  <c r="S11" i="8"/>
  <c r="S14" i="8"/>
  <c r="S10" i="8"/>
  <c r="S17" i="8"/>
  <c r="S13" i="8"/>
  <c r="R17" i="8" l="1"/>
  <c r="R13" i="8"/>
  <c r="R18" i="8"/>
  <c r="R20" i="8"/>
  <c r="R15" i="8"/>
  <c r="R14" i="8"/>
  <c r="R10" i="8"/>
  <c r="R12" i="8"/>
  <c r="R16" i="8"/>
  <c r="R19" i="8"/>
</calcChain>
</file>

<file path=xl/comments1.xml><?xml version="1.0" encoding="utf-8"?>
<comments xmlns="http://schemas.openxmlformats.org/spreadsheetml/2006/main">
  <authors>
    <author>Microsoft Office User</author>
  </authors>
  <commentList>
    <comment ref="S28" authorId="0" shapeId="0">
      <text>
        <r>
          <rPr>
            <sz val="10"/>
            <color rgb="FF000000"/>
            <rFont val="Tahoma"/>
            <family val="2"/>
          </rPr>
          <t>US age bands were from 5 to 5 so averaged to get the same deciles as UK</t>
        </r>
      </text>
    </comment>
    <comment ref="T28" authorId="0" shapeId="0">
      <text>
        <r>
          <rPr>
            <sz val="10"/>
            <color rgb="FF000000"/>
            <rFont val="Tahoma"/>
            <family val="2"/>
          </rPr>
          <t xml:space="preserve">Canada only reported deaths in 20 year bands so crude smoothing applied (see Can ageD)
</t>
        </r>
      </text>
    </comment>
  </commentList>
</comments>
</file>

<file path=xl/sharedStrings.xml><?xml version="1.0" encoding="utf-8"?>
<sst xmlns="http://schemas.openxmlformats.org/spreadsheetml/2006/main" count="1122" uniqueCount="379">
  <si>
    <t>National Life Tables, United Kingdom</t>
  </si>
  <si>
    <t>Period expectation of life</t>
  </si>
  <si>
    <t>Office for National Statistics</t>
  </si>
  <si>
    <t>Based on data for the years 2016-2018</t>
  </si>
  <si>
    <t>Age</t>
  </si>
  <si>
    <t>Males</t>
  </si>
  <si>
    <t>Females</t>
  </si>
  <si>
    <t>x</t>
  </si>
  <si>
    <t>mx</t>
  </si>
  <si>
    <t>qx</t>
  </si>
  <si>
    <t>lx</t>
  </si>
  <si>
    <t>dx</t>
  </si>
  <si>
    <t>ex</t>
  </si>
  <si>
    <t/>
  </si>
  <si>
    <t>SMR</t>
  </si>
  <si>
    <t>UK</t>
  </si>
  <si>
    <t>US</t>
  </si>
  <si>
    <t>nat</t>
  </si>
  <si>
    <t>age</t>
  </si>
  <si>
    <t>qCM</t>
  </si>
  <si>
    <t>Persons</t>
  </si>
  <si>
    <t>Male</t>
  </si>
  <si>
    <t>Female</t>
  </si>
  <si>
    <t>10-14</t>
  </si>
  <si>
    <t>15-19</t>
  </si>
  <si>
    <t>20-24</t>
  </si>
  <si>
    <t>25-29</t>
  </si>
  <si>
    <t>30-34</t>
  </si>
  <si>
    <t>35-39</t>
  </si>
  <si>
    <t>40-44</t>
  </si>
  <si>
    <t>45-49</t>
  </si>
  <si>
    <t>50-54</t>
  </si>
  <si>
    <t>55-59</t>
  </si>
  <si>
    <t>60-64</t>
  </si>
  <si>
    <t>65-69</t>
  </si>
  <si>
    <t>70-74</t>
  </si>
  <si>
    <t>75-79</t>
  </si>
  <si>
    <t>80-84</t>
  </si>
  <si>
    <t>85-89</t>
  </si>
  <si>
    <t>90+</t>
  </si>
  <si>
    <t>0-9</t>
  </si>
  <si>
    <t>10-19</t>
  </si>
  <si>
    <t>20-29</t>
  </si>
  <si>
    <t>30-39</t>
  </si>
  <si>
    <t>40-49</t>
  </si>
  <si>
    <t>50-59</t>
  </si>
  <si>
    <t>60-69</t>
  </si>
  <si>
    <t>70-79</t>
  </si>
  <si>
    <t>80-90</t>
  </si>
  <si>
    <t>90-100</t>
  </si>
  <si>
    <t>All ages</t>
  </si>
  <si>
    <t>04/28/2020</t>
  </si>
  <si>
    <t>By age</t>
  </si>
  <si>
    <t>United States</t>
  </si>
  <si>
    <t>04/25/2020</t>
  </si>
  <si>
    <t>Under 1 year</t>
  </si>
  <si>
    <t>1–4 years</t>
  </si>
  <si>
    <t>5–14 years</t>
  </si>
  <si>
    <t>15–24 years</t>
  </si>
  <si>
    <t>25–34 years</t>
  </si>
  <si>
    <t>35–44 years</t>
  </si>
  <si>
    <t>45–54 years</t>
  </si>
  <si>
    <t>55–64 years</t>
  </si>
  <si>
    <t>65–74 years</t>
  </si>
  <si>
    <t>75–84 years</t>
  </si>
  <si>
    <t xml:space="preserve">Total </t>
  </si>
  <si>
    <t>85 years and over</t>
  </si>
  <si>
    <t>https://www.cdc.gov/nchs/nvss/vsrr/covid19/index.htm</t>
  </si>
  <si>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</si>
  <si>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Table 2. Life table for males: United States, 2017</t>
  </si>
  <si>
    <t>Age (years)</t>
  </si>
  <si>
    <r>
      <t xml:space="preserve">Probability of dying between ages </t>
    </r>
    <r>
      <rPr>
        <i/>
        <sz val="10"/>
        <rFont val="Courier New"/>
        <family val="3"/>
      </rPr>
      <t>x</t>
    </r>
    <r>
      <rPr>
        <sz val="10"/>
        <rFont val="Courier New"/>
        <family val="3"/>
      </rPr>
      <t xml:space="preserve"> and </t>
    </r>
    <r>
      <rPr>
        <i/>
        <sz val="10"/>
        <rFont val="Courier New"/>
        <family val="3"/>
      </rPr>
      <t>x</t>
    </r>
    <r>
      <rPr>
        <sz val="10"/>
        <rFont val="Courier New"/>
        <family val="3"/>
      </rPr>
      <t xml:space="preserve"> + 1</t>
    </r>
  </si>
  <si>
    <r>
      <t xml:space="preserve">Number surviving to age </t>
    </r>
    <r>
      <rPr>
        <i/>
        <sz val="10"/>
        <rFont val="Courier New"/>
        <family val="3"/>
      </rPr>
      <t>x</t>
    </r>
  </si>
  <si>
    <r>
      <t xml:space="preserve">Number dying between ages </t>
    </r>
    <r>
      <rPr>
        <i/>
        <sz val="10"/>
        <rFont val="Courier New"/>
        <family val="3"/>
      </rPr>
      <t>x</t>
    </r>
    <r>
      <rPr>
        <sz val="10"/>
        <rFont val="Courier New"/>
        <family val="3"/>
      </rPr>
      <t xml:space="preserve"> and </t>
    </r>
    <r>
      <rPr>
        <i/>
        <sz val="10"/>
        <rFont val="Courier New"/>
        <family val="3"/>
      </rPr>
      <t>x</t>
    </r>
    <r>
      <rPr>
        <sz val="10"/>
        <rFont val="Courier New"/>
        <family val="3"/>
      </rPr>
      <t xml:space="preserve"> + 1</t>
    </r>
  </si>
  <si>
    <r>
      <t xml:space="preserve">Person-years lived between ages </t>
    </r>
    <r>
      <rPr>
        <i/>
        <sz val="10"/>
        <rFont val="Courier New"/>
        <family val="3"/>
      </rPr>
      <t>x</t>
    </r>
    <r>
      <rPr>
        <sz val="10"/>
        <rFont val="Courier New"/>
        <family val="3"/>
      </rPr>
      <t xml:space="preserve"> and </t>
    </r>
    <r>
      <rPr>
        <i/>
        <sz val="10"/>
        <rFont val="Courier New"/>
        <family val="3"/>
      </rPr>
      <t>x</t>
    </r>
    <r>
      <rPr>
        <sz val="10"/>
        <rFont val="Courier New"/>
        <family val="3"/>
      </rPr>
      <t xml:space="preserve"> + 1</t>
    </r>
  </si>
  <si>
    <r>
      <t xml:space="preserve">Total number of person-years lived above age </t>
    </r>
    <r>
      <rPr>
        <i/>
        <sz val="10"/>
        <rFont val="Courier New"/>
        <family val="3"/>
      </rPr>
      <t>x</t>
    </r>
  </si>
  <si>
    <r>
      <t xml:space="preserve">Expectation of life at age </t>
    </r>
    <r>
      <rPr>
        <i/>
        <sz val="10"/>
        <rFont val="Courier New"/>
        <family val="3"/>
      </rPr>
      <t>x</t>
    </r>
  </si>
  <si>
    <r>
      <t>q</t>
    </r>
    <r>
      <rPr>
        <i/>
        <vertAlign val="subscript"/>
        <sz val="10"/>
        <rFont val="Courier New"/>
        <family val="3"/>
      </rPr>
      <t>x</t>
    </r>
  </si>
  <si>
    <r>
      <t>l</t>
    </r>
    <r>
      <rPr>
        <i/>
        <vertAlign val="subscript"/>
        <sz val="10"/>
        <rFont val="Courier New"/>
        <family val="3"/>
      </rPr>
      <t>x</t>
    </r>
  </si>
  <si>
    <r>
      <t>d</t>
    </r>
    <r>
      <rPr>
        <i/>
        <vertAlign val="subscript"/>
        <sz val="10"/>
        <rFont val="Courier New"/>
        <family val="3"/>
      </rPr>
      <t>x</t>
    </r>
  </si>
  <si>
    <r>
      <t>L</t>
    </r>
    <r>
      <rPr>
        <i/>
        <vertAlign val="subscript"/>
        <sz val="10"/>
        <rFont val="Courier New"/>
        <family val="3"/>
      </rPr>
      <t>x</t>
    </r>
  </si>
  <si>
    <r>
      <t>T</t>
    </r>
    <r>
      <rPr>
        <i/>
        <vertAlign val="subscript"/>
        <sz val="10"/>
        <rFont val="Courier New"/>
        <family val="3"/>
      </rPr>
      <t>x</t>
    </r>
  </si>
  <si>
    <r>
      <t>e</t>
    </r>
    <r>
      <rPr>
        <i/>
        <vertAlign val="subscript"/>
        <sz val="10"/>
        <rFont val="Courier New"/>
        <family val="3"/>
      </rPr>
      <t>x</t>
    </r>
  </si>
  <si>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</si>
  <si>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</si>
  <si>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</si>
  <si>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</si>
  <si>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</si>
  <si>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</si>
  <si>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</si>
  <si>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</si>
  <si>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</si>
  <si>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</si>
  <si>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</si>
  <si>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</si>
  <si>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</si>
  <si>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</si>
  <si>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</si>
  <si>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</si>
  <si>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</si>
  <si>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</si>
  <si>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</si>
  <si>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</si>
  <si>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</si>
  <si>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</si>
  <si>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</si>
  <si>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</si>
  <si>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24–25</t>
  </si>
  <si>
    <t>25–26</t>
  </si>
  <si>
    <t>26–27</t>
  </si>
  <si>
    <t>27–28</t>
  </si>
  <si>
    <t>28–29</t>
  </si>
  <si>
    <t>29–30</t>
  </si>
  <si>
    <t>30–31</t>
  </si>
  <si>
    <t>31–32</t>
  </si>
  <si>
    <t>32–33</t>
  </si>
  <si>
    <t>33–34</t>
  </si>
  <si>
    <t>34–35</t>
  </si>
  <si>
    <t>35–36</t>
  </si>
  <si>
    <t>36–37</t>
  </si>
  <si>
    <t>37–38</t>
  </si>
  <si>
    <t>38–39</t>
  </si>
  <si>
    <t>39–40</t>
  </si>
  <si>
    <t>40–41</t>
  </si>
  <si>
    <t>41–42</t>
  </si>
  <si>
    <t>42–43</t>
  </si>
  <si>
    <t>43–44</t>
  </si>
  <si>
    <t>44–45</t>
  </si>
  <si>
    <t>45–46</t>
  </si>
  <si>
    <t>46–47</t>
  </si>
  <si>
    <t>47–48</t>
  </si>
  <si>
    <t>48–49</t>
  </si>
  <si>
    <t>49–50</t>
  </si>
  <si>
    <t>50–51</t>
  </si>
  <si>
    <t>51–52</t>
  </si>
  <si>
    <t>52–53</t>
  </si>
  <si>
    <t>53–54</t>
  </si>
  <si>
    <t>54–55</t>
  </si>
  <si>
    <t>55–56</t>
  </si>
  <si>
    <t>56–57</t>
  </si>
  <si>
    <t>57–58</t>
  </si>
  <si>
    <t>58–59</t>
  </si>
  <si>
    <t>59–60</t>
  </si>
  <si>
    <t>60–61</t>
  </si>
  <si>
    <t>61–62</t>
  </si>
  <si>
    <t>62–63</t>
  </si>
  <si>
    <t>63–64</t>
  </si>
  <si>
    <t>64–65</t>
  </si>
  <si>
    <t>65–66</t>
  </si>
  <si>
    <t>66–67</t>
  </si>
  <si>
    <t>67–68</t>
  </si>
  <si>
    <t>68–69</t>
  </si>
  <si>
    <t>69–70</t>
  </si>
  <si>
    <t>70–71</t>
  </si>
  <si>
    <t>71–72</t>
  </si>
  <si>
    <t>72–73</t>
  </si>
  <si>
    <t>73–74</t>
  </si>
  <si>
    <t>74–75</t>
  </si>
  <si>
    <t>75–76</t>
  </si>
  <si>
    <t>76–77</t>
  </si>
  <si>
    <t>77–78</t>
  </si>
  <si>
    <t>78–79</t>
  </si>
  <si>
    <t>79–80</t>
  </si>
  <si>
    <t>80–81</t>
  </si>
  <si>
    <t>81–82</t>
  </si>
  <si>
    <t>82–83</t>
  </si>
  <si>
    <t>83–84</t>
  </si>
  <si>
    <t>84–85</t>
  </si>
  <si>
    <t>85–86</t>
  </si>
  <si>
    <t>86–87</t>
  </si>
  <si>
    <t>87–88</t>
  </si>
  <si>
    <t>88–89</t>
  </si>
  <si>
    <t>89–90</t>
  </si>
  <si>
    <t>90–91</t>
  </si>
  <si>
    <t>91–92</t>
  </si>
  <si>
    <t>92–93</t>
  </si>
  <si>
    <t>93–94</t>
  </si>
  <si>
    <t>94–95</t>
  </si>
  <si>
    <t>95–96</t>
  </si>
  <si>
    <t>96–97</t>
  </si>
  <si>
    <t>97–98</t>
  </si>
  <si>
    <t>98–99</t>
  </si>
  <si>
    <t>99–100</t>
  </si>
  <si>
    <t>100 and over</t>
  </si>
  <si>
    <t>SOURCE: NCHS, National Vital Statistics System, Mortality.</t>
  </si>
  <si>
    <t>Table 3. Life table for females: United States, 2017</t>
  </si>
  <si>
    <t>This sheet contains all the data formatted into tables that can be used for the model</t>
  </si>
  <si>
    <t>Note that this sheet references the original source data that are unformatted: see separate sheets</t>
  </si>
  <si>
    <t>Male Life Table: just q(x) is listed here</t>
  </si>
  <si>
    <t>Israel</t>
  </si>
  <si>
    <t>Canada</t>
  </si>
  <si>
    <t>Norway</t>
  </si>
  <si>
    <t>Age distribution at death</t>
  </si>
  <si>
    <t>Age band</t>
  </si>
  <si>
    <t>index</t>
  </si>
  <si>
    <t>0-17</t>
  </si>
  <si>
    <t>18-24</t>
  </si>
  <si>
    <t>25-34</t>
  </si>
  <si>
    <t>35-44</t>
  </si>
  <si>
    <t>45-54</t>
  </si>
  <si>
    <t>55-64</t>
  </si>
  <si>
    <t>65-74</t>
  </si>
  <si>
    <t>74+</t>
  </si>
  <si>
    <t>YLL</t>
  </si>
  <si>
    <t>https://www.ons.gov.uk/peoplepopulationandcommunity/birthsdeathsandmarriages/deaths/datasets/weeklyprovisionalfiguresondeathsregisteredinenglandandwales</t>
  </si>
  <si>
    <t>Week number</t>
  </si>
  <si>
    <t>Week ended</t>
  </si>
  <si>
    <r>
      <t>Deaths involving COVID-19, all ages</t>
    </r>
    <r>
      <rPr>
        <b/>
        <vertAlign val="superscript"/>
        <sz val="10"/>
        <rFont val="Arial"/>
        <family val="2"/>
      </rPr>
      <t>1</t>
    </r>
  </si>
  <si>
    <r>
      <t xml:space="preserve">Persons </t>
    </r>
    <r>
      <rPr>
        <b/>
        <vertAlign val="superscript"/>
        <sz val="10"/>
        <rFont val="Arial"/>
        <family val="2"/>
      </rPr>
      <t>4</t>
    </r>
  </si>
  <si>
    <t>Deaths by age group</t>
  </si>
  <si>
    <t>&lt;1</t>
  </si>
  <si>
    <t>1-4</t>
  </si>
  <si>
    <t>5-9</t>
  </si>
  <si>
    <t>Percentages for model</t>
  </si>
  <si>
    <t>Absolute numbers</t>
  </si>
  <si>
    <t>Data as of</t>
  </si>
  <si>
    <t>Group</t>
  </si>
  <si>
    <t>State</t>
  </si>
  <si>
    <t>Indicator</t>
  </si>
  <si>
    <t>Start week</t>
  </si>
  <si>
    <t>End week</t>
  </si>
  <si>
    <t>All COVID-19 Deaths (U07.1)</t>
  </si>
  <si>
    <t>Deaths from All Causes</t>
  </si>
  <si>
    <t>Percent of Expected Deaths</t>
  </si>
  <si>
    <t>All Pneumonia Deaths (J12.0-J18.9)</t>
  </si>
  <si>
    <t>Deaths with Pneumonia and COVID-19 (J12.0-J18.9 and U07.1)</t>
  </si>
  <si>
    <t>All Influenza Deaths (J09-J11)</t>
  </si>
  <si>
    <t>Pneumonia, Influenza, and COVID-19 Deaths</t>
  </si>
  <si>
    <t>Footnote</t>
  </si>
  <si>
    <t>By week</t>
  </si>
  <si>
    <t>Total Deaths</t>
  </si>
  <si>
    <t>Week-ending</t>
  </si>
  <si>
    <t>02/15/2020</t>
  </si>
  <si>
    <t>02/22/2020</t>
  </si>
  <si>
    <t>02/29/2020</t>
  </si>
  <si>
    <t>03/14/2020</t>
  </si>
  <si>
    <t>03/21/2020</t>
  </si>
  <si>
    <t>03/28/2020</t>
  </si>
  <si>
    <t>04/18/2020</t>
  </si>
  <si>
    <t>By state</t>
  </si>
  <si>
    <t>Total US</t>
  </si>
  <si>
    <t>Alabama</t>
  </si>
  <si>
    <t>Alaska</t>
  </si>
  <si>
    <t>One or more data cells have counts &lt;10 and have been suppressed in accordance with NCHS confidentiality standards.</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</si>
  <si>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</si>
  <si>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</si>
  <si>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</si>
  <si>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</si>
  <si>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</si>
  <si>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</si>
  <si>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</si>
  <si>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</si>
  <si>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</si>
  <si>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</si>
  <si>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</si>
  <si>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</si>
  <si>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</si>
  <si>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</si>
  <si>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</si>
  <si>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</si>
  <si>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</si>
  <si>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</si>
  <si>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</si>
  <si>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</si>
  <si>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</si>
  <si>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</si>
  <si>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</si>
  <si>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</si>
  <si>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</si>
  <si>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</si>
  <si>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</si>
  <si>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</si>
  <si>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</si>
  <si>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</si>
  <si>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</si>
  <si>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New York City</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</si>
  <si>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</si>
  <si>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</si>
  <si>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</si>
  <si>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</si>
  <si>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</si>
  <si>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</si>
  <si>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</si>
  <si>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</si>
  <si>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</si>
  <si>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</si>
  <si>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</si>
  <si>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</si>
  <si>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</si>
  <si>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</si>
  <si>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</si>
  <si>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</si>
  <si>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</si>
  <si>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</si>
  <si>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</si>
  <si>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By sex</t>
  </si>
  <si>
    <t>Total deaths</t>
  </si>
  <si>
    <t>Unknown</t>
  </si>
  <si>
    <t>By place of death</t>
  </si>
  <si>
    <t>Total</t>
  </si>
  <si>
    <t>Healthcare setting, inpatient</t>
  </si>
  <si>
    <t>Healthcare setting, outpatient or emergency room</t>
  </si>
  <si>
    <t>Healthcare setting, dead on arrival</t>
  </si>
  <si>
    <t>Decedent's home</t>
  </si>
  <si>
    <t>Hospice facility</t>
  </si>
  <si>
    <t>Nursing home/long term care facility</t>
  </si>
  <si>
    <t>Other</t>
  </si>
  <si>
    <t>Place of death unknown</t>
  </si>
  <si>
    <t>Accessed: April 29, 2020</t>
  </si>
  <si>
    <t>Country key</t>
  </si>
  <si>
    <t>value</t>
  </si>
  <si>
    <t>Quality of life: population norm data</t>
  </si>
  <si>
    <t>https://www150.statcan.gc.ca/n1/pub/84-537-x/84-537-x2019002-eng.htm</t>
  </si>
  <si>
    <t>Ageband</t>
  </si>
  <si>
    <t>&lt;19</t>
  </si>
  <si>
    <t>07902: Life tables, by age x, year, sex and contents</t>
  </si>
  <si>
    <t>From Statistics Norway: ssb.no/en</t>
  </si>
  <si>
    <t>Probability of death at age x (Ungraduated)</t>
  </si>
  <si>
    <t>Survivors (per 100 000) at age x</t>
  </si>
  <si>
    <t>Death at age x to x+1</t>
  </si>
  <si>
    <t>Life expectancy - remaining years at age x</t>
  </si>
  <si>
    <t>NORWAY DEATHS</t>
  </si>
  <si>
    <t xml:space="preserve">Source: </t>
  </si>
  <si>
    <t>https://www.fhi.no/contentassets/ca5914bd0aa14e15a17f8a7d48fa306a/2020.04.22-dagsrapport-covid-19.pdf</t>
  </si>
  <si>
    <t>80-89</t>
  </si>
  <si>
    <t>persons</t>
  </si>
  <si>
    <t>total</t>
  </si>
  <si>
    <t>gender</t>
  </si>
  <si>
    <t>TABLE 1.- COMPLETE LIFE TABLE OF ISRAEL: TOTAL POPULATION - MALES</t>
  </si>
  <si>
    <t>2013-2017</t>
  </si>
  <si>
    <t>תוחלת חיים</t>
  </si>
  <si>
    <t>נשארים</t>
  </si>
  <si>
    <t>גיל</t>
  </si>
  <si>
    <t xml:space="preserve"> הסתברות למות </t>
  </si>
  <si>
    <t>Life expectancy</t>
  </si>
  <si>
    <t>בחיים</t>
  </si>
  <si>
    <t>Probability of death</t>
  </si>
  <si>
    <t>רווח סמך</t>
  </si>
  <si>
    <t>סטיית תקן</t>
  </si>
  <si>
    <t>בגיל x</t>
  </si>
  <si>
    <t>Confidence interval</t>
  </si>
  <si>
    <t>גבול עליון</t>
  </si>
  <si>
    <t>גבול תחתון</t>
  </si>
  <si>
    <r>
      <t xml:space="preserve"> e</t>
    </r>
    <r>
      <rPr>
        <b/>
        <vertAlign val="subscript"/>
        <sz val="12"/>
        <rFont val="Arial"/>
        <family val="2"/>
      </rPr>
      <t>x</t>
    </r>
  </si>
  <si>
    <t>Survivors at age x</t>
  </si>
  <si>
    <r>
      <t>q</t>
    </r>
    <r>
      <rPr>
        <b/>
        <vertAlign val="subscript"/>
        <sz val="12"/>
        <rFont val="Arial"/>
        <family val="2"/>
      </rPr>
      <t>x</t>
    </r>
  </si>
  <si>
    <t xml:space="preserve">Upper </t>
  </si>
  <si>
    <t xml:space="preserve">Lower </t>
  </si>
  <si>
    <t>Standard</t>
  </si>
  <si>
    <t>boundary</t>
  </si>
  <si>
    <t>deviation</t>
  </si>
  <si>
    <r>
      <t>l</t>
    </r>
    <r>
      <rPr>
        <b/>
        <vertAlign val="subscript"/>
        <sz val="12"/>
        <rFont val="Arial"/>
        <family val="2"/>
      </rPr>
      <t>x</t>
    </r>
  </si>
  <si>
    <t>110+</t>
  </si>
  <si>
    <r>
      <t xml:space="preserve"> e</t>
    </r>
    <r>
      <rPr>
        <b/>
        <vertAlign val="subscript"/>
        <sz val="12"/>
        <rFont val="Arial"/>
        <family val="2"/>
        <charset val="177"/>
      </rPr>
      <t>x</t>
    </r>
  </si>
  <si>
    <r>
      <t>q</t>
    </r>
    <r>
      <rPr>
        <b/>
        <vertAlign val="subscript"/>
        <sz val="12"/>
        <rFont val="Arial"/>
        <family val="2"/>
        <charset val="177"/>
      </rPr>
      <t>x</t>
    </r>
  </si>
  <si>
    <r>
      <t>l</t>
    </r>
    <r>
      <rPr>
        <b/>
        <vertAlign val="subscript"/>
        <sz val="12"/>
        <rFont val="Arial"/>
        <family val="2"/>
        <charset val="177"/>
      </rPr>
      <t>x</t>
    </r>
  </si>
  <si>
    <t>TABLE 2.- COMPLETE LIFE TABLE OF ISRAEL: TOTAL POPULATION - FEMALES</t>
  </si>
  <si>
    <t>https://www.cbs.gov.il/en/publications/Pages/2019/Complete-Life-Tables-Of-Israel%20-%202013-2017.aspx#losExcelos</t>
  </si>
  <si>
    <t>QUALITY OF LIFE BY AGE AND GENDER (2007):ISRAEL</t>
  </si>
  <si>
    <t>Factor - both</t>
  </si>
  <si>
    <t>Factor - female</t>
  </si>
  <si>
    <t>Factor - male</t>
  </si>
  <si>
    <t>AGE</t>
  </si>
  <si>
    <t>Bin</t>
  </si>
  <si>
    <t>More</t>
  </si>
  <si>
    <t>Frequency</t>
  </si>
  <si>
    <t>Copied from COVID19 QALYs v5.0, this is v1.1 of LookupTable_Converter</t>
  </si>
  <si>
    <t>Female Life Table: just q(x) is listed here</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</si>
  <si>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</si>
  <si>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YEAR TO DATE</t>
  </si>
  <si>
    <t>accessed 09 July 2020</t>
  </si>
  <si>
    <t>20 to 29 years</t>
  </si>
  <si>
    <t>30 to 39 years</t>
  </si>
  <si>
    <t>40 to 49 years</t>
  </si>
  <si>
    <t>50 to 59 years</t>
  </si>
  <si>
    <t>60 to 69 years</t>
  </si>
  <si>
    <t>70 to 79 years</t>
  </si>
  <si>
    <t>80 years or older</t>
  </si>
  <si>
    <t>NOTE : JUST COPIED FROM LATEST VERSION OF THE EXCEL TOOL, NOT LINKED TO SHEETS IN THIS WORKBOOK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</si>
</sst>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43" formatCode="_-* #,##0.00_-;\-* #,##0.00_-;_-* &quot;-&quot;??_-;_-@_-"/>
    <numFmt numFmtId="164" formatCode="_(* #,##0.00_);_(* \(#,##0.00\);_(* &quot;-&quot;??_);_(@_)"/>
    <numFmt numFmtId="165" formatCode="0.000000"/>
    <numFmt numFmtId="166" formatCode="0.0"/>
    <numFmt numFmtId="167" formatCode="0.0000"/>
    <numFmt numFmtId="168" formatCode="General_)"/>
    <numFmt numFmtId="169" formatCode="#,##0.000000"/>
    <numFmt numFmtId="170" formatCode="#,##0.0"/>
    <numFmt numFmtId="171" formatCode="_(* #,##0_);_(* \(#,##0\);_(* &quot;-&quot;??_);_(@_)"/>
    <numFmt numFmtId="172" formatCode="0.000"/>
    <numFmt numFmtId="173" formatCode="#,##0.00000"/>
    <numFmt numFmtId="174" formatCode="0\ \ \ "/>
    <numFmt numFmtId="175" formatCode="#,##0.0\ \ \ ;\-#,##0.0\ \ \ "/>
    <numFmt numFmtId="176" formatCode="#,##0\ \ ;\-#,##0\ \ "/>
    <numFmt numFmtId="177" formatCode="0.00000\ \ "/>
  </numFmts>
  <fonts count="52">
    <font>
      <sz val="12"/>
      <color theme="1"/>
      <name val="Calibri"/>
      <family val="2"/>
      <scheme val="minor"/>
    </font>
    <font>
      <sz val="12"/>
      <color theme="1"/>
      <name val="Calibri"/>
      <family val="2"/>
      <scheme val="minor"/>
    </font>
    <font>
      <sz val="12"/>
      <color rgb="FFFF0000"/>
      <name val="Calibri"/>
      <family val="2"/>
      <scheme val="minor"/>
    </font>
    <font>
      <b/>
      <sz val="10"/>
      <color rgb="FF000000"/>
      <name val="Arial"/>
      <family val="2"/>
    </font>
    <font>
      <u/>
      <sz val="12"/>
      <color theme="10"/>
      <name val="Calibri"/>
      <family val="2"/>
      <scheme val="minor"/>
    </font>
    <font>
      <sz val="10"/>
      <color theme="1"/>
      <name val="Arial"/>
      <family val="2"/>
    </font>
    <font>
      <sz val="10"/>
      <name val="Helv"/>
    </font>
    <font>
      <sz val="10"/>
      <name val="Arial"/>
      <family val="2"/>
    </font>
    <font>
      <b/>
      <sz val="10"/>
      <name val="Arial"/>
      <family val="2"/>
    </font>
    <font>
      <b/>
      <vertAlign val="superscript"/>
      <sz val="10"/>
      <name val="Arial"/>
      <family val="2"/>
    </font>
    <font>
      <sz val="10"/>
      <color rgb="FF000000"/>
      <name val="Courier New"/>
      <family val="3"/>
    </font>
    <font>
      <sz val="10"/>
      <color theme="1"/>
      <name val="Courier New"/>
      <family val="3"/>
    </font>
    <font>
      <sz val="12"/>
      <name val="Arial"/>
      <family val="2"/>
    </font>
    <font>
      <sz val="10"/>
      <name val="Courier New"/>
      <family val="3"/>
    </font>
    <font>
      <i/>
      <sz val="10"/>
      <name val="Courier New"/>
      <family val="3"/>
    </font>
    <font>
      <i/>
      <vertAlign val="subscript"/>
      <sz val="10"/>
      <name val="Courier New"/>
      <family val="3"/>
    </font>
    <font>
      <sz val="16"/>
      <color theme="1"/>
      <name val="Calibri"/>
      <family val="2"/>
      <scheme val="minor"/>
    </font>
    <font>
      <sz val="12"/>
      <color rgb="FF000000"/>
      <name val="Calibri"/>
      <family val="2"/>
      <scheme val="minor"/>
    </font>
    <font>
      <u/>
      <sz val="12"/>
      <color rgb="FF0563C1"/>
      <name val="Calibri"/>
      <family val="2"/>
      <scheme val="minor"/>
    </font>
    <font>
      <sz val="10"/>
      <color rgb="FF000000"/>
      <name val="Arial"/>
      <family val="2"/>
    </font>
    <font>
      <sz val="10"/>
      <color rgb="FF000000"/>
      <name val="Tahoma"/>
      <family val="2"/>
    </font>
    <font>
      <b/>
      <sz val="14"/>
      <color rgb="FF000000"/>
      <name val="Calibri"/>
      <family val="2"/>
      <scheme val="minor"/>
    </font>
    <font>
      <sz val="11"/>
      <color rgb="FF000000"/>
      <name val="Calibri"/>
      <family val="2"/>
      <scheme val="minor"/>
    </font>
    <font>
      <b/>
      <sz val="11"/>
      <color rgb="FF000000"/>
      <name val="Calibri"/>
      <family val="2"/>
      <scheme val="minor"/>
    </font>
    <font>
      <i/>
      <sz val="10"/>
      <color rgb="FF000000"/>
      <name val="Arial"/>
      <family val="2"/>
    </font>
    <font>
      <b/>
      <sz val="10"/>
      <name val="Arial"/>
      <family val="2"/>
      <charset val="177"/>
    </font>
    <font>
      <sz val="10"/>
      <name val="Arial"/>
      <family val="2"/>
      <charset val="177"/>
    </font>
    <font>
      <b/>
      <sz val="12"/>
      <name val="Arial"/>
      <family val="2"/>
      <charset val="177"/>
    </font>
    <font>
      <sz val="12"/>
      <name val="Arial"/>
      <family val="2"/>
      <charset val="177"/>
    </font>
    <font>
      <sz val="11"/>
      <name val="Arial"/>
      <family val="2"/>
      <charset val="177"/>
    </font>
    <font>
      <b/>
      <sz val="11"/>
      <name val="Arial"/>
      <family val="2"/>
      <charset val="177"/>
    </font>
    <font>
      <b/>
      <sz val="10"/>
      <name val="MS Sans Serif"/>
      <charset val="177"/>
    </font>
    <font>
      <b/>
      <sz val="11"/>
      <name val="Arial"/>
      <family val="2"/>
    </font>
    <font>
      <sz val="10"/>
      <name val="MS Sans Serif"/>
      <family val="2"/>
      <charset val="177"/>
    </font>
    <font>
      <b/>
      <sz val="12"/>
      <name val="Arial"/>
      <family val="2"/>
    </font>
    <font>
      <b/>
      <vertAlign val="subscript"/>
      <sz val="12"/>
      <name val="Arial"/>
      <family val="2"/>
    </font>
    <font>
      <sz val="8"/>
      <name val="Arial"/>
      <family val="2"/>
      <charset val="177"/>
    </font>
    <font>
      <b/>
      <sz val="8"/>
      <name val="Arial"/>
      <family val="2"/>
    </font>
    <font>
      <b/>
      <vertAlign val="subscript"/>
      <sz val="12"/>
      <name val="Arial"/>
      <family val="2"/>
      <charset val="177"/>
    </font>
    <font>
      <b/>
      <sz val="8"/>
      <name val="Arial"/>
      <family val="2"/>
      <charset val="177"/>
    </font>
    <font>
      <b/>
      <sz val="10.5"/>
      <name val="Times New Roman"/>
      <family val="1"/>
    </font>
    <font>
      <sz val="10"/>
      <name val="Times New Roman"/>
      <family val="1"/>
    </font>
    <font>
      <sz val="10.5"/>
      <name val="Times New Roman"/>
      <family val="1"/>
    </font>
    <font>
      <sz val="11"/>
      <name val="Times New Roman"/>
      <family val="1"/>
    </font>
    <font>
      <sz val="12"/>
      <color theme="1"/>
      <name val="Calibri"/>
      <family val="2"/>
    </font>
    <font>
      <sz val="12"/>
      <color theme="1"/>
      <name val="Arial"/>
    </font>
    <font>
      <b/>
      <u/>
      <sz val="10"/>
      <color rgb="FF000000"/>
      <name val="Arial"/>
      <family val="2"/>
    </font>
    <font>
      <sz val="12"/>
      <color theme="1"/>
      <name val="Arial"/>
      <family val="2"/>
    </font>
    <font>
      <sz val="12"/>
      <color rgb="FF000000"/>
      <name val="Calibri"/>
      <family val="2"/>
    </font>
    <font>
      <u/>
      <sz val="12"/>
      <color theme="10"/>
      <name val="Arial"/>
      <family val="2"/>
    </font>
    <font>
      <b/>
      <sz val="12"/>
      <color theme="1"/>
      <name val="Calibri"/>
      <family val="2"/>
      <scheme val="minor"/>
    </font>
    <font>
      <i/>
      <sz val="12"/>
      <color theme="1"/>
      <name val="Arial"/>
      <family val="2"/>
    </font>
  </fonts>
  <fills count="3">
    <fill>
      <patternFill patternType="none"/>
    </fill>
    <fill>
      <patternFill patternType="gray125"/>
    </fill>
    <fill>
      <patternFill patternType="solid">
        <fgColor rgb="FFFFFF00"/>
        <bgColor indexed="64"/>
      </patternFill>
    </fill>
  </fills>
  <borders count="26">
    <border>
      <left/>
      <right/>
      <top/>
      <bottom/>
      <diagonal/>
    </border>
    <border>
      <left/>
      <right/>
      <top style="thin">
        <color rgb="FF000000"/>
      </top>
      <bottom style="thin">
        <color rgb="FF000000"/>
      </bottom>
      <diagonal/>
    </border>
    <border>
      <left/>
      <right/>
      <top/>
      <bottom style="thin">
        <color indexed="64"/>
      </bottom>
      <diagonal/>
    </border>
    <border>
      <left/>
      <right/>
      <top style="thin">
        <color indexed="64"/>
      </top>
      <bottom/>
      <diagonal/>
    </border>
    <border>
      <left/>
      <right/>
      <top style="medium">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D9D9D9"/>
      </bottom>
      <diagonal/>
    </border>
    <border>
      <left/>
      <right/>
      <top/>
      <bottom style="thin">
        <color rgb="FF000000"/>
      </bottom>
      <diagonal/>
    </border>
    <border>
      <left/>
      <right/>
      <top/>
      <bottom style="thick">
        <color rgb="FF0000FF"/>
      </bottom>
      <diagonal/>
    </border>
    <border>
      <left/>
      <right/>
      <top style="double">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s>
  <cellStyleXfs count="8">
    <xf numFmtId="0" fontId="0" fillId="0" borderId="0"/>
    <xf numFmtId="0" fontId="4" fillId="0" borderId="0" applyNumberFormat="0" applyFill="0" applyBorder="0" applyAlignment="0" applyProtection="0"/>
    <xf numFmtId="164" fontId="1" fillId="0" borderId="0" applyFont="0" applyFill="0" applyBorder="0" applyAlignment="0" applyProtection="0"/>
    <xf numFmtId="168" fontId="6" fillId="0" borderId="0"/>
    <xf numFmtId="3" fontId="12" fillId="0" borderId="0"/>
    <xf numFmtId="43" fontId="7" fillId="0" borderId="0" applyFont="0" applyFill="0" applyBorder="0" applyAlignment="0" applyProtection="0"/>
    <xf numFmtId="0" fontId="7" fillId="0" borderId="0"/>
    <xf numFmtId="0" fontId="45" fillId="0" borderId="0"/>
  </cellStyleXfs>
  <cellXfs count="222">
    <xf numFmtId="0" fontId="0" fillId="0" borderId="0" xfId="0"/>
    <xf numFmtId="0" fontId="3" fillId="0" borderId="0" xfId="0" applyFont="1" applyAlignment="1">
      <alignment horizontal="center"/>
    </xf>
    <xf numFmtId="2" fontId="0" fillId="0" borderId="0" xfId="0" applyNumberFormat="1"/>
    <xf numFmtId="1" fontId="0" fillId="0" borderId="0" xfId="0" applyNumberFormat="1"/>
    <xf numFmtId="0" fontId="2" fillId="0" borderId="0" xfId="0" applyFont="1"/>
    <xf numFmtId="9" fontId="0" fillId="0" borderId="0" xfId="0" applyNumberFormat="1"/>
    <xf numFmtId="0" fontId="0" fillId="0" borderId="2" xfId="0" applyBorder="1"/>
    <xf numFmtId="0" fontId="0" fillId="0" borderId="0" xfId="0" quotePrefix="1" applyAlignment="1">
      <alignment horizontal="right"/>
    </xf>
    <xf numFmtId="0" fontId="0" fillId="0" borderId="0" xfId="0" applyAlignment="1">
      <alignment horizontal="right"/>
    </xf>
    <xf numFmtId="167" fontId="0" fillId="0" borderId="0" xfId="0" applyNumberFormat="1"/>
    <xf numFmtId="0" fontId="0" fillId="0" borderId="0" xfId="0" applyBorder="1"/>
    <xf numFmtId="0" fontId="3" fillId="0" borderId="0" xfId="0" applyFont="1"/>
    <xf numFmtId="0" fontId="3" fillId="0" borderId="1" xfId="0" applyFont="1" applyBorder="1" applyAlignment="1">
      <alignment horizontal="center" vertical="center"/>
    </xf>
    <xf numFmtId="0" fontId="5" fillId="0" borderId="0" xfId="0" applyFont="1"/>
    <xf numFmtId="3" fontId="7" fillId="0" borderId="0" xfId="3" applyNumberFormat="1" applyFont="1"/>
    <xf numFmtId="3" fontId="0" fillId="0" borderId="0" xfId="0" applyNumberFormat="1"/>
    <xf numFmtId="0" fontId="4" fillId="0" borderId="0" xfId="1"/>
    <xf numFmtId="14" fontId="0" fillId="0" borderId="0" xfId="0" applyNumberFormat="1"/>
    <xf numFmtId="168" fontId="7" fillId="0" borderId="0" xfId="3" applyFont="1" applyAlignment="1">
      <alignment horizontal="right"/>
    </xf>
    <xf numFmtId="168" fontId="7" fillId="0" borderId="0" xfId="3" applyFont="1"/>
    <xf numFmtId="165" fontId="13" fillId="0" borderId="11" xfId="4" applyNumberFormat="1" applyFont="1" applyBorder="1" applyAlignment="1">
      <alignment horizontal="center" wrapText="1"/>
    </xf>
    <xf numFmtId="3" fontId="13" fillId="0" borderId="10" xfId="4" applyFont="1" applyBorder="1" applyAlignment="1">
      <alignment horizontal="center" wrapText="1"/>
    </xf>
    <xf numFmtId="3" fontId="13" fillId="0" borderId="12" xfId="4" applyFont="1" applyBorder="1" applyAlignment="1">
      <alignment horizontal="center" wrapText="1"/>
    </xf>
    <xf numFmtId="165" fontId="14" fillId="0" borderId="14" xfId="4" applyNumberFormat="1" applyFont="1" applyBorder="1" applyAlignment="1">
      <alignment horizontal="center"/>
    </xf>
    <xf numFmtId="3" fontId="14" fillId="0" borderId="15" xfId="4" applyFont="1" applyBorder="1" applyAlignment="1">
      <alignment horizontal="center"/>
    </xf>
    <xf numFmtId="3" fontId="14" fillId="0" borderId="16" xfId="4" applyFont="1" applyBorder="1" applyAlignment="1">
      <alignment horizontal="center"/>
    </xf>
    <xf numFmtId="0" fontId="11" fillId="0" borderId="7" xfId="0" applyFont="1" applyBorder="1"/>
    <xf numFmtId="165" fontId="11" fillId="0" borderId="0" xfId="0" applyNumberFormat="1" applyFont="1"/>
    <xf numFmtId="3" fontId="11" fillId="0" borderId="0" xfId="0" applyNumberFormat="1" applyFont="1"/>
    <xf numFmtId="166" fontId="11" fillId="0" borderId="12" xfId="0" applyNumberFormat="1" applyFont="1" applyBorder="1"/>
    <xf numFmtId="16" fontId="11" fillId="0" borderId="7" xfId="0" quotePrefix="1" applyNumberFormat="1" applyFont="1" applyBorder="1"/>
    <xf numFmtId="166" fontId="11" fillId="0" borderId="6" xfId="0" applyNumberFormat="1" applyFont="1" applyBorder="1"/>
    <xf numFmtId="16" fontId="11" fillId="0" borderId="9" xfId="0" applyNumberFormat="1" applyFont="1" applyBorder="1"/>
    <xf numFmtId="165" fontId="11" fillId="0" borderId="2" xfId="0" applyNumberFormat="1" applyFont="1" applyBorder="1"/>
    <xf numFmtId="3" fontId="11" fillId="0" borderId="2" xfId="0" applyNumberFormat="1" applyFont="1" applyBorder="1"/>
    <xf numFmtId="166" fontId="11" fillId="0" borderId="8" xfId="0" applyNumberFormat="1" applyFont="1" applyBorder="1"/>
    <xf numFmtId="169" fontId="11" fillId="0" borderId="0" xfId="0" applyNumberFormat="1" applyFont="1"/>
    <xf numFmtId="170" fontId="11" fillId="0" borderId="12" xfId="0" applyNumberFormat="1" applyFont="1" applyBorder="1"/>
    <xf numFmtId="170" fontId="11" fillId="0" borderId="6" xfId="0" applyNumberFormat="1" applyFont="1" applyBorder="1"/>
    <xf numFmtId="169" fontId="11" fillId="0" borderId="2" xfId="0" applyNumberFormat="1" applyFont="1" applyBorder="1"/>
    <xf numFmtId="170" fontId="11" fillId="0" borderId="8" xfId="0" applyNumberFormat="1" applyFont="1" applyBorder="1"/>
    <xf numFmtId="0" fontId="16" fillId="0" borderId="0" xfId="0" applyFont="1"/>
    <xf numFmtId="0" fontId="17" fillId="0" borderId="2" xfId="0" applyFont="1" applyBorder="1"/>
    <xf numFmtId="0" fontId="17" fillId="0" borderId="0" xfId="0" applyFont="1" applyAlignment="1">
      <alignment horizontal="right"/>
    </xf>
    <xf numFmtId="9" fontId="17" fillId="0" borderId="0" xfId="0" applyNumberFormat="1" applyFont="1"/>
    <xf numFmtId="0" fontId="17" fillId="0" borderId="17" xfId="0" applyFont="1" applyBorder="1" applyAlignment="1">
      <alignment horizontal="right"/>
    </xf>
    <xf numFmtId="0" fontId="17" fillId="0" borderId="2" xfId="0" applyFont="1" applyBorder="1" applyAlignment="1">
      <alignment horizontal="right"/>
    </xf>
    <xf numFmtId="9" fontId="17" fillId="0" borderId="2" xfId="0" applyNumberFormat="1" applyFont="1" applyBorder="1"/>
    <xf numFmtId="17" fontId="17" fillId="0" borderId="0" xfId="0" quotePrefix="1" applyNumberFormat="1" applyFont="1" applyAlignment="1">
      <alignment horizontal="right"/>
    </xf>
    <xf numFmtId="0" fontId="17" fillId="0" borderId="2" xfId="0" applyFont="1" applyFill="1" applyBorder="1"/>
    <xf numFmtId="168" fontId="8" fillId="0" borderId="3" xfId="3" applyFont="1" applyBorder="1"/>
    <xf numFmtId="168" fontId="7" fillId="0" borderId="3" xfId="3" quotePrefix="1" applyFont="1" applyBorder="1" applyAlignment="1">
      <alignment horizontal="right"/>
    </xf>
    <xf numFmtId="168" fontId="8" fillId="0" borderId="0" xfId="3" applyFont="1"/>
    <xf numFmtId="168" fontId="7" fillId="0" borderId="0" xfId="3" applyFont="1" applyAlignment="1">
      <alignment wrapText="1"/>
    </xf>
    <xf numFmtId="15" fontId="7" fillId="0" borderId="0" xfId="3" applyNumberFormat="1" applyFont="1" applyAlignment="1">
      <alignment horizontal="right"/>
    </xf>
    <xf numFmtId="168" fontId="7" fillId="0" borderId="5" xfId="3" applyFont="1" applyBorder="1" applyAlignment="1">
      <alignment wrapText="1"/>
    </xf>
    <xf numFmtId="168" fontId="7" fillId="0" borderId="5" xfId="3" applyFont="1" applyBorder="1" applyAlignment="1">
      <alignment horizontal="right"/>
    </xf>
    <xf numFmtId="0" fontId="0" fillId="0" borderId="5" xfId="0" applyBorder="1"/>
    <xf numFmtId="168" fontId="7" fillId="0" borderId="5" xfId="3" applyFont="1" applyBorder="1"/>
    <xf numFmtId="168" fontId="8" fillId="0" borderId="0" xfId="3" applyFont="1" applyAlignment="1">
      <alignment horizontal="left" vertical="center"/>
    </xf>
    <xf numFmtId="168" fontId="7" fillId="0" borderId="0" xfId="3" applyFont="1" applyAlignment="1">
      <alignment vertical="center"/>
    </xf>
    <xf numFmtId="3" fontId="7" fillId="0" borderId="0" xfId="5" applyNumberFormat="1"/>
    <xf numFmtId="3" fontId="7" fillId="0" borderId="0" xfId="5" applyNumberFormat="1" applyAlignment="1">
      <alignment horizontal="right"/>
    </xf>
    <xf numFmtId="168" fontId="8" fillId="0" borderId="0" xfId="3" applyFont="1" applyAlignment="1">
      <alignment wrapText="1"/>
    </xf>
    <xf numFmtId="168" fontId="7" fillId="0" borderId="0" xfId="3" quotePrefix="1" applyFont="1" applyAlignment="1">
      <alignment wrapText="1"/>
    </xf>
    <xf numFmtId="0" fontId="0" fillId="0" borderId="0" xfId="0" applyAlignment="1">
      <alignment horizontal="left"/>
    </xf>
    <xf numFmtId="171" fontId="17" fillId="0" borderId="0" xfId="2" applyNumberFormat="1" applyFont="1"/>
    <xf numFmtId="171" fontId="17" fillId="0" borderId="2" xfId="2" applyNumberFormat="1" applyFont="1" applyBorder="1"/>
    <xf numFmtId="0" fontId="18" fillId="0" borderId="0" xfId="0" applyFont="1"/>
    <xf numFmtId="0" fontId="3" fillId="0" borderId="0" xfId="0" applyFont="1" applyAlignment="1">
      <alignment horizontal="center" vertical="center"/>
    </xf>
    <xf numFmtId="0" fontId="17" fillId="0" borderId="0" xfId="0" applyFont="1"/>
    <xf numFmtId="0" fontId="3" fillId="0" borderId="18" xfId="0" applyFont="1" applyBorder="1" applyAlignment="1">
      <alignment horizontal="center" vertical="center"/>
    </xf>
    <xf numFmtId="165" fontId="17" fillId="0" borderId="0" xfId="0" applyNumberFormat="1" applyFont="1"/>
    <xf numFmtId="173" fontId="19" fillId="0" borderId="0" xfId="0" applyNumberFormat="1" applyFont="1"/>
    <xf numFmtId="3" fontId="19" fillId="0" borderId="0" xfId="0" applyNumberFormat="1" applyFont="1"/>
    <xf numFmtId="166" fontId="19" fillId="0" borderId="0" xfId="0" applyNumberFormat="1" applyFont="1"/>
    <xf numFmtId="170" fontId="19" fillId="0" borderId="0" xfId="0" applyNumberFormat="1" applyFont="1"/>
    <xf numFmtId="173" fontId="19" fillId="0" borderId="19" xfId="0" applyNumberFormat="1" applyFont="1" applyBorder="1"/>
    <xf numFmtId="3" fontId="19" fillId="0" borderId="19" xfId="0" applyNumberFormat="1" applyFont="1" applyBorder="1"/>
    <xf numFmtId="166" fontId="19" fillId="0" borderId="19" xfId="0" applyNumberFormat="1" applyFont="1" applyBorder="1"/>
    <xf numFmtId="170" fontId="19" fillId="0" borderId="19" xfId="0" applyNumberFormat="1" applyFont="1" applyBorder="1"/>
    <xf numFmtId="1" fontId="0" fillId="0" borderId="2" xfId="0" applyNumberFormat="1" applyBorder="1"/>
    <xf numFmtId="0" fontId="21" fillId="0" borderId="0" xfId="0" applyFont="1"/>
    <xf numFmtId="0" fontId="22" fillId="0" borderId="0" xfId="0" applyFont="1"/>
    <xf numFmtId="0" fontId="23" fillId="0" borderId="0" xfId="0" applyFont="1"/>
    <xf numFmtId="172" fontId="22" fillId="0" borderId="0" xfId="0" applyNumberFormat="1" applyFont="1"/>
    <xf numFmtId="1" fontId="22" fillId="0" borderId="0" xfId="0" applyNumberFormat="1" applyFont="1"/>
    <xf numFmtId="2" fontId="22" fillId="0" borderId="0" xfId="0" applyNumberFormat="1" applyFont="1"/>
    <xf numFmtId="0" fontId="24" fillId="0" borderId="0" xfId="0" applyFont="1"/>
    <xf numFmtId="0" fontId="26" fillId="0" borderId="0" xfId="6" applyFont="1"/>
    <xf numFmtId="0" fontId="25" fillId="0" borderId="0" xfId="6" applyFont="1" applyAlignment="1">
      <alignment horizontal="centerContinuous"/>
    </xf>
    <xf numFmtId="0" fontId="28" fillId="0" borderId="0" xfId="6" applyFont="1"/>
    <xf numFmtId="0" fontId="26" fillId="0" borderId="20" xfId="6" applyFont="1" applyBorder="1"/>
    <xf numFmtId="0" fontId="29" fillId="0" borderId="20" xfId="6" applyFont="1" applyBorder="1"/>
    <xf numFmtId="0" fontId="32" fillId="0" borderId="10" xfId="0" applyFont="1" applyBorder="1" applyAlignment="1">
      <alignment horizontal="center"/>
    </xf>
    <xf numFmtId="0" fontId="29" fillId="0" borderId="7" xfId="6" applyFont="1" applyBorder="1" applyAlignment="1">
      <alignment horizontal="center"/>
    </xf>
    <xf numFmtId="0" fontId="32" fillId="0" borderId="21" xfId="0" applyFont="1" applyBorder="1" applyAlignment="1">
      <alignment horizontal="center"/>
    </xf>
    <xf numFmtId="0" fontId="26" fillId="0" borderId="7" xfId="6" applyFont="1" applyBorder="1" applyAlignment="1">
      <alignment horizontal="center"/>
    </xf>
    <xf numFmtId="0" fontId="26" fillId="0" borderId="21" xfId="6" applyFont="1" applyBorder="1" applyAlignment="1">
      <alignment horizontal="center" wrapText="1"/>
    </xf>
    <xf numFmtId="0" fontId="33" fillId="0" borderId="6" xfId="0" applyFont="1" applyBorder="1"/>
    <xf numFmtId="0" fontId="33" fillId="0" borderId="6" xfId="0" applyFont="1" applyBorder="1" applyAlignment="1">
      <alignment horizontal="center"/>
    </xf>
    <xf numFmtId="0" fontId="33" fillId="0" borderId="21" xfId="0" applyFont="1" applyBorder="1" applyAlignment="1">
      <alignment horizontal="center"/>
    </xf>
    <xf numFmtId="0" fontId="33" fillId="0" borderId="21" xfId="0" applyFont="1" applyBorder="1"/>
    <xf numFmtId="0" fontId="26" fillId="0" borderId="12" xfId="6" applyFont="1" applyBorder="1" applyAlignment="1">
      <alignment horizontal="center" wrapText="1"/>
    </xf>
    <xf numFmtId="0" fontId="26" fillId="0" borderId="10" xfId="6" applyFont="1" applyBorder="1" applyAlignment="1">
      <alignment horizontal="center" wrapText="1"/>
    </xf>
    <xf numFmtId="0" fontId="26" fillId="0" borderId="21" xfId="6" applyFont="1" applyBorder="1"/>
    <xf numFmtId="0" fontId="34" fillId="0" borderId="6" xfId="6" applyFont="1" applyBorder="1" applyAlignment="1">
      <alignment horizontal="center"/>
    </xf>
    <xf numFmtId="0" fontId="8" fillId="0" borderId="21" xfId="0" applyFont="1" applyBorder="1" applyAlignment="1">
      <alignment horizontal="center" wrapText="1"/>
    </xf>
    <xf numFmtId="0" fontId="34" fillId="0" borderId="21" xfId="6" applyFont="1" applyBorder="1" applyAlignment="1">
      <alignment horizontal="center"/>
    </xf>
    <xf numFmtId="0" fontId="26" fillId="0" borderId="6" xfId="6" applyFont="1" applyBorder="1" applyAlignment="1">
      <alignment horizontal="center" wrapText="1"/>
    </xf>
    <xf numFmtId="0" fontId="26" fillId="0" borderId="21" xfId="0" applyFont="1" applyBorder="1" applyAlignment="1">
      <alignment horizontal="center" wrapText="1"/>
    </xf>
    <xf numFmtId="0" fontId="8" fillId="0" borderId="21" xfId="6" applyFont="1" applyBorder="1" applyAlignment="1">
      <alignment horizontal="center"/>
    </xf>
    <xf numFmtId="0" fontId="26" fillId="0" borderId="6" xfId="6" applyFont="1" applyBorder="1" applyAlignment="1">
      <alignment horizontal="center"/>
    </xf>
    <xf numFmtId="0" fontId="26" fillId="0" borderId="8" xfId="6" applyFont="1" applyBorder="1" applyAlignment="1">
      <alignment horizontal="center"/>
    </xf>
    <xf numFmtId="0" fontId="26" fillId="0" borderId="13" xfId="6" applyFont="1" applyBorder="1" applyAlignment="1">
      <alignment horizontal="center"/>
    </xf>
    <xf numFmtId="0" fontId="8" fillId="0" borderId="13" xfId="6" applyFont="1" applyBorder="1"/>
    <xf numFmtId="0" fontId="34" fillId="0" borderId="13" xfId="0" applyFont="1" applyBorder="1" applyAlignment="1">
      <alignment horizontal="center"/>
    </xf>
    <xf numFmtId="0" fontId="26" fillId="0" borderId="9" xfId="6" applyFont="1" applyBorder="1" applyAlignment="1">
      <alignment horizontal="center"/>
    </xf>
    <xf numFmtId="0" fontId="26" fillId="0" borderId="13" xfId="6" applyFont="1" applyBorder="1"/>
    <xf numFmtId="0" fontId="26" fillId="0" borderId="3" xfId="6" applyFont="1" applyBorder="1"/>
    <xf numFmtId="0" fontId="8" fillId="0" borderId="0" xfId="6" applyFont="1"/>
    <xf numFmtId="0" fontId="8" fillId="0" borderId="7" xfId="0" applyFont="1" applyBorder="1"/>
    <xf numFmtId="0" fontId="26" fillId="0" borderId="11" xfId="6" applyFont="1" applyBorder="1"/>
    <xf numFmtId="174" fontId="36" fillId="0" borderId="7" xfId="6" applyNumberFormat="1" applyFont="1" applyBorder="1" applyAlignment="1">
      <alignment horizontal="right"/>
    </xf>
    <xf numFmtId="0" fontId="26" fillId="0" borderId="7" xfId="6" applyFont="1" applyBorder="1"/>
    <xf numFmtId="175" fontId="36" fillId="0" borderId="0" xfId="0" quotePrefix="1" applyNumberFormat="1" applyFont="1" applyAlignment="1">
      <alignment horizontal="right" vertical="center"/>
    </xf>
    <xf numFmtId="2" fontId="36" fillId="0" borderId="0" xfId="0" applyNumberFormat="1" applyFont="1" applyAlignment="1">
      <alignment horizontal="right"/>
    </xf>
    <xf numFmtId="175" fontId="37" fillId="0" borderId="6" xfId="0" quotePrefix="1" applyNumberFormat="1" applyFont="1" applyBorder="1" applyAlignment="1">
      <alignment horizontal="right" vertical="center"/>
    </xf>
    <xf numFmtId="176" fontId="37" fillId="0" borderId="7" xfId="0" applyNumberFormat="1" applyFont="1" applyBorder="1" applyAlignment="1">
      <alignment horizontal="right"/>
    </xf>
    <xf numFmtId="177" fontId="36" fillId="0" borderId="7" xfId="0" applyNumberFormat="1" applyFont="1" applyBorder="1" applyAlignment="1">
      <alignment horizontal="right"/>
    </xf>
    <xf numFmtId="177" fontId="36" fillId="0" borderId="0" xfId="0" applyNumberFormat="1" applyFont="1" applyAlignment="1">
      <alignment horizontal="right"/>
    </xf>
    <xf numFmtId="177" fontId="37" fillId="0" borderId="0" xfId="0" applyNumberFormat="1" applyFont="1" applyAlignment="1">
      <alignment horizontal="right"/>
    </xf>
    <xf numFmtId="177" fontId="36" fillId="0" borderId="7" xfId="6" applyNumberFormat="1" applyFont="1" applyBorder="1" applyAlignment="1">
      <alignment horizontal="right"/>
    </xf>
    <xf numFmtId="177" fontId="37" fillId="0" borderId="6" xfId="0" applyNumberFormat="1" applyFont="1" applyBorder="1" applyAlignment="1">
      <alignment horizontal="right"/>
    </xf>
    <xf numFmtId="166" fontId="36" fillId="0" borderId="0" xfId="6" applyNumberFormat="1" applyFont="1" applyAlignment="1">
      <alignment horizontal="right"/>
    </xf>
    <xf numFmtId="177" fontId="36" fillId="0" borderId="0" xfId="6" applyNumberFormat="1" applyFont="1" applyAlignment="1">
      <alignment horizontal="right"/>
    </xf>
    <xf numFmtId="0" fontId="30" fillId="0" borderId="10" xfId="0" applyFont="1" applyBorder="1" applyAlignment="1">
      <alignment horizontal="center"/>
    </xf>
    <xf numFmtId="0" fontId="30" fillId="0" borderId="21" xfId="0" applyFont="1" applyBorder="1" applyAlignment="1">
      <alignment horizontal="center"/>
    </xf>
    <xf numFmtId="0" fontId="7" fillId="0" borderId="6" xfId="6" applyBorder="1" applyAlignment="1">
      <alignment horizontal="center" wrapText="1"/>
    </xf>
    <xf numFmtId="0" fontId="29" fillId="0" borderId="21" xfId="0" applyFont="1" applyBorder="1" applyAlignment="1">
      <alignment horizontal="center"/>
    </xf>
    <xf numFmtId="0" fontId="27" fillId="0" borderId="6" xfId="6" applyFont="1" applyBorder="1" applyAlignment="1">
      <alignment horizontal="center"/>
    </xf>
    <xf numFmtId="0" fontId="25" fillId="0" borderId="21" xfId="0" applyFont="1" applyBorder="1" applyAlignment="1">
      <alignment horizontal="center" wrapText="1"/>
    </xf>
    <xf numFmtId="0" fontId="27" fillId="0" borderId="21" xfId="6" applyFont="1" applyBorder="1" applyAlignment="1">
      <alignment horizontal="center"/>
    </xf>
    <xf numFmtId="0" fontId="7" fillId="0" borderId="21" xfId="6" applyBorder="1" applyAlignment="1">
      <alignment horizontal="center" wrapText="1"/>
    </xf>
    <xf numFmtId="0" fontId="26" fillId="0" borderId="21" xfId="6" applyFont="1" applyBorder="1" applyAlignment="1">
      <alignment horizontal="center"/>
    </xf>
    <xf numFmtId="0" fontId="27" fillId="0" borderId="13" xfId="0" applyFont="1" applyBorder="1" applyAlignment="1">
      <alignment horizontal="center"/>
    </xf>
    <xf numFmtId="175" fontId="39" fillId="0" borderId="6" xfId="0" quotePrefix="1" applyNumberFormat="1" applyFont="1" applyBorder="1" applyAlignment="1">
      <alignment horizontal="right" vertical="center"/>
    </xf>
    <xf numFmtId="0" fontId="26" fillId="0" borderId="7" xfId="0" applyFont="1" applyBorder="1"/>
    <xf numFmtId="0" fontId="40" fillId="0" borderId="22" xfId="0" applyFont="1" applyBorder="1" applyAlignment="1">
      <alignment horizontal="left" vertical="top" wrapText="1" readingOrder="1"/>
    </xf>
    <xf numFmtId="0" fontId="41" fillId="0" borderId="23" xfId="0" applyFont="1" applyBorder="1" applyAlignment="1">
      <alignment horizontal="left" wrapText="1" readingOrder="2"/>
    </xf>
    <xf numFmtId="0" fontId="42" fillId="0" borderId="23" xfId="0" applyFont="1" applyBorder="1" applyAlignment="1">
      <alignment horizontal="left" vertical="top" wrapText="1" readingOrder="1"/>
    </xf>
    <xf numFmtId="0" fontId="43" fillId="0" borderId="23" xfId="0" applyFont="1" applyBorder="1" applyAlignment="1">
      <alignment horizontal="left" vertical="top" wrapText="1" readingOrder="1"/>
    </xf>
    <xf numFmtId="0" fontId="41" fillId="0" borderId="24" xfId="0" applyFont="1" applyBorder="1" applyAlignment="1">
      <alignment horizontal="left" wrapText="1" readingOrder="2"/>
    </xf>
    <xf numFmtId="0" fontId="0" fillId="0" borderId="0" xfId="0" applyNumberFormat="1" applyFill="1" applyBorder="1" applyAlignment="1"/>
    <xf numFmtId="0" fontId="0" fillId="0" borderId="0" xfId="0" applyFill="1" applyBorder="1" applyAlignment="1"/>
    <xf numFmtId="0" fontId="0" fillId="0" borderId="5" xfId="0" applyFill="1" applyBorder="1" applyAlignment="1"/>
    <xf numFmtId="168" fontId="8" fillId="0" borderId="0" xfId="3" applyFont="1" applyAlignment="1">
      <alignment horizontal="left" wrapText="1"/>
    </xf>
    <xf numFmtId="0" fontId="3" fillId="0" borderId="0" xfId="0" applyFont="1"/>
    <xf numFmtId="0" fontId="3" fillId="0" borderId="1" xfId="0" applyFont="1" applyBorder="1" applyAlignment="1">
      <alignment horizontal="center" vertical="center"/>
    </xf>
    <xf numFmtId="168" fontId="7" fillId="0" borderId="0" xfId="3" applyFont="1" applyAlignment="1">
      <alignment horizontal="left" wrapText="1"/>
    </xf>
    <xf numFmtId="0" fontId="0" fillId="0" borderId="25" xfId="0" applyBorder="1"/>
    <xf numFmtId="168" fontId="7" fillId="0" borderId="25" xfId="3" applyFont="1" applyBorder="1"/>
    <xf numFmtId="3" fontId="7" fillId="0" borderId="0" xfId="5" applyNumberFormat="1" applyBorder="1" applyAlignment="1">
      <alignment horizontal="right"/>
    </xf>
    <xf numFmtId="3" fontId="0" fillId="0" borderId="0" xfId="0" applyNumberFormat="1" applyAlignment="1">
      <alignment horizontal="right"/>
    </xf>
    <xf numFmtId="3" fontId="7" fillId="0" borderId="0" xfId="5" applyNumberFormat="1" applyFont="1" applyFill="1" applyAlignment="1">
      <alignment horizontal="right"/>
    </xf>
    <xf numFmtId="3" fontId="7" fillId="0" borderId="0" xfId="5" applyNumberFormat="1" applyFont="1" applyFill="1" applyBorder="1" applyAlignment="1">
      <alignment horizontal="right"/>
    </xf>
    <xf numFmtId="3" fontId="0" fillId="0" borderId="0" xfId="0" applyNumberFormat="1" applyBorder="1"/>
    <xf numFmtId="0" fontId="0" fillId="0" borderId="0" xfId="0" applyFont="1" applyAlignment="1"/>
    <xf numFmtId="0" fontId="44" fillId="0" borderId="0" xfId="0" applyFont="1"/>
    <xf numFmtId="165" fontId="44" fillId="0" borderId="0" xfId="0" applyNumberFormat="1" applyFont="1"/>
    <xf numFmtId="166" fontId="44" fillId="0" borderId="0" xfId="0" applyNumberFormat="1" applyFont="1"/>
    <xf numFmtId="2" fontId="19" fillId="0" borderId="0" xfId="0" applyNumberFormat="1" applyFont="1"/>
    <xf numFmtId="2" fontId="44" fillId="0" borderId="0" xfId="0" applyNumberFormat="1" applyFont="1"/>
    <xf numFmtId="1" fontId="44" fillId="0" borderId="0" xfId="0" applyNumberFormat="1" applyFont="1"/>
    <xf numFmtId="3" fontId="7" fillId="0" borderId="0" xfId="3" applyNumberFormat="1" applyFont="1" applyAlignment="1">
      <alignment horizontal="right"/>
    </xf>
    <xf numFmtId="0" fontId="48" fillId="0" borderId="18" xfId="0" applyFont="1" applyBorder="1"/>
    <xf numFmtId="0" fontId="48" fillId="0" borderId="0" xfId="0" applyFont="1" applyAlignment="1">
      <alignment horizontal="right"/>
    </xf>
    <xf numFmtId="17" fontId="48" fillId="0" borderId="0" xfId="0" quotePrefix="1" applyNumberFormat="1" applyFont="1" applyAlignment="1">
      <alignment horizontal="right"/>
    </xf>
    <xf numFmtId="0" fontId="48" fillId="0" borderId="17" xfId="0" applyFont="1" applyBorder="1" applyAlignment="1">
      <alignment horizontal="right"/>
    </xf>
    <xf numFmtId="0" fontId="48" fillId="0" borderId="18" xfId="0" applyFont="1" applyBorder="1" applyAlignment="1">
      <alignment horizontal="right"/>
    </xf>
    <xf numFmtId="0" fontId="49" fillId="0" borderId="0" xfId="0" applyFont="1"/>
    <xf numFmtId="14" fontId="0" fillId="2" borderId="0" xfId="0" applyNumberFormat="1" applyFill="1"/>
    <xf numFmtId="0" fontId="0" fillId="2" borderId="0" xfId="0" applyFill="1"/>
    <xf numFmtId="3" fontId="0" fillId="2" borderId="0" xfId="0" applyNumberFormat="1" applyFill="1"/>
    <xf numFmtId="3" fontId="50" fillId="2" borderId="0" xfId="0" applyNumberFormat="1" applyFont="1" applyFill="1"/>
    <xf numFmtId="0" fontId="50" fillId="2" borderId="0" xfId="0" applyFont="1" applyFill="1"/>
    <xf numFmtId="0" fontId="47" fillId="0" borderId="0" xfId="0" applyFont="1"/>
    <xf numFmtId="0" fontId="48" fillId="0" borderId="0" xfId="0" applyFont="1" applyBorder="1" applyAlignment="1">
      <alignment horizontal="left" vertical="center" wrapText="1"/>
    </xf>
    <xf numFmtId="0" fontId="44" fillId="0" borderId="0" xfId="0" applyFont="1" applyAlignment="1"/>
    <xf numFmtId="0" fontId="51" fillId="0" borderId="4" xfId="0" applyFont="1" applyFill="1" applyBorder="1" applyAlignment="1">
      <alignment horizontal="center"/>
    </xf>
    <xf numFmtId="0" fontId="46" fillId="0" borderId="0" xfId="0" applyFont="1"/>
    <xf numFmtId="0" fontId="3" fillId="0" borderId="1" xfId="0" applyFont="1" applyBorder="1" applyAlignment="1">
      <alignment horizontal="center" vertical="center"/>
    </xf>
    <xf numFmtId="168" fontId="8" fillId="0" borderId="0" xfId="3" applyFont="1" applyAlignment="1">
      <alignment horizontal="left" wrapText="1"/>
    </xf>
    <xf numFmtId="168" fontId="7" fillId="0" borderId="2" xfId="3" applyFont="1" applyBorder="1" applyAlignment="1">
      <alignment horizontal="left" vertical="top" wrapText="1"/>
    </xf>
    <xf numFmtId="0" fontId="10" fillId="0" borderId="2" xfId="0" applyFont="1" applyBorder="1"/>
    <xf numFmtId="0" fontId="11" fillId="0" borderId="2" xfId="0" applyFont="1" applyBorder="1"/>
    <xf numFmtId="3" fontId="13" fillId="0" borderId="10" xfId="4" applyFont="1" applyBorder="1" applyAlignment="1">
      <alignment horizontal="center"/>
    </xf>
    <xf numFmtId="0" fontId="11" fillId="0" borderId="13" xfId="0" applyFont="1" applyBorder="1"/>
    <xf numFmtId="0" fontId="11" fillId="0" borderId="0" xfId="0" applyFont="1" applyAlignment="1">
      <alignment wrapText="1"/>
    </xf>
    <xf numFmtId="0" fontId="3" fillId="0" borderId="0" xfId="0" applyFont="1"/>
    <xf numFmtId="0" fontId="23" fillId="0" borderId="0" xfId="0" applyFont="1" applyAlignment="1">
      <alignment horizontal="center"/>
    </xf>
    <xf numFmtId="0" fontId="26" fillId="0" borderId="3" xfId="6" applyFont="1" applyBorder="1" applyAlignment="1">
      <alignment horizontal="center"/>
    </xf>
    <xf numFmtId="0" fontId="26" fillId="0" borderId="12" xfId="6" applyFont="1" applyBorder="1" applyAlignment="1">
      <alignment horizontal="center"/>
    </xf>
    <xf numFmtId="0" fontId="25" fillId="0" borderId="0" xfId="6" applyFont="1" applyAlignment="1">
      <alignment horizontal="left" wrapText="1"/>
    </xf>
    <xf numFmtId="0" fontId="30" fillId="0" borderId="3" xfId="6" applyFont="1" applyBorder="1" applyAlignment="1">
      <alignment horizontal="center"/>
    </xf>
    <xf numFmtId="0" fontId="31" fillId="0" borderId="3" xfId="0" applyFont="1" applyBorder="1" applyAlignment="1">
      <alignment horizontal="center"/>
    </xf>
    <xf numFmtId="0" fontId="31" fillId="0" borderId="12" xfId="0" applyFont="1" applyBorder="1" applyAlignment="1">
      <alignment horizontal="center"/>
    </xf>
    <xf numFmtId="0" fontId="30" fillId="0" borderId="11" xfId="6" applyFont="1" applyBorder="1" applyAlignment="1">
      <alignment horizontal="center"/>
    </xf>
    <xf numFmtId="0" fontId="31" fillId="0" borderId="3" xfId="0" applyFont="1" applyBorder="1"/>
    <xf numFmtId="0" fontId="31" fillId="0" borderId="12" xfId="0" applyFont="1" applyBorder="1"/>
    <xf numFmtId="0" fontId="26" fillId="0" borderId="2" xfId="6" applyFont="1" applyBorder="1" applyAlignment="1">
      <alignment horizontal="center"/>
    </xf>
    <xf numFmtId="0" fontId="26" fillId="0" borderId="8" xfId="6" applyFont="1" applyBorder="1" applyAlignment="1">
      <alignment horizontal="center"/>
    </xf>
    <xf numFmtId="0" fontId="26" fillId="0" borderId="9" xfId="6" applyFont="1" applyBorder="1" applyAlignment="1">
      <alignment horizontal="center"/>
    </xf>
    <xf numFmtId="0" fontId="32" fillId="0" borderId="3" xfId="6" applyFont="1" applyBorder="1" applyAlignment="1">
      <alignment horizontal="center"/>
    </xf>
    <xf numFmtId="0" fontId="32" fillId="0" borderId="11" xfId="6" applyFont="1" applyBorder="1" applyAlignment="1">
      <alignment horizontal="center"/>
    </xf>
    <xf numFmtId="0" fontId="25" fillId="0" borderId="2" xfId="6" applyFont="1" applyBorder="1" applyAlignment="1">
      <alignment horizontal="center"/>
    </xf>
    <xf numFmtId="0" fontId="31" fillId="0" borderId="2" xfId="0" applyFont="1" applyBorder="1" applyAlignment="1">
      <alignment horizontal="center"/>
    </xf>
    <xf numFmtId="0" fontId="31" fillId="0" borderId="8" xfId="0" applyFont="1" applyBorder="1" applyAlignment="1">
      <alignment horizontal="center"/>
    </xf>
    <xf numFmtId="0" fontId="25" fillId="0" borderId="9" xfId="6" applyFont="1" applyBorder="1" applyAlignment="1">
      <alignment horizontal="center"/>
    </xf>
    <xf numFmtId="0" fontId="26" fillId="0" borderId="11" xfId="6" applyFont="1" applyBorder="1" applyAlignment="1">
      <alignment horizontal="center"/>
    </xf>
    <xf numFmtId="0" fontId="31" fillId="0" borderId="2" xfId="0" applyFont="1" applyBorder="1"/>
    <xf numFmtId="0" fontId="31" fillId="0" borderId="8" xfId="0" applyFont="1" applyBorder="1"/>
  </cellXfs>
  <cellStyles count="8">
    <cellStyle name="Comma" xfId="2" builtinId="3"/>
    <cellStyle name="Comma 3" xfId="5"/>
    <cellStyle name="Hyperlink" xfId="1" builtinId="8"/>
    <cellStyle name="Normal" xfId="0" builtinId="0"/>
    <cellStyle name="Normal 2" xfId="3"/>
    <cellStyle name="Normal 3" xfId="7"/>
    <cellStyle name="Normal_liftab2000-2004" xfId="6"/>
    <cellStyle name="Normal_Tb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20</xdr:row>
      <xdr:rowOff>0</xdr:rowOff>
    </xdr:from>
    <xdr:to>
      <xdr:col>28</xdr:col>
      <xdr:colOff>127001</xdr:colOff>
      <xdr:row>34</xdr:row>
      <xdr:rowOff>88900</xdr:rowOff>
    </xdr:to>
    <xdr:pic>
      <xdr:nvPicPr>
        <xdr:cNvPr id="2" name="Picture 1">
          <a:extLst>
            <a:ext uri="{FF2B5EF4-FFF2-40B4-BE49-F238E27FC236}">
              <a16:creationId xmlns:a16="http://schemas.microsoft.com/office/drawing/2014/main" id="{59BB7A5F-6CF3-524B-A9A0-E567D76E4076}"/>
            </a:ext>
          </a:extLst>
        </xdr:cNvPr>
        <xdr:cNvPicPr>
          <a:picLocks noChangeAspect="1"/>
        </xdr:cNvPicPr>
      </xdr:nvPicPr>
      <xdr:blipFill>
        <a:blip xmlns:r="http://schemas.openxmlformats.org/officeDocument/2006/relationships" r:embed="rId1"/>
        <a:stretch>
          <a:fillRect/>
        </a:stretch>
      </xdr:blipFill>
      <xdr:spPr>
        <a:xfrm>
          <a:off x="19083867" y="4131733"/>
          <a:ext cx="4275667" cy="2933700"/>
        </a:xfrm>
        <a:prstGeom prst="rect">
          <a:avLst/>
        </a:prstGeom>
      </xdr:spPr>
    </xdr:pic>
    <xdr:clientData/>
  </xdr:twoCellAnchor>
  <xdr:twoCellAnchor editAs="oneCell">
    <xdr:from>
      <xdr:col>23</xdr:col>
      <xdr:colOff>0</xdr:colOff>
      <xdr:row>35</xdr:row>
      <xdr:rowOff>0</xdr:rowOff>
    </xdr:from>
    <xdr:to>
      <xdr:col>28</xdr:col>
      <xdr:colOff>343351</xdr:colOff>
      <xdr:row>59</xdr:row>
      <xdr:rowOff>16035</xdr:rowOff>
    </xdr:to>
    <xdr:pic>
      <xdr:nvPicPr>
        <xdr:cNvPr id="3" name="Picture 2">
          <a:extLst>
            <a:ext uri="{FF2B5EF4-FFF2-40B4-BE49-F238E27FC236}">
              <a16:creationId xmlns:a16="http://schemas.microsoft.com/office/drawing/2014/main" id="{735C883C-288A-364F-98C5-2BBCACEBA8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971443" y="7384330"/>
          <a:ext cx="4467578" cy="50436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cbs.gov.il/en/publications/Pages/2019/Complete-Life-Tables-Of-Israel%20-%202013-2017.aspx"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dc.gov/nchs/nvss/vsrr/covid19/index.ht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150.statcan.gc.ca/n1/pub/84-537-x/84-537-x2019002-eng.ht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fhi.no/contentassets/ca5914bd0aa14e15a17f8a7d48fa306a/2020.04.22-dagsrapport-covid-19.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E111"/>
  <sheetViews>
    <sheetView tabSelected="1" topLeftCell="M1" zoomScale="97" zoomScaleNormal="97" workbookViewId="0">
      <selection activeCell="V9" sqref="V9"/>
    </sheetView>
  </sheetViews>
  <sheetFormatPr defaultColWidth="10.6640625" defaultRowHeight="15.5"/>
  <sheetData>
    <row r="1" spans="2:31">
      <c r="B1" s="4" t="s">
        <v>366</v>
      </c>
    </row>
    <row r="2" spans="2:31" ht="21">
      <c r="B2" s="41" t="s">
        <v>186</v>
      </c>
    </row>
    <row r="4" spans="2:31">
      <c r="B4" t="s">
        <v>187</v>
      </c>
    </row>
    <row r="6" spans="2:31">
      <c r="B6" t="s">
        <v>188</v>
      </c>
      <c r="I6" t="s">
        <v>367</v>
      </c>
      <c r="P6" t="s">
        <v>192</v>
      </c>
      <c r="X6" t="s">
        <v>311</v>
      </c>
    </row>
    <row r="7" spans="2:31">
      <c r="P7" t="s">
        <v>213</v>
      </c>
    </row>
    <row r="8" spans="2:31">
      <c r="C8">
        <v>2</v>
      </c>
      <c r="D8">
        <v>3</v>
      </c>
      <c r="X8" s="4" t="s">
        <v>378</v>
      </c>
    </row>
    <row r="9" spans="2:31">
      <c r="B9" t="s">
        <v>4</v>
      </c>
      <c r="C9" t="s">
        <v>15</v>
      </c>
      <c r="D9" t="s">
        <v>16</v>
      </c>
      <c r="E9" t="s">
        <v>190</v>
      </c>
      <c r="F9" t="s">
        <v>191</v>
      </c>
      <c r="G9" t="s">
        <v>189</v>
      </c>
      <c r="I9" t="s">
        <v>4</v>
      </c>
      <c r="J9" t="s">
        <v>15</v>
      </c>
      <c r="K9" t="s">
        <v>16</v>
      </c>
      <c r="L9" t="s">
        <v>190</v>
      </c>
      <c r="M9" t="s">
        <v>191</v>
      </c>
      <c r="N9" t="s">
        <v>189</v>
      </c>
      <c r="P9" s="42" t="s">
        <v>193</v>
      </c>
      <c r="Q9" s="42" t="s">
        <v>194</v>
      </c>
      <c r="R9" s="42" t="s">
        <v>15</v>
      </c>
      <c r="S9" s="42" t="s">
        <v>16</v>
      </c>
      <c r="T9" s="49" t="s">
        <v>190</v>
      </c>
      <c r="U9" s="49" t="s">
        <v>191</v>
      </c>
      <c r="V9" s="49" t="s">
        <v>189</v>
      </c>
      <c r="X9" s="49" t="s">
        <v>193</v>
      </c>
      <c r="Y9" s="49" t="s">
        <v>194</v>
      </c>
      <c r="Z9" s="42" t="s">
        <v>15</v>
      </c>
      <c r="AA9" s="42" t="s">
        <v>16</v>
      </c>
      <c r="AB9" s="49" t="s">
        <v>190</v>
      </c>
      <c r="AC9" s="49" t="s">
        <v>191</v>
      </c>
      <c r="AD9" s="49" t="s">
        <v>189</v>
      </c>
      <c r="AE9" s="49" t="s">
        <v>203</v>
      </c>
    </row>
    <row r="10" spans="2:31">
      <c r="B10">
        <v>0</v>
      </c>
      <c r="C10">
        <f>'UK ONS 16-18'!C8</f>
        <v>4.1999999999999997E-3</v>
      </c>
      <c r="D10">
        <f>'CDC 2017'!B4</f>
        <v>6.3023469410836697E-3</v>
      </c>
      <c r="E10">
        <f>'Can LT 16-18'!C8</f>
        <v>4.7699999999999999E-3</v>
      </c>
      <c r="F10">
        <f>'Nor LT'!C8</f>
        <v>2E-3</v>
      </c>
      <c r="G10">
        <f>'Israel LT'!I12</f>
        <v>3.3355012147736913E-3</v>
      </c>
      <c r="I10">
        <v>0</v>
      </c>
      <c r="J10">
        <f>'UK ONS 16-18'!I8</f>
        <v>3.5479999999999999E-3</v>
      </c>
      <c r="K10">
        <f>'CDC 2017'!J4</f>
        <v>5.2264290861785412E-3</v>
      </c>
      <c r="L10">
        <f>'Can LT 16-18'!I8</f>
        <v>4.2700000000000004E-3</v>
      </c>
      <c r="M10">
        <f>'Nor LT'!I8</f>
        <v>2E-3</v>
      </c>
      <c r="N10">
        <f>'Israel LT'!T12</f>
        <v>2.9369651296826337E-3</v>
      </c>
      <c r="P10" s="43" t="s">
        <v>40</v>
      </c>
      <c r="Q10" s="43">
        <v>0</v>
      </c>
      <c r="R10" s="44">
        <f>R29/R$39</f>
        <v>6.0475336142076724E-5</v>
      </c>
      <c r="S10" s="44">
        <f>S29/S$39</f>
        <v>1.9603300482954038E-4</v>
      </c>
      <c r="T10" s="44">
        <f t="shared" ref="T10:V10" si="0">T29/T$39</f>
        <v>1.1305822354073918E-4</v>
      </c>
      <c r="U10" s="44">
        <f t="shared" si="0"/>
        <v>0</v>
      </c>
      <c r="V10" s="44">
        <f t="shared" si="0"/>
        <v>9.3023255813953494E-4</v>
      </c>
      <c r="X10" s="7" t="s">
        <v>195</v>
      </c>
      <c r="Y10">
        <v>0</v>
      </c>
      <c r="Z10">
        <v>1</v>
      </c>
      <c r="AA10">
        <v>1</v>
      </c>
      <c r="AB10">
        <v>1</v>
      </c>
      <c r="AC10">
        <v>0.89</v>
      </c>
      <c r="AD10" s="2">
        <v>0.98546061111111116</v>
      </c>
      <c r="AE10">
        <v>1</v>
      </c>
    </row>
    <row r="11" spans="2:31">
      <c r="B11">
        <v>1</v>
      </c>
      <c r="C11">
        <f>'UK ONS 16-18'!C9</f>
        <v>2.5700000000000001E-4</v>
      </c>
      <c r="D11">
        <f>'CDC 2017'!B5</f>
        <v>4.2268639663234353E-4</v>
      </c>
      <c r="E11">
        <f>'Can LT 16-18'!C9</f>
        <v>2.7999999999999998E-4</v>
      </c>
      <c r="F11">
        <f>'Nor LT'!C9</f>
        <v>0</v>
      </c>
      <c r="G11">
        <f>'Israel LT'!I13</f>
        <v>3.0488727551586457E-4</v>
      </c>
      <c r="I11">
        <v>1</v>
      </c>
      <c r="J11">
        <f>'UK ONS 16-18'!I9</f>
        <v>2.24E-4</v>
      </c>
      <c r="K11">
        <f>'CDC 2017'!J5</f>
        <v>3.3906285534612834E-4</v>
      </c>
      <c r="L11">
        <f>'Can LT 16-18'!I9</f>
        <v>2.3000000000000001E-4</v>
      </c>
      <c r="M11">
        <f>'Nor LT'!I9</f>
        <v>0</v>
      </c>
      <c r="N11">
        <f>'Israel LT'!T13</f>
        <v>2.7644384434394743E-4</v>
      </c>
      <c r="P11" s="48" t="s">
        <v>41</v>
      </c>
      <c r="Q11" s="43">
        <f>10</f>
        <v>10</v>
      </c>
      <c r="R11" s="44">
        <f>R30/R$39</f>
        <v>2.419013445683069E-4</v>
      </c>
      <c r="S11" s="44">
        <f t="shared" ref="S11:V11" si="1">S30/S$39</f>
        <v>6.950261080320068E-4</v>
      </c>
      <c r="T11" s="44">
        <f t="shared" si="1"/>
        <v>1.2782162073571416E-8</v>
      </c>
      <c r="U11" s="44">
        <f t="shared" si="1"/>
        <v>0</v>
      </c>
      <c r="V11" s="44">
        <f t="shared" si="1"/>
        <v>1.8604651162790699E-3</v>
      </c>
      <c r="X11" s="8" t="s">
        <v>196</v>
      </c>
      <c r="Y11">
        <v>18</v>
      </c>
      <c r="Z11">
        <v>0.94</v>
      </c>
      <c r="AA11">
        <v>0.92400000000000004</v>
      </c>
      <c r="AB11">
        <v>0.879</v>
      </c>
      <c r="AC11">
        <v>0.87</v>
      </c>
      <c r="AD11" s="2">
        <v>0.97251985714285716</v>
      </c>
      <c r="AE11">
        <v>1</v>
      </c>
    </row>
    <row r="12" spans="2:31">
      <c r="B12">
        <v>2</v>
      </c>
      <c r="C12">
        <f>'UK ONS 16-18'!C10</f>
        <v>1.3899999999999999E-4</v>
      </c>
      <c r="D12">
        <f>'CDC 2017'!B6</f>
        <v>2.8743533766828477E-4</v>
      </c>
      <c r="E12">
        <f>'Can LT 16-18'!C10</f>
        <v>2.0000000000000001E-4</v>
      </c>
      <c r="F12">
        <f>'Nor LT'!C10</f>
        <v>0</v>
      </c>
      <c r="G12">
        <f>'Israel LT'!I14</f>
        <v>2.2728948922868928E-4</v>
      </c>
      <c r="I12">
        <v>2</v>
      </c>
      <c r="J12">
        <f>'UK ONS 16-18'!I10</f>
        <v>1.27E-4</v>
      </c>
      <c r="K12">
        <f>'CDC 2017'!J6</f>
        <v>2.0753819262608886E-4</v>
      </c>
      <c r="L12">
        <f>'Can LT 16-18'!I10</f>
        <v>1.7000000000000001E-4</v>
      </c>
      <c r="M12">
        <f>'Nor LT'!I10</f>
        <v>0</v>
      </c>
      <c r="N12">
        <f>'Israel LT'!T14</f>
        <v>1.7711147643617917E-4</v>
      </c>
      <c r="P12" s="43" t="s">
        <v>42</v>
      </c>
      <c r="Q12" s="43">
        <v>20</v>
      </c>
      <c r="R12" s="44">
        <f t="shared" ref="R12:V20" si="2">R31/R$39</f>
        <v>1.4715665127905337E-3</v>
      </c>
      <c r="S12" s="44">
        <f t="shared" ref="S12:V12" si="3">S31/S$39</f>
        <v>4.0632295546486558E-3</v>
      </c>
      <c r="T12" s="44">
        <f t="shared" si="3"/>
        <v>1.0175240118666525E-3</v>
      </c>
      <c r="U12" s="44">
        <f t="shared" si="3"/>
        <v>0</v>
      </c>
      <c r="V12" s="44">
        <f t="shared" si="3"/>
        <v>2.7906976744186047E-3</v>
      </c>
      <c r="X12" s="8" t="s">
        <v>197</v>
      </c>
      <c r="Y12">
        <v>25</v>
      </c>
      <c r="Z12">
        <v>0.92700000000000005</v>
      </c>
      <c r="AA12">
        <v>0.91200000000000003</v>
      </c>
      <c r="AB12">
        <v>0.88100000000000001</v>
      </c>
      <c r="AC12">
        <v>0.87</v>
      </c>
      <c r="AD12" s="2">
        <v>0.93993930000000003</v>
      </c>
      <c r="AE12">
        <v>1</v>
      </c>
    </row>
    <row r="13" spans="2:31">
      <c r="B13">
        <v>3</v>
      </c>
      <c r="C13">
        <f>'UK ONS 16-18'!C11</f>
        <v>1.1400000000000001E-4</v>
      </c>
      <c r="D13">
        <f>'CDC 2017'!B7</f>
        <v>2.2494496079161763E-4</v>
      </c>
      <c r="E13">
        <f>'Can LT 16-18'!C11</f>
        <v>1.4999999999999999E-4</v>
      </c>
      <c r="F13">
        <f>'Nor LT'!C11</f>
        <v>0</v>
      </c>
      <c r="G13">
        <f>'Israel LT'!I15</f>
        <v>1.7559773686957376E-4</v>
      </c>
      <c r="I13">
        <v>3</v>
      </c>
      <c r="J13">
        <f>'UK ONS 16-18'!I11</f>
        <v>9.7999999999999997E-5</v>
      </c>
      <c r="K13">
        <f>'CDC 2017'!J7</f>
        <v>1.592152111697942E-4</v>
      </c>
      <c r="L13">
        <f>'Can LT 16-18'!I11</f>
        <v>1.2999999999999999E-4</v>
      </c>
      <c r="M13">
        <f>'Nor LT'!I11</f>
        <v>0</v>
      </c>
      <c r="N13">
        <f>'Israel LT'!T15</f>
        <v>1.266238663112896E-4</v>
      </c>
      <c r="P13" s="43" t="s">
        <v>43</v>
      </c>
      <c r="Q13" s="43">
        <v>30</v>
      </c>
      <c r="R13" s="44">
        <f t="shared" si="2"/>
        <v>4.1526397484226013E-3</v>
      </c>
      <c r="S13" s="44">
        <f t="shared" ref="S13:V13" si="4">S32/S$39</f>
        <v>1.2216420437331812E-2</v>
      </c>
      <c r="T13" s="44">
        <f t="shared" si="4"/>
        <v>1.6958733531110878E-3</v>
      </c>
      <c r="U13" s="44">
        <f t="shared" si="4"/>
        <v>0</v>
      </c>
      <c r="V13" s="44">
        <f t="shared" si="4"/>
        <v>3.7209302325581397E-3</v>
      </c>
      <c r="X13" s="8" t="s">
        <v>198</v>
      </c>
      <c r="Y13">
        <v>35</v>
      </c>
      <c r="Z13">
        <v>0.91100000000000003</v>
      </c>
      <c r="AA13">
        <v>0.88900000000000001</v>
      </c>
      <c r="AB13">
        <v>0.878</v>
      </c>
      <c r="AC13">
        <v>0.85</v>
      </c>
      <c r="AD13" s="2">
        <v>0.88740710000000012</v>
      </c>
      <c r="AE13">
        <v>1</v>
      </c>
    </row>
    <row r="14" spans="2:31">
      <c r="B14">
        <v>4</v>
      </c>
      <c r="C14">
        <f>'UK ONS 16-18'!C12</f>
        <v>9.8999999999999994E-5</v>
      </c>
      <c r="D14">
        <f>'CDC 2017'!B8</f>
        <v>1.5816476661711931E-4</v>
      </c>
      <c r="E14">
        <f>'Can LT 16-18'!C12</f>
        <v>1.2E-4</v>
      </c>
      <c r="F14">
        <f>'Nor LT'!C12</f>
        <v>0</v>
      </c>
      <c r="G14">
        <f>'Israel LT'!I16</f>
        <v>1.4098471058326208E-4</v>
      </c>
      <c r="I14">
        <v>4</v>
      </c>
      <c r="J14">
        <f>'UK ONS 16-18'!I12</f>
        <v>7.2999999999999999E-5</v>
      </c>
      <c r="K14">
        <f>'CDC 2017'!J8</f>
        <v>1.3885405496694148E-4</v>
      </c>
      <c r="L14">
        <f>'Can LT 16-18'!I12</f>
        <v>1.1E-4</v>
      </c>
      <c r="M14">
        <f>'Nor LT'!I12</f>
        <v>0</v>
      </c>
      <c r="N14">
        <f>'Israel LT'!T16</f>
        <v>9.9624459829725763E-5</v>
      </c>
      <c r="P14" s="43" t="s">
        <v>44</v>
      </c>
      <c r="Q14" s="43">
        <v>40</v>
      </c>
      <c r="R14" s="44">
        <f t="shared" si="2"/>
        <v>1.3909327312677647E-2</v>
      </c>
      <c r="S14" s="44">
        <f t="shared" si="2"/>
        <v>3.323650490973571E-2</v>
      </c>
      <c r="T14" s="44">
        <f t="shared" si="2"/>
        <v>5.3137365064147412E-3</v>
      </c>
      <c r="U14" s="44">
        <f t="shared" si="2"/>
        <v>1.984126984126984E-2</v>
      </c>
      <c r="V14" s="44">
        <f t="shared" si="2"/>
        <v>1.3023255813953489E-2</v>
      </c>
      <c r="X14" s="8" t="s">
        <v>199</v>
      </c>
      <c r="Y14">
        <v>45</v>
      </c>
      <c r="Z14">
        <v>0.84699999999999998</v>
      </c>
      <c r="AA14">
        <v>0.85499999999999998</v>
      </c>
      <c r="AB14">
        <v>0.85499999999999998</v>
      </c>
      <c r="AC14">
        <v>0.82</v>
      </c>
      <c r="AD14" s="2">
        <v>0.83289360000000001</v>
      </c>
      <c r="AE14">
        <v>1</v>
      </c>
    </row>
    <row r="15" spans="2:31">
      <c r="B15">
        <v>5</v>
      </c>
      <c r="C15">
        <f>'UK ONS 16-18'!C13</f>
        <v>9.2999999999999997E-5</v>
      </c>
      <c r="D15">
        <f>'CDC 2017'!B9</f>
        <v>1.5554059064015746E-4</v>
      </c>
      <c r="E15">
        <f>'Can LT 16-18'!C13</f>
        <v>1E-4</v>
      </c>
      <c r="F15">
        <f>'Nor LT'!C13</f>
        <v>0</v>
      </c>
      <c r="G15">
        <f>'Israel LT'!I17</f>
        <v>1.17964870067062E-4</v>
      </c>
      <c r="I15">
        <v>5</v>
      </c>
      <c r="J15">
        <f>'UK ONS 16-18'!I13</f>
        <v>8.1000000000000004E-5</v>
      </c>
      <c r="K15">
        <f>'CDC 2017'!J9</f>
        <v>1.2557220179587603E-4</v>
      </c>
      <c r="L15">
        <f>'Can LT 16-18'!I13</f>
        <v>9.0000000000000006E-5</v>
      </c>
      <c r="M15">
        <f>'Nor LT'!I13</f>
        <v>0</v>
      </c>
      <c r="N15">
        <f>'Israel LT'!T17</f>
        <v>8.5064898493013711E-5</v>
      </c>
      <c r="P15" s="43" t="s">
        <v>45</v>
      </c>
      <c r="Q15" s="43">
        <v>50</v>
      </c>
      <c r="R15" s="44">
        <f t="shared" si="2"/>
        <v>4.5719354123410001E-2</v>
      </c>
      <c r="S15" s="44">
        <f t="shared" si="2"/>
        <v>8.4441216830324517E-2</v>
      </c>
      <c r="T15" s="44">
        <f t="shared" si="2"/>
        <v>2.340305227293301E-2</v>
      </c>
      <c r="U15" s="44">
        <f t="shared" si="2"/>
        <v>2.3809523809523808E-2</v>
      </c>
      <c r="V15" s="44">
        <f t="shared" si="2"/>
        <v>4.3720930232558138E-2</v>
      </c>
      <c r="X15" s="8" t="s">
        <v>200</v>
      </c>
      <c r="Y15">
        <v>55</v>
      </c>
      <c r="Z15">
        <v>0.79900000000000004</v>
      </c>
      <c r="AA15">
        <v>0.83</v>
      </c>
      <c r="AB15">
        <v>0.83899999999999997</v>
      </c>
      <c r="AC15">
        <v>0.8</v>
      </c>
      <c r="AD15" s="2">
        <v>0.78203029999999996</v>
      </c>
      <c r="AE15">
        <v>1</v>
      </c>
    </row>
    <row r="16" spans="2:31">
      <c r="B16">
        <v>6</v>
      </c>
      <c r="C16">
        <f>'UK ONS 16-18'!C14</f>
        <v>8.0000000000000007E-5</v>
      </c>
      <c r="D16">
        <f>'CDC 2017'!B10</f>
        <v>1.3845614739693701E-4</v>
      </c>
      <c r="E16">
        <f>'Can LT 16-18'!C14</f>
        <v>9.0000000000000006E-5</v>
      </c>
      <c r="F16">
        <f>'Nor LT'!C14</f>
        <v>0</v>
      </c>
      <c r="G16">
        <f>'Israel LT'!I18</f>
        <v>1.0315136436683143E-4</v>
      </c>
      <c r="I16">
        <v>6</v>
      </c>
      <c r="J16">
        <f>'UK ONS 16-18'!I14</f>
        <v>7.4999999999999993E-5</v>
      </c>
      <c r="K16">
        <f>'CDC 2017'!J10</f>
        <v>1.1295814329059795E-4</v>
      </c>
      <c r="L16">
        <f>'Can LT 16-18'!I14</f>
        <v>8.0000000000000007E-5</v>
      </c>
      <c r="M16">
        <f>'Nor LT'!I14</f>
        <v>0</v>
      </c>
      <c r="N16">
        <f>'Israel LT'!T18</f>
        <v>7.7735832045600889E-5</v>
      </c>
      <c r="P16" s="43" t="s">
        <v>46</v>
      </c>
      <c r="Q16" s="43">
        <v>60</v>
      </c>
      <c r="R16" s="44">
        <f t="shared" si="2"/>
        <v>9.6679904045799986E-2</v>
      </c>
      <c r="S16" s="44">
        <f t="shared" si="2"/>
        <v>0.16394596617539609</v>
      </c>
      <c r="T16" s="44">
        <f t="shared" si="2"/>
        <v>7.1452797277747157E-2</v>
      </c>
      <c r="U16" s="44">
        <f t="shared" si="2"/>
        <v>8.3333333333333329E-2</v>
      </c>
      <c r="V16" s="44">
        <f t="shared" si="2"/>
        <v>0.10232558139534884</v>
      </c>
      <c r="X16" s="8" t="s">
        <v>201</v>
      </c>
      <c r="Y16">
        <v>65</v>
      </c>
      <c r="Z16">
        <v>0.77900000000000003</v>
      </c>
      <c r="AA16">
        <v>0.81699999999999995</v>
      </c>
      <c r="AB16">
        <v>0.86699999999999999</v>
      </c>
      <c r="AC16">
        <v>0.8</v>
      </c>
      <c r="AD16" s="2">
        <v>0.73301919999999998</v>
      </c>
      <c r="AE16">
        <v>1</v>
      </c>
    </row>
    <row r="17" spans="2:31">
      <c r="B17">
        <v>7</v>
      </c>
      <c r="C17">
        <f>'UK ONS 16-18'!C15</f>
        <v>7.7000000000000001E-5</v>
      </c>
      <c r="D17">
        <f>'CDC 2017'!B11</f>
        <v>1.2436427641659975E-4</v>
      </c>
      <c r="E17">
        <f>'Can LT 16-18'!C15</f>
        <v>8.0000000000000007E-5</v>
      </c>
      <c r="F17">
        <f>'Nor LT'!C15</f>
        <v>0</v>
      </c>
      <c r="G17">
        <f>'Israel LT'!I19</f>
        <v>9.4526352235802316E-5</v>
      </c>
      <c r="I17">
        <v>7</v>
      </c>
      <c r="J17">
        <f>'UK ONS 16-18'!I15</f>
        <v>6.0000000000000002E-5</v>
      </c>
      <c r="K17">
        <f>'CDC 2017'!J11</f>
        <v>1.0362247849116102E-4</v>
      </c>
      <c r="L17">
        <f>'Can LT 16-18'!I15</f>
        <v>6.9999999999999994E-5</v>
      </c>
      <c r="M17">
        <f>'Nor LT'!I15</f>
        <v>0</v>
      </c>
      <c r="N17">
        <f>'Israel LT'!T19</f>
        <v>7.4977512076639295E-5</v>
      </c>
      <c r="P17" s="43" t="s">
        <v>47</v>
      </c>
      <c r="Q17" s="43">
        <v>70</v>
      </c>
      <c r="R17" s="44">
        <f t="shared" si="2"/>
        <v>0.22504888423004818</v>
      </c>
      <c r="S17" s="44">
        <f t="shared" si="2"/>
        <v>0.23663411330707679</v>
      </c>
      <c r="T17" s="44">
        <f t="shared" si="2"/>
        <v>0.18111927411226417</v>
      </c>
      <c r="U17" s="44">
        <f t="shared" si="2"/>
        <v>0.23412698412698413</v>
      </c>
      <c r="V17" s="44">
        <f t="shared" si="2"/>
        <v>0.23069767441860464</v>
      </c>
      <c r="X17" s="8" t="s">
        <v>202</v>
      </c>
      <c r="Y17">
        <v>75</v>
      </c>
      <c r="Z17">
        <v>0.72599999999999998</v>
      </c>
      <c r="AA17">
        <v>0.755</v>
      </c>
      <c r="AB17">
        <v>0.86099999999999999</v>
      </c>
      <c r="AC17">
        <v>0.76</v>
      </c>
      <c r="AD17" s="2">
        <v>0.69030099999999994</v>
      </c>
      <c r="AE17">
        <v>1</v>
      </c>
    </row>
    <row r="18" spans="2:31">
      <c r="B18">
        <v>8</v>
      </c>
      <c r="C18">
        <f>'UK ONS 16-18'!C16</f>
        <v>7.1000000000000005E-5</v>
      </c>
      <c r="D18">
        <f>'CDC 2017'!B12</f>
        <v>1.1041062680305913E-4</v>
      </c>
      <c r="E18">
        <f>'Can LT 16-18'!C16</f>
        <v>8.0000000000000007E-5</v>
      </c>
      <c r="F18">
        <f>'Nor LT'!C16</f>
        <v>0</v>
      </c>
      <c r="G18">
        <f>'Israel LT'!I20</f>
        <v>9.103334325788744E-5</v>
      </c>
      <c r="I18">
        <v>8</v>
      </c>
      <c r="J18">
        <f>'UK ONS 16-18'!I16</f>
        <v>6.0000000000000002E-5</v>
      </c>
      <c r="K18">
        <f>'CDC 2017'!J12</f>
        <v>9.6691532235126942E-5</v>
      </c>
      <c r="L18">
        <f>'Can LT 16-18'!I16</f>
        <v>6.9999999999999994E-5</v>
      </c>
      <c r="M18">
        <f>'Nor LT'!I16</f>
        <v>0</v>
      </c>
      <c r="N18">
        <f>'Israel LT'!T20</f>
        <v>7.5271776536278291E-5</v>
      </c>
      <c r="P18" s="45" t="s">
        <v>48</v>
      </c>
      <c r="Q18" s="43">
        <v>80</v>
      </c>
      <c r="R18" s="44">
        <f t="shared" si="2"/>
        <v>0.39520632168847136</v>
      </c>
      <c r="S18" s="44">
        <f t="shared" ref="S18" si="5">S37/S$39</f>
        <v>0.29862509578885466</v>
      </c>
      <c r="T18" s="44">
        <f>T37/T$39</f>
        <v>0.35794233572998024</v>
      </c>
      <c r="U18" s="44">
        <f t="shared" ref="U18:V18" si="6">U37/U$39</f>
        <v>0.34920634920634919</v>
      </c>
      <c r="V18" s="44">
        <f t="shared" si="6"/>
        <v>0.35627906976744184</v>
      </c>
    </row>
    <row r="19" spans="2:31">
      <c r="B19">
        <v>9</v>
      </c>
      <c r="C19">
        <f>'UK ONS 16-18'!C17</f>
        <v>6.4999999999999994E-5</v>
      </c>
      <c r="D19">
        <f>'CDC 2017'!B13</f>
        <v>9.8203672678209841E-5</v>
      </c>
      <c r="E19">
        <f>'Can LT 16-18'!C17</f>
        <v>8.0000000000000007E-5</v>
      </c>
      <c r="F19">
        <f>'Nor LT'!C17</f>
        <v>0</v>
      </c>
      <c r="G19">
        <f>'Israel LT'!I21</f>
        <v>9.239145173632458E-5</v>
      </c>
      <c r="I19">
        <v>9</v>
      </c>
      <c r="J19">
        <f>'UK ONS 16-18'!I17</f>
        <v>6.2000000000000003E-5</v>
      </c>
      <c r="K19">
        <f>'CDC 2017'!J13</f>
        <v>9.2378773842938244E-5</v>
      </c>
      <c r="L19">
        <f>'Can LT 16-18'!I17</f>
        <v>6.9999999999999994E-5</v>
      </c>
      <c r="M19">
        <f>'Nor LT'!I17</f>
        <v>0</v>
      </c>
      <c r="N19">
        <f>'Israel LT'!T21</f>
        <v>7.756702406156658E-5</v>
      </c>
      <c r="P19" s="46" t="s">
        <v>49</v>
      </c>
      <c r="Q19" s="46">
        <v>90</v>
      </c>
      <c r="R19" s="47">
        <f t="shared" si="2"/>
        <v>0.21750962565766929</v>
      </c>
      <c r="S19" s="47">
        <f t="shared" ref="S19:V19" si="7">S38/S$39</f>
        <v>0.16594639388377025</v>
      </c>
      <c r="T19" s="47">
        <f t="shared" si="7"/>
        <v>0.35794233572998024</v>
      </c>
      <c r="U19" s="47">
        <f t="shared" si="7"/>
        <v>0.28968253968253971</v>
      </c>
      <c r="V19" s="47">
        <f t="shared" si="7"/>
        <v>0.24465116279069768</v>
      </c>
    </row>
    <row r="20" spans="2:31">
      <c r="B20">
        <v>10</v>
      </c>
      <c r="C20">
        <f>'UK ONS 16-18'!C18</f>
        <v>7.6000000000000004E-5</v>
      </c>
      <c r="D20">
        <f>'CDC 2017'!B14</f>
        <v>9.3976806965656579E-5</v>
      </c>
      <c r="E20">
        <f>'Can LT 16-18'!C18</f>
        <v>9.0000000000000006E-5</v>
      </c>
      <c r="F20">
        <f>'Nor LT'!C18</f>
        <v>0</v>
      </c>
      <c r="G20">
        <f>'Israel LT'!I22</f>
        <v>9.8887984693111125E-5</v>
      </c>
      <c r="I20">
        <v>10</v>
      </c>
      <c r="J20">
        <f>'UK ONS 16-18'!I18</f>
        <v>5.8999999999999998E-5</v>
      </c>
      <c r="K20">
        <f>'CDC 2017'!J14</f>
        <v>9.2018555733375251E-5</v>
      </c>
      <c r="L20">
        <f>'Can LT 16-18'!I18</f>
        <v>8.0000000000000007E-5</v>
      </c>
      <c r="M20">
        <f>'Nor LT'!I18</f>
        <v>0</v>
      </c>
      <c r="N20">
        <f>'Israel LT'!T22</f>
        <v>8.107307695627859E-5</v>
      </c>
      <c r="P20" s="43" t="s">
        <v>65</v>
      </c>
      <c r="Q20" s="43"/>
      <c r="R20" s="44">
        <f t="shared" si="2"/>
        <v>1</v>
      </c>
      <c r="S20" s="44">
        <v>1</v>
      </c>
      <c r="T20" s="44">
        <v>1</v>
      </c>
      <c r="U20" s="44">
        <v>1</v>
      </c>
      <c r="V20" s="44">
        <v>1</v>
      </c>
    </row>
    <row r="21" spans="2:31">
      <c r="B21">
        <v>11</v>
      </c>
      <c r="C21">
        <f>'UK ONS 16-18'!C19</f>
        <v>8.6000000000000003E-5</v>
      </c>
      <c r="D21">
        <f>'CDC 2017'!B15</f>
        <v>1.0786124767037109E-4</v>
      </c>
      <c r="E21">
        <f>'Can LT 16-18'!C19</f>
        <v>1E-4</v>
      </c>
      <c r="F21">
        <f>'Nor LT'!C19</f>
        <v>0</v>
      </c>
      <c r="G21">
        <f>'Israel LT'!I23</f>
        <v>1.1075497099642469E-4</v>
      </c>
      <c r="I21">
        <v>11</v>
      </c>
      <c r="J21">
        <f>'UK ONS 16-18'!I19</f>
        <v>7.6000000000000004E-5</v>
      </c>
      <c r="K21">
        <f>'CDC 2017'!J15</f>
        <v>9.789587784325704E-5</v>
      </c>
      <c r="L21">
        <f>'Can LT 16-18'!I19</f>
        <v>8.0000000000000007E-5</v>
      </c>
      <c r="M21">
        <f>'Nor LT'!I19</f>
        <v>0</v>
      </c>
      <c r="N21">
        <f>'Israel LT'!T23</f>
        <v>8.5600169335157232E-5</v>
      </c>
    </row>
    <row r="22" spans="2:31">
      <c r="B22">
        <v>12</v>
      </c>
      <c r="C22">
        <f>'UK ONS 16-18'!C20</f>
        <v>9.8999999999999994E-5</v>
      </c>
      <c r="D22">
        <f>'CDC 2017'!B16</f>
        <v>1.5155704750213772E-4</v>
      </c>
      <c r="E22">
        <f>'Can LT 16-18'!C20</f>
        <v>1.1E-4</v>
      </c>
      <c r="F22">
        <f>'Nor LT'!C20</f>
        <v>0</v>
      </c>
      <c r="G22">
        <f>'Israel LT'!I24</f>
        <v>1.2852899894834206E-4</v>
      </c>
      <c r="I22">
        <v>12</v>
      </c>
      <c r="J22">
        <f>'UK ONS 16-18'!I20</f>
        <v>6.8999999999999997E-5</v>
      </c>
      <c r="K22">
        <f>'CDC 2017'!J16</f>
        <v>1.1269428068771958E-4</v>
      </c>
      <c r="L22">
        <f>'Can LT 16-18'!I20</f>
        <v>9.0000000000000006E-5</v>
      </c>
      <c r="M22">
        <f>'Nor LT'!I20</f>
        <v>0</v>
      </c>
      <c r="N22">
        <f>'Israel LT'!T24</f>
        <v>9.1111499780282821E-5</v>
      </c>
      <c r="V22" s="10"/>
    </row>
    <row r="23" spans="2:31">
      <c r="B23">
        <v>13</v>
      </c>
      <c r="C23">
        <f>'UK ONS 16-18'!C21</f>
        <v>1.1E-4</v>
      </c>
      <c r="D23">
        <f>'CDC 2017'!B17</f>
        <v>2.3189505736809224E-4</v>
      </c>
      <c r="E23">
        <f>'Can LT 16-18'!C21</f>
        <v>1.3999999999999999E-4</v>
      </c>
      <c r="F23">
        <f>'Nor LT'!C21</f>
        <v>0</v>
      </c>
      <c r="G23">
        <f>'Israel LT'!I25</f>
        <v>1.5302678270302865E-4</v>
      </c>
      <c r="I23">
        <v>13</v>
      </c>
      <c r="J23">
        <f>'UK ONS 16-18'!I21</f>
        <v>7.7999999999999999E-5</v>
      </c>
      <c r="K23">
        <f>'CDC 2017'!J17</f>
        <v>1.3793694961350411E-4</v>
      </c>
      <c r="L23">
        <f>'Can LT 16-18'!I21</f>
        <v>1.1E-4</v>
      </c>
      <c r="M23">
        <f>'Nor LT'!I21</f>
        <v>0</v>
      </c>
      <c r="N23">
        <f>'Israel LT'!T25</f>
        <v>9.7560616076773209E-5</v>
      </c>
    </row>
    <row r="24" spans="2:31">
      <c r="B24">
        <v>14</v>
      </c>
      <c r="C24">
        <f>'UK ONS 16-18'!C22</f>
        <v>1.3300000000000001E-4</v>
      </c>
      <c r="D24">
        <f>'CDC 2017'!B18</f>
        <v>3.4138996852561831E-4</v>
      </c>
      <c r="E24">
        <f>'Can LT 16-18'!C22</f>
        <v>1.8000000000000001E-4</v>
      </c>
      <c r="F24">
        <f>'Nor LT'!C22</f>
        <v>0</v>
      </c>
      <c r="G24">
        <f>'Israel LT'!I26</f>
        <v>1.8508551197572555E-4</v>
      </c>
      <c r="I24">
        <v>14</v>
      </c>
      <c r="J24">
        <f>'UK ONS 16-18'!I22</f>
        <v>1.01E-4</v>
      </c>
      <c r="K24">
        <f>'CDC 2017'!J18</f>
        <v>1.7166299221571535E-4</v>
      </c>
      <c r="L24">
        <f>'Can LT 16-18'!I22</f>
        <v>1.2999999999999999E-4</v>
      </c>
      <c r="M24">
        <f>'Nor LT'!I22</f>
        <v>0</v>
      </c>
      <c r="N24">
        <f>'Israel LT'!T26</f>
        <v>1.0487713192131304E-4</v>
      </c>
    </row>
    <row r="25" spans="2:31">
      <c r="B25">
        <v>15</v>
      </c>
      <c r="C25">
        <f>'UK ONS 16-18'!C23</f>
        <v>1.7899999999999999E-4</v>
      </c>
      <c r="D25">
        <f>'CDC 2017'!B19</f>
        <v>4.61328134406358E-4</v>
      </c>
      <c r="E25">
        <f>'Can LT 16-18'!C23</f>
        <v>2.5000000000000001E-4</v>
      </c>
      <c r="F25">
        <f>'Nor LT'!C23</f>
        <v>0</v>
      </c>
      <c r="G25">
        <f>'Israel LT'!I27</f>
        <v>2.2517817009709014E-4</v>
      </c>
      <c r="I25">
        <v>15</v>
      </c>
      <c r="J25">
        <f>'UK ONS 16-18'!I23</f>
        <v>1.1900000000000001E-4</v>
      </c>
      <c r="K25">
        <f>'CDC 2017'!J19</f>
        <v>2.0998850231990218E-4</v>
      </c>
      <c r="L25">
        <f>'Can LT 16-18'!I23</f>
        <v>1.6000000000000001E-4</v>
      </c>
      <c r="M25">
        <f>'Nor LT'!I23</f>
        <v>0</v>
      </c>
      <c r="N25">
        <f>'Israel LT'!T27</f>
        <v>1.1295206169620873E-4</v>
      </c>
      <c r="P25" t="s">
        <v>192</v>
      </c>
    </row>
    <row r="26" spans="2:31">
      <c r="B26">
        <v>16</v>
      </c>
      <c r="C26">
        <f>'UK ONS 16-18'!C24</f>
        <v>2.33E-4</v>
      </c>
      <c r="D26">
        <f>'CDC 2017'!B20</f>
        <v>5.8416114188730717E-4</v>
      </c>
      <c r="E26">
        <f>'Can LT 16-18'!C24</f>
        <v>3.3E-4</v>
      </c>
      <c r="F26">
        <f>'Nor LT'!C24</f>
        <v>0</v>
      </c>
      <c r="G26">
        <f>'Israel LT'!I28</f>
        <v>2.7285961352202601E-4</v>
      </c>
      <c r="I26">
        <v>16</v>
      </c>
      <c r="J26">
        <f>'UK ONS 16-18'!I24</f>
        <v>1.5300000000000001E-4</v>
      </c>
      <c r="K26">
        <f>'CDC 2017'!J20</f>
        <v>2.5020970497280359E-4</v>
      </c>
      <c r="L26">
        <f>'Can LT 16-18'!I24</f>
        <v>2.0000000000000001E-4</v>
      </c>
      <c r="M26">
        <f>'Nor LT'!I24</f>
        <v>0</v>
      </c>
      <c r="N26">
        <f>'Israel LT'!T28</f>
        <v>1.2162329851986952E-4</v>
      </c>
      <c r="P26" t="s">
        <v>214</v>
      </c>
    </row>
    <row r="27" spans="2:31">
      <c r="B27">
        <v>17</v>
      </c>
      <c r="C27">
        <f>'UK ONS 16-18'!C25</f>
        <v>3.1700000000000001E-4</v>
      </c>
      <c r="D27">
        <f>'CDC 2017'!B21</f>
        <v>7.1757868863642216E-4</v>
      </c>
      <c r="E27">
        <f>'Can LT 16-18'!C25</f>
        <v>4.2000000000000002E-4</v>
      </c>
      <c r="F27">
        <f>'Nor LT'!C25</f>
        <v>0</v>
      </c>
      <c r="G27">
        <f>'Israel LT'!I29</f>
        <v>3.2607805838455928E-4</v>
      </c>
      <c r="I27">
        <v>17</v>
      </c>
      <c r="J27">
        <f>'UK ONS 16-18'!I25</f>
        <v>1.5200000000000001E-4</v>
      </c>
      <c r="K27">
        <f>'CDC 2017'!J21</f>
        <v>2.9255016124807298E-4</v>
      </c>
      <c r="L27">
        <f>'Can LT 16-18'!I25</f>
        <v>2.4000000000000001E-4</v>
      </c>
      <c r="M27">
        <f>'Nor LT'!I25</f>
        <v>0</v>
      </c>
      <c r="N27">
        <f>'Israel LT'!T29</f>
        <v>1.3066245400610618E-4</v>
      </c>
    </row>
    <row r="28" spans="2:31">
      <c r="B28">
        <v>18</v>
      </c>
      <c r="C28">
        <f>'UK ONS 16-18'!C26</f>
        <v>4.06E-4</v>
      </c>
      <c r="D28">
        <f>'CDC 2017'!B22</f>
        <v>8.5859786486253142E-4</v>
      </c>
      <c r="E28">
        <f>'Can LT 16-18'!C26</f>
        <v>5.1000000000000004E-4</v>
      </c>
      <c r="F28">
        <f>'Nor LT'!C26</f>
        <v>1E-3</v>
      </c>
      <c r="G28">
        <f>'Israel LT'!I30</f>
        <v>3.8052523684085573E-4</v>
      </c>
      <c r="I28">
        <v>18</v>
      </c>
      <c r="J28">
        <f>'UK ONS 16-18'!I26</f>
        <v>2.1800000000000001E-4</v>
      </c>
      <c r="K28">
        <f>'CDC 2017'!J22</f>
        <v>3.3566230558790267E-4</v>
      </c>
      <c r="L28">
        <f>'Can LT 16-18'!I26</f>
        <v>2.7E-4</v>
      </c>
      <c r="M28">
        <f>'Nor LT'!I26</f>
        <v>0</v>
      </c>
      <c r="N28">
        <f>'Israel LT'!T30</f>
        <v>1.3976499838110545E-4</v>
      </c>
      <c r="P28" s="42" t="s">
        <v>193</v>
      </c>
      <c r="Q28" s="42" t="s">
        <v>194</v>
      </c>
      <c r="R28" s="42" t="s">
        <v>15</v>
      </c>
      <c r="S28" s="42" t="s">
        <v>16</v>
      </c>
      <c r="T28" s="49" t="s">
        <v>190</v>
      </c>
      <c r="U28" s="49" t="s">
        <v>191</v>
      </c>
      <c r="V28" s="49" t="s">
        <v>189</v>
      </c>
    </row>
    <row r="29" spans="2:31">
      <c r="B29">
        <v>19</v>
      </c>
      <c r="C29">
        <f>'UK ONS 16-18'!C27</f>
        <v>4.4999999999999999E-4</v>
      </c>
      <c r="D29">
        <f>'CDC 2017'!B23</f>
        <v>1.0014867875725031E-3</v>
      </c>
      <c r="E29">
        <f>'Can LT 16-18'!C27</f>
        <v>5.9999999999999995E-4</v>
      </c>
      <c r="F29">
        <f>'Nor LT'!C27</f>
        <v>0</v>
      </c>
      <c r="G29">
        <f>'Israel LT'!I31</f>
        <v>4.3035497695416989E-4</v>
      </c>
      <c r="I29">
        <v>19</v>
      </c>
      <c r="J29">
        <f>'UK ONS 16-18'!I27</f>
        <v>1.9599999999999999E-4</v>
      </c>
      <c r="K29">
        <f>'CDC 2017'!J23</f>
        <v>3.7903472548350692E-4</v>
      </c>
      <c r="L29">
        <f>'Can LT 16-18'!I27</f>
        <v>2.9E-4</v>
      </c>
      <c r="M29">
        <f>'Nor LT'!I27</f>
        <v>0</v>
      </c>
      <c r="N29">
        <f>'Israel LT'!T31</f>
        <v>1.4862270528508646E-4</v>
      </c>
      <c r="P29" s="43" t="s">
        <v>40</v>
      </c>
      <c r="Q29" s="43">
        <v>0</v>
      </c>
      <c r="R29" s="66">
        <f>SUM('UK ONS ageD'!BE11:BE13)</f>
        <v>3</v>
      </c>
      <c r="S29" s="66">
        <f>SUM('US CDC ageD'!G21:G22)+'US CDC ageD'!G23/2</f>
        <v>22</v>
      </c>
      <c r="T29" s="3">
        <f>'Can ageD'!B19</f>
        <v>1</v>
      </c>
      <c r="U29">
        <f>0</f>
        <v>0</v>
      </c>
      <c r="V29">
        <f>'Israel ageD'!G7</f>
        <v>1</v>
      </c>
    </row>
    <row r="30" spans="2:31">
      <c r="B30">
        <v>20</v>
      </c>
      <c r="C30">
        <f>'UK ONS 16-18'!C28</f>
        <v>4.8099999999999998E-4</v>
      </c>
      <c r="D30">
        <f>'CDC 2017'!B24</f>
        <v>1.1470711324363947E-3</v>
      </c>
      <c r="E30">
        <f>'Can LT 16-18'!C28</f>
        <v>6.8000000000000005E-4</v>
      </c>
      <c r="F30">
        <f>'Nor LT'!C28</f>
        <v>1E-3</v>
      </c>
      <c r="G30">
        <f>'Israel LT'!I32</f>
        <v>4.7241129835084056E-4</v>
      </c>
      <c r="I30">
        <v>20</v>
      </c>
      <c r="J30">
        <f>'UK ONS 16-18'!I28</f>
        <v>1.9699999999999999E-4</v>
      </c>
      <c r="K30">
        <f>'CDC 2017'!J24</f>
        <v>4.244505544193089E-4</v>
      </c>
      <c r="L30">
        <f>'Can LT 16-18'!I28</f>
        <v>3.2000000000000003E-4</v>
      </c>
      <c r="M30">
        <f>'Nor LT'!I28</f>
        <v>0</v>
      </c>
      <c r="N30">
        <f>'Israel LT'!T32</f>
        <v>1.5719187650010074E-4</v>
      </c>
      <c r="P30" s="48" t="s">
        <v>41</v>
      </c>
      <c r="Q30" s="43">
        <f>10</f>
        <v>10</v>
      </c>
      <c r="R30" s="66">
        <f>SUM('UK ONS ageD'!BE14:BE15)</f>
        <v>12</v>
      </c>
      <c r="S30" s="66">
        <f>SUM('US CDC ageD'!G23:G24)/2</f>
        <v>78</v>
      </c>
      <c r="T30" s="3">
        <f>'Can ageD'!B20</f>
        <v>1.1305822498586772E-4</v>
      </c>
      <c r="U30">
        <v>0</v>
      </c>
      <c r="V30">
        <f>'Israel ageD'!G8</f>
        <v>2</v>
      </c>
    </row>
    <row r="31" spans="2:31">
      <c r="B31">
        <v>21</v>
      </c>
      <c r="C31">
        <f>'UK ONS 16-18'!C29</f>
        <v>5.0799999999999999E-4</v>
      </c>
      <c r="D31">
        <f>'CDC 2017'!B25</f>
        <v>1.2859423877671361E-3</v>
      </c>
      <c r="E31">
        <f>'Can LT 16-18'!C29</f>
        <v>7.5000000000000002E-4</v>
      </c>
      <c r="F31">
        <f>'Nor LT'!C29</f>
        <v>0</v>
      </c>
      <c r="G31">
        <f>'Israel LT'!I33</f>
        <v>5.0527066256768414E-4</v>
      </c>
      <c r="I31">
        <v>21</v>
      </c>
      <c r="J31">
        <f>'UK ONS 16-18'!I29</f>
        <v>2.24E-4</v>
      </c>
      <c r="K31">
        <f>'CDC 2017'!J25</f>
        <v>4.7057535266503692E-4</v>
      </c>
      <c r="L31">
        <f>'Can LT 16-18'!I29</f>
        <v>3.4000000000000002E-4</v>
      </c>
      <c r="M31">
        <f>'Nor LT'!I29</f>
        <v>0</v>
      </c>
      <c r="N31">
        <f>'Israel LT'!T33</f>
        <v>1.6552960819378934E-4</v>
      </c>
      <c r="P31" s="43" t="s">
        <v>42</v>
      </c>
      <c r="Q31" s="43">
        <v>20</v>
      </c>
      <c r="R31" s="66">
        <f>SUM('UK ONS ageD'!BE16:BE17)</f>
        <v>73</v>
      </c>
      <c r="S31" s="66">
        <f>SUM('US CDC ageD'!G24:G25)/2</f>
        <v>456</v>
      </c>
      <c r="T31" s="3">
        <f>'Can ageD'!B21</f>
        <v>9</v>
      </c>
      <c r="U31">
        <v>0</v>
      </c>
      <c r="V31">
        <f>'Israel ageD'!G9</f>
        <v>3</v>
      </c>
    </row>
    <row r="32" spans="2:31">
      <c r="B32">
        <v>22</v>
      </c>
      <c r="C32">
        <f>'UK ONS 16-18'!C30</f>
        <v>4.9399999999999997E-4</v>
      </c>
      <c r="D32">
        <f>'CDC 2017'!B26</f>
        <v>1.4028329169377685E-3</v>
      </c>
      <c r="E32">
        <f>'Can LT 16-18'!C30</f>
        <v>8.0999999999999996E-4</v>
      </c>
      <c r="F32">
        <f>'Nor LT'!C30</f>
        <v>1E-3</v>
      </c>
      <c r="G32">
        <f>'Israel LT'!I34</f>
        <v>5.2856515581709658E-4</v>
      </c>
      <c r="I32">
        <v>22</v>
      </c>
      <c r="J32">
        <f>'UK ONS 16-18'!I30</f>
        <v>2.1900000000000001E-4</v>
      </c>
      <c r="K32">
        <f>'CDC 2017'!J26</f>
        <v>5.1309901755303144E-4</v>
      </c>
      <c r="L32">
        <f>'Can LT 16-18'!I30</f>
        <v>3.6000000000000002E-4</v>
      </c>
      <c r="M32">
        <f>'Nor LT'!I30</f>
        <v>0</v>
      </c>
      <c r="N32">
        <f>'Israel LT'!T34</f>
        <v>1.7372582503532151E-4</v>
      </c>
      <c r="P32" s="43" t="s">
        <v>43</v>
      </c>
      <c r="Q32" s="43">
        <v>30</v>
      </c>
      <c r="R32" s="66">
        <f>SUM('UK ONS ageD'!BE18:BE19)</f>
        <v>206</v>
      </c>
      <c r="S32" s="66">
        <f>SUM('US CDC ageD'!G25:G26)/2</f>
        <v>1371</v>
      </c>
      <c r="T32" s="3">
        <f>'Can ageD'!B22</f>
        <v>15</v>
      </c>
      <c r="U32">
        <v>0</v>
      </c>
      <c r="V32">
        <f>'Israel ageD'!G10</f>
        <v>4</v>
      </c>
    </row>
    <row r="33" spans="2:22">
      <c r="B33">
        <v>23</v>
      </c>
      <c r="C33">
        <f>'UK ONS 16-18'!C31</f>
        <v>5.2400000000000005E-4</v>
      </c>
      <c r="D33">
        <f>'CDC 2017'!B27</f>
        <v>1.4899933012202382E-3</v>
      </c>
      <c r="E33">
        <f>'Can LT 16-18'!C31</f>
        <v>8.5999999999999998E-4</v>
      </c>
      <c r="F33">
        <f>'Nor LT'!C31</f>
        <v>1E-3</v>
      </c>
      <c r="G33">
        <f>'Israel LT'!I35</f>
        <v>5.4288006965963226E-4</v>
      </c>
      <c r="I33">
        <v>23</v>
      </c>
      <c r="J33">
        <f>'UK ONS 16-18'!I31</f>
        <v>2.2000000000000001E-4</v>
      </c>
      <c r="K33">
        <f>'CDC 2017'!J27</f>
        <v>5.4998509585857391E-4</v>
      </c>
      <c r="L33">
        <f>'Can LT 16-18'!I31</f>
        <v>3.6999999999999999E-4</v>
      </c>
      <c r="M33">
        <f>'Nor LT'!I31</f>
        <v>0</v>
      </c>
      <c r="N33">
        <f>'Israel LT'!T35</f>
        <v>1.8190248848074241E-4</v>
      </c>
      <c r="P33" s="43" t="s">
        <v>44</v>
      </c>
      <c r="Q33" s="43">
        <v>40</v>
      </c>
      <c r="R33" s="66">
        <f>SUM('UK ONS ageD'!BE20:BE21)</f>
        <v>690</v>
      </c>
      <c r="S33" s="66">
        <f>SUM('US CDC ageD'!G26:G27)/2</f>
        <v>3730</v>
      </c>
      <c r="T33" s="3">
        <f>'Can ageD'!B23</f>
        <v>47</v>
      </c>
      <c r="U33">
        <f>'Nor ageD'!C7</f>
        <v>5</v>
      </c>
      <c r="V33">
        <f>'Israel ageD'!G11</f>
        <v>14</v>
      </c>
    </row>
    <row r="34" spans="2:22">
      <c r="B34">
        <v>24</v>
      </c>
      <c r="C34">
        <f>'UK ONS 16-18'!C32</f>
        <v>5.44E-4</v>
      </c>
      <c r="D34">
        <f>'CDC 2017'!B28</f>
        <v>1.5538185834884644E-3</v>
      </c>
      <c r="E34">
        <f>'Can LT 16-18'!C32</f>
        <v>8.8000000000000003E-4</v>
      </c>
      <c r="F34">
        <f>'Nor LT'!C32</f>
        <v>1E-3</v>
      </c>
      <c r="G34">
        <f>'Israel LT'!I36</f>
        <v>5.495414638213925E-4</v>
      </c>
      <c r="I34">
        <v>24</v>
      </c>
      <c r="J34">
        <f>'UK ONS 16-18'!I32</f>
        <v>2.2599999999999999E-4</v>
      </c>
      <c r="K34">
        <f>'CDC 2017'!J28</f>
        <v>5.8267998974770308E-4</v>
      </c>
      <c r="L34">
        <f>'Can LT 16-18'!I32</f>
        <v>3.8000000000000002E-4</v>
      </c>
      <c r="M34">
        <f>'Nor LT'!I32</f>
        <v>0</v>
      </c>
      <c r="N34">
        <f>'Israel LT'!T36</f>
        <v>1.9021331496134574E-4</v>
      </c>
      <c r="P34" s="43" t="s">
        <v>45</v>
      </c>
      <c r="Q34" s="43">
        <v>40</v>
      </c>
      <c r="R34" s="66">
        <f>SUM('UK ONS ageD'!BE22:BE23)</f>
        <v>2268</v>
      </c>
      <c r="S34" s="66">
        <f>SUM('US CDC ageD'!G27:G28)/2</f>
        <v>9476.5</v>
      </c>
      <c r="T34" s="3">
        <f>'Can ageD'!B24</f>
        <v>207</v>
      </c>
      <c r="U34">
        <f>'Nor ageD'!C8</f>
        <v>6</v>
      </c>
      <c r="V34">
        <f>'Israel ageD'!G12</f>
        <v>47</v>
      </c>
    </row>
    <row r="35" spans="2:22">
      <c r="B35">
        <v>25</v>
      </c>
      <c r="C35">
        <f>'UK ONS 16-18'!C33</f>
        <v>5.9900000000000003E-4</v>
      </c>
      <c r="D35">
        <f>'CDC 2017'!B29</f>
        <v>1.609192113392055E-3</v>
      </c>
      <c r="E35">
        <f>'Can LT 16-18'!C33</f>
        <v>8.9999999999999998E-4</v>
      </c>
      <c r="F35">
        <f>'Nor LT'!C33</f>
        <v>1E-3</v>
      </c>
      <c r="G35">
        <f>'Israel LT'!I37</f>
        <v>5.5036209419761443E-4</v>
      </c>
      <c r="I35">
        <v>25</v>
      </c>
      <c r="J35">
        <f>'UK ONS 16-18'!I33</f>
        <v>2.5999999999999998E-4</v>
      </c>
      <c r="K35">
        <f>'CDC 2017'!J29</f>
        <v>6.1345921130850911E-4</v>
      </c>
      <c r="L35">
        <f>'Can LT 16-18'!I33</f>
        <v>3.8999999999999999E-4</v>
      </c>
      <c r="M35">
        <f>'Nor LT'!I33</f>
        <v>0</v>
      </c>
      <c r="N35">
        <f>'Israel LT'!T37</f>
        <v>1.9884453498457698E-4</v>
      </c>
      <c r="P35" s="43" t="s">
        <v>46</v>
      </c>
      <c r="Q35" s="43">
        <v>60</v>
      </c>
      <c r="R35" s="66">
        <f>SUM('UK ONS ageD'!BE24:BE25)</f>
        <v>4796</v>
      </c>
      <c r="S35" s="66">
        <f>SUM('US CDC ageD'!G28:G29)/2</f>
        <v>18399</v>
      </c>
      <c r="T35" s="3">
        <f>'Can ageD'!B25</f>
        <v>632</v>
      </c>
      <c r="U35">
        <f>'Nor ageD'!C9</f>
        <v>21</v>
      </c>
      <c r="V35">
        <f>'Israel ageD'!G13</f>
        <v>110</v>
      </c>
    </row>
    <row r="36" spans="2:22">
      <c r="B36">
        <v>26</v>
      </c>
      <c r="C36">
        <f>'UK ONS 16-18'!C34</f>
        <v>5.9699999999999998E-4</v>
      </c>
      <c r="D36">
        <f>'CDC 2017'!B30</f>
        <v>1.6636601649224758E-3</v>
      </c>
      <c r="E36">
        <f>'Can LT 16-18'!C34</f>
        <v>9.2000000000000003E-4</v>
      </c>
      <c r="F36">
        <f>'Nor LT'!C34</f>
        <v>1E-3</v>
      </c>
      <c r="G36">
        <f>'Israel LT'!I38</f>
        <v>5.4740444888810456E-4</v>
      </c>
      <c r="I36">
        <v>26</v>
      </c>
      <c r="J36">
        <f>'UK ONS 16-18'!I34</f>
        <v>2.52E-4</v>
      </c>
      <c r="K36">
        <f>'CDC 2017'!J30</f>
        <v>6.4568896777927876E-4</v>
      </c>
      <c r="L36">
        <f>'Can LT 16-18'!I34</f>
        <v>4.0000000000000002E-4</v>
      </c>
      <c r="M36">
        <f>'Nor LT'!I34</f>
        <v>0</v>
      </c>
      <c r="N36">
        <f>'Israel LT'!T38</f>
        <v>2.0801724018844521E-4</v>
      </c>
      <c r="P36" s="43" t="s">
        <v>47</v>
      </c>
      <c r="Q36" s="43">
        <v>70</v>
      </c>
      <c r="R36" s="66">
        <f>SUM('UK ONS ageD'!BE26:BE27)</f>
        <v>11164</v>
      </c>
      <c r="S36" s="66">
        <f>SUM('US CDC ageD'!G29:G30)/2</f>
        <v>26556.5</v>
      </c>
      <c r="T36" s="3">
        <f>'Can ageD'!B26</f>
        <v>1602</v>
      </c>
      <c r="U36">
        <f>'Nor ageD'!C10</f>
        <v>59</v>
      </c>
      <c r="V36">
        <f>'Israel ageD'!G14</f>
        <v>248</v>
      </c>
    </row>
    <row r="37" spans="2:22">
      <c r="B37">
        <v>27</v>
      </c>
      <c r="C37">
        <f>'UK ONS 16-18'!C35</f>
        <v>6.0400000000000004E-4</v>
      </c>
      <c r="D37">
        <f>'CDC 2017'!B31</f>
        <v>1.71330024022609E-3</v>
      </c>
      <c r="E37">
        <f>'Can LT 16-18'!C35</f>
        <v>9.3999999999999997E-4</v>
      </c>
      <c r="F37">
        <f>'Nor LT'!C35</f>
        <v>1E-3</v>
      </c>
      <c r="G37">
        <f>'Israel LT'!I39</f>
        <v>5.4280041442391952E-4</v>
      </c>
      <c r="I37">
        <v>27</v>
      </c>
      <c r="J37">
        <f>'UK ONS 16-18'!I35</f>
        <v>2.8600000000000001E-4</v>
      </c>
      <c r="K37">
        <f>'CDC 2017'!J31</f>
        <v>6.8173068575561047E-4</v>
      </c>
      <c r="L37">
        <f>'Can LT 16-18'!I35</f>
        <v>4.0999999999999999E-4</v>
      </c>
      <c r="M37">
        <f>'Nor LT'!I35</f>
        <v>0</v>
      </c>
      <c r="N37">
        <f>'Israel LT'!T39</f>
        <v>2.1799191241094149E-4</v>
      </c>
      <c r="P37" s="45" t="s">
        <v>48</v>
      </c>
      <c r="Q37" s="43">
        <v>80</v>
      </c>
      <c r="R37" s="66">
        <f>SUM('UK ONS ageD'!BE28:BE29)</f>
        <v>19605</v>
      </c>
      <c r="S37" s="66">
        <f>SUM('US CDC ageD'!G30:G31)/2</f>
        <v>33513.5</v>
      </c>
      <c r="T37" s="3">
        <f>'Can ageD'!B27</f>
        <v>3166</v>
      </c>
      <c r="U37">
        <f>'Nor ageD'!C11</f>
        <v>88</v>
      </c>
      <c r="V37">
        <f>'Israel ageD'!G15</f>
        <v>383</v>
      </c>
    </row>
    <row r="38" spans="2:22">
      <c r="B38">
        <v>28</v>
      </c>
      <c r="C38">
        <f>'UK ONS 16-18'!C36</f>
        <v>6.96E-4</v>
      </c>
      <c r="D38">
        <f>'CDC 2017'!B32</f>
        <v>1.7615470569580793E-3</v>
      </c>
      <c r="E38">
        <f>'Can LT 16-18'!C36</f>
        <v>9.7000000000000005E-4</v>
      </c>
      <c r="F38">
        <f>'Nor LT'!C36</f>
        <v>1E-3</v>
      </c>
      <c r="G38">
        <f>'Israel LT'!I40</f>
        <v>5.3864711478353105E-4</v>
      </c>
      <c r="I38">
        <v>28</v>
      </c>
      <c r="J38">
        <f>'UK ONS 16-18'!I36</f>
        <v>3.3E-4</v>
      </c>
      <c r="K38">
        <f>'CDC 2017'!J32</f>
        <v>7.2449375875294209E-4</v>
      </c>
      <c r="L38">
        <f>'Can LT 16-18'!I36</f>
        <v>4.2999999999999999E-4</v>
      </c>
      <c r="M38">
        <f>'Nor LT'!I36</f>
        <v>0</v>
      </c>
      <c r="N38">
        <f>'Israel LT'!T40</f>
        <v>2.2907582940519608E-4</v>
      </c>
      <c r="P38" s="46" t="s">
        <v>49</v>
      </c>
      <c r="Q38" s="46">
        <v>90</v>
      </c>
      <c r="R38" s="67">
        <f>'UK ONS ageD'!BE30</f>
        <v>10790</v>
      </c>
      <c r="S38" s="67">
        <f>'US CDC ageD'!G31/2</f>
        <v>18623.5</v>
      </c>
      <c r="T38" s="81">
        <f>'Can ageD'!B28</f>
        <v>3166</v>
      </c>
      <c r="U38">
        <f>'Nor ageD'!C12</f>
        <v>73</v>
      </c>
      <c r="V38" s="6">
        <f>'Israel ageD'!G16+'Israel ageD'!G17</f>
        <v>263</v>
      </c>
    </row>
    <row r="39" spans="2:22">
      <c r="B39">
        <v>29</v>
      </c>
      <c r="C39">
        <f>'UK ONS 16-18'!C37</f>
        <v>7.2999999999999996E-4</v>
      </c>
      <c r="D39">
        <f>'CDC 2017'!B33</f>
        <v>1.81030691601336E-3</v>
      </c>
      <c r="E39">
        <f>'Can LT 16-18'!C37</f>
        <v>1E-3</v>
      </c>
      <c r="F39">
        <f>'Nor LT'!C37</f>
        <v>1E-3</v>
      </c>
      <c r="G39">
        <f>'Israel LT'!I41</f>
        <v>5.3698370195766581E-4</v>
      </c>
      <c r="I39">
        <v>29</v>
      </c>
      <c r="J39">
        <f>'UK ONS 16-18'!I37</f>
        <v>3.1399999999999999E-4</v>
      </c>
      <c r="K39">
        <f>'CDC 2017'!J33</f>
        <v>7.7376619447022676E-4</v>
      </c>
      <c r="L39">
        <f>'Can LT 16-18'!I37</f>
        <v>4.4999999999999999E-4</v>
      </c>
      <c r="M39">
        <f>'Nor LT'!I37</f>
        <v>0</v>
      </c>
      <c r="N39">
        <f>'Israel LT'!T41</f>
        <v>2.4163422278563479E-4</v>
      </c>
      <c r="P39" s="43" t="s">
        <v>65</v>
      </c>
      <c r="Q39" s="43"/>
      <c r="R39" s="66">
        <f>SUM(R29:R38)</f>
        <v>49607</v>
      </c>
      <c r="S39" s="66">
        <f>SUM(S29:S38)</f>
        <v>112226</v>
      </c>
      <c r="T39" s="3">
        <f>SUM(T29:T38)</f>
        <v>8845.0001130582241</v>
      </c>
      <c r="U39">
        <f>SUM(U29:U38)</f>
        <v>252</v>
      </c>
      <c r="V39">
        <f>SUM(V29:V38)</f>
        <v>1075</v>
      </c>
    </row>
    <row r="40" spans="2:22">
      <c r="B40">
        <v>30</v>
      </c>
      <c r="C40">
        <f>'UK ONS 16-18'!C38</f>
        <v>7.5000000000000002E-4</v>
      </c>
      <c r="D40">
        <f>'CDC 2017'!B34</f>
        <v>1.8587581580504775E-3</v>
      </c>
      <c r="E40">
        <f>'Can LT 16-18'!C38</f>
        <v>1.0300000000000001E-3</v>
      </c>
      <c r="F40">
        <f>'Nor LT'!C38</f>
        <v>1E-3</v>
      </c>
      <c r="G40">
        <f>'Israel LT'!I42</f>
        <v>5.3984707218313575E-4</v>
      </c>
      <c r="I40">
        <v>30</v>
      </c>
      <c r="J40">
        <f>'UK ONS 16-18'!I38</f>
        <v>3.7399999999999998E-4</v>
      </c>
      <c r="K40">
        <f>'CDC 2017'!J34</f>
        <v>8.2845939323306084E-4</v>
      </c>
      <c r="L40">
        <f>'Can LT 16-18'!I38</f>
        <v>4.6999999999999999E-4</v>
      </c>
      <c r="M40">
        <f>'Nor LT'!I38</f>
        <v>0</v>
      </c>
      <c r="N40">
        <f>'Israel LT'!T42</f>
        <v>2.5610636024937469E-4</v>
      </c>
    </row>
    <row r="41" spans="2:22">
      <c r="B41">
        <v>31</v>
      </c>
      <c r="C41">
        <f>'UK ONS 16-18'!C39</f>
        <v>8.2899999999999998E-4</v>
      </c>
      <c r="D41">
        <f>'CDC 2017'!B35</f>
        <v>1.9074579467996955E-3</v>
      </c>
      <c r="E41">
        <f>'Can LT 16-18'!C39</f>
        <v>1.07E-3</v>
      </c>
      <c r="F41">
        <f>'Nor LT'!C39</f>
        <v>1E-3</v>
      </c>
      <c r="G41">
        <f>'Israel LT'!I43</f>
        <v>5.489860358371399E-4</v>
      </c>
      <c r="I41">
        <v>31</v>
      </c>
      <c r="J41">
        <f>'UK ONS 16-18'!I39</f>
        <v>3.9399999999999998E-4</v>
      </c>
      <c r="K41">
        <f>'CDC 2017'!J35</f>
        <v>8.8473310461267829E-4</v>
      </c>
      <c r="L41">
        <f>'Can LT 16-18'!I39</f>
        <v>5.0000000000000001E-4</v>
      </c>
      <c r="M41">
        <f>'Nor LT'!I39</f>
        <v>0</v>
      </c>
      <c r="N41">
        <f>'Israel LT'!T43</f>
        <v>2.7296296629465634E-4</v>
      </c>
    </row>
    <row r="42" spans="2:22">
      <c r="B42">
        <v>32</v>
      </c>
      <c r="C42">
        <f>'UK ONS 16-18'!C40</f>
        <v>8.5800000000000004E-4</v>
      </c>
      <c r="D42">
        <f>'CDC 2017'!B36</f>
        <v>1.9591974560171366E-3</v>
      </c>
      <c r="E42">
        <f>'Can LT 16-18'!C40</f>
        <v>1.1000000000000001E-3</v>
      </c>
      <c r="F42">
        <f>'Nor LT'!C40</f>
        <v>1E-3</v>
      </c>
      <c r="G42">
        <f>'Israel LT'!I44</f>
        <v>5.6471814225685058E-4</v>
      </c>
      <c r="I42">
        <v>32</v>
      </c>
      <c r="J42">
        <f>'UK ONS 16-18'!I40</f>
        <v>4.8200000000000001E-4</v>
      </c>
      <c r="K42">
        <f>'CDC 2017'!J36</f>
        <v>9.3950657173991203E-4</v>
      </c>
      <c r="L42">
        <f>'Can LT 16-18'!I40</f>
        <v>5.1999999999999995E-4</v>
      </c>
      <c r="M42">
        <f>'Nor LT'!I40</f>
        <v>0</v>
      </c>
      <c r="N42">
        <f>'Israel LT'!T44</f>
        <v>2.9250427707378537E-4</v>
      </c>
    </row>
    <row r="43" spans="2:22">
      <c r="B43">
        <v>33</v>
      </c>
      <c r="C43">
        <f>'UK ONS 16-18'!C41</f>
        <v>9.1399999999999999E-4</v>
      </c>
      <c r="D43">
        <f>'CDC 2017'!B37</f>
        <v>2.014129189774394E-3</v>
      </c>
      <c r="E43">
        <f>'Can LT 16-18'!C41</f>
        <v>1.1299999999999999E-3</v>
      </c>
      <c r="F43">
        <f>'Nor LT'!C41</f>
        <v>1E-3</v>
      </c>
      <c r="G43">
        <f>'Israel LT'!I45</f>
        <v>5.8714966012145926E-4</v>
      </c>
      <c r="I43">
        <v>33</v>
      </c>
      <c r="J43">
        <f>'UK ONS 16-18'!I41</f>
        <v>5.0000000000000001E-4</v>
      </c>
      <c r="K43">
        <f>'CDC 2017'!J37</f>
        <v>9.8923617042601109E-4</v>
      </c>
      <c r="L43">
        <f>'Can LT 16-18'!I41</f>
        <v>5.4000000000000001E-4</v>
      </c>
      <c r="M43">
        <f>'Nor LT'!I41</f>
        <v>0</v>
      </c>
      <c r="N43">
        <f>'Israel LT'!T45</f>
        <v>3.1501103482418474E-4</v>
      </c>
    </row>
    <row r="44" spans="2:22">
      <c r="B44">
        <v>34</v>
      </c>
      <c r="C44">
        <f>'UK ONS 16-18'!C42</f>
        <v>9.8200000000000002E-4</v>
      </c>
      <c r="D44">
        <f>'CDC 2017'!B38</f>
        <v>2.0716269500553608E-3</v>
      </c>
      <c r="E44">
        <f>'Can LT 16-18'!C42</f>
        <v>1.15E-3</v>
      </c>
      <c r="F44">
        <f>'Nor LT'!C42</f>
        <v>1E-3</v>
      </c>
      <c r="G44">
        <f>'Israel LT'!I46</f>
        <v>6.1656554924090559E-4</v>
      </c>
      <c r="I44">
        <v>34</v>
      </c>
      <c r="J44">
        <f>'UK ONS 16-18'!I42</f>
        <v>5.4500000000000002E-4</v>
      </c>
      <c r="K44">
        <f>'CDC 2017'!J38</f>
        <v>1.0355460690334439E-3</v>
      </c>
      <c r="L44">
        <f>'Can LT 16-18'!I42</f>
        <v>5.5999999999999995E-4</v>
      </c>
      <c r="M44">
        <f>'Nor LT'!I42</f>
        <v>0</v>
      </c>
      <c r="N44">
        <f>'Israel LT'!T46</f>
        <v>3.4080369634590497E-4</v>
      </c>
      <c r="P44" t="s">
        <v>309</v>
      </c>
      <c r="Q44" t="s">
        <v>310</v>
      </c>
    </row>
    <row r="45" spans="2:22">
      <c r="B45">
        <v>35</v>
      </c>
      <c r="C45">
        <f>'UK ONS 16-18'!C43</f>
        <v>1.0430000000000001E-3</v>
      </c>
      <c r="D45">
        <f>'CDC 2017'!B39</f>
        <v>2.1390151232481003E-3</v>
      </c>
      <c r="E45">
        <f>'Can LT 16-18'!C43</f>
        <v>1.16E-3</v>
      </c>
      <c r="F45">
        <f>'Nor LT'!C43</f>
        <v>1E-3</v>
      </c>
      <c r="G45">
        <f>'Israel LT'!I47</f>
        <v>6.534160517827751E-4</v>
      </c>
      <c r="I45">
        <v>35</v>
      </c>
      <c r="J45">
        <f>'UK ONS 16-18'!I43</f>
        <v>5.8600000000000004E-4</v>
      </c>
      <c r="K45">
        <f>'CDC 2017'!J39</f>
        <v>1.0866472730413079E-3</v>
      </c>
      <c r="L45">
        <f>'Can LT 16-18'!I43</f>
        <v>5.6999999999999998E-4</v>
      </c>
      <c r="M45">
        <f>'Nor LT'!I43</f>
        <v>0</v>
      </c>
      <c r="N45">
        <f>'Israel LT'!T47</f>
        <v>3.7024374991900219E-4</v>
      </c>
      <c r="P45" t="s">
        <v>15</v>
      </c>
      <c r="Q45">
        <v>2</v>
      </c>
    </row>
    <row r="46" spans="2:22">
      <c r="B46">
        <v>36</v>
      </c>
      <c r="C46">
        <f>'UK ONS 16-18'!C44</f>
        <v>1.163E-3</v>
      </c>
      <c r="D46">
        <f>'CDC 2017'!B40</f>
        <v>2.2113339509814978E-3</v>
      </c>
      <c r="E46">
        <f>'Can LT 16-18'!C44</f>
        <v>1.1800000000000001E-3</v>
      </c>
      <c r="F46">
        <f>'Nor LT'!C44</f>
        <v>1E-3</v>
      </c>
      <c r="G46">
        <f>'Israel LT'!I48</f>
        <v>6.98308266286461E-4</v>
      </c>
      <c r="I46">
        <v>36</v>
      </c>
      <c r="J46">
        <f>'UK ONS 16-18'!I44</f>
        <v>6.5399999999999996E-4</v>
      </c>
      <c r="K46">
        <f>'CDC 2017'!J40</f>
        <v>1.1441981187090278E-3</v>
      </c>
      <c r="L46">
        <f>'Can LT 16-18'!I44</f>
        <v>5.9000000000000003E-4</v>
      </c>
      <c r="M46">
        <f>'Nor LT'!I44</f>
        <v>0</v>
      </c>
      <c r="N46">
        <f>'Israel LT'!T48</f>
        <v>4.0373464056616423E-4</v>
      </c>
      <c r="P46" t="s">
        <v>16</v>
      </c>
      <c r="Q46">
        <v>3</v>
      </c>
    </row>
    <row r="47" spans="2:22">
      <c r="B47">
        <v>37</v>
      </c>
      <c r="C47">
        <f>'UK ONS 16-18'!C45</f>
        <v>1.2470000000000001E-3</v>
      </c>
      <c r="D47">
        <f>'CDC 2017'!B41</f>
        <v>2.2768150083720684E-3</v>
      </c>
      <c r="E47">
        <f>'Can LT 16-18'!C45</f>
        <v>1.2099999999999999E-3</v>
      </c>
      <c r="F47">
        <f>'Nor LT'!C45</f>
        <v>1E-3</v>
      </c>
      <c r="G47">
        <f>'Israel LT'!I49</f>
        <v>7.5200052315480112E-4</v>
      </c>
      <c r="I47">
        <v>37</v>
      </c>
      <c r="J47">
        <f>'UK ONS 16-18'!I45</f>
        <v>7.3800000000000005E-4</v>
      </c>
      <c r="K47">
        <f>'CDC 2017'!J41</f>
        <v>1.2029183562844992E-3</v>
      </c>
      <c r="L47">
        <f>'Can LT 16-18'!I45</f>
        <v>6.2E-4</v>
      </c>
      <c r="M47">
        <f>'Nor LT'!I45</f>
        <v>0</v>
      </c>
      <c r="N47">
        <f>'Israel LT'!T49</f>
        <v>4.4172202795553293E-4</v>
      </c>
      <c r="P47" t="s">
        <v>190</v>
      </c>
      <c r="Q47">
        <v>4</v>
      </c>
    </row>
    <row r="48" spans="2:22">
      <c r="B48">
        <v>38</v>
      </c>
      <c r="C48">
        <f>'UK ONS 16-18'!C46</f>
        <v>1.2310000000000001E-3</v>
      </c>
      <c r="D48">
        <f>'CDC 2017'!B42</f>
        <v>2.3329313844442368E-3</v>
      </c>
      <c r="E48">
        <f>'Can LT 16-18'!C46</f>
        <v>1.2600000000000001E-3</v>
      </c>
      <c r="F48">
        <f>'Nor LT'!C46</f>
        <v>1E-3</v>
      </c>
      <c r="G48">
        <f>'Israel LT'!I50</f>
        <v>8.153975725440503E-4</v>
      </c>
      <c r="I48">
        <v>38</v>
      </c>
      <c r="J48">
        <f>'UK ONS 16-18'!I46</f>
        <v>7.2000000000000005E-4</v>
      </c>
      <c r="K48">
        <f>'CDC 2017'!J42</f>
        <v>1.2640721397474408E-3</v>
      </c>
      <c r="L48">
        <f>'Can LT 16-18'!I46</f>
        <v>6.6E-4</v>
      </c>
      <c r="M48">
        <f>'Nor LT'!I46</f>
        <v>0</v>
      </c>
      <c r="N48">
        <f>'Israel LT'!T50</f>
        <v>4.84693052836706E-4</v>
      </c>
      <c r="P48" t="s">
        <v>191</v>
      </c>
      <c r="Q48">
        <v>5</v>
      </c>
    </row>
    <row r="49" spans="2:17">
      <c r="B49">
        <v>39</v>
      </c>
      <c r="C49">
        <f>'UK ONS 16-18'!C47</f>
        <v>1.3940000000000001E-3</v>
      </c>
      <c r="D49">
        <f>'CDC 2017'!B43</f>
        <v>2.3898361250758171E-3</v>
      </c>
      <c r="E49">
        <f>'Can LT 16-18'!C47</f>
        <v>1.32E-3</v>
      </c>
      <c r="F49">
        <f>'Nor LT'!C47</f>
        <v>1E-3</v>
      </c>
      <c r="G49">
        <f>'Israel LT'!I51</f>
        <v>8.8954461238466883E-4</v>
      </c>
      <c r="I49">
        <v>39</v>
      </c>
      <c r="J49">
        <f>'UK ONS 16-18'!I47</f>
        <v>8.4599999999999996E-4</v>
      </c>
      <c r="K49">
        <f>'CDC 2017'!J43</f>
        <v>1.3324045576155186E-3</v>
      </c>
      <c r="L49">
        <f>'Can LT 16-18'!I47</f>
        <v>7.1000000000000002E-4</v>
      </c>
      <c r="M49">
        <f>'Nor LT'!I47</f>
        <v>0</v>
      </c>
      <c r="N49">
        <f>'Israel LT'!T51</f>
        <v>5.3317423477398376E-4</v>
      </c>
      <c r="P49" t="s">
        <v>189</v>
      </c>
      <c r="Q49">
        <v>6</v>
      </c>
    </row>
    <row r="50" spans="2:17">
      <c r="B50">
        <v>40</v>
      </c>
      <c r="C50">
        <f>'UK ONS 16-18'!C48</f>
        <v>1.5280000000000001E-3</v>
      </c>
      <c r="D50">
        <f>'CDC 2017'!B44</f>
        <v>2.4626462254673243E-3</v>
      </c>
      <c r="E50">
        <f>'Can LT 16-18'!C48</f>
        <v>1.4E-3</v>
      </c>
      <c r="F50">
        <f>'Nor LT'!C48</f>
        <v>1E-3</v>
      </c>
      <c r="G50">
        <f>'Israel LT'!I52</f>
        <v>9.756180738139822E-4</v>
      </c>
      <c r="I50">
        <v>40</v>
      </c>
      <c r="J50">
        <f>'UK ONS 16-18'!I48</f>
        <v>8.8199999999999997E-4</v>
      </c>
      <c r="K50">
        <f>'CDC 2017'!J44</f>
        <v>1.4142458094283938E-3</v>
      </c>
      <c r="L50">
        <f>'Can LT 16-18'!I48</f>
        <v>7.6999999999999996E-4</v>
      </c>
      <c r="M50">
        <f>'Nor LT'!I48</f>
        <v>1E-3</v>
      </c>
      <c r="N50">
        <f>'Israel LT'!T52</f>
        <v>5.8772756928759213E-4</v>
      </c>
    </row>
    <row r="51" spans="2:17">
      <c r="B51">
        <v>41</v>
      </c>
      <c r="C51">
        <f>'UK ONS 16-18'!C49</f>
        <v>1.732E-3</v>
      </c>
      <c r="D51">
        <f>'CDC 2017'!B45</f>
        <v>2.5655240751802921E-3</v>
      </c>
      <c r="E51">
        <f>'Can LT 16-18'!C49</f>
        <v>1.5E-3</v>
      </c>
      <c r="F51">
        <f>'Nor LT'!C49</f>
        <v>1E-3</v>
      </c>
      <c r="G51">
        <f>'Israel LT'!I53</f>
        <v>1.0749108856967801E-3</v>
      </c>
      <c r="I51">
        <v>41</v>
      </c>
      <c r="J51">
        <f>'UK ONS 16-18'!I49</f>
        <v>9.9299999999999996E-4</v>
      </c>
      <c r="K51">
        <f>'CDC 2017'!J45</f>
        <v>1.5130065148696303E-3</v>
      </c>
      <c r="L51">
        <f>'Can LT 16-18'!I49</f>
        <v>8.4999999999999995E-4</v>
      </c>
      <c r="M51">
        <f>'Nor LT'!I49</f>
        <v>1E-3</v>
      </c>
      <c r="N51">
        <f>'Israel LT'!T53</f>
        <v>6.4894434081127161E-4</v>
      </c>
      <c r="P51" t="s">
        <v>17</v>
      </c>
      <c r="Q51" t="e">
        <f>VLOOKUP(#REF!,Country,2,0)</f>
        <v>#REF!</v>
      </c>
    </row>
    <row r="52" spans="2:17">
      <c r="B52">
        <v>42</v>
      </c>
      <c r="C52">
        <f>'UK ONS 16-18'!C50</f>
        <v>1.843E-3</v>
      </c>
      <c r="D52">
        <f>'CDC 2017'!B46</f>
        <v>2.7009788900613785E-3</v>
      </c>
      <c r="E52">
        <f>'Can LT 16-18'!C50</f>
        <v>1.6000000000000001E-3</v>
      </c>
      <c r="F52">
        <f>'Nor LT'!C50</f>
        <v>1E-3</v>
      </c>
      <c r="G52">
        <f>'Israel LT'!I54</f>
        <v>1.1888097032346889E-3</v>
      </c>
      <c r="I52">
        <v>42</v>
      </c>
      <c r="J52">
        <f>'UK ONS 16-18'!I50</f>
        <v>1.0510000000000001E-3</v>
      </c>
      <c r="K52">
        <f>'CDC 2017'!J46</f>
        <v>1.6263265861198306E-3</v>
      </c>
      <c r="L52">
        <f>'Can LT 16-18'!I50</f>
        <v>9.3999999999999997E-4</v>
      </c>
      <c r="M52">
        <f>'Nor LT'!I50</f>
        <v>1E-3</v>
      </c>
      <c r="N52">
        <f>'Israel LT'!T54</f>
        <v>7.1743612514279013E-4</v>
      </c>
    </row>
    <row r="53" spans="2:17">
      <c r="B53">
        <v>43</v>
      </c>
      <c r="C53">
        <f>'UK ONS 16-18'!C51</f>
        <v>2.068E-3</v>
      </c>
      <c r="D53">
        <f>'CDC 2017'!B47</f>
        <v>2.8696933295577765E-3</v>
      </c>
      <c r="E53">
        <f>'Can LT 16-18'!C51</f>
        <v>1.72E-3</v>
      </c>
      <c r="F53">
        <f>'Nor LT'!C51</f>
        <v>1E-3</v>
      </c>
      <c r="G53">
        <f>'Israel LT'!I55</f>
        <v>1.3187613604175336E-3</v>
      </c>
      <c r="I53">
        <v>43</v>
      </c>
      <c r="J53">
        <f>'UK ONS 16-18'!I51</f>
        <v>1.183E-3</v>
      </c>
      <c r="K53">
        <f>'CDC 2017'!J47</f>
        <v>1.7503334674984217E-3</v>
      </c>
      <c r="L53">
        <f>'Can LT 16-18'!I51</f>
        <v>1.0300000000000001E-3</v>
      </c>
      <c r="M53">
        <f>'Nor LT'!I51</f>
        <v>1E-3</v>
      </c>
      <c r="N53">
        <f>'Israel LT'!T55</f>
        <v>7.9382242906268297E-4</v>
      </c>
      <c r="P53" t="s">
        <v>14</v>
      </c>
      <c r="Q53">
        <v>1</v>
      </c>
    </row>
    <row r="54" spans="2:17">
      <c r="B54">
        <v>44</v>
      </c>
      <c r="C54">
        <f>'UK ONS 16-18'!C52</f>
        <v>2.1310000000000001E-3</v>
      </c>
      <c r="D54">
        <f>'CDC 2017'!B48</f>
        <v>3.0660501215606928E-3</v>
      </c>
      <c r="E54">
        <f>'Can LT 16-18'!C52</f>
        <v>1.8400000000000001E-3</v>
      </c>
      <c r="F54">
        <f>'Nor LT'!C52</f>
        <v>1E-3</v>
      </c>
      <c r="G54">
        <f>'Israel LT'!I56</f>
        <v>1.4662256582004076E-3</v>
      </c>
      <c r="I54">
        <v>44</v>
      </c>
      <c r="J54">
        <f>'UK ONS 16-18'!I52</f>
        <v>1.328E-3</v>
      </c>
      <c r="K54">
        <f>'CDC 2017'!J48</f>
        <v>1.8833458889275789E-3</v>
      </c>
      <c r="L54">
        <f>'Can LT 16-18'!I52</f>
        <v>1.1299999999999999E-3</v>
      </c>
      <c r="M54">
        <f>'Nor LT'!I52</f>
        <v>1E-3</v>
      </c>
      <c r="N54">
        <f>'Israel LT'!T56</f>
        <v>8.7871441511241542E-4</v>
      </c>
      <c r="P54" t="s">
        <v>19</v>
      </c>
      <c r="Q54" s="5">
        <v>1</v>
      </c>
    </row>
    <row r="55" spans="2:17">
      <c r="B55">
        <v>45</v>
      </c>
      <c r="C55">
        <f>'UK ONS 16-18'!C53</f>
        <v>2.294E-3</v>
      </c>
      <c r="D55">
        <f>'CDC 2017'!B49</f>
        <v>3.2801120541989803E-3</v>
      </c>
      <c r="E55">
        <f>'Can LT 16-18'!C53</f>
        <v>1.98E-3</v>
      </c>
      <c r="F55">
        <f>'Nor LT'!C53</f>
        <v>1E-3</v>
      </c>
      <c r="G55">
        <f>'Israel LT'!I57</f>
        <v>1.6326116124622475E-3</v>
      </c>
      <c r="I55">
        <v>45</v>
      </c>
      <c r="J55">
        <f>'UK ONS 16-18'!I53</f>
        <v>1.436E-3</v>
      </c>
      <c r="K55">
        <f>'CDC 2017'!J49</f>
        <v>2.0247714128345251E-3</v>
      </c>
      <c r="L55">
        <f>'Can LT 16-18'!I53</f>
        <v>1.24E-3</v>
      </c>
      <c r="M55">
        <f>'Nor LT'!I53</f>
        <v>1E-3</v>
      </c>
      <c r="N55">
        <f>'Israel LT'!T57</f>
        <v>9.7269419745729039E-4</v>
      </c>
    </row>
    <row r="56" spans="2:17">
      <c r="B56">
        <v>46</v>
      </c>
      <c r="C56">
        <f>'UK ONS 16-18'!C54</f>
        <v>2.4520000000000002E-3</v>
      </c>
      <c r="D56">
        <f>'CDC 2017'!B50</f>
        <v>3.5201031714677811E-3</v>
      </c>
      <c r="E56">
        <f>'Can LT 16-18'!C54</f>
        <v>2.14E-3</v>
      </c>
      <c r="F56">
        <f>'Nor LT'!C54</f>
        <v>2E-3</v>
      </c>
      <c r="G56">
        <f>'Israel LT'!I58</f>
        <v>1.8191945580248307E-3</v>
      </c>
      <c r="I56">
        <v>46</v>
      </c>
      <c r="J56">
        <f>'UK ONS 16-18'!I54</f>
        <v>1.5399999999999999E-3</v>
      </c>
      <c r="K56">
        <f>'CDC 2017'!J50</f>
        <v>2.1826105657964945E-3</v>
      </c>
      <c r="L56">
        <f>'Can LT 16-18'!I54</f>
        <v>1.3500000000000001E-3</v>
      </c>
      <c r="M56">
        <f>'Nor LT'!I54</f>
        <v>1E-3</v>
      </c>
      <c r="N56">
        <f>'Israel LT'!T58</f>
        <v>1.07628928295342E-3</v>
      </c>
    </row>
    <row r="57" spans="2:17">
      <c r="B57">
        <v>47</v>
      </c>
      <c r="C57">
        <f>'UK ONS 16-18'!C55</f>
        <v>2.728E-3</v>
      </c>
      <c r="D57">
        <f>'CDC 2017'!B51</f>
        <v>3.803920466452837E-3</v>
      </c>
      <c r="E57">
        <f>'Can LT 16-18'!C55</f>
        <v>2.31E-3</v>
      </c>
      <c r="F57">
        <f>'Nor LT'!C55</f>
        <v>2E-3</v>
      </c>
      <c r="G57">
        <f>'Israel LT'!I59</f>
        <v>2.0270121513730728E-3</v>
      </c>
      <c r="I57">
        <v>47</v>
      </c>
      <c r="J57">
        <f>'UK ONS 16-18'!I55</f>
        <v>1.6999999999999999E-3</v>
      </c>
      <c r="K57">
        <f>'CDC 2017'!J51</f>
        <v>2.3659262806177139E-3</v>
      </c>
      <c r="L57">
        <f>'Can LT 16-18'!I55</f>
        <v>1.48E-3</v>
      </c>
      <c r="M57">
        <f>'Nor LT'!I55</f>
        <v>1E-3</v>
      </c>
      <c r="N57">
        <f>'Israel LT'!T59</f>
        <v>1.1899418832379532E-3</v>
      </c>
    </row>
    <row r="58" spans="2:17">
      <c r="B58">
        <v>48</v>
      </c>
      <c r="C58">
        <f>'UK ONS 16-18'!C56</f>
        <v>2.8700000000000002E-3</v>
      </c>
      <c r="D58">
        <f>'CDC 2017'!B52</f>
        <v>4.1459756903350353E-3</v>
      </c>
      <c r="E58">
        <f>'Can LT 16-18'!C56</f>
        <v>2.5000000000000001E-3</v>
      </c>
      <c r="F58">
        <f>'Nor LT'!C56</f>
        <v>2E-3</v>
      </c>
      <c r="G58">
        <f>'Israel LT'!I60</f>
        <v>2.2567384547136082E-3</v>
      </c>
      <c r="I58">
        <v>48</v>
      </c>
      <c r="J58">
        <f>'UK ONS 16-18'!I56</f>
        <v>1.823E-3</v>
      </c>
      <c r="K58">
        <f>'CDC 2017'!J52</f>
        <v>2.5838462170213461E-3</v>
      </c>
      <c r="L58">
        <f>'Can LT 16-18'!I56</f>
        <v>1.6100000000000001E-3</v>
      </c>
      <c r="M58">
        <f>'Nor LT'!I56</f>
        <v>1E-3</v>
      </c>
      <c r="N58">
        <f>'Israel LT'!T60</f>
        <v>1.313973051548628E-3</v>
      </c>
    </row>
    <row r="59" spans="2:17">
      <c r="B59">
        <v>49</v>
      </c>
      <c r="C59">
        <f>'UK ONS 16-18'!C57</f>
        <v>3.1540000000000001E-3</v>
      </c>
      <c r="D59">
        <f>'CDC 2017'!B53</f>
        <v>4.5468863099813461E-3</v>
      </c>
      <c r="E59">
        <f>'Can LT 16-18'!C57</f>
        <v>2.7100000000000002E-3</v>
      </c>
      <c r="F59">
        <f>'Nor LT'!C57</f>
        <v>2E-3</v>
      </c>
      <c r="G59">
        <f>'Israel LT'!I61</f>
        <v>2.5085370269668896E-3</v>
      </c>
      <c r="I59">
        <v>49</v>
      </c>
      <c r="J59">
        <f>'UK ONS 16-18'!I57</f>
        <v>1.9350000000000001E-3</v>
      </c>
      <c r="K59">
        <f>'CDC 2017'!J53</f>
        <v>2.8362697921693325E-3</v>
      </c>
      <c r="L59">
        <f>'Can LT 16-18'!I57</f>
        <v>1.75E-3</v>
      </c>
      <c r="M59">
        <f>'Nor LT'!I57</f>
        <v>1E-3</v>
      </c>
      <c r="N59">
        <f>'Israel LT'!T61</f>
        <v>1.4485419125008685E-3</v>
      </c>
    </row>
    <row r="60" spans="2:17">
      <c r="B60">
        <v>50</v>
      </c>
      <c r="C60">
        <f>'UK ONS 16-18'!C58</f>
        <v>3.3760000000000001E-3</v>
      </c>
      <c r="D60">
        <f>'CDC 2017'!B54</f>
        <v>4.9782963469624519E-3</v>
      </c>
      <c r="E60">
        <f>'Can LT 16-18'!C58</f>
        <v>2.9499999999999999E-3</v>
      </c>
      <c r="F60">
        <f>'Nor LT'!C58</f>
        <v>2E-3</v>
      </c>
      <c r="G60">
        <f>'Israel LT'!I62</f>
        <v>2.7818963688663709E-3</v>
      </c>
      <c r="I60">
        <v>50</v>
      </c>
      <c r="J60">
        <f>'UK ONS 16-18'!I58</f>
        <v>2.1359999999999999E-3</v>
      </c>
      <c r="K60">
        <f>'CDC 2017'!J54</f>
        <v>3.1050015240907669E-3</v>
      </c>
      <c r="L60">
        <f>'Can LT 16-18'!I58</f>
        <v>1.9E-3</v>
      </c>
      <c r="M60">
        <f>'Nor LT'!I58</f>
        <v>1E-3</v>
      </c>
      <c r="N60">
        <f>'Israel LT'!T62</f>
        <v>1.5936006602526166E-3</v>
      </c>
    </row>
    <row r="61" spans="2:17">
      <c r="B61">
        <v>51</v>
      </c>
      <c r="C61">
        <f>'UK ONS 16-18'!C59</f>
        <v>3.545E-3</v>
      </c>
      <c r="D61">
        <f>'CDC 2017'!B55</f>
        <v>5.4409313015639782E-3</v>
      </c>
      <c r="E61">
        <f>'Can LT 16-18'!C59</f>
        <v>3.2100000000000002E-3</v>
      </c>
      <c r="F61">
        <f>'Nor LT'!C59</f>
        <v>2E-3</v>
      </c>
      <c r="G61">
        <f>'Israel LT'!I63</f>
        <v>3.0760282854001039E-3</v>
      </c>
      <c r="I61">
        <v>51</v>
      </c>
      <c r="J61">
        <f>'UK ONS 16-18'!I59</f>
        <v>2.3630000000000001E-3</v>
      </c>
      <c r="K61">
        <f>'CDC 2017'!J55</f>
        <v>3.390508471056819E-3</v>
      </c>
      <c r="L61">
        <f>'Can LT 16-18'!I59</f>
        <v>2.0600000000000002E-3</v>
      </c>
      <c r="M61">
        <f>'Nor LT'!I59</f>
        <v>2E-3</v>
      </c>
      <c r="N61">
        <f>'Israel LT'!T63</f>
        <v>1.7490875897062505E-3</v>
      </c>
    </row>
    <row r="62" spans="2:17">
      <c r="B62">
        <v>52</v>
      </c>
      <c r="C62">
        <f>'UK ONS 16-18'!C60</f>
        <v>3.9179999999999996E-3</v>
      </c>
      <c r="D62">
        <f>'CDC 2017'!B56</f>
        <v>5.9650964103639126E-3</v>
      </c>
      <c r="E62">
        <f>'Can LT 16-18'!C60</f>
        <v>3.49E-3</v>
      </c>
      <c r="F62">
        <f>'Nor LT'!C60</f>
        <v>3.0000000000000001E-3</v>
      </c>
      <c r="G62">
        <f>'Israel LT'!I64</f>
        <v>3.391881733747337E-3</v>
      </c>
      <c r="I62">
        <v>52</v>
      </c>
      <c r="J62">
        <f>'UK ONS 16-18'!I60</f>
        <v>2.581E-3</v>
      </c>
      <c r="K62">
        <f>'CDC 2017'!J56</f>
        <v>3.7114568985998631E-3</v>
      </c>
      <c r="L62">
        <f>'Can LT 16-18'!I60</f>
        <v>2.2399999999999998E-3</v>
      </c>
      <c r="M62">
        <f>'Nor LT'!I60</f>
        <v>2E-3</v>
      </c>
      <c r="N62">
        <f>'Israel LT'!T64</f>
        <v>1.9157838024795603E-3</v>
      </c>
    </row>
    <row r="63" spans="2:17">
      <c r="B63">
        <v>53</v>
      </c>
      <c r="C63">
        <f>'UK ONS 16-18'!C61</f>
        <v>4.0769999999999999E-3</v>
      </c>
      <c r="D63">
        <f>'CDC 2017'!B57</f>
        <v>6.5485280938446522E-3</v>
      </c>
      <c r="E63">
        <f>'Can LT 16-18'!C61</f>
        <v>3.81E-3</v>
      </c>
      <c r="F63">
        <f>'Nor LT'!C61</f>
        <v>3.0000000000000001E-3</v>
      </c>
      <c r="G63">
        <f>'Israel LT'!I65</f>
        <v>3.7311713566887555E-3</v>
      </c>
      <c r="I63">
        <v>53</v>
      </c>
      <c r="J63">
        <f>'UK ONS 16-18'!I61</f>
        <v>2.7560000000000002E-3</v>
      </c>
      <c r="K63">
        <f>'CDC 2017'!J57</f>
        <v>4.0661734528839588E-3</v>
      </c>
      <c r="L63">
        <f>'Can LT 16-18'!I61</f>
        <v>2.4399999999999999E-3</v>
      </c>
      <c r="M63">
        <f>'Nor LT'!I61</f>
        <v>2E-3</v>
      </c>
      <c r="N63">
        <f>'Israel LT'!T65</f>
        <v>2.0949007047471554E-3</v>
      </c>
    </row>
    <row r="64" spans="2:17">
      <c r="B64">
        <v>54</v>
      </c>
      <c r="C64">
        <f>'UK ONS 16-18'!C62</f>
        <v>4.4299999999999999E-3</v>
      </c>
      <c r="D64">
        <f>'CDC 2017'!B58</f>
        <v>7.1699204854667187E-3</v>
      </c>
      <c r="E64">
        <f>'Can LT 16-18'!C62</f>
        <v>4.15E-3</v>
      </c>
      <c r="F64">
        <f>'Nor LT'!C62</f>
        <v>3.0000000000000001E-3</v>
      </c>
      <c r="G64">
        <f>'Israel LT'!I66</f>
        <v>4.0959714753958272E-3</v>
      </c>
      <c r="I64">
        <v>54</v>
      </c>
      <c r="J64">
        <f>'UK ONS 16-18'!I62</f>
        <v>2.9520000000000002E-3</v>
      </c>
      <c r="K64">
        <f>'CDC 2017'!J58</f>
        <v>4.4412612915039063E-3</v>
      </c>
      <c r="L64">
        <f>'Can LT 16-18'!I62</f>
        <v>2.65E-3</v>
      </c>
      <c r="M64">
        <f>'Nor LT'!I62</f>
        <v>2E-3</v>
      </c>
      <c r="N64">
        <f>'Israel LT'!T66</f>
        <v>2.2879236172858343E-3</v>
      </c>
    </row>
    <row r="65" spans="2:14">
      <c r="B65">
        <v>55</v>
      </c>
      <c r="C65">
        <f>'UK ONS 16-18'!C63</f>
        <v>4.8859999999999997E-3</v>
      </c>
      <c r="D65">
        <f>'CDC 2017'!B59</f>
        <v>7.8031821176409721E-3</v>
      </c>
      <c r="E65">
        <f>'Can LT 16-18'!C63</f>
        <v>4.5300000000000002E-3</v>
      </c>
      <c r="F65">
        <f>'Nor LT'!C63</f>
        <v>3.0000000000000001E-3</v>
      </c>
      <c r="G65">
        <f>'Israel LT'!I67</f>
        <v>4.4887870748620048E-3</v>
      </c>
      <c r="I65">
        <v>55</v>
      </c>
      <c r="J65">
        <f>'UK ONS 16-18'!I63</f>
        <v>3.2650000000000001E-3</v>
      </c>
      <c r="K65">
        <f>'CDC 2017'!J59</f>
        <v>4.8293191939592361E-3</v>
      </c>
      <c r="L65">
        <f>'Can LT 16-18'!I63</f>
        <v>2.8900000000000002E-3</v>
      </c>
      <c r="M65">
        <f>'Nor LT'!I63</f>
        <v>2E-3</v>
      </c>
      <c r="N65">
        <f>'Israel LT'!T67</f>
        <v>2.4966626153897437E-3</v>
      </c>
    </row>
    <row r="66" spans="2:14">
      <c r="B66">
        <v>56</v>
      </c>
      <c r="C66">
        <f>'UK ONS 16-18'!C64</f>
        <v>5.3810000000000004E-3</v>
      </c>
      <c r="D66">
        <f>'CDC 2017'!B60</f>
        <v>8.4446631371974945E-3</v>
      </c>
      <c r="E66">
        <f>'Can LT 16-18'!C64</f>
        <v>4.9399999999999999E-3</v>
      </c>
      <c r="F66">
        <f>'Nor LT'!C64</f>
        <v>4.0000000000000001E-3</v>
      </c>
      <c r="G66">
        <f>'Israel LT'!I68</f>
        <v>4.9126356736124031E-3</v>
      </c>
      <c r="I66">
        <v>56</v>
      </c>
      <c r="J66">
        <f>'UK ONS 16-18'!I64</f>
        <v>3.6210000000000001E-3</v>
      </c>
      <c r="K66">
        <f>'CDC 2017'!J60</f>
        <v>5.2210059948265553E-3</v>
      </c>
      <c r="L66">
        <f>'Can LT 16-18'!I64</f>
        <v>3.15E-3</v>
      </c>
      <c r="M66">
        <f>'Nor LT'!I64</f>
        <v>3.0000000000000001E-3</v>
      </c>
      <c r="N66">
        <f>'Israel LT'!T68</f>
        <v>2.7233131253591608E-3</v>
      </c>
    </row>
    <row r="67" spans="2:14">
      <c r="B67">
        <v>57</v>
      </c>
      <c r="C67">
        <f>'UK ONS 16-18'!C65</f>
        <v>5.8700000000000002E-3</v>
      </c>
      <c r="D67">
        <f>'CDC 2017'!B61</f>
        <v>9.1161839663982391E-3</v>
      </c>
      <c r="E67">
        <f>'Can LT 16-18'!C65</f>
        <v>5.4000000000000003E-3</v>
      </c>
      <c r="F67">
        <f>'Nor LT'!C65</f>
        <v>5.0000000000000001E-3</v>
      </c>
      <c r="G67">
        <f>'Israel LT'!I69</f>
        <v>5.3711427957865224E-3</v>
      </c>
      <c r="I67">
        <v>57</v>
      </c>
      <c r="J67">
        <f>'UK ONS 16-18'!I65</f>
        <v>3.8960000000000002E-3</v>
      </c>
      <c r="K67">
        <f>'CDC 2017'!J61</f>
        <v>5.6132902391254902E-3</v>
      </c>
      <c r="L67">
        <f>'Can LT 16-18'!I65</f>
        <v>3.4399999999999999E-3</v>
      </c>
      <c r="M67">
        <f>'Nor LT'!I65</f>
        <v>3.0000000000000001E-3</v>
      </c>
      <c r="N67">
        <f>'Israel LT'!T69</f>
        <v>2.9705290909114498E-3</v>
      </c>
    </row>
    <row r="68" spans="2:14">
      <c r="B68">
        <v>58</v>
      </c>
      <c r="C68">
        <f>'UK ONS 16-18'!C66</f>
        <v>6.43E-3</v>
      </c>
      <c r="D68">
        <f>'CDC 2017'!B62</f>
        <v>9.8380874842405319E-3</v>
      </c>
      <c r="E68">
        <f>'Can LT 16-18'!C66</f>
        <v>5.8999999999999999E-3</v>
      </c>
      <c r="F68">
        <f>'Nor LT'!C66</f>
        <v>4.0000000000000001E-3</v>
      </c>
      <c r="G68">
        <f>'Israel LT'!I70</f>
        <v>5.8686545478524223E-3</v>
      </c>
      <c r="I68">
        <v>58</v>
      </c>
      <c r="J68">
        <f>'UK ONS 16-18'!I66</f>
        <v>4.3239999999999997E-3</v>
      </c>
      <c r="K68">
        <f>'CDC 2017'!J62</f>
        <v>6.0113845393061638E-3</v>
      </c>
      <c r="L68">
        <f>'Can LT 16-18'!I66</f>
        <v>3.7599999999999999E-3</v>
      </c>
      <c r="M68">
        <f>'Nor LT'!I66</f>
        <v>3.0000000000000001E-3</v>
      </c>
      <c r="N68">
        <f>'Israel LT'!T70</f>
        <v>3.2415123149463474E-3</v>
      </c>
    </row>
    <row r="69" spans="2:14">
      <c r="B69">
        <v>59</v>
      </c>
      <c r="C69">
        <f>'UK ONS 16-18'!C67</f>
        <v>7.0340000000000003E-3</v>
      </c>
      <c r="D69">
        <f>'CDC 2017'!B63</f>
        <v>1.0619322769343853E-2</v>
      </c>
      <c r="E69">
        <f>'Can LT 16-18'!C67</f>
        <v>6.4599999999999996E-3</v>
      </c>
      <c r="F69">
        <f>'Nor LT'!C67</f>
        <v>5.0000000000000001E-3</v>
      </c>
      <c r="G69">
        <f>'Israel LT'!I71</f>
        <v>6.4103717768593856E-3</v>
      </c>
      <c r="I69">
        <v>59</v>
      </c>
      <c r="J69">
        <f>'UK ONS 16-18'!I67</f>
        <v>4.7299999999999998E-3</v>
      </c>
      <c r="K69">
        <f>'CDC 2017'!J63</f>
        <v>6.4290929585695267E-3</v>
      </c>
      <c r="L69">
        <f>'Can LT 16-18'!I67</f>
        <v>4.1200000000000004E-3</v>
      </c>
      <c r="M69">
        <f>'Nor LT'!I67</f>
        <v>3.0000000000000001E-3</v>
      </c>
      <c r="N69">
        <f>'Israel LT'!T71</f>
        <v>3.5401226030269549E-3</v>
      </c>
    </row>
    <row r="70" spans="2:14">
      <c r="B70">
        <v>60</v>
      </c>
      <c r="C70">
        <f>'UK ONS 16-18'!C68</f>
        <v>7.7479999999999997E-3</v>
      </c>
      <c r="D70">
        <f>'CDC 2017'!B64</f>
        <v>1.146990992128849E-2</v>
      </c>
      <c r="E70">
        <f>'Can LT 16-18'!C68</f>
        <v>7.0699999999999999E-3</v>
      </c>
      <c r="F70">
        <f>'Nor LT'!C68</f>
        <v>6.0000000000000001E-3</v>
      </c>
      <c r="G70">
        <f>'Israel LT'!I72</f>
        <v>7.0025115114069605E-3</v>
      </c>
      <c r="I70">
        <v>60</v>
      </c>
      <c r="J70">
        <f>'UK ONS 16-18'!I68</f>
        <v>5.104E-3</v>
      </c>
      <c r="K70">
        <f>'CDC 2017'!J64</f>
        <v>6.8804412148892879E-3</v>
      </c>
      <c r="L70">
        <f>'Can LT 16-18'!I68</f>
        <v>4.5100000000000001E-3</v>
      </c>
      <c r="M70">
        <f>'Nor LT'!I68</f>
        <v>3.0000000000000001E-3</v>
      </c>
      <c r="N70">
        <f>'Israel LT'!T72</f>
        <v>3.8710146661012595E-3</v>
      </c>
    </row>
    <row r="71" spans="2:14">
      <c r="B71">
        <v>61</v>
      </c>
      <c r="C71">
        <f>'UK ONS 16-18'!C69</f>
        <v>8.5389999999999997E-3</v>
      </c>
      <c r="D71">
        <f>'CDC 2017'!B65</f>
        <v>1.2361294589936733E-2</v>
      </c>
      <c r="E71">
        <f>'Can LT 16-18'!C69</f>
        <v>7.7400000000000004E-3</v>
      </c>
      <c r="F71">
        <f>'Nor LT'!C69</f>
        <v>7.0000000000000001E-3</v>
      </c>
      <c r="G71">
        <f>'Israel LT'!I73</f>
        <v>7.6525029404624122E-3</v>
      </c>
      <c r="I71">
        <v>61</v>
      </c>
      <c r="J71">
        <f>'UK ONS 16-18'!I69</f>
        <v>5.5999999999999999E-3</v>
      </c>
      <c r="K71">
        <f>'CDC 2017'!J65</f>
        <v>7.3711993172764778E-3</v>
      </c>
      <c r="L71">
        <f>'Can LT 16-18'!I69</f>
        <v>4.9399999999999999E-3</v>
      </c>
      <c r="M71">
        <f>'Nor LT'!I69</f>
        <v>4.0000000000000001E-3</v>
      </c>
      <c r="N71">
        <f>'Israel LT'!T73</f>
        <v>4.2398094926264741E-3</v>
      </c>
    </row>
    <row r="72" spans="2:14">
      <c r="B72">
        <v>62</v>
      </c>
      <c r="C72">
        <f>'UK ONS 16-18'!C70</f>
        <v>9.2779999999999998E-3</v>
      </c>
      <c r="D72">
        <f>'CDC 2017'!B66</f>
        <v>1.3260341249406338E-2</v>
      </c>
      <c r="E72">
        <f>'Can LT 16-18'!C70</f>
        <v>8.4799999999999997E-3</v>
      </c>
      <c r="F72">
        <f>'Nor LT'!C70</f>
        <v>8.0000000000000002E-3</v>
      </c>
      <c r="G72">
        <f>'Israel LT'!I74</f>
        <v>8.369227176811888E-3</v>
      </c>
      <c r="I72">
        <v>62</v>
      </c>
      <c r="J72">
        <f>'UK ONS 16-18'!I70</f>
        <v>6.3029999999999996E-3</v>
      </c>
      <c r="K72">
        <f>'CDC 2017'!J66</f>
        <v>7.9033896327018738E-3</v>
      </c>
      <c r="L72">
        <f>'Can LT 16-18'!I70</f>
        <v>5.4299999999999999E-3</v>
      </c>
      <c r="M72">
        <f>'Nor LT'!I70</f>
        <v>5.0000000000000001E-3</v>
      </c>
      <c r="N72">
        <f>'Israel LT'!T74</f>
        <v>4.653310226976461E-3</v>
      </c>
    </row>
    <row r="73" spans="2:14">
      <c r="B73">
        <v>63</v>
      </c>
      <c r="C73">
        <f>'UK ONS 16-18'!C71</f>
        <v>1.0397999999999999E-2</v>
      </c>
      <c r="D73">
        <f>'CDC 2017'!B67</f>
        <v>1.4139737002551556E-2</v>
      </c>
      <c r="E73">
        <f>'Can LT 16-18'!C71</f>
        <v>9.2999999999999992E-3</v>
      </c>
      <c r="F73">
        <f>'Nor LT'!C71</f>
        <v>8.9999999999999993E-3</v>
      </c>
      <c r="G73">
        <f>'Israel LT'!I75</f>
        <v>9.163312626898467E-3</v>
      </c>
      <c r="I73">
        <v>63</v>
      </c>
      <c r="J73">
        <f>'UK ONS 16-18'!I71</f>
        <v>6.8320000000000004E-3</v>
      </c>
      <c r="K73">
        <f>'CDC 2017'!J67</f>
        <v>8.4809288382530212E-3</v>
      </c>
      <c r="L73">
        <f>'Can LT 16-18'!I71</f>
        <v>5.96E-3</v>
      </c>
      <c r="M73">
        <f>'Nor LT'!I71</f>
        <v>6.0000000000000001E-3</v>
      </c>
      <c r="N73">
        <f>'Israel LT'!T75</f>
        <v>5.1197757022909208E-3</v>
      </c>
    </row>
    <row r="74" spans="2:14">
      <c r="B74">
        <v>64</v>
      </c>
      <c r="C74">
        <f>'UK ONS 16-18'!C72</f>
        <v>1.1117999999999999E-2</v>
      </c>
      <c r="D74">
        <f>'CDC 2017'!B68</f>
        <v>1.5018866397440434E-2</v>
      </c>
      <c r="E74">
        <f>'Can LT 16-18'!C72</f>
        <v>1.021E-2</v>
      </c>
      <c r="F74">
        <f>'Nor LT'!C72</f>
        <v>8.0000000000000002E-3</v>
      </c>
      <c r="G74">
        <f>'Israel LT'!I76</f>
        <v>1.0047501143829948E-2</v>
      </c>
      <c r="I74">
        <v>64</v>
      </c>
      <c r="J74">
        <f>'UK ONS 16-18'!I72</f>
        <v>7.3460000000000001E-3</v>
      </c>
      <c r="K74">
        <f>'CDC 2017'!J68</f>
        <v>9.1108689084649086E-3</v>
      </c>
      <c r="L74">
        <f>'Can LT 16-18'!I72</f>
        <v>6.5500000000000003E-3</v>
      </c>
      <c r="M74">
        <f>'Nor LT'!I72</f>
        <v>5.0000000000000001E-3</v>
      </c>
      <c r="N74">
        <f>'Israel LT'!T76</f>
        <v>5.6492689638449256E-3</v>
      </c>
    </row>
    <row r="75" spans="2:14">
      <c r="B75">
        <v>65</v>
      </c>
      <c r="C75">
        <f>'UK ONS 16-18'!C73</f>
        <v>1.2208E-2</v>
      </c>
      <c r="D75">
        <f>'CDC 2017'!B69</f>
        <v>1.594170555472374E-2</v>
      </c>
      <c r="E75">
        <f>'Can LT 16-18'!C73</f>
        <v>1.1209999999999999E-2</v>
      </c>
      <c r="F75">
        <f>'Nor LT'!C73</f>
        <v>0.01</v>
      </c>
      <c r="G75">
        <f>'Israel LT'!I77</f>
        <v>1.1037104542155392E-2</v>
      </c>
      <c r="I75">
        <v>65</v>
      </c>
      <c r="J75">
        <f>'UK ONS 16-18'!I73</f>
        <v>7.9950000000000004E-3</v>
      </c>
      <c r="K75">
        <f>'CDC 2017'!J69</f>
        <v>9.7929807379841805E-3</v>
      </c>
      <c r="L75">
        <f>'Can LT 16-18'!I73</f>
        <v>7.2100000000000003E-3</v>
      </c>
      <c r="M75">
        <f>'Nor LT'!I73</f>
        <v>7.0000000000000001E-3</v>
      </c>
      <c r="N75">
        <f>'Israel LT'!T77</f>
        <v>6.2541037915358486E-3</v>
      </c>
    </row>
    <row r="76" spans="2:14">
      <c r="B76">
        <v>66</v>
      </c>
      <c r="C76">
        <f>'UK ONS 16-18'!C74</f>
        <v>1.3568E-2</v>
      </c>
      <c r="D76">
        <f>'CDC 2017'!B70</f>
        <v>1.7026431858539581E-2</v>
      </c>
      <c r="E76">
        <f>'Can LT 16-18'!C74</f>
        <v>1.231E-2</v>
      </c>
      <c r="F76">
        <f>'Nor LT'!C74</f>
        <v>0.01</v>
      </c>
      <c r="G76">
        <f>'Israel LT'!I78</f>
        <v>1.214948031242649E-2</v>
      </c>
      <c r="I76">
        <v>66</v>
      </c>
      <c r="J76">
        <f>'UK ONS 16-18'!I74</f>
        <v>8.8599999999999998E-3</v>
      </c>
      <c r="K76">
        <f>'CDC 2017'!J70</f>
        <v>1.0567729361355305E-2</v>
      </c>
      <c r="L76">
        <f>'Can LT 16-18'!I74</f>
        <v>7.9500000000000005E-3</v>
      </c>
      <c r="M76">
        <f>'Nor LT'!I74</f>
        <v>7.0000000000000001E-3</v>
      </c>
      <c r="N76">
        <f>'Israel LT'!T78</f>
        <v>6.9486192807599201E-3</v>
      </c>
    </row>
    <row r="77" spans="2:14">
      <c r="B77">
        <v>67</v>
      </c>
      <c r="C77">
        <f>'UK ONS 16-18'!C75</f>
        <v>1.4493000000000001E-2</v>
      </c>
      <c r="D77">
        <f>'CDC 2017'!B71</f>
        <v>1.8188728019595146E-2</v>
      </c>
      <c r="E77">
        <f>'Can LT 16-18'!C75</f>
        <v>1.354E-2</v>
      </c>
      <c r="F77">
        <f>'Nor LT'!C75</f>
        <v>1.0999999999999999E-2</v>
      </c>
      <c r="G77">
        <f>'Israel LT'!I79</f>
        <v>1.340055670787192E-2</v>
      </c>
      <c r="I77">
        <v>67</v>
      </c>
      <c r="J77">
        <f>'UK ONS 16-18'!I75</f>
        <v>9.5230000000000002E-3</v>
      </c>
      <c r="K77">
        <f>'CDC 2017'!J71</f>
        <v>1.1436491273343563E-2</v>
      </c>
      <c r="L77">
        <f>'Can LT 16-18'!I75</f>
        <v>8.7600000000000004E-3</v>
      </c>
      <c r="M77">
        <f>'Nor LT'!I75</f>
        <v>8.0000000000000002E-3</v>
      </c>
      <c r="N77">
        <f>'Israel LT'!T79</f>
        <v>7.74678448930747E-3</v>
      </c>
    </row>
    <row r="78" spans="2:14">
      <c r="B78">
        <v>68</v>
      </c>
      <c r="C78">
        <f>'UK ONS 16-18'!C76</f>
        <v>1.5896E-2</v>
      </c>
      <c r="D78">
        <f>'CDC 2017'!B72</f>
        <v>1.9483163952827454E-2</v>
      </c>
      <c r="E78">
        <f>'Can LT 16-18'!C76</f>
        <v>1.49E-2</v>
      </c>
      <c r="F78">
        <f>'Nor LT'!C76</f>
        <v>1.2E-2</v>
      </c>
      <c r="G78">
        <f>'Israel LT'!I80</f>
        <v>1.4807049176730036E-2</v>
      </c>
      <c r="I78">
        <v>68</v>
      </c>
      <c r="J78">
        <f>'UK ONS 16-18'!I76</f>
        <v>1.0378999999999999E-2</v>
      </c>
      <c r="K78">
        <f>'CDC 2017'!J72</f>
        <v>1.247374527156353E-2</v>
      </c>
      <c r="L78">
        <f>'Can LT 16-18'!I76</f>
        <v>9.6799999999999994E-3</v>
      </c>
      <c r="M78">
        <f>'Nor LT'!I76</f>
        <v>7.0000000000000001E-3</v>
      </c>
      <c r="N78">
        <f>'Israel LT'!T80</f>
        <v>8.6638882139277763E-3</v>
      </c>
    </row>
    <row r="79" spans="2:14">
      <c r="B79">
        <v>69</v>
      </c>
      <c r="C79">
        <f>'UK ONS 16-18'!C77</f>
        <v>1.7208999999999999E-2</v>
      </c>
      <c r="D79">
        <f>'CDC 2017'!B73</f>
        <v>2.0990420132875443E-2</v>
      </c>
      <c r="E79">
        <f>'Can LT 16-18'!C77</f>
        <v>1.6400000000000001E-2</v>
      </c>
      <c r="F79">
        <f>'Nor LT'!C77</f>
        <v>1.4999999999999999E-2</v>
      </c>
      <c r="G79">
        <f>'Israel LT'!I81</f>
        <v>1.6387499062380829E-2</v>
      </c>
      <c r="I79">
        <v>69</v>
      </c>
      <c r="J79">
        <f>'UK ONS 16-18'!I77</f>
        <v>1.1361E-2</v>
      </c>
      <c r="K79">
        <f>'CDC 2017'!J73</f>
        <v>1.3659073039889336E-2</v>
      </c>
      <c r="L79">
        <f>'Can LT 16-18'!I77</f>
        <v>1.069E-2</v>
      </c>
      <c r="M79">
        <f>'Nor LT'!I77</f>
        <v>0.01</v>
      </c>
      <c r="N79">
        <f>'Israel LT'!T81</f>
        <v>9.7174317364654757E-3</v>
      </c>
    </row>
    <row r="80" spans="2:14">
      <c r="B80">
        <v>70</v>
      </c>
      <c r="C80">
        <f>'UK ONS 16-18'!C78</f>
        <v>1.8695E-2</v>
      </c>
      <c r="D80">
        <f>'CDC 2017'!B74</f>
        <v>2.2447997704148293E-2</v>
      </c>
      <c r="E80">
        <f>'Can LT 16-18'!C78</f>
        <v>1.8069999999999999E-2</v>
      </c>
      <c r="F80">
        <f>'Nor LT'!C78</f>
        <v>1.4999999999999999E-2</v>
      </c>
      <c r="G80">
        <f>'Israel LT'!I82</f>
        <v>1.8162401370356733E-2</v>
      </c>
      <c r="I80">
        <v>70</v>
      </c>
      <c r="J80">
        <f>'UK ONS 16-18'!I78</f>
        <v>1.2600999999999999E-2</v>
      </c>
      <c r="K80">
        <f>'CDC 2017'!J74</f>
        <v>1.4881229028105736E-2</v>
      </c>
      <c r="L80">
        <f>'Can LT 16-18'!I78</f>
        <v>1.183E-2</v>
      </c>
      <c r="M80">
        <f>'Nor LT'!I78</f>
        <v>0.01</v>
      </c>
      <c r="N80">
        <f>'Israel LT'!T82</f>
        <v>1.092738722705203E-2</v>
      </c>
    </row>
    <row r="81" spans="2:14">
      <c r="B81">
        <v>71</v>
      </c>
      <c r="C81">
        <f>'UK ONS 16-18'!C79</f>
        <v>2.0663000000000001E-2</v>
      </c>
      <c r="D81">
        <f>'CDC 2017'!B75</f>
        <v>2.4630911648273468E-2</v>
      </c>
      <c r="E81">
        <f>'Can LT 16-18'!C79</f>
        <v>1.992E-2</v>
      </c>
      <c r="F81">
        <f>'Nor LT'!C79</f>
        <v>1.7999999999999999E-2</v>
      </c>
      <c r="G81">
        <f>'Israel LT'!I83</f>
        <v>2.0154323751890971E-2</v>
      </c>
      <c r="I81">
        <v>71</v>
      </c>
      <c r="J81">
        <f>'UK ONS 16-18'!I79</f>
        <v>1.3781E-2</v>
      </c>
      <c r="K81">
        <f>'CDC 2017'!J75</f>
        <v>1.6529232263565063E-2</v>
      </c>
      <c r="L81">
        <f>'Can LT 16-18'!I79</f>
        <v>1.3100000000000001E-2</v>
      </c>
      <c r="M81">
        <f>'Nor LT'!I79</f>
        <v>1.2E-2</v>
      </c>
      <c r="N81">
        <f>'Israel LT'!T83</f>
        <v>1.2316469287713178E-2</v>
      </c>
    </row>
    <row r="82" spans="2:14">
      <c r="B82">
        <v>72</v>
      </c>
      <c r="C82">
        <f>'UK ONS 16-18'!C80</f>
        <v>2.3134999999999999E-2</v>
      </c>
      <c r="D82">
        <f>'CDC 2017'!B76</f>
        <v>2.6569554582238197E-2</v>
      </c>
      <c r="E82">
        <f>'Can LT 16-18'!C80</f>
        <v>2.197E-2</v>
      </c>
      <c r="F82">
        <f>'Nor LT'!C80</f>
        <v>1.9E-2</v>
      </c>
      <c r="G82">
        <f>'Israel LT'!I84</f>
        <v>2.2388010903042245E-2</v>
      </c>
      <c r="I82">
        <v>72</v>
      </c>
      <c r="J82">
        <f>'UK ONS 16-18'!I80</f>
        <v>1.5916E-2</v>
      </c>
      <c r="K82">
        <f>'CDC 2017'!J76</f>
        <v>1.8210263922810555E-2</v>
      </c>
      <c r="L82">
        <f>'Can LT 16-18'!I80</f>
        <v>1.451E-2</v>
      </c>
      <c r="M82">
        <f>'Nor LT'!I80</f>
        <v>1.4999999999999999E-2</v>
      </c>
      <c r="N82">
        <f>'Israel LT'!T84</f>
        <v>1.3910414383167279E-2</v>
      </c>
    </row>
    <row r="83" spans="2:14">
      <c r="B83">
        <v>73</v>
      </c>
      <c r="C83">
        <f>'UK ONS 16-18'!C81</f>
        <v>2.5803E-2</v>
      </c>
      <c r="D83">
        <f>'CDC 2017'!B77</f>
        <v>2.9040491208434105E-2</v>
      </c>
      <c r="E83">
        <f>'Can LT 16-18'!C81</f>
        <v>2.4250000000000001E-2</v>
      </c>
      <c r="F83">
        <f>'Nor LT'!C81</f>
        <v>2.1999999999999999E-2</v>
      </c>
      <c r="G83">
        <f>'Israel LT'!I85</f>
        <v>2.489046733936006E-2</v>
      </c>
      <c r="I83">
        <v>73</v>
      </c>
      <c r="J83">
        <f>'UK ONS 16-18'!I81</f>
        <v>1.7545000000000002E-2</v>
      </c>
      <c r="K83">
        <f>'CDC 2017'!J77</f>
        <v>2.0010983571410179E-2</v>
      </c>
      <c r="L83">
        <f>'Can LT 16-18'!I81</f>
        <v>1.61E-2</v>
      </c>
      <c r="M83">
        <f>'Nor LT'!I81</f>
        <v>1.6E-2</v>
      </c>
      <c r="N83">
        <f>'Israel LT'!T85</f>
        <v>1.573826070364447E-2</v>
      </c>
    </row>
    <row r="84" spans="2:14">
      <c r="B84">
        <v>74</v>
      </c>
      <c r="C84">
        <f>'UK ONS 16-18'!C82</f>
        <v>2.8604999999999998E-2</v>
      </c>
      <c r="D84">
        <f>'CDC 2017'!B78</f>
        <v>3.153933584690094E-2</v>
      </c>
      <c r="E84">
        <f>'Can LT 16-18'!C82</f>
        <v>2.6790000000000001E-2</v>
      </c>
      <c r="F84">
        <f>'Nor LT'!C82</f>
        <v>2.4E-2</v>
      </c>
      <c r="G84">
        <f>'Israel LT'!I86</f>
        <v>2.7691010156181042E-2</v>
      </c>
      <c r="I84">
        <v>74</v>
      </c>
      <c r="J84">
        <f>'UK ONS 16-18'!I82</f>
        <v>1.9297999999999999E-2</v>
      </c>
      <c r="K84">
        <f>'CDC 2017'!J78</f>
        <v>2.1903079003095627E-2</v>
      </c>
      <c r="L84">
        <f>'Can LT 16-18'!I82</f>
        <v>1.788E-2</v>
      </c>
      <c r="M84">
        <f>'Nor LT'!I82</f>
        <v>1.6E-2</v>
      </c>
      <c r="N84">
        <f>'Israel LT'!T86</f>
        <v>1.7832618341325091E-2</v>
      </c>
    </row>
    <row r="85" spans="2:14">
      <c r="B85">
        <v>75</v>
      </c>
      <c r="C85">
        <f>'UK ONS 16-18'!C83</f>
        <v>3.2344999999999999E-2</v>
      </c>
      <c r="D85">
        <f>'CDC 2017'!B79</f>
        <v>3.4644465893507004E-2</v>
      </c>
      <c r="E85">
        <f>'Can LT 16-18'!C83</f>
        <v>2.9610000000000001E-2</v>
      </c>
      <c r="F85">
        <f>'Nor LT'!C83</f>
        <v>2.9000000000000001E-2</v>
      </c>
      <c r="G85">
        <f>'Israel LT'!I87</f>
        <v>3.0821281951554983E-2</v>
      </c>
      <c r="I85">
        <v>75</v>
      </c>
      <c r="J85">
        <f>'UK ONS 16-18'!I83</f>
        <v>2.2010999999999999E-2</v>
      </c>
      <c r="K85">
        <f>'CDC 2017'!J79</f>
        <v>2.4321969598531723E-2</v>
      </c>
      <c r="L85">
        <f>'Can LT 16-18'!I83</f>
        <v>1.9879999999999998E-2</v>
      </c>
      <c r="M85">
        <f>'Nor LT'!I83</f>
        <v>0.02</v>
      </c>
      <c r="N85">
        <f>'Israel LT'!T87</f>
        <v>2.0229916514965432E-2</v>
      </c>
    </row>
    <row r="86" spans="2:14">
      <c r="B86">
        <v>76</v>
      </c>
      <c r="C86">
        <f>'UK ONS 16-18'!C84</f>
        <v>3.5822E-2</v>
      </c>
      <c r="D86">
        <f>'CDC 2017'!B80</f>
        <v>3.8148298859596252E-2</v>
      </c>
      <c r="E86">
        <f>'Can LT 16-18'!C84</f>
        <v>3.2750000000000001E-2</v>
      </c>
      <c r="F86">
        <f>'Nor LT'!C84</f>
        <v>2.9000000000000001E-2</v>
      </c>
      <c r="G86">
        <f>'Israel LT'!I88</f>
        <v>3.4315212614492795E-2</v>
      </c>
      <c r="I86">
        <v>76</v>
      </c>
      <c r="J86">
        <f>'UK ONS 16-18'!I84</f>
        <v>2.5052000000000001E-2</v>
      </c>
      <c r="K86">
        <f>'CDC 2017'!J80</f>
        <v>2.6898579671978951E-2</v>
      </c>
      <c r="L86">
        <f>'Can LT 16-18'!I84</f>
        <v>2.2120000000000001E-2</v>
      </c>
      <c r="M86">
        <f>'Nor LT'!I84</f>
        <v>2.1000000000000001E-2</v>
      </c>
      <c r="N86">
        <f>'Israel LT'!T88</f>
        <v>2.2970610948685757E-2</v>
      </c>
    </row>
    <row r="87" spans="2:14">
      <c r="B87">
        <v>77</v>
      </c>
      <c r="C87">
        <f>'UK ONS 16-18'!C85</f>
        <v>3.9806000000000001E-2</v>
      </c>
      <c r="D87">
        <f>'CDC 2017'!B81</f>
        <v>4.2249701917171478E-2</v>
      </c>
      <c r="E87">
        <f>'Can LT 16-18'!C85</f>
        <v>3.6240000000000001E-2</v>
      </c>
      <c r="F87">
        <f>'Nor LT'!C85</f>
        <v>3.3000000000000002E-2</v>
      </c>
      <c r="G87">
        <f>'Israel LT'!I89</f>
        <v>3.8208917224974118E-2</v>
      </c>
      <c r="I87">
        <v>77</v>
      </c>
      <c r="J87">
        <f>'UK ONS 16-18'!I85</f>
        <v>2.7786999999999999E-2</v>
      </c>
      <c r="K87">
        <f>'CDC 2017'!J81</f>
        <v>2.9885623604059219E-2</v>
      </c>
      <c r="L87">
        <f>'Can LT 16-18'!I85</f>
        <v>2.4639999999999999E-2</v>
      </c>
      <c r="M87">
        <f>'Nor LT'!I85</f>
        <v>2.5000000000000001E-2</v>
      </c>
      <c r="N87">
        <f>'Israel LT'!T89</f>
        <v>2.6099330438751046E-2</v>
      </c>
    </row>
    <row r="88" spans="2:14">
      <c r="B88">
        <v>78</v>
      </c>
      <c r="C88">
        <f>'UK ONS 16-18'!C86</f>
        <v>4.3767E-2</v>
      </c>
      <c r="D88">
        <f>'CDC 2017'!B82</f>
        <v>4.6521790325641632E-2</v>
      </c>
      <c r="E88">
        <f>'Can LT 16-18'!C86</f>
        <v>4.0129999999999999E-2</v>
      </c>
      <c r="F88">
        <f>'Nor LT'!C86</f>
        <v>3.6999999999999998E-2</v>
      </c>
      <c r="G88">
        <f>'Israel LT'!I90</f>
        <v>4.25405159529334E-2</v>
      </c>
      <c r="I88">
        <v>78</v>
      </c>
      <c r="J88">
        <f>'UK ONS 16-18'!I86</f>
        <v>3.1364999999999997E-2</v>
      </c>
      <c r="K88">
        <f>'CDC 2017'!J82</f>
        <v>3.3412754535675049E-2</v>
      </c>
      <c r="L88">
        <f>'Can LT 16-18'!I86</f>
        <v>2.7470000000000001E-2</v>
      </c>
      <c r="M88">
        <f>'Nor LT'!I86</f>
        <v>2.4E-2</v>
      </c>
      <c r="N88">
        <f>'Israel LT'!T90</f>
        <v>2.9664937213182349E-2</v>
      </c>
    </row>
    <row r="89" spans="2:14">
      <c r="B89">
        <v>79</v>
      </c>
      <c r="C89">
        <f>'UK ONS 16-18'!C87</f>
        <v>4.8675999999999997E-2</v>
      </c>
      <c r="D89">
        <f>'CDC 2017'!B83</f>
        <v>5.1400776952505112E-2</v>
      </c>
      <c r="E89">
        <f>'Can LT 16-18'!C87</f>
        <v>4.4470000000000003E-2</v>
      </c>
      <c r="F89">
        <f>'Nor LT'!C87</f>
        <v>4.2999999999999997E-2</v>
      </c>
      <c r="G89">
        <f>'Israel LT'!I91</f>
        <v>4.734986068227106E-2</v>
      </c>
      <c r="I89">
        <v>79</v>
      </c>
      <c r="J89">
        <f>'UK ONS 16-18'!I87</f>
        <v>3.4408000000000001E-2</v>
      </c>
      <c r="K89">
        <f>'CDC 2017'!J83</f>
        <v>3.7064902484416962E-2</v>
      </c>
      <c r="L89">
        <f>'Can LT 16-18'!I87</f>
        <v>3.066E-2</v>
      </c>
      <c r="M89">
        <f>'Nor LT'!I87</f>
        <v>3.1E-2</v>
      </c>
      <c r="N89">
        <f>'Israel LT'!T91</f>
        <v>3.3720471052875498E-2</v>
      </c>
    </row>
    <row r="90" spans="2:14">
      <c r="B90">
        <v>80</v>
      </c>
      <c r="C90">
        <f>'UK ONS 16-18'!C88</f>
        <v>5.4456999999999998E-2</v>
      </c>
      <c r="D90">
        <f>'CDC 2017'!B84</f>
        <v>5.678277462720871E-2</v>
      </c>
      <c r="E90">
        <f>'Can LT 16-18'!C88</f>
        <v>4.931E-2</v>
      </c>
      <c r="F90">
        <f>'Nor LT'!C88</f>
        <v>4.5999999999999999E-2</v>
      </c>
      <c r="G90">
        <f>'Israel LT'!I92</f>
        <v>5.2678152247148315E-2</v>
      </c>
      <c r="I90">
        <v>80</v>
      </c>
      <c r="J90">
        <f>'UK ONS 16-18'!I88</f>
        <v>3.8921999999999998E-2</v>
      </c>
      <c r="K90">
        <f>'CDC 2017'!J84</f>
        <v>4.147796705365181E-2</v>
      </c>
      <c r="L90">
        <f>'Can LT 16-18'!I88</f>
        <v>3.4250000000000003E-2</v>
      </c>
      <c r="M90">
        <f>'Nor LT'!I88</f>
        <v>3.3000000000000002E-2</v>
      </c>
      <c r="N90">
        <f>'Israel LT'!T92</f>
        <v>3.832294252727881E-2</v>
      </c>
    </row>
    <row r="91" spans="2:14">
      <c r="B91">
        <v>81</v>
      </c>
      <c r="C91">
        <f>'UK ONS 16-18'!C89</f>
        <v>6.0977999999999997E-2</v>
      </c>
      <c r="D91">
        <f>'CDC 2017'!B85</f>
        <v>6.2514141201972961E-2</v>
      </c>
      <c r="E91">
        <f>'Can LT 16-18'!C89</f>
        <v>5.4719999999999998E-2</v>
      </c>
      <c r="F91">
        <f>'Nor LT'!C89</f>
        <v>5.3999999999999999E-2</v>
      </c>
      <c r="G91">
        <f>'Israel LT'!I93</f>
        <v>5.8567431799203533E-2</v>
      </c>
      <c r="I91">
        <v>81</v>
      </c>
      <c r="J91">
        <f>'UK ONS 16-18'!I89</f>
        <v>4.3937999999999998E-2</v>
      </c>
      <c r="K91">
        <f>'CDC 2017'!J85</f>
        <v>4.6149767935276031E-2</v>
      </c>
      <c r="L91">
        <f>'Can LT 16-18'!I89</f>
        <v>3.8300000000000001E-2</v>
      </c>
      <c r="M91">
        <f>'Nor LT'!I89</f>
        <v>3.9E-2</v>
      </c>
      <c r="N91">
        <f>'Israel LT'!T93</f>
        <v>4.3532936422513893E-2</v>
      </c>
    </row>
    <row r="92" spans="2:14">
      <c r="B92">
        <v>82</v>
      </c>
      <c r="C92">
        <f>'UK ONS 16-18'!C90</f>
        <v>6.7751000000000006E-2</v>
      </c>
      <c r="D92">
        <f>'CDC 2017'!B86</f>
        <v>6.9451943039894104E-2</v>
      </c>
      <c r="E92">
        <f>'Can LT 16-18'!C90</f>
        <v>6.0749999999999998E-2</v>
      </c>
      <c r="F92">
        <f>'Nor LT'!C90</f>
        <v>5.8999999999999997E-2</v>
      </c>
      <c r="G92">
        <f>'Israel LT'!I94</f>
        <v>6.5059930095693483E-2</v>
      </c>
      <c r="I92">
        <v>82</v>
      </c>
      <c r="J92">
        <f>'UK ONS 16-18'!I90</f>
        <v>4.9785999999999997E-2</v>
      </c>
      <c r="K92">
        <f>'CDC 2017'!J86</f>
        <v>5.1680829375982285E-2</v>
      </c>
      <c r="L92">
        <f>'Can LT 16-18'!I90</f>
        <v>4.2869999999999998E-2</v>
      </c>
      <c r="M92">
        <f>'Nor LT'!I90</f>
        <v>4.3999999999999997E-2</v>
      </c>
      <c r="N92">
        <f>'Israel LT'!T94</f>
        <v>4.9413982929011488E-2</v>
      </c>
    </row>
    <row r="93" spans="2:14">
      <c r="B93">
        <v>83</v>
      </c>
      <c r="C93">
        <f>'UK ONS 16-18'!C91</f>
        <v>7.689E-2</v>
      </c>
      <c r="D93">
        <f>'CDC 2017'!B87</f>
        <v>7.7621564269065857E-2</v>
      </c>
      <c r="E93">
        <f>'Can LT 16-18'!C91</f>
        <v>6.7489999999999994E-2</v>
      </c>
      <c r="F93">
        <f>'Nor LT'!C91</f>
        <v>7.5999999999999998E-2</v>
      </c>
      <c r="G93">
        <f>'Israel LT'!I95</f>
        <v>7.2197259597767807E-2</v>
      </c>
      <c r="I93">
        <v>83</v>
      </c>
      <c r="J93">
        <f>'UK ONS 16-18'!I91</f>
        <v>5.7500000000000002E-2</v>
      </c>
      <c r="K93">
        <f>'CDC 2017'!J87</f>
        <v>5.8587189763784409E-2</v>
      </c>
      <c r="L93">
        <f>'Can LT 16-18'!I91</f>
        <v>4.8039999999999999E-2</v>
      </c>
      <c r="M93">
        <f>'Nor LT'!I91</f>
        <v>5.1999999999999998E-2</v>
      </c>
      <c r="N93">
        <f>'Israel LT'!T95</f>
        <v>5.603165194388679E-2</v>
      </c>
    </row>
    <row r="94" spans="2:14">
      <c r="B94">
        <v>84</v>
      </c>
      <c r="C94">
        <f>'UK ONS 16-18'!C92</f>
        <v>8.6361999999999994E-2</v>
      </c>
      <c r="D94">
        <f>'CDC 2017'!B88</f>
        <v>8.6155369877815247E-2</v>
      </c>
      <c r="E94">
        <f>'Can LT 16-18'!C92</f>
        <v>7.5039999999999996E-2</v>
      </c>
      <c r="F94">
        <f>'Nor LT'!C92</f>
        <v>7.9000000000000001E-2</v>
      </c>
      <c r="G94">
        <f>'Israel LT'!I96</f>
        <v>8.0019436394626844E-2</v>
      </c>
      <c r="I94">
        <v>84</v>
      </c>
      <c r="J94">
        <f>'UK ONS 16-18'!I92</f>
        <v>6.5048999999999996E-2</v>
      </c>
      <c r="K94">
        <f>'CDC 2017'!J88</f>
        <v>6.5586209297180176E-2</v>
      </c>
      <c r="L94">
        <f>'Can LT 16-18'!I92</f>
        <v>5.3879999999999997E-2</v>
      </c>
      <c r="M94">
        <f>'Nor LT'!I92</f>
        <v>6.0999999999999999E-2</v>
      </c>
      <c r="N94">
        <f>'Israel LT'!T96</f>
        <v>6.3452325574084575E-2</v>
      </c>
    </row>
    <row r="95" spans="2:14">
      <c r="B95">
        <v>85</v>
      </c>
      <c r="C95">
        <f>'UK ONS 16-18'!C93</f>
        <v>9.6079999999999999E-2</v>
      </c>
      <c r="D95">
        <f>'CDC 2017'!B89</f>
        <v>9.5450498163700104E-2</v>
      </c>
      <c r="E95">
        <f>'Can LT 16-18'!C93</f>
        <v>8.3479999999999999E-2</v>
      </c>
      <c r="F95">
        <f>'Nor LT'!C93</f>
        <v>9.0999999999999998E-2</v>
      </c>
      <c r="G95">
        <f>'Israel LT'!I97</f>
        <v>8.8563722324135605E-2</v>
      </c>
      <c r="I95">
        <v>85</v>
      </c>
      <c r="J95">
        <f>'UK ONS 16-18'!I93</f>
        <v>7.3791999999999996E-2</v>
      </c>
      <c r="K95">
        <f>'CDC 2017'!J89</f>
        <v>7.2854951024055481E-2</v>
      </c>
      <c r="L95">
        <f>'Can LT 16-18'!I93</f>
        <v>6.0490000000000002E-2</v>
      </c>
      <c r="M95">
        <f>'Nor LT'!I93</f>
        <v>6.3E-2</v>
      </c>
      <c r="N95">
        <f>'Israel LT'!T97</f>
        <v>7.1741606339392014E-2</v>
      </c>
    </row>
    <row r="96" spans="2:14">
      <c r="B96">
        <v>86</v>
      </c>
      <c r="C96">
        <f>'UK ONS 16-18'!C94</f>
        <v>0.108379</v>
      </c>
      <c r="D96">
        <f>'CDC 2017'!B90</f>
        <v>0.10578827559947968</v>
      </c>
      <c r="E96">
        <f>'Can LT 16-18'!C94</f>
        <v>9.2920000000000003E-2</v>
      </c>
      <c r="F96">
        <f>'Nor LT'!C94</f>
        <v>0.1</v>
      </c>
      <c r="G96">
        <f>'Israel LT'!I98</f>
        <v>9.7863282432521209E-2</v>
      </c>
      <c r="I96">
        <v>86</v>
      </c>
      <c r="J96">
        <f>'UK ONS 16-18'!I94</f>
        <v>8.4250000000000005E-2</v>
      </c>
      <c r="K96">
        <f>'CDC 2017'!J90</f>
        <v>8.1114701926708221E-2</v>
      </c>
      <c r="L96">
        <f>'Can LT 16-18'!I94</f>
        <v>6.7979999999999999E-2</v>
      </c>
      <c r="M96">
        <f>'Nor LT'!I94</f>
        <v>7.3999999999999996E-2</v>
      </c>
      <c r="N96">
        <f>'Israel LT'!T98</f>
        <v>8.0962324476212363E-2</v>
      </c>
    </row>
    <row r="97" spans="2:14">
      <c r="B97">
        <v>87</v>
      </c>
      <c r="C97">
        <f>'UK ONS 16-18'!C95</f>
        <v>0.120527</v>
      </c>
      <c r="D97">
        <f>'CDC 2017'!B91</f>
        <v>0.11852699518203735</v>
      </c>
      <c r="E97">
        <f>'Can LT 16-18'!C95</f>
        <v>0.10351</v>
      </c>
      <c r="F97">
        <f>'Nor LT'!C95</f>
        <v>0.11799999999999999</v>
      </c>
      <c r="G97">
        <f>'Israel LT'!I99</f>
        <v>0.10794565926430064</v>
      </c>
      <c r="I97">
        <v>87</v>
      </c>
      <c r="J97">
        <f>'UK ONS 16-18'!I95</f>
        <v>9.5302999999999999E-2</v>
      </c>
      <c r="K97">
        <f>'CDC 2017'!J91</f>
        <v>9.1617569327354431E-2</v>
      </c>
      <c r="L97">
        <f>'Can LT 16-18'!I95</f>
        <v>7.6469999999999996E-2</v>
      </c>
      <c r="M97">
        <f>'Nor LT'!I95</f>
        <v>8.5999999999999993E-2</v>
      </c>
      <c r="N97">
        <f>'Israel LT'!T99</f>
        <v>9.1172117958426835E-2</v>
      </c>
    </row>
    <row r="98" spans="2:14">
      <c r="B98">
        <v>88</v>
      </c>
      <c r="C98">
        <f>'UK ONS 16-18'!C96</f>
        <v>0.135267</v>
      </c>
      <c r="D98">
        <f>'CDC 2017'!B92</f>
        <v>0.13243746757507324</v>
      </c>
      <c r="E98">
        <f>'Can LT 16-18'!C96</f>
        <v>0.11537</v>
      </c>
      <c r="F98">
        <f>'Nor LT'!C96</f>
        <v>0.13700000000000001</v>
      </c>
      <c r="G98">
        <f>'Israel LT'!I100</f>
        <v>0.11883107350657646</v>
      </c>
      <c r="I98">
        <v>88</v>
      </c>
      <c r="J98">
        <f>'UK ONS 16-18'!I96</f>
        <v>0.108358</v>
      </c>
      <c r="K98">
        <f>'CDC 2017'!J92</f>
        <v>0.10324060171842575</v>
      </c>
      <c r="L98">
        <f>'Can LT 16-18'!I96</f>
        <v>8.6099999999999996E-2</v>
      </c>
      <c r="M98">
        <f>'Nor LT'!I96</f>
        <v>0.10100000000000001</v>
      </c>
      <c r="N98">
        <f>'Israel LT'!T100</f>
        <v>0.10242057415317013</v>
      </c>
    </row>
    <row r="99" spans="2:14">
      <c r="B99">
        <v>89</v>
      </c>
      <c r="C99">
        <f>'UK ONS 16-18'!C97</f>
        <v>0.151119</v>
      </c>
      <c r="D99">
        <f>'CDC 2017'!B93</f>
        <v>0.14754107594490051</v>
      </c>
      <c r="E99">
        <f>'Can LT 16-18'!C97</f>
        <v>0.12867999999999999</v>
      </c>
      <c r="F99">
        <f>'Nor LT'!C97</f>
        <v>0.14099999999999999</v>
      </c>
      <c r="G99">
        <f>'Israel LT'!I101</f>
        <v>0.13053057026155271</v>
      </c>
      <c r="I99">
        <v>89</v>
      </c>
      <c r="J99">
        <f>'UK ONS 16-18'!I97</f>
        <v>0.121616</v>
      </c>
      <c r="K99">
        <f>'CDC 2017'!J93</f>
        <v>0.11604062467813492</v>
      </c>
      <c r="L99">
        <f>'Can LT 16-18'!I97</f>
        <v>9.7049999999999997E-2</v>
      </c>
      <c r="M99">
        <f>'Nor LT'!I97</f>
        <v>0.105</v>
      </c>
      <c r="N99">
        <f>'Israel LT'!T101</f>
        <v>0.11474594304200567</v>
      </c>
    </row>
    <row r="100" spans="2:14">
      <c r="B100">
        <v>90</v>
      </c>
      <c r="C100">
        <f>'UK ONS 16-18'!C98</f>
        <v>0.164525</v>
      </c>
      <c r="D100">
        <f>'CDC 2017'!B94</f>
        <v>0.16383889317512512</v>
      </c>
      <c r="E100">
        <f>'Can LT 16-18'!C98</f>
        <v>0.14362</v>
      </c>
      <c r="F100">
        <f>'Nor LT'!C98</f>
        <v>0.17</v>
      </c>
      <c r="G100">
        <f>'Israel LT'!I102</f>
        <v>0.14304404161680509</v>
      </c>
      <c r="I100">
        <v>90</v>
      </c>
      <c r="J100">
        <f>'UK ONS 16-18'!I98</f>
        <v>0.13697899999999999</v>
      </c>
      <c r="K100">
        <f>'CDC 2017'!J94</f>
        <v>0.13006128370761871</v>
      </c>
      <c r="L100">
        <f>'Can LT 16-18'!I98</f>
        <v>0.1095</v>
      </c>
      <c r="M100">
        <f>'Nor LT'!I98</f>
        <v>0.127</v>
      </c>
      <c r="N100">
        <f>'Israel LT'!T102</f>
        <v>0.12817145902143215</v>
      </c>
    </row>
    <row r="101" spans="2:14">
      <c r="B101">
        <v>91</v>
      </c>
      <c r="C101">
        <f>'UK ONS 16-18'!C99</f>
        <v>0.18145</v>
      </c>
      <c r="D101">
        <f>'CDC 2017'!B95</f>
        <v>0.18130825459957123</v>
      </c>
      <c r="E101">
        <f>'Can LT 16-18'!C99</f>
        <v>0.15998000000000001</v>
      </c>
      <c r="F101">
        <f>'Nor LT'!C99</f>
        <v>0.187</v>
      </c>
      <c r="G101">
        <f>'Israel LT'!I103</f>
        <v>0.1563614837270379</v>
      </c>
      <c r="I101">
        <v>91</v>
      </c>
      <c r="J101">
        <f>'UK ONS 16-18'!I99</f>
        <v>0.153256</v>
      </c>
      <c r="K101">
        <f>'CDC 2017'!J95</f>
        <v>0.14532890915870667</v>
      </c>
      <c r="L101">
        <f>'Can LT 16-18'!I99</f>
        <v>0.12333</v>
      </c>
      <c r="M101">
        <f>'Nor LT'!I99</f>
        <v>0.152</v>
      </c>
      <c r="N101">
        <f>'Israel LT'!T103</f>
        <v>0.14270557561528044</v>
      </c>
    </row>
    <row r="102" spans="2:14">
      <c r="B102">
        <v>92</v>
      </c>
      <c r="C102">
        <f>'UK ONS 16-18'!C100</f>
        <v>0.20030899999999999</v>
      </c>
      <c r="D102">
        <f>'CDC 2017'!B96</f>
        <v>0.19989974796772003</v>
      </c>
      <c r="E102">
        <f>'Can LT 16-18'!C100</f>
        <v>0.1774</v>
      </c>
      <c r="F102">
        <f>'Nor LT'!C100</f>
        <v>0.22</v>
      </c>
      <c r="G102">
        <f>'Israel LT'!I104</f>
        <v>0.1704732516438846</v>
      </c>
      <c r="I102">
        <v>92</v>
      </c>
      <c r="J102">
        <f>'UK ONS 16-18'!I100</f>
        <v>0.16942499999999999</v>
      </c>
      <c r="K102">
        <f>'CDC 2017'!J96</f>
        <v>0.16184815764427185</v>
      </c>
      <c r="L102">
        <f>'Can LT 16-18'!I100</f>
        <v>0.13830000000000001</v>
      </c>
      <c r="M102">
        <f>'Nor LT'!I100</f>
        <v>0.158</v>
      </c>
      <c r="N102">
        <f>'Israel LT'!T104</f>
        <v>0.15835416654300119</v>
      </c>
    </row>
    <row r="103" spans="2:14">
      <c r="B103">
        <v>93</v>
      </c>
      <c r="C103">
        <f>'UK ONS 16-18'!C101</f>
        <v>0.219307</v>
      </c>
      <c r="D103">
        <f>'CDC 2017'!B97</f>
        <v>0.21953538060188293</v>
      </c>
      <c r="E103">
        <f>'Can LT 16-18'!C101</f>
        <v>0.19581999999999999</v>
      </c>
      <c r="F103">
        <f>'Nor LT'!C101</f>
        <v>0.22900000000000001</v>
      </c>
      <c r="G103">
        <f>'Israel LT'!I105</f>
        <v>0.18536269877153885</v>
      </c>
      <c r="I103">
        <v>93</v>
      </c>
      <c r="J103">
        <f>'UK ONS 16-18'!I101</f>
        <v>0.187195</v>
      </c>
      <c r="K103">
        <f>'CDC 2017'!J97</f>
        <v>0.17959828674793243</v>
      </c>
      <c r="L103">
        <f>'Can LT 16-18'!I101</f>
        <v>0.15440000000000001</v>
      </c>
      <c r="M103">
        <f>'Nor LT'!I101</f>
        <v>0.18</v>
      </c>
      <c r="N103">
        <f>'Israel LT'!T105</f>
        <v>0.17511090322818437</v>
      </c>
    </row>
    <row r="104" spans="2:14">
      <c r="B104">
        <v>94</v>
      </c>
      <c r="C104">
        <f>'UK ONS 16-18'!C102</f>
        <v>0.23877200000000001</v>
      </c>
      <c r="D104">
        <f>'CDC 2017'!B98</f>
        <v>0.24010759592056274</v>
      </c>
      <c r="E104">
        <f>'Can LT 16-18'!C102</f>
        <v>0.21517</v>
      </c>
      <c r="F104">
        <f>'Nor LT'!C102</f>
        <v>0.25</v>
      </c>
      <c r="G104">
        <f>'Israel LT'!I106</f>
        <v>0.20100240983568257</v>
      </c>
      <c r="I104">
        <v>94</v>
      </c>
      <c r="J104">
        <f>'UK ONS 16-18'!I102</f>
        <v>0.20628099999999999</v>
      </c>
      <c r="K104">
        <f>'CDC 2017'!J98</f>
        <v>0.19852951169013977</v>
      </c>
      <c r="L104">
        <f>'Can LT 16-18'!I102</f>
        <v>0.17161999999999999</v>
      </c>
      <c r="M104">
        <f>'Nor LT'!I102</f>
        <v>0.19800000000000001</v>
      </c>
      <c r="N104">
        <f>'Israel LT'!T106</f>
        <v>0.19295152804320315</v>
      </c>
    </row>
    <row r="105" spans="2:14">
      <c r="B105">
        <v>95</v>
      </c>
      <c r="C105">
        <f>'UK ONS 16-18'!C103</f>
        <v>0.26269599999999999</v>
      </c>
      <c r="D105">
        <f>'CDC 2017'!B99</f>
        <v>0.26148021221160889</v>
      </c>
      <c r="E105">
        <f>'Can LT 16-18'!C103</f>
        <v>0.23558000000000001</v>
      </c>
      <c r="F105">
        <f>'Nor LT'!C103</f>
        <v>0.253</v>
      </c>
      <c r="G105">
        <f>'Israel LT'!I107</f>
        <v>0.21735327631486584</v>
      </c>
      <c r="I105">
        <v>95</v>
      </c>
      <c r="J105">
        <f>'UK ONS 16-18'!I103</f>
        <v>0.23036799999999999</v>
      </c>
      <c r="K105">
        <f>'CDC 2017'!J99</f>
        <v>0.2185608297586441</v>
      </c>
      <c r="L105">
        <f>'Can LT 16-18'!I103</f>
        <v>0.19103999999999999</v>
      </c>
      <c r="M105">
        <f>'Nor LT'!I103</f>
        <v>0.22600000000000001</v>
      </c>
      <c r="N105">
        <f>'Israel LT'!T107</f>
        <v>0.21183162495801186</v>
      </c>
    </row>
    <row r="106" spans="2:14">
      <c r="B106">
        <v>96</v>
      </c>
      <c r="C106">
        <f>'UK ONS 16-18'!C104</f>
        <v>0.28507100000000002</v>
      </c>
      <c r="D106">
        <f>'CDC 2017'!B100</f>
        <v>0.28349092602729797</v>
      </c>
      <c r="E106">
        <f>'Can LT 16-18'!C104</f>
        <v>0.25607000000000002</v>
      </c>
      <c r="F106">
        <f>'Nor LT'!C104</f>
        <v>0.26200000000000001</v>
      </c>
      <c r="G106">
        <f>'Israel LT'!I108</f>
        <v>0.23436368016978865</v>
      </c>
      <c r="I106">
        <v>96</v>
      </c>
      <c r="J106">
        <f>'UK ONS 16-18'!I104</f>
        <v>0.24911</v>
      </c>
      <c r="K106">
        <f>'CDC 2017'!J100</f>
        <v>0.23957890272140503</v>
      </c>
      <c r="L106">
        <f>'Can LT 16-18'!I104</f>
        <v>0.21045</v>
      </c>
      <c r="M106">
        <f>'Nor LT'!I104</f>
        <v>0.26600000000000001</v>
      </c>
      <c r="N106">
        <f>'Israel LT'!T108</f>
        <v>0.23168457214683438</v>
      </c>
    </row>
    <row r="107" spans="2:14">
      <c r="B107">
        <v>97</v>
      </c>
      <c r="C107">
        <f>'UK ONS 16-18'!C105</f>
        <v>0.306672</v>
      </c>
      <c r="D107">
        <f>'CDC 2017'!B101</f>
        <v>0.30595538020133972</v>
      </c>
      <c r="E107">
        <f>'Can LT 16-18'!C105</f>
        <v>0.2772</v>
      </c>
      <c r="F107">
        <f>'Nor LT'!C105</f>
        <v>0.33400000000000002</v>
      </c>
      <c r="G107">
        <f>'Israel LT'!I109</f>
        <v>0.25196882065580722</v>
      </c>
      <c r="I107">
        <v>97</v>
      </c>
      <c r="J107">
        <f>'UK ONS 16-18'!I105</f>
        <v>0.27082800000000001</v>
      </c>
      <c r="K107">
        <f>'CDC 2017'!J101</f>
        <v>0.26143896579742432</v>
      </c>
      <c r="L107">
        <f>'Can LT 16-18'!I105</f>
        <v>0.23088</v>
      </c>
      <c r="M107">
        <f>'Nor LT'!I105</f>
        <v>0.29799999999999999</v>
      </c>
      <c r="N107">
        <f>'Israel LT'!T109</f>
        <v>0.25241977490827655</v>
      </c>
    </row>
    <row r="108" spans="2:14">
      <c r="B108">
        <v>98</v>
      </c>
      <c r="C108">
        <f>'UK ONS 16-18'!C106</f>
        <v>0.32203500000000002</v>
      </c>
      <c r="D108">
        <f>'CDC 2017'!B102</f>
        <v>0.32867306470870972</v>
      </c>
      <c r="E108">
        <f>'Can LT 16-18'!C106</f>
        <v>0.29880000000000001</v>
      </c>
      <c r="F108">
        <f>'Nor LT'!C106</f>
        <v>0.313</v>
      </c>
      <c r="G108">
        <f>'Israel LT'!I110</f>
        <v>0.27009021996976162</v>
      </c>
      <c r="I108">
        <v>98</v>
      </c>
      <c r="J108">
        <f>'UK ONS 16-18'!I106</f>
        <v>0.29034399999999999</v>
      </c>
      <c r="K108">
        <f>'CDC 2017'!J102</f>
        <v>0.28396740555763245</v>
      </c>
      <c r="L108">
        <f>'Can LT 16-18'!I106</f>
        <v>0.25219000000000003</v>
      </c>
      <c r="M108">
        <f>'Nor LT'!I106</f>
        <v>0.3</v>
      </c>
      <c r="N108">
        <f>'Israel LT'!T110</f>
        <v>0.27392128371394292</v>
      </c>
    </row>
    <row r="109" spans="2:14">
      <c r="B109">
        <v>99</v>
      </c>
      <c r="C109">
        <f>'UK ONS 16-18'!C107</f>
        <v>0.36503600000000003</v>
      </c>
      <c r="D109">
        <f>'CDC 2017'!B103</f>
        <v>0.35143411159515381</v>
      </c>
      <c r="E109">
        <f>'Can LT 16-18'!C107</f>
        <v>0.32069999999999999</v>
      </c>
      <c r="F109">
        <f>'Nor LT'!C107</f>
        <v>0.36599999999999999</v>
      </c>
      <c r="G109">
        <f>'Israel LT'!I111</f>
        <v>0.28863544340130187</v>
      </c>
      <c r="I109">
        <v>99</v>
      </c>
      <c r="J109">
        <f>'UK ONS 16-18'!I107</f>
        <v>0.31644</v>
      </c>
      <c r="K109">
        <f>'CDC 2017'!J103</f>
        <v>0.306966632604599</v>
      </c>
      <c r="L109">
        <f>'Can LT 16-18'!I107</f>
        <v>0.27422999999999997</v>
      </c>
      <c r="M109">
        <f>'Nor LT'!I107</f>
        <v>0.312</v>
      </c>
      <c r="N109">
        <f>'Israel LT'!T111</f>
        <v>0.2960469050617045</v>
      </c>
    </row>
    <row r="110" spans="2:14">
      <c r="B110">
        <v>100</v>
      </c>
      <c r="C110">
        <f>'UK ONS 16-18'!C108</f>
        <v>0.38819799999999999</v>
      </c>
      <c r="D110" s="4">
        <f>1/'CDC 2017'!G104</f>
        <v>0.50440665410150964</v>
      </c>
      <c r="E110">
        <f>'Can LT 16-18'!C108</f>
        <v>0.34271000000000001</v>
      </c>
      <c r="F110">
        <f>'Nor LT'!C108</f>
        <v>0.33500000000000002</v>
      </c>
      <c r="G110">
        <f>'Israel LT'!I112</f>
        <v>0.30749806836814941</v>
      </c>
      <c r="I110">
        <v>100</v>
      </c>
      <c r="J110">
        <f>'UK ONS 16-18'!I108</f>
        <v>0.33968599999999999</v>
      </c>
      <c r="K110" s="4">
        <f>1/'CDC 2017'!O104</f>
        <v>0.44694576694501248</v>
      </c>
      <c r="L110">
        <f>'Can LT 16-18'!I108</f>
        <v>0.29681000000000002</v>
      </c>
      <c r="M110">
        <f>'Nor LT'!I108</f>
        <v>0.4</v>
      </c>
      <c r="N110">
        <f>'Israel LT'!T112</f>
        <v>0.31862791122911427</v>
      </c>
    </row>
    <row r="111" spans="2:14">
      <c r="B111">
        <v>101</v>
      </c>
      <c r="C111" s="4">
        <f>1/'UK ONS 16-18'!F108</f>
        <v>0.50251256281407031</v>
      </c>
      <c r="D111">
        <f>D110</f>
        <v>0.50440665410150964</v>
      </c>
      <c r="E111" s="4">
        <f>1/'Can LT 16-18'!F108</f>
        <v>0.45454545454545453</v>
      </c>
      <c r="F111" s="4">
        <f>1/'Nor LT'!F108</f>
        <v>0.52356020942408377</v>
      </c>
      <c r="G111" s="4">
        <f>1/'Israel LT'!D112</f>
        <v>0.40982359030090415</v>
      </c>
      <c r="I111">
        <v>101</v>
      </c>
      <c r="J111" s="4">
        <f>1/'UK ONS 16-18'!L108</f>
        <v>0.46511627906976744</v>
      </c>
      <c r="K111">
        <f>K110</f>
        <v>0.44694576694501248</v>
      </c>
      <c r="L111" s="4">
        <f>1/'Can LT 16-18'!L108</f>
        <v>0.4</v>
      </c>
      <c r="M111" s="4">
        <f>1/'Nor LT'!L108</f>
        <v>0.48076923076923073</v>
      </c>
      <c r="N111" s="4">
        <f>1/'Israel LT'!O112</f>
        <v>0.43130725700263861</v>
      </c>
    </row>
  </sheetData>
  <pageMargins left="0.7" right="0.7" top="0.75" bottom="0.75" header="0.3" footer="0.3"/>
  <pageSetup paperSize="9" orientation="portrait" horizontalDpi="300"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2"/>
  <sheetViews>
    <sheetView topLeftCell="I1" workbookViewId="0">
      <selection activeCell="W2" sqref="W2"/>
    </sheetView>
  </sheetViews>
  <sheetFormatPr defaultColWidth="7.6640625" defaultRowHeight="12.5"/>
  <cols>
    <col min="1" max="16384" width="7.6640625" style="89"/>
  </cols>
  <sheetData>
    <row r="1" spans="1:23" ht="13">
      <c r="A1" s="203" t="s">
        <v>328</v>
      </c>
      <c r="B1" s="203"/>
      <c r="C1" s="203"/>
      <c r="D1" s="203"/>
      <c r="E1" s="203"/>
      <c r="F1" s="203"/>
      <c r="G1" s="203"/>
      <c r="H1" s="203"/>
      <c r="I1" s="203"/>
      <c r="J1" s="203"/>
      <c r="L1" s="203" t="s">
        <v>356</v>
      </c>
      <c r="M1" s="203"/>
      <c r="N1" s="203"/>
      <c r="O1" s="203"/>
      <c r="P1" s="203"/>
      <c r="Q1" s="203"/>
      <c r="R1" s="203"/>
      <c r="S1" s="203"/>
      <c r="T1" s="203"/>
      <c r="U1" s="203"/>
    </row>
    <row r="2" spans="1:23" ht="17.25" customHeight="1" thickBot="1">
      <c r="E2" s="90" t="s">
        <v>329</v>
      </c>
      <c r="J2" s="91"/>
      <c r="P2" s="90" t="s">
        <v>329</v>
      </c>
      <c r="U2" s="91"/>
      <c r="W2" s="16" t="s">
        <v>357</v>
      </c>
    </row>
    <row r="3" spans="1:23" ht="14.5" thickTop="1">
      <c r="A3" s="92"/>
      <c r="B3" s="92"/>
      <c r="C3" s="92"/>
      <c r="D3" s="92"/>
      <c r="E3" s="92"/>
      <c r="F3" s="93"/>
      <c r="G3" s="92"/>
      <c r="H3" s="92"/>
      <c r="I3" s="92"/>
      <c r="J3" s="93"/>
      <c r="L3" s="92"/>
      <c r="M3" s="92"/>
      <c r="N3" s="92"/>
      <c r="O3" s="92"/>
      <c r="P3" s="92"/>
      <c r="Q3" s="93"/>
      <c r="R3" s="92"/>
      <c r="S3" s="92"/>
      <c r="T3" s="92"/>
      <c r="U3" s="93"/>
    </row>
    <row r="4" spans="1:23" ht="14">
      <c r="A4" s="204" t="s">
        <v>330</v>
      </c>
      <c r="B4" s="204"/>
      <c r="C4" s="205"/>
      <c r="D4" s="206"/>
      <c r="E4" s="94" t="s">
        <v>331</v>
      </c>
      <c r="F4" s="207" t="s">
        <v>333</v>
      </c>
      <c r="G4" s="208"/>
      <c r="H4" s="208"/>
      <c r="I4" s="209"/>
      <c r="J4" s="95" t="s">
        <v>332</v>
      </c>
      <c r="L4" s="213" t="s">
        <v>330</v>
      </c>
      <c r="M4" s="204"/>
      <c r="N4" s="205"/>
      <c r="O4" s="206"/>
      <c r="P4" s="136" t="s">
        <v>331</v>
      </c>
      <c r="Q4" s="214" t="s">
        <v>333</v>
      </c>
      <c r="R4" s="204"/>
      <c r="S4" s="205"/>
      <c r="T4" s="206"/>
      <c r="U4" s="95" t="s">
        <v>332</v>
      </c>
    </row>
    <row r="5" spans="1:23" ht="14">
      <c r="A5" s="215" t="s">
        <v>334</v>
      </c>
      <c r="B5" s="215"/>
      <c r="C5" s="216"/>
      <c r="D5" s="217"/>
      <c r="E5" s="96" t="s">
        <v>335</v>
      </c>
      <c r="F5" s="218" t="s">
        <v>336</v>
      </c>
      <c r="G5" s="220"/>
      <c r="H5" s="220"/>
      <c r="I5" s="221"/>
      <c r="J5" s="97"/>
      <c r="L5" s="215" t="s">
        <v>334</v>
      </c>
      <c r="M5" s="215"/>
      <c r="N5" s="216"/>
      <c r="O5" s="217"/>
      <c r="P5" s="137" t="s">
        <v>335</v>
      </c>
      <c r="Q5" s="218" t="s">
        <v>336</v>
      </c>
      <c r="R5" s="215"/>
      <c r="S5" s="216"/>
      <c r="T5" s="217"/>
      <c r="U5" s="97"/>
    </row>
    <row r="6" spans="1:23" ht="25.5">
      <c r="A6" s="201" t="s">
        <v>337</v>
      </c>
      <c r="B6" s="202"/>
      <c r="C6" s="98" t="s">
        <v>338</v>
      </c>
      <c r="D6" s="100"/>
      <c r="E6" s="96" t="s">
        <v>339</v>
      </c>
      <c r="F6" s="201" t="s">
        <v>337</v>
      </c>
      <c r="G6" s="202"/>
      <c r="H6" s="98" t="s">
        <v>338</v>
      </c>
      <c r="I6" s="99"/>
      <c r="J6" s="97"/>
      <c r="L6" s="201" t="s">
        <v>337</v>
      </c>
      <c r="M6" s="202"/>
      <c r="N6" s="138" t="s">
        <v>338</v>
      </c>
      <c r="O6" s="100"/>
      <c r="P6" s="137" t="s">
        <v>339</v>
      </c>
      <c r="Q6" s="219" t="s">
        <v>337</v>
      </c>
      <c r="R6" s="202"/>
      <c r="S6" s="138" t="s">
        <v>338</v>
      </c>
      <c r="T6" s="100"/>
      <c r="U6" s="97"/>
    </row>
    <row r="7" spans="1:23" ht="14">
      <c r="A7" s="210" t="s">
        <v>340</v>
      </c>
      <c r="B7" s="211"/>
      <c r="C7" s="98"/>
      <c r="D7" s="100"/>
      <c r="E7" s="96"/>
      <c r="F7" s="210" t="s">
        <v>340</v>
      </c>
      <c r="G7" s="211"/>
      <c r="H7" s="98"/>
      <c r="I7" s="102"/>
      <c r="J7" s="97"/>
      <c r="L7" s="210" t="s">
        <v>340</v>
      </c>
      <c r="M7" s="211"/>
      <c r="N7" s="138"/>
      <c r="O7" s="100"/>
      <c r="P7" s="139"/>
      <c r="Q7" s="212" t="s">
        <v>340</v>
      </c>
      <c r="R7" s="211"/>
      <c r="S7" s="138"/>
      <c r="T7" s="101"/>
      <c r="U7" s="97"/>
    </row>
    <row r="8" spans="1:23" ht="30" customHeight="1">
      <c r="A8" s="103" t="s">
        <v>341</v>
      </c>
      <c r="B8" s="104" t="s">
        <v>342</v>
      </c>
      <c r="C8" s="105"/>
      <c r="D8" s="106" t="s">
        <v>343</v>
      </c>
      <c r="E8" s="107" t="s">
        <v>344</v>
      </c>
      <c r="F8" s="103" t="s">
        <v>341</v>
      </c>
      <c r="G8" s="104" t="s">
        <v>342</v>
      </c>
      <c r="H8" s="105"/>
      <c r="I8" s="108" t="s">
        <v>345</v>
      </c>
      <c r="J8" s="97" t="s">
        <v>4</v>
      </c>
      <c r="L8" s="103" t="s">
        <v>341</v>
      </c>
      <c r="M8" s="104" t="s">
        <v>342</v>
      </c>
      <c r="N8" s="105"/>
      <c r="O8" s="140" t="s">
        <v>353</v>
      </c>
      <c r="P8" s="141" t="s">
        <v>344</v>
      </c>
      <c r="Q8" s="103" t="s">
        <v>341</v>
      </c>
      <c r="R8" s="104" t="s">
        <v>342</v>
      </c>
      <c r="S8" s="105"/>
      <c r="T8" s="142" t="s">
        <v>354</v>
      </c>
      <c r="U8" s="97" t="s">
        <v>4</v>
      </c>
    </row>
    <row r="9" spans="1:23" ht="13">
      <c r="A9" s="109" t="s">
        <v>346</v>
      </c>
      <c r="B9" s="98" t="s">
        <v>347</v>
      </c>
      <c r="C9" s="109" t="s">
        <v>348</v>
      </c>
      <c r="D9" s="112"/>
      <c r="E9" s="110"/>
      <c r="F9" s="98" t="s">
        <v>346</v>
      </c>
      <c r="G9" s="98" t="s">
        <v>347</v>
      </c>
      <c r="H9" s="109" t="s">
        <v>348</v>
      </c>
      <c r="I9" s="111"/>
      <c r="J9" s="97"/>
      <c r="L9" s="138" t="s">
        <v>346</v>
      </c>
      <c r="M9" s="143" t="s">
        <v>347</v>
      </c>
      <c r="N9" s="138" t="s">
        <v>348</v>
      </c>
      <c r="O9" s="112"/>
      <c r="P9" s="110"/>
      <c r="Q9" s="143" t="s">
        <v>346</v>
      </c>
      <c r="R9" s="143" t="s">
        <v>347</v>
      </c>
      <c r="S9" s="138" t="s">
        <v>348</v>
      </c>
      <c r="T9" s="144"/>
      <c r="U9" s="97"/>
    </row>
    <row r="10" spans="1:23" ht="17.5">
      <c r="A10" s="113" t="s">
        <v>349</v>
      </c>
      <c r="B10" s="114" t="s">
        <v>349</v>
      </c>
      <c r="C10" s="113" t="s">
        <v>350</v>
      </c>
      <c r="D10" s="118"/>
      <c r="E10" s="116" t="s">
        <v>351</v>
      </c>
      <c r="F10" s="114" t="s">
        <v>349</v>
      </c>
      <c r="G10" s="114" t="s">
        <v>349</v>
      </c>
      <c r="H10" s="113" t="s">
        <v>350</v>
      </c>
      <c r="I10" s="115"/>
      <c r="J10" s="117"/>
      <c r="L10" s="113" t="s">
        <v>349</v>
      </c>
      <c r="M10" s="114" t="s">
        <v>349</v>
      </c>
      <c r="N10" s="113" t="s">
        <v>350</v>
      </c>
      <c r="O10" s="118"/>
      <c r="P10" s="145" t="s">
        <v>355</v>
      </c>
      <c r="Q10" s="114" t="s">
        <v>349</v>
      </c>
      <c r="R10" s="114" t="s">
        <v>349</v>
      </c>
      <c r="S10" s="113" t="s">
        <v>350</v>
      </c>
      <c r="T10" s="118"/>
      <c r="U10" s="117"/>
    </row>
    <row r="11" spans="1:23" ht="6" customHeight="1">
      <c r="A11" s="119"/>
      <c r="E11" s="121"/>
      <c r="F11" s="122"/>
      <c r="I11" s="120"/>
      <c r="J11" s="124"/>
      <c r="L11" s="119"/>
      <c r="M11" s="119"/>
      <c r="N11" s="119"/>
      <c r="O11" s="146"/>
      <c r="P11" s="147"/>
      <c r="Q11" s="122"/>
      <c r="U11" s="124"/>
    </row>
    <row r="12" spans="1:23" ht="11" customHeight="1">
      <c r="A12" s="125">
        <v>80.463657318296882</v>
      </c>
      <c r="B12" s="125">
        <v>80.352500550435579</v>
      </c>
      <c r="C12" s="126">
        <v>2.8356318331963733E-2</v>
      </c>
      <c r="D12" s="127">
        <v>80.40807893436623</v>
      </c>
      <c r="E12" s="128">
        <v>100000</v>
      </c>
      <c r="F12" s="132">
        <v>3.5031274797914418E-3</v>
      </c>
      <c r="G12" s="130">
        <v>3.1678749497559408E-3</v>
      </c>
      <c r="H12" s="130">
        <v>8.5523604600893223E-5</v>
      </c>
      <c r="I12" s="133">
        <v>3.3355012147736913E-3</v>
      </c>
      <c r="J12" s="123">
        <v>0</v>
      </c>
      <c r="L12" s="125">
        <v>84.226329091150248</v>
      </c>
      <c r="M12" s="125">
        <v>84.1126021516625</v>
      </c>
      <c r="N12" s="126">
        <v>2.9011974359117027E-2</v>
      </c>
      <c r="O12" s="127">
        <v>84.169465621406374</v>
      </c>
      <c r="P12" s="128">
        <v>100000</v>
      </c>
      <c r="Q12" s="132">
        <v>3.0988964648508174E-3</v>
      </c>
      <c r="R12" s="130">
        <v>2.77503379451445E-3</v>
      </c>
      <c r="S12" s="130">
        <v>8.2618028147032449E-5</v>
      </c>
      <c r="T12" s="133">
        <v>2.9369651296826337E-3</v>
      </c>
      <c r="U12" s="123">
        <v>0</v>
      </c>
    </row>
    <row r="13" spans="1:23" ht="11" customHeight="1">
      <c r="A13" s="125">
        <v>79.732260682488231</v>
      </c>
      <c r="B13" s="125">
        <v>79.621425502278782</v>
      </c>
      <c r="C13" s="126">
        <v>2.8274280665672537E-2</v>
      </c>
      <c r="D13" s="127">
        <v>79.676843092383507</v>
      </c>
      <c r="E13" s="128">
        <v>99655.300026340527</v>
      </c>
      <c r="F13" s="132">
        <v>3.5272459716864364E-4</v>
      </c>
      <c r="G13" s="130">
        <v>2.5704995386308549E-4</v>
      </c>
      <c r="H13" s="130">
        <v>2.4406796761621971E-5</v>
      </c>
      <c r="I13" s="133">
        <v>3.0488727551586457E-4</v>
      </c>
      <c r="J13" s="123">
        <v>1</v>
      </c>
      <c r="L13" s="125">
        <v>83.473794079569515</v>
      </c>
      <c r="M13" s="125">
        <v>83.360409940120874</v>
      </c>
      <c r="N13" s="126">
        <v>2.8924525369553592E-2</v>
      </c>
      <c r="O13" s="127">
        <v>83.417102009845195</v>
      </c>
      <c r="P13" s="128">
        <v>99697.732326769212</v>
      </c>
      <c r="Q13" s="132">
        <v>3.2341996370294928E-4</v>
      </c>
      <c r="R13" s="130">
        <v>2.2946772498494558E-4</v>
      </c>
      <c r="S13" s="130">
        <v>2.3967407836225443E-5</v>
      </c>
      <c r="T13" s="133">
        <v>2.7644384434394743E-4</v>
      </c>
      <c r="U13" s="123">
        <v>1</v>
      </c>
    </row>
    <row r="14" spans="1:23" ht="11" customHeight="1">
      <c r="A14" s="125">
        <v>78.756076042136655</v>
      </c>
      <c r="B14" s="125">
        <v>78.645904891033396</v>
      </c>
      <c r="C14" s="126">
        <v>2.810488548552743E-2</v>
      </c>
      <c r="D14" s="127">
        <v>78.700990466585026</v>
      </c>
      <c r="E14" s="128">
        <v>99624.777761948557</v>
      </c>
      <c r="F14" s="132">
        <v>2.7560389031139283E-4</v>
      </c>
      <c r="G14" s="130">
        <v>1.7897508814598574E-4</v>
      </c>
      <c r="H14" s="130">
        <v>2.4650204634032429E-5</v>
      </c>
      <c r="I14" s="133">
        <v>2.2728948922868928E-4</v>
      </c>
      <c r="J14" s="123">
        <v>2</v>
      </c>
      <c r="L14" s="125">
        <v>82.496397134521956</v>
      </c>
      <c r="M14" s="125">
        <v>82.383663406804502</v>
      </c>
      <c r="N14" s="126">
        <v>2.8758604009556304E-2</v>
      </c>
      <c r="O14" s="127">
        <v>82.440030270663229</v>
      </c>
      <c r="P14" s="128">
        <v>99670.060737864842</v>
      </c>
      <c r="Q14" s="132">
        <v>2.1859878792947175E-4</v>
      </c>
      <c r="R14" s="130">
        <v>1.3562416494288659E-4</v>
      </c>
      <c r="S14" s="130">
        <v>2.1166995659843154E-5</v>
      </c>
      <c r="T14" s="133">
        <v>1.7711147643617917E-4</v>
      </c>
      <c r="U14" s="123">
        <v>2</v>
      </c>
    </row>
    <row r="15" spans="1:23" ht="11" customHeight="1">
      <c r="A15" s="125">
        <v>77.773515743272057</v>
      </c>
      <c r="B15" s="125">
        <v>77.664021797901952</v>
      </c>
      <c r="C15" s="126">
        <v>2.7932128920943242E-2</v>
      </c>
      <c r="D15" s="127">
        <v>77.718768770587005</v>
      </c>
      <c r="E15" s="128">
        <v>99601.736579383272</v>
      </c>
      <c r="F15" s="132">
        <v>2.1533575651194796E-4</v>
      </c>
      <c r="G15" s="130">
        <v>1.3585971722719956E-4</v>
      </c>
      <c r="H15" s="130">
        <v>2.0274499817537858E-5</v>
      </c>
      <c r="I15" s="133">
        <v>1.7559773686957376E-4</v>
      </c>
      <c r="J15" s="123">
        <v>3</v>
      </c>
      <c r="L15" s="125">
        <v>81.510579270851991</v>
      </c>
      <c r="M15" s="125">
        <v>81.398511451533608</v>
      </c>
      <c r="N15" s="126">
        <v>2.8588729417953113E-2</v>
      </c>
      <c r="O15" s="127">
        <v>81.4545453611928</v>
      </c>
      <c r="P15" s="128">
        <v>99652.369907639426</v>
      </c>
      <c r="Q15" s="132">
        <v>1.6538105035754738E-4</v>
      </c>
      <c r="R15" s="130">
        <v>8.7866682265031826E-5</v>
      </c>
      <c r="S15" s="130">
        <v>1.977407349298866E-5</v>
      </c>
      <c r="T15" s="133">
        <v>1.266238663112896E-4</v>
      </c>
      <c r="U15" s="123">
        <v>3</v>
      </c>
    </row>
    <row r="16" spans="1:23" ht="11" customHeight="1">
      <c r="A16" s="125">
        <v>76.786733797580681</v>
      </c>
      <c r="B16" s="125">
        <v>76.677927388523912</v>
      </c>
      <c r="C16" s="126">
        <v>2.775673700428085E-2</v>
      </c>
      <c r="D16" s="127">
        <v>76.732330593052296</v>
      </c>
      <c r="E16" s="128">
        <v>99583.788341815889</v>
      </c>
      <c r="F16" s="132">
        <v>1.7695728055804809E-4</v>
      </c>
      <c r="G16" s="130">
        <v>1.0501214060847605E-4</v>
      </c>
      <c r="H16" s="130">
        <v>1.8353352027952055E-5</v>
      </c>
      <c r="I16" s="133">
        <v>1.4098471058326208E-4</v>
      </c>
      <c r="J16" s="123">
        <v>4</v>
      </c>
      <c r="L16" s="125">
        <v>80.520493400531734</v>
      </c>
      <c r="M16" s="125">
        <v>80.409101473226997</v>
      </c>
      <c r="N16" s="126">
        <v>2.8416307985905907E-2</v>
      </c>
      <c r="O16" s="127">
        <v>80.464797436879365</v>
      </c>
      <c r="P16" s="128">
        <v>99639.749168123642</v>
      </c>
      <c r="Q16" s="132">
        <v>1.301180450314937E-4</v>
      </c>
      <c r="R16" s="130">
        <v>6.9130874627957838E-5</v>
      </c>
      <c r="S16" s="130">
        <v>1.5557951633555066E-5</v>
      </c>
      <c r="T16" s="133">
        <v>9.9624459829725763E-5</v>
      </c>
      <c r="U16" s="123">
        <v>4</v>
      </c>
    </row>
    <row r="17" spans="1:21" ht="11" customHeight="1">
      <c r="A17" s="125">
        <v>75.797134889755213</v>
      </c>
      <c r="B17" s="125">
        <v>75.689024513400781</v>
      </c>
      <c r="C17" s="126">
        <v>2.7579177641433361E-2</v>
      </c>
      <c r="D17" s="127">
        <v>75.743079701577997</v>
      </c>
      <c r="E17" s="128">
        <v>99569.312017128992</v>
      </c>
      <c r="F17" s="132">
        <v>1.5033899659458219E-4</v>
      </c>
      <c r="G17" s="130">
        <v>8.5590743539541811E-5</v>
      </c>
      <c r="H17" s="130">
        <v>1.6517411493632745E-5</v>
      </c>
      <c r="I17" s="133">
        <v>1.17964870067062E-4</v>
      </c>
      <c r="J17" s="123">
        <v>5</v>
      </c>
      <c r="L17" s="125">
        <v>79.528119004984774</v>
      </c>
      <c r="M17" s="125">
        <v>79.417410355738696</v>
      </c>
      <c r="N17" s="126">
        <v>2.824200235869188E-2</v>
      </c>
      <c r="O17" s="127">
        <v>79.472764680361735</v>
      </c>
      <c r="P17" s="128">
        <v>99629.840323274344</v>
      </c>
      <c r="Q17" s="132">
        <v>1.1048947684954885E-4</v>
      </c>
      <c r="R17" s="130">
        <v>5.9640320136478563E-5</v>
      </c>
      <c r="S17" s="130">
        <v>1.2971723651293443E-5</v>
      </c>
      <c r="T17" s="133">
        <v>8.5064898493013711E-5</v>
      </c>
      <c r="U17" s="123">
        <v>5</v>
      </c>
    </row>
    <row r="18" spans="1:21" ht="11" customHeight="1">
      <c r="A18" s="125">
        <v>74.805660315243429</v>
      </c>
      <c r="B18" s="125">
        <v>74.698253262522357</v>
      </c>
      <c r="C18" s="126">
        <v>2.7399758347209459E-2</v>
      </c>
      <c r="D18" s="127">
        <v>74.751956788882893</v>
      </c>
      <c r="E18" s="128">
        <v>99557.180697401738</v>
      </c>
      <c r="F18" s="132">
        <v>1.3398142792609349E-4</v>
      </c>
      <c r="G18" s="130">
        <v>7.2321300807569365E-5</v>
      </c>
      <c r="H18" s="130">
        <v>1.572962426492962E-5</v>
      </c>
      <c r="I18" s="133">
        <v>1.0315136436683143E-4</v>
      </c>
      <c r="J18" s="123">
        <v>6</v>
      </c>
      <c r="L18" s="125">
        <v>78.534492718798774</v>
      </c>
      <c r="M18" s="125">
        <v>78.424473405344131</v>
      </c>
      <c r="N18" s="126">
        <v>2.8066151391492235E-2</v>
      </c>
      <c r="O18" s="127">
        <v>78.479483062071452</v>
      </c>
      <c r="P18" s="128">
        <v>99621.396227222707</v>
      </c>
      <c r="Q18" s="132">
        <v>1.0386472342379589E-4</v>
      </c>
      <c r="R18" s="130">
        <v>5.1606940667405887E-5</v>
      </c>
      <c r="S18" s="130">
        <v>1.3331067029691327E-5</v>
      </c>
      <c r="T18" s="133">
        <v>7.7735832045600889E-5</v>
      </c>
      <c r="U18" s="123">
        <v>6</v>
      </c>
    </row>
    <row r="19" spans="1:21" ht="11" customHeight="1">
      <c r="A19" s="125">
        <v>73.812965396709032</v>
      </c>
      <c r="B19" s="125">
        <v>73.706268142631032</v>
      </c>
      <c r="C19" s="126">
        <v>2.721868726479678E-2</v>
      </c>
      <c r="D19" s="127">
        <v>73.759616769670032</v>
      </c>
      <c r="E19" s="128">
        <v>99546.581647773346</v>
      </c>
      <c r="F19" s="132">
        <v>1.2629867637594267E-4</v>
      </c>
      <c r="G19" s="130">
        <v>6.2754028095661962E-5</v>
      </c>
      <c r="H19" s="130">
        <v>1.6210369459255282E-5</v>
      </c>
      <c r="I19" s="133">
        <v>9.4526352235802316E-5</v>
      </c>
      <c r="J19" s="123">
        <v>7</v>
      </c>
      <c r="L19" s="125">
        <v>77.540207657791157</v>
      </c>
      <c r="M19" s="125">
        <v>77.430883008859794</v>
      </c>
      <c r="N19" s="126">
        <v>2.7888941053918086E-2</v>
      </c>
      <c r="O19" s="127">
        <v>77.485545333325476</v>
      </c>
      <c r="P19" s="128">
        <v>99613.693042277402</v>
      </c>
      <c r="Q19" s="132">
        <v>1.0436759495107366E-4</v>
      </c>
      <c r="R19" s="130">
        <v>4.5587429202204921E-5</v>
      </c>
      <c r="S19" s="130">
        <v>1.4994940242058354E-5</v>
      </c>
      <c r="T19" s="133">
        <v>7.4977512076639295E-5</v>
      </c>
      <c r="U19" s="123">
        <v>7</v>
      </c>
    </row>
    <row r="20" spans="1:21" ht="11" customHeight="1">
      <c r="A20" s="125">
        <v>72.819533169372619</v>
      </c>
      <c r="B20" s="125">
        <v>72.71355160795332</v>
      </c>
      <c r="C20" s="126">
        <v>2.7036112606961954E-2</v>
      </c>
      <c r="D20" s="127">
        <v>72.76654238866297</v>
      </c>
      <c r="E20" s="128">
        <v>99536.893690204175</v>
      </c>
      <c r="F20" s="132">
        <v>1.155408347636321E-4</v>
      </c>
      <c r="G20" s="130">
        <v>6.6525851752142779E-5</v>
      </c>
      <c r="H20" s="130">
        <v>1.2503822196808504E-5</v>
      </c>
      <c r="I20" s="133">
        <v>9.103334325788744E-5</v>
      </c>
      <c r="J20" s="123">
        <v>8</v>
      </c>
      <c r="L20" s="125">
        <v>76.545630489404431</v>
      </c>
      <c r="M20" s="125">
        <v>76.437005412189421</v>
      </c>
      <c r="N20" s="126">
        <v>2.7710478881378182E-2</v>
      </c>
      <c r="O20" s="127">
        <v>76.491317950796926</v>
      </c>
      <c r="P20" s="128">
        <v>99606.273589064134</v>
      </c>
      <c r="Q20" s="132">
        <v>1.0057247049561207E-4</v>
      </c>
      <c r="R20" s="130">
        <v>4.9971082576944509E-5</v>
      </c>
      <c r="S20" s="130">
        <v>1.2908517326190706E-5</v>
      </c>
      <c r="T20" s="133">
        <v>7.5271776536278291E-5</v>
      </c>
      <c r="U20" s="123">
        <v>8</v>
      </c>
    </row>
    <row r="21" spans="1:21" ht="11" customHeight="1">
      <c r="A21" s="125">
        <v>71.825751866406208</v>
      </c>
      <c r="B21" s="125">
        <v>71.720491438703178</v>
      </c>
      <c r="C21" s="126">
        <v>2.6852149924240714E-2</v>
      </c>
      <c r="D21" s="127">
        <v>71.773121652554693</v>
      </c>
      <c r="E21" s="128">
        <v>99527.597562686627</v>
      </c>
      <c r="F21" s="132">
        <v>1.229993688693054E-4</v>
      </c>
      <c r="G21" s="130">
        <v>6.1783534603343759E-5</v>
      </c>
      <c r="H21" s="130">
        <v>1.5616284251520827E-5</v>
      </c>
      <c r="I21" s="133">
        <v>9.239145173632458E-5</v>
      </c>
      <c r="J21" s="123">
        <v>9</v>
      </c>
      <c r="L21" s="125">
        <v>75.550998804448341</v>
      </c>
      <c r="M21" s="125">
        <v>75.443077961326651</v>
      </c>
      <c r="N21" s="126">
        <v>2.753082732696072E-2</v>
      </c>
      <c r="O21" s="127">
        <v>75.497038382887496</v>
      </c>
      <c r="P21" s="128">
        <v>99598.83215831095</v>
      </c>
      <c r="Q21" s="132">
        <v>1.0532295060737714E-4</v>
      </c>
      <c r="R21" s="130">
        <v>4.9811097515756024E-5</v>
      </c>
      <c r="S21" s="130">
        <v>1.4161187013168654E-5</v>
      </c>
      <c r="T21" s="133">
        <v>7.756702406156658E-5</v>
      </c>
      <c r="U21" s="123">
        <v>9</v>
      </c>
    </row>
    <row r="22" spans="1:21" ht="11" customHeight="1">
      <c r="A22" s="125">
        <v>70.831974419149347</v>
      </c>
      <c r="B22" s="125">
        <v>70.727440157231413</v>
      </c>
      <c r="C22" s="126">
        <v>2.6666903550493323E-2</v>
      </c>
      <c r="D22" s="127">
        <v>70.77970728819038</v>
      </c>
      <c r="E22" s="128">
        <v>99518.200870108587</v>
      </c>
      <c r="F22" s="132">
        <v>1.3164800038092847E-4</v>
      </c>
      <c r="G22" s="130">
        <v>6.6127969005293769E-5</v>
      </c>
      <c r="H22" s="130">
        <v>1.6714293718274162E-5</v>
      </c>
      <c r="I22" s="133">
        <v>9.8887984693111125E-5</v>
      </c>
      <c r="J22" s="123">
        <v>10</v>
      </c>
      <c r="L22" s="125">
        <v>74.556462165717988</v>
      </c>
      <c r="M22" s="125">
        <v>74.449250096749438</v>
      </c>
      <c r="N22" s="126">
        <v>2.7350017594016573E-2</v>
      </c>
      <c r="O22" s="127">
        <v>74.502856131233713</v>
      </c>
      <c r="P22" s="128">
        <v>99591.16696396409</v>
      </c>
      <c r="Q22" s="132">
        <v>1.1420534787622451E-4</v>
      </c>
      <c r="R22" s="130">
        <v>4.7940806036332668E-5</v>
      </c>
      <c r="S22" s="130">
        <v>1.6904219857115267E-5</v>
      </c>
      <c r="T22" s="133">
        <v>8.107307695627859E-5</v>
      </c>
      <c r="U22" s="123">
        <v>10</v>
      </c>
    </row>
    <row r="23" spans="1:21" ht="11" customHeight="1">
      <c r="A23" s="125">
        <v>69.838559538525473</v>
      </c>
      <c r="B23" s="125">
        <v>69.734756049735452</v>
      </c>
      <c r="C23" s="126">
        <v>2.6480481834189513E-2</v>
      </c>
      <c r="D23" s="127">
        <v>69.786657794130463</v>
      </c>
      <c r="E23" s="128">
        <v>99508.18276355225</v>
      </c>
      <c r="F23" s="132">
        <v>1.455136244892616E-4</v>
      </c>
      <c r="G23" s="130">
        <v>7.5996317503587788E-5</v>
      </c>
      <c r="H23" s="130">
        <v>1.7734006884100467E-5</v>
      </c>
      <c r="I23" s="133">
        <v>1.1075497099642469E-4</v>
      </c>
      <c r="J23" s="123">
        <v>11</v>
      </c>
      <c r="L23" s="125">
        <v>73.562105649573255</v>
      </c>
      <c r="M23" s="125">
        <v>73.455606864291667</v>
      </c>
      <c r="N23" s="126">
        <v>2.7168057469791992E-2</v>
      </c>
      <c r="O23" s="127">
        <v>73.508856256932461</v>
      </c>
      <c r="P23" s="128">
        <v>99583.153618548051</v>
      </c>
      <c r="Q23" s="132">
        <v>1.213686724898406E-4</v>
      </c>
      <c r="R23" s="130">
        <v>4.9831666180473874E-5</v>
      </c>
      <c r="S23" s="130">
        <v>1.8249236303409878E-5</v>
      </c>
      <c r="T23" s="133">
        <v>8.5600169335157232E-5</v>
      </c>
      <c r="U23" s="123">
        <v>11</v>
      </c>
    </row>
    <row r="24" spans="1:21" ht="11" customHeight="1">
      <c r="A24" s="125">
        <v>68.845866756885627</v>
      </c>
      <c r="B24" s="125">
        <v>68.742798214944699</v>
      </c>
      <c r="C24" s="126">
        <v>2.6292995393093408E-2</v>
      </c>
      <c r="D24" s="127">
        <v>68.794332485915163</v>
      </c>
      <c r="E24" s="128">
        <v>99497.003530105547</v>
      </c>
      <c r="F24" s="132">
        <v>1.6415313024097675E-4</v>
      </c>
      <c r="G24" s="130">
        <v>9.2904867655707363E-5</v>
      </c>
      <c r="H24" s="130">
        <v>1.8175577190119743E-5</v>
      </c>
      <c r="I24" s="133">
        <v>1.2852899894834206E-4</v>
      </c>
      <c r="J24" s="123">
        <v>12</v>
      </c>
      <c r="L24" s="125">
        <v>72.567996860696965</v>
      </c>
      <c r="M24" s="125">
        <v>72.462215864105232</v>
      </c>
      <c r="N24" s="126">
        <v>2.6984948110139108E-2</v>
      </c>
      <c r="O24" s="127">
        <v>72.515106362401099</v>
      </c>
      <c r="P24" s="128">
        <v>99574.686432091679</v>
      </c>
      <c r="Q24" s="132">
        <v>1.2371384592394568E-4</v>
      </c>
      <c r="R24" s="130">
        <v>5.8509153636619958E-5</v>
      </c>
      <c r="S24" s="130">
        <v>1.6633850073297379E-5</v>
      </c>
      <c r="T24" s="133">
        <v>9.1111499780282821E-5</v>
      </c>
      <c r="U24" s="123">
        <v>12</v>
      </c>
    </row>
    <row r="25" spans="1:21" ht="11" customHeight="1">
      <c r="A25" s="125">
        <v>67.854276363557858</v>
      </c>
      <c r="B25" s="125">
        <v>67.751946469343267</v>
      </c>
      <c r="C25" s="126">
        <v>2.6104564850660834E-2</v>
      </c>
      <c r="D25" s="127">
        <v>67.803111416450562</v>
      </c>
      <c r="E25" s="128">
        <v>99484.074437576404</v>
      </c>
      <c r="F25" s="132">
        <v>1.9724603259411471E-4</v>
      </c>
      <c r="G25" s="130">
        <v>1.0880753281194259E-4</v>
      </c>
      <c r="H25" s="130">
        <v>2.2560841781166359E-5</v>
      </c>
      <c r="I25" s="133">
        <v>1.5302678270302865E-4</v>
      </c>
      <c r="J25" s="123">
        <v>13</v>
      </c>
      <c r="L25" s="125">
        <v>71.574197713584809</v>
      </c>
      <c r="M25" s="125">
        <v>71.469139015660161</v>
      </c>
      <c r="N25" s="126">
        <v>2.6800688246081214E-2</v>
      </c>
      <c r="O25" s="127">
        <v>71.521668364622485</v>
      </c>
      <c r="P25" s="128">
        <v>99565.663415584888</v>
      </c>
      <c r="Q25" s="132">
        <v>1.2899526088136869E-4</v>
      </c>
      <c r="R25" s="130">
        <v>6.6125971272177725E-5</v>
      </c>
      <c r="S25" s="130">
        <v>1.6038084083977284E-5</v>
      </c>
      <c r="T25" s="133">
        <v>9.7560616076773209E-5</v>
      </c>
      <c r="U25" s="123">
        <v>13</v>
      </c>
    </row>
    <row r="26" spans="1:21" ht="11" customHeight="1">
      <c r="A26" s="125">
        <v>66.864206213549977</v>
      </c>
      <c r="B26" s="125">
        <v>66.762618129145835</v>
      </c>
      <c r="C26" s="126">
        <v>2.5915327654118001E-2</v>
      </c>
      <c r="D26" s="127">
        <v>66.813412171347906</v>
      </c>
      <c r="E26" s="128">
        <v>99468.729420517368</v>
      </c>
      <c r="F26" s="132">
        <v>2.315288454742749E-4</v>
      </c>
      <c r="G26" s="130">
        <v>1.386421784771762E-4</v>
      </c>
      <c r="H26" s="130">
        <v>2.3695578315586398E-5</v>
      </c>
      <c r="I26" s="133">
        <v>1.8508551197572555E-4</v>
      </c>
      <c r="J26" s="123">
        <v>14</v>
      </c>
      <c r="L26" s="125">
        <v>70.580763895252886</v>
      </c>
      <c r="M26" s="125">
        <v>70.476432021543872</v>
      </c>
      <c r="N26" s="126">
        <v>2.6615273905364036E-2</v>
      </c>
      <c r="O26" s="127">
        <v>70.528597958398379</v>
      </c>
      <c r="P26" s="128">
        <v>99555.987221616379</v>
      </c>
      <c r="Q26" s="132">
        <v>1.3779121757951605E-4</v>
      </c>
      <c r="R26" s="130">
        <v>7.1963046263110058E-5</v>
      </c>
      <c r="S26" s="130">
        <v>1.6792900846021932E-5</v>
      </c>
      <c r="T26" s="133">
        <v>1.0487713192131304E-4</v>
      </c>
      <c r="U26" s="123">
        <v>14</v>
      </c>
    </row>
    <row r="27" spans="1:21" ht="11" customHeight="1">
      <c r="A27" s="125">
        <v>65.876109953622546</v>
      </c>
      <c r="B27" s="125">
        <v>65.77526623694979</v>
      </c>
      <c r="C27" s="126">
        <v>2.5725437926722283E-2</v>
      </c>
      <c r="D27" s="127">
        <v>65.825688095286168</v>
      </c>
      <c r="E27" s="128">
        <v>99450.222960386542</v>
      </c>
      <c r="F27" s="132">
        <v>2.7304382349598911E-4</v>
      </c>
      <c r="G27" s="130">
        <v>1.773125166981912E-4</v>
      </c>
      <c r="H27" s="130">
        <v>2.4421251734132114E-5</v>
      </c>
      <c r="I27" s="133">
        <v>2.2517817009709014E-4</v>
      </c>
      <c r="J27" s="123">
        <v>15</v>
      </c>
      <c r="L27" s="125">
        <v>69.587743374858064</v>
      </c>
      <c r="M27" s="125">
        <v>69.484142879631861</v>
      </c>
      <c r="N27" s="126">
        <v>2.642869776178685E-2</v>
      </c>
      <c r="O27" s="127">
        <v>69.535943127244963</v>
      </c>
      <c r="P27" s="128">
        <v>99545.567637096203</v>
      </c>
      <c r="Q27" s="132">
        <v>1.4595248025744533E-4</v>
      </c>
      <c r="R27" s="130">
        <v>7.9951643134972125E-5</v>
      </c>
      <c r="S27" s="130">
        <v>1.6836948245528877E-5</v>
      </c>
      <c r="T27" s="133">
        <v>1.1295206169620873E-4</v>
      </c>
      <c r="U27" s="123">
        <v>15</v>
      </c>
    </row>
    <row r="28" spans="1:21" ht="11" customHeight="1">
      <c r="A28" s="125">
        <v>64.890450037919962</v>
      </c>
      <c r="B28" s="125">
        <v>64.790352616660968</v>
      </c>
      <c r="C28" s="126">
        <v>2.553505644361756E-2</v>
      </c>
      <c r="D28" s="127">
        <v>64.840401327290465</v>
      </c>
      <c r="E28" s="128">
        <v>99427.766103573173</v>
      </c>
      <c r="F28" s="132">
        <v>3.3264445454482522E-4</v>
      </c>
      <c r="G28" s="130">
        <v>2.130747724992268E-4</v>
      </c>
      <c r="H28" s="130">
        <v>3.0502469909591436E-5</v>
      </c>
      <c r="I28" s="133">
        <v>2.7285961352202601E-4</v>
      </c>
      <c r="J28" s="123">
        <v>16</v>
      </c>
      <c r="L28" s="125">
        <v>68.595174018535488</v>
      </c>
      <c r="M28" s="125">
        <v>68.492309501912501</v>
      </c>
      <c r="N28" s="126">
        <v>2.6240948118108828E-2</v>
      </c>
      <c r="O28" s="127">
        <v>68.543741760223995</v>
      </c>
      <c r="P28" s="128">
        <v>99534.325674691208</v>
      </c>
      <c r="Q28" s="132">
        <v>1.5931245707769882E-4</v>
      </c>
      <c r="R28" s="130">
        <v>8.3934139962040221E-5</v>
      </c>
      <c r="S28" s="130">
        <v>1.9229162529504746E-5</v>
      </c>
      <c r="T28" s="133">
        <v>1.2162329851986952E-4</v>
      </c>
      <c r="U28" s="123">
        <v>16</v>
      </c>
    </row>
    <row r="29" spans="1:21" ht="11" customHeight="1">
      <c r="A29" s="125">
        <v>63.907636896580414</v>
      </c>
      <c r="B29" s="125">
        <v>63.808287135285966</v>
      </c>
      <c r="C29" s="126">
        <v>2.5344326860827767E-2</v>
      </c>
      <c r="D29" s="127">
        <v>63.85796201593319</v>
      </c>
      <c r="E29" s="128">
        <v>99400.61690528685</v>
      </c>
      <c r="F29" s="132">
        <v>3.9269932963539297E-4</v>
      </c>
      <c r="G29" s="130">
        <v>2.5945678713372558E-4</v>
      </c>
      <c r="H29" s="130">
        <v>3.399044451573148E-5</v>
      </c>
      <c r="I29" s="133">
        <v>3.2607805838455928E-4</v>
      </c>
      <c r="J29" s="123">
        <v>17</v>
      </c>
      <c r="L29" s="125">
        <v>67.603080405965386</v>
      </c>
      <c r="M29" s="125">
        <v>67.50095653639741</v>
      </c>
      <c r="N29" s="126">
        <v>2.6052007542847512E-2</v>
      </c>
      <c r="O29" s="127">
        <v>67.552018471181398</v>
      </c>
      <c r="P29" s="128">
        <v>99522.199253110302</v>
      </c>
      <c r="Q29" s="132">
        <v>1.680158058023106E-4</v>
      </c>
      <c r="R29" s="130">
        <v>9.330910220990174E-5</v>
      </c>
      <c r="S29" s="130">
        <v>1.9057832549083897E-5</v>
      </c>
      <c r="T29" s="133">
        <v>1.3066245400610618E-4</v>
      </c>
      <c r="U29" s="123">
        <v>17</v>
      </c>
    </row>
    <row r="30" spans="1:21" ht="11" customHeight="1">
      <c r="A30" s="125">
        <v>62.927928933446786</v>
      </c>
      <c r="B30" s="125">
        <v>62.8293278586005</v>
      </c>
      <c r="C30" s="126">
        <v>2.515333541996962E-2</v>
      </c>
      <c r="D30" s="127">
        <v>62.878628396023643</v>
      </c>
      <c r="E30" s="128">
        <v>99368.23812633146</v>
      </c>
      <c r="F30" s="132">
        <v>4.3929364841907527E-4</v>
      </c>
      <c r="G30" s="130">
        <v>3.217568252626362E-4</v>
      </c>
      <c r="H30" s="130">
        <v>2.9983883458275287E-5</v>
      </c>
      <c r="I30" s="133">
        <v>3.8052523684085573E-4</v>
      </c>
      <c r="J30" s="123">
        <v>18</v>
      </c>
      <c r="L30" s="125">
        <v>66.61147002574549</v>
      </c>
      <c r="M30" s="125">
        <v>66.51009156899039</v>
      </c>
      <c r="N30" s="126">
        <v>2.5861851213036705E-2</v>
      </c>
      <c r="O30" s="127">
        <v>66.56078079736794</v>
      </c>
      <c r="P30" s="128">
        <v>99509.150320321816</v>
      </c>
      <c r="Q30" s="132">
        <v>1.7670039770529688E-4</v>
      </c>
      <c r="R30" s="130">
        <v>1.0282959905691402E-4</v>
      </c>
      <c r="S30" s="130">
        <v>1.8844591491934406E-5</v>
      </c>
      <c r="T30" s="133">
        <v>1.3976499838110545E-4</v>
      </c>
      <c r="U30" s="123">
        <v>18</v>
      </c>
    </row>
    <row r="31" spans="1:21" ht="11" customHeight="1">
      <c r="A31" s="125">
        <v>61.951299703688292</v>
      </c>
      <c r="B31" s="125">
        <v>61.853448444707013</v>
      </c>
      <c r="C31" s="126">
        <v>2.4962055862569721E-2</v>
      </c>
      <c r="D31" s="127">
        <v>61.902374074197652</v>
      </c>
      <c r="E31" s="128">
        <v>99330.517992640933</v>
      </c>
      <c r="F31" s="132">
        <v>4.9484482824640129E-4</v>
      </c>
      <c r="G31" s="130">
        <v>3.6586512566193848E-4</v>
      </c>
      <c r="H31" s="130">
        <v>3.2902985353179283E-5</v>
      </c>
      <c r="I31" s="133">
        <v>4.3035497695416989E-4</v>
      </c>
      <c r="J31" s="123">
        <v>19</v>
      </c>
      <c r="L31" s="125">
        <v>65.620329145242124</v>
      </c>
      <c r="M31" s="125">
        <v>65.519701000593187</v>
      </c>
      <c r="N31" s="126">
        <v>2.5670445063501631E-2</v>
      </c>
      <c r="O31" s="127">
        <v>65.570015072917656</v>
      </c>
      <c r="P31" s="128">
        <v>99495.173054707004</v>
      </c>
      <c r="Q31" s="132">
        <v>1.9587437502689134E-4</v>
      </c>
      <c r="R31" s="130">
        <v>1.0137103554328159E-4</v>
      </c>
      <c r="S31" s="130">
        <v>2.410799476622698E-5</v>
      </c>
      <c r="T31" s="133">
        <v>1.4862270528508646E-4</v>
      </c>
      <c r="U31" s="123">
        <v>19</v>
      </c>
    </row>
    <row r="32" spans="1:21" ht="11" customHeight="1">
      <c r="A32" s="125">
        <v>60.977360084492361</v>
      </c>
      <c r="B32" s="125">
        <v>60.880260452357717</v>
      </c>
      <c r="C32" s="126">
        <v>2.4770314320063005E-2</v>
      </c>
      <c r="D32" s="127">
        <v>60.928810268425039</v>
      </c>
      <c r="E32" s="128">
        <v>99287.918956812791</v>
      </c>
      <c r="F32" s="132">
        <v>5.4383117557048485E-4</v>
      </c>
      <c r="G32" s="130">
        <v>4.0099142113119628E-4</v>
      </c>
      <c r="H32" s="130">
        <v>3.643871286716545E-5</v>
      </c>
      <c r="I32" s="133">
        <v>4.7241129835084056E-4</v>
      </c>
      <c r="J32" s="123">
        <v>20</v>
      </c>
      <c r="L32" s="125">
        <v>64.629623774002781</v>
      </c>
      <c r="M32" s="125">
        <v>64.529751010231152</v>
      </c>
      <c r="N32" s="126">
        <v>2.5477745860106541E-2</v>
      </c>
      <c r="O32" s="127">
        <v>64.579687392116966</v>
      </c>
      <c r="P32" s="128">
        <v>99480.294462880076</v>
      </c>
      <c r="Q32" s="132">
        <v>1.987322778828648E-4</v>
      </c>
      <c r="R32" s="130">
        <v>1.1565147511733666E-4</v>
      </c>
      <c r="S32" s="130">
        <v>2.1194082338144936E-5</v>
      </c>
      <c r="T32" s="133">
        <v>1.5719187650010074E-4</v>
      </c>
      <c r="U32" s="123">
        <v>20</v>
      </c>
    </row>
    <row r="33" spans="1:21" ht="11" customHeight="1">
      <c r="A33" s="125">
        <v>60.005543619213412</v>
      </c>
      <c r="B33" s="125">
        <v>59.909198407907468</v>
      </c>
      <c r="C33" s="126">
        <v>2.4577860027027415E-2</v>
      </c>
      <c r="D33" s="127">
        <v>59.95737101356044</v>
      </c>
      <c r="E33" s="128">
        <v>99241.209789120039</v>
      </c>
      <c r="F33" s="132">
        <v>5.8281973470429929E-4</v>
      </c>
      <c r="G33" s="130">
        <v>4.2772159043106899E-4</v>
      </c>
      <c r="H33" s="130">
        <v>3.9565853130926111E-5</v>
      </c>
      <c r="I33" s="133">
        <v>5.0527066256768414E-4</v>
      </c>
      <c r="J33" s="123">
        <v>21</v>
      </c>
      <c r="L33" s="125">
        <v>63.63931784988219</v>
      </c>
      <c r="M33" s="125">
        <v>63.540205714189682</v>
      </c>
      <c r="N33" s="126">
        <v>2.5283708084822831E-2</v>
      </c>
      <c r="O33" s="127">
        <v>63.589761782035936</v>
      </c>
      <c r="P33" s="128">
        <v>99464.546713165561</v>
      </c>
      <c r="Q33" s="132">
        <v>2.1336142700908097E-4</v>
      </c>
      <c r="R33" s="130">
        <v>1.176977893784977E-4</v>
      </c>
      <c r="S33" s="130">
        <v>2.440398919147532E-5</v>
      </c>
      <c r="T33" s="133">
        <v>1.6552960819378934E-4</v>
      </c>
      <c r="U33" s="123">
        <v>21</v>
      </c>
    </row>
    <row r="34" spans="1:21" ht="11" customHeight="1">
      <c r="A34" s="125">
        <v>59.035221709525722</v>
      </c>
      <c r="B34" s="125">
        <v>58.939634822183827</v>
      </c>
      <c r="C34" s="126">
        <v>2.4384410036197086E-2</v>
      </c>
      <c r="D34" s="127">
        <v>58.987428265854774</v>
      </c>
      <c r="E34" s="128">
        <v>99191.294634504724</v>
      </c>
      <c r="F34" s="132">
        <v>6.114886312110578E-4</v>
      </c>
      <c r="G34" s="130">
        <v>4.4564168042313535E-4</v>
      </c>
      <c r="H34" s="130">
        <v>4.2307895609163885E-5</v>
      </c>
      <c r="I34" s="133">
        <v>5.2856515581709658E-4</v>
      </c>
      <c r="J34" s="123">
        <v>22</v>
      </c>
      <c r="L34" s="125">
        <v>62.649379775954067</v>
      </c>
      <c r="M34" s="125">
        <v>62.551033693113233</v>
      </c>
      <c r="N34" s="126">
        <v>2.5088286438987913E-2</v>
      </c>
      <c r="O34" s="127">
        <v>62.60020673453365</v>
      </c>
      <c r="P34" s="128">
        <v>99447.956529357514</v>
      </c>
      <c r="Q34" s="132">
        <v>2.2338892193573837E-4</v>
      </c>
      <c r="R34" s="130">
        <v>1.2406272813490464E-4</v>
      </c>
      <c r="S34" s="130">
        <v>2.5338314745110644E-5</v>
      </c>
      <c r="T34" s="133">
        <v>1.7372582503532151E-4</v>
      </c>
      <c r="U34" s="123">
        <v>22</v>
      </c>
    </row>
    <row r="35" spans="1:21" ht="11" customHeight="1">
      <c r="A35" s="125">
        <v>58.065770796103813</v>
      </c>
      <c r="B35" s="125">
        <v>57.970947266724941</v>
      </c>
      <c r="C35" s="126">
        <v>2.4189675861956885E-2</v>
      </c>
      <c r="D35" s="127">
        <v>58.018359031414377</v>
      </c>
      <c r="E35" s="128">
        <v>99139.109913977984</v>
      </c>
      <c r="F35" s="132">
        <v>6.259454634801677E-4</v>
      </c>
      <c r="G35" s="130">
        <v>4.5981467583909683E-4</v>
      </c>
      <c r="H35" s="130">
        <v>4.238030296966094E-5</v>
      </c>
      <c r="I35" s="133">
        <v>5.4288006965963226E-4</v>
      </c>
      <c r="J35" s="123">
        <v>23</v>
      </c>
      <c r="L35" s="125">
        <v>61.659784234362824</v>
      </c>
      <c r="M35" s="125">
        <v>61.562209803106164</v>
      </c>
      <c r="N35" s="126">
        <v>2.4891436545065135E-2</v>
      </c>
      <c r="O35" s="127">
        <v>61.610997018734494</v>
      </c>
      <c r="P35" s="128">
        <v>99430.541715165498</v>
      </c>
      <c r="Q35" s="132">
        <v>2.2831437297094457E-4</v>
      </c>
      <c r="R35" s="130">
        <v>1.3549060399054025E-4</v>
      </c>
      <c r="S35" s="130">
        <v>2.3679532903164374E-5</v>
      </c>
      <c r="T35" s="133">
        <v>1.8190248848074241E-4</v>
      </c>
      <c r="U35" s="123">
        <v>23</v>
      </c>
    </row>
    <row r="36" spans="1:21" ht="11" customHeight="1">
      <c r="A36" s="125">
        <v>57.09662860099521</v>
      </c>
      <c r="B36" s="125">
        <v>57.002574525244491</v>
      </c>
      <c r="C36" s="126">
        <v>2.3993386671102547E-2</v>
      </c>
      <c r="D36" s="127">
        <v>57.04960156311985</v>
      </c>
      <c r="E36" s="128">
        <v>99085.531751303555</v>
      </c>
      <c r="F36" s="132">
        <v>6.3631290545898729E-4</v>
      </c>
      <c r="G36" s="130">
        <v>4.6277002218379776E-4</v>
      </c>
      <c r="H36" s="130">
        <v>4.4271143692650386E-5</v>
      </c>
      <c r="I36" s="133">
        <v>5.495414638213925E-4</v>
      </c>
      <c r="J36" s="123">
        <v>24</v>
      </c>
      <c r="L36" s="125">
        <v>60.670513790163184</v>
      </c>
      <c r="M36" s="125">
        <v>60.573716777048404</v>
      </c>
      <c r="N36" s="126">
        <v>2.4693115590506576E-2</v>
      </c>
      <c r="O36" s="127">
        <v>60.622115283605794</v>
      </c>
      <c r="P36" s="128">
        <v>99412.307782768956</v>
      </c>
      <c r="Q36" s="132">
        <v>2.4843218192875096E-4</v>
      </c>
      <c r="R36" s="130">
        <v>1.3199444799394053E-4</v>
      </c>
      <c r="S36" s="130">
        <v>2.9703503554798587E-5</v>
      </c>
      <c r="T36" s="133">
        <v>1.9021331496134574E-4</v>
      </c>
      <c r="U36" s="123">
        <v>24</v>
      </c>
    </row>
    <row r="37" spans="1:21" ht="11" customHeight="1">
      <c r="A37" s="125">
        <v>56.127333801796617</v>
      </c>
      <c r="B37" s="125">
        <v>56.034056200352929</v>
      </c>
      <c r="C37" s="126">
        <v>2.3795306490735392E-2</v>
      </c>
      <c r="D37" s="127">
        <v>56.080695001074773</v>
      </c>
      <c r="E37" s="128">
        <v>99031.304400042194</v>
      </c>
      <c r="F37" s="132">
        <v>6.4022982947324874E-4</v>
      </c>
      <c r="G37" s="130">
        <v>4.6049435892198018E-4</v>
      </c>
      <c r="H37" s="130">
        <v>4.5850885344711365E-5</v>
      </c>
      <c r="I37" s="133">
        <v>5.5036209419761443E-4</v>
      </c>
      <c r="J37" s="123">
        <v>25</v>
      </c>
      <c r="L37" s="125">
        <v>59.681560320689805</v>
      </c>
      <c r="M37" s="125">
        <v>59.585546651619786</v>
      </c>
      <c r="N37" s="126">
        <v>2.4493282926025824E-2</v>
      </c>
      <c r="O37" s="127">
        <v>59.633553486154796</v>
      </c>
      <c r="P37" s="128">
        <v>99393.24463896302</v>
      </c>
      <c r="Q37" s="132">
        <v>2.5046110242302145E-4</v>
      </c>
      <c r="R37" s="130">
        <v>1.4722796754613253E-4</v>
      </c>
      <c r="S37" s="130">
        <v>2.6334983386961453E-5</v>
      </c>
      <c r="T37" s="133">
        <v>1.9884453498457698E-4</v>
      </c>
      <c r="U37" s="123">
        <v>25</v>
      </c>
    </row>
    <row r="38" spans="1:21" ht="11" customHeight="1">
      <c r="A38" s="125">
        <v>55.157548032897381</v>
      </c>
      <c r="B38" s="125">
        <v>55.065054673799935</v>
      </c>
      <c r="C38" s="126">
        <v>2.3595244667717296E-2</v>
      </c>
      <c r="D38" s="127">
        <v>55.111301353348658</v>
      </c>
      <c r="E38" s="128">
        <v>98976.993484382998</v>
      </c>
      <c r="F38" s="132">
        <v>6.3065583059315332E-4</v>
      </c>
      <c r="G38" s="130">
        <v>4.6415306718305575E-4</v>
      </c>
      <c r="H38" s="130">
        <v>4.247519474747388E-5</v>
      </c>
      <c r="I38" s="133">
        <v>5.4740444888810456E-4</v>
      </c>
      <c r="J38" s="123">
        <v>26</v>
      </c>
      <c r="L38" s="125">
        <v>58.692926333914968</v>
      </c>
      <c r="M38" s="125">
        <v>58.597702083395305</v>
      </c>
      <c r="N38" s="126">
        <v>2.4291900642772358E-2</v>
      </c>
      <c r="O38" s="127">
        <v>58.645314208655137</v>
      </c>
      <c r="P38" s="128">
        <v>99373.323224598949</v>
      </c>
      <c r="Q38" s="132">
        <v>2.6298763823326919E-4</v>
      </c>
      <c r="R38" s="130">
        <v>1.5304684214362119E-4</v>
      </c>
      <c r="S38" s="130">
        <v>2.8046121451440822E-5</v>
      </c>
      <c r="T38" s="133">
        <v>2.0801724018844521E-4</v>
      </c>
      <c r="U38" s="123">
        <v>26</v>
      </c>
    </row>
    <row r="39" spans="1:21" ht="11" customHeight="1">
      <c r="A39" s="125">
        <v>54.187062594096481</v>
      </c>
      <c r="B39" s="125">
        <v>54.095361797898285</v>
      </c>
      <c r="C39" s="126">
        <v>2.3393060254643612E-2</v>
      </c>
      <c r="D39" s="127">
        <v>54.141212195997383</v>
      </c>
      <c r="E39" s="128">
        <v>98922.962201912393</v>
      </c>
      <c r="F39" s="132">
        <v>6.323716955642174E-4</v>
      </c>
      <c r="G39" s="130">
        <v>4.532291332836217E-4</v>
      </c>
      <c r="H39" s="130">
        <v>4.5699633234845836E-5</v>
      </c>
      <c r="I39" s="133">
        <v>5.4280041442391952E-4</v>
      </c>
      <c r="J39" s="123">
        <v>27</v>
      </c>
      <c r="L39" s="125">
        <v>57.704626263948725</v>
      </c>
      <c r="M39" s="125">
        <v>57.610197642023479</v>
      </c>
      <c r="N39" s="126">
        <v>2.4088934164603074E-2</v>
      </c>
      <c r="O39" s="127">
        <v>57.657411952986102</v>
      </c>
      <c r="P39" s="128">
        <v>99352.491944228546</v>
      </c>
      <c r="Q39" s="132">
        <v>2.7018484625624311E-4</v>
      </c>
      <c r="R39" s="130">
        <v>1.6579897856563986E-4</v>
      </c>
      <c r="S39" s="130">
        <v>2.6629047880255942E-5</v>
      </c>
      <c r="T39" s="133">
        <v>2.1799191241094149E-4</v>
      </c>
      <c r="U39" s="123">
        <v>27</v>
      </c>
    </row>
    <row r="40" spans="1:21" ht="11" customHeight="1">
      <c r="A40" s="125">
        <v>53.215794258554773</v>
      </c>
      <c r="B40" s="125">
        <v>53.124894703893354</v>
      </c>
      <c r="C40" s="126">
        <v>2.3188661903423658E-2</v>
      </c>
      <c r="D40" s="127">
        <v>53.170344481224063</v>
      </c>
      <c r="E40" s="128">
        <v>98869.364863702329</v>
      </c>
      <c r="F40" s="132">
        <v>6.2453955442740049E-4</v>
      </c>
      <c r="G40" s="130">
        <v>4.5275467513966161E-4</v>
      </c>
      <c r="H40" s="130">
        <v>4.3822673287688502E-5</v>
      </c>
      <c r="I40" s="133">
        <v>5.3864711478353105E-4</v>
      </c>
      <c r="J40" s="123">
        <v>28</v>
      </c>
      <c r="L40" s="125">
        <v>56.716687854956689</v>
      </c>
      <c r="M40" s="125">
        <v>56.623061191574749</v>
      </c>
      <c r="N40" s="126">
        <v>2.3884352903556338E-2</v>
      </c>
      <c r="O40" s="127">
        <v>56.669874523265719</v>
      </c>
      <c r="P40" s="128">
        <v>99330.672659945703</v>
      </c>
      <c r="Q40" s="132">
        <v>2.805724575999243E-4</v>
      </c>
      <c r="R40" s="130">
        <v>1.7757920121046786E-4</v>
      </c>
      <c r="S40" s="130">
        <v>2.6273789895269507E-5</v>
      </c>
      <c r="T40" s="133">
        <v>2.2907582940519608E-4</v>
      </c>
      <c r="U40" s="123">
        <v>28</v>
      </c>
    </row>
    <row r="41" spans="1:21" ht="11" customHeight="1">
      <c r="A41" s="125">
        <v>52.243775230612847</v>
      </c>
      <c r="B41" s="125">
        <v>52.153685770108829</v>
      </c>
      <c r="C41" s="126">
        <v>2.2982005230618469E-2</v>
      </c>
      <c r="D41" s="127">
        <v>52.198730500360838</v>
      </c>
      <c r="E41" s="128">
        <v>98816.150309794757</v>
      </c>
      <c r="F41" s="132">
        <v>6.2016784535833989E-4</v>
      </c>
      <c r="G41" s="130">
        <v>4.5379955855699174E-4</v>
      </c>
      <c r="H41" s="130">
        <v>4.2440889490139828E-5</v>
      </c>
      <c r="I41" s="133">
        <v>5.3698370195766581E-4</v>
      </c>
      <c r="J41" s="123">
        <v>29</v>
      </c>
      <c r="L41" s="125">
        <v>55.729153768928796</v>
      </c>
      <c r="M41" s="125">
        <v>55.636335495252354</v>
      </c>
      <c r="N41" s="126">
        <v>2.3678131039908085E-2</v>
      </c>
      <c r="O41" s="127">
        <v>55.682744632090575</v>
      </c>
      <c r="P41" s="128">
        <v>99307.755950791543</v>
      </c>
      <c r="Q41" s="132">
        <v>3.0129539248399103E-4</v>
      </c>
      <c r="R41" s="130">
        <v>1.8197305308727854E-4</v>
      </c>
      <c r="S41" s="130">
        <v>3.0439372295079711E-5</v>
      </c>
      <c r="T41" s="133">
        <v>2.4163422278563479E-4</v>
      </c>
      <c r="U41" s="123">
        <v>29</v>
      </c>
    </row>
    <row r="42" spans="1:21" ht="11" customHeight="1">
      <c r="A42" s="125">
        <v>51.271142047141289</v>
      </c>
      <c r="B42" s="125">
        <v>51.18187153579283</v>
      </c>
      <c r="C42" s="126">
        <v>2.2773089629708365E-2</v>
      </c>
      <c r="D42" s="127">
        <v>51.22650679146706</v>
      </c>
      <c r="E42" s="128">
        <v>98763.067311052844</v>
      </c>
      <c r="F42" s="132">
        <v>6.2027122822661592E-4</v>
      </c>
      <c r="G42" s="130">
        <v>4.5942291613965553E-4</v>
      </c>
      <c r="H42" s="130">
        <v>4.1032732675245015E-5</v>
      </c>
      <c r="I42" s="133">
        <v>5.3984707218313575E-4</v>
      </c>
      <c r="J42" s="123">
        <v>30</v>
      </c>
      <c r="L42" s="125">
        <v>54.742083581508794</v>
      </c>
      <c r="M42" s="125">
        <v>54.650080207371118</v>
      </c>
      <c r="N42" s="126">
        <v>2.3470248504507959E-2</v>
      </c>
      <c r="O42" s="127">
        <v>54.696081894439956</v>
      </c>
      <c r="P42" s="128">
        <v>99283.595248275888</v>
      </c>
      <c r="Q42" s="132">
        <v>3.1222095385348908E-4</v>
      </c>
      <c r="R42" s="130">
        <v>1.9999176664526027E-4</v>
      </c>
      <c r="S42" s="130">
        <v>2.8629894695976739E-5</v>
      </c>
      <c r="T42" s="133">
        <v>2.5610636024937469E-4</v>
      </c>
      <c r="U42" s="123">
        <v>30</v>
      </c>
    </row>
    <row r="43" spans="1:21" ht="11" customHeight="1">
      <c r="A43" s="125">
        <v>50.298127573543319</v>
      </c>
      <c r="B43" s="125">
        <v>50.209684704652908</v>
      </c>
      <c r="C43" s="126">
        <v>2.2561956349594313E-2</v>
      </c>
      <c r="D43" s="127">
        <v>50.253906139098113</v>
      </c>
      <c r="E43" s="128">
        <v>98709.664272058231</v>
      </c>
      <c r="F43" s="132">
        <v>6.3402895010177028E-4</v>
      </c>
      <c r="G43" s="130">
        <v>4.6394312157250952E-4</v>
      </c>
      <c r="H43" s="130">
        <v>4.33892419717502E-5</v>
      </c>
      <c r="I43" s="133">
        <v>5.489860358371399E-4</v>
      </c>
      <c r="J43" s="123">
        <v>31</v>
      </c>
      <c r="L43" s="125">
        <v>53.755556368205767</v>
      </c>
      <c r="M43" s="125">
        <v>53.66437445453564</v>
      </c>
      <c r="N43" s="126">
        <v>2.326069226278922E-2</v>
      </c>
      <c r="O43" s="127">
        <v>53.709965411370703</v>
      </c>
      <c r="P43" s="128">
        <v>99257.999337358895</v>
      </c>
      <c r="Q43" s="132">
        <v>3.3557230101572544E-4</v>
      </c>
      <c r="R43" s="130">
        <v>2.1035363157358725E-4</v>
      </c>
      <c r="S43" s="130">
        <v>3.1943538122994443E-5</v>
      </c>
      <c r="T43" s="133">
        <v>2.7296296629465634E-4</v>
      </c>
      <c r="U43" s="123">
        <v>31</v>
      </c>
    </row>
    <row r="44" spans="1:21" ht="11" customHeight="1">
      <c r="A44" s="125">
        <v>49.325038755137058</v>
      </c>
      <c r="B44" s="125">
        <v>49.237431929158276</v>
      </c>
      <c r="C44" s="126">
        <v>2.2348680096629336E-2</v>
      </c>
      <c r="D44" s="127">
        <v>49.281235342147667</v>
      </c>
      <c r="E44" s="128">
        <v>98655.317000103256</v>
      </c>
      <c r="F44" s="132">
        <v>6.4673997249803231E-4</v>
      </c>
      <c r="G44" s="130">
        <v>4.826963120156688E-4</v>
      </c>
      <c r="H44" s="130">
        <v>4.1847872572031524E-5</v>
      </c>
      <c r="I44" s="133">
        <v>5.6471814225685058E-4</v>
      </c>
      <c r="J44" s="123">
        <v>32</v>
      </c>
      <c r="L44" s="125">
        <v>52.769670661835889</v>
      </c>
      <c r="M44" s="125">
        <v>52.679316792280062</v>
      </c>
      <c r="N44" s="126">
        <v>2.3049456519344393E-2</v>
      </c>
      <c r="O44" s="127">
        <v>52.724493727057975</v>
      </c>
      <c r="P44" s="128">
        <v>99230.72926068907</v>
      </c>
      <c r="Q44" s="132">
        <v>3.4926196300528794E-4</v>
      </c>
      <c r="R44" s="130">
        <v>2.3574659114228278E-4</v>
      </c>
      <c r="S44" s="130">
        <v>2.8958003026276837E-5</v>
      </c>
      <c r="T44" s="133">
        <v>2.9250427707378537E-4</v>
      </c>
      <c r="U44" s="123">
        <v>32</v>
      </c>
    </row>
    <row r="45" spans="1:21" ht="11" customHeight="1">
      <c r="A45" s="125">
        <v>48.352179893660875</v>
      </c>
      <c r="B45" s="125">
        <v>48.26541721872735</v>
      </c>
      <c r="C45" s="126">
        <v>2.2133335442224358E-2</v>
      </c>
      <c r="D45" s="127">
        <v>48.308798556194112</v>
      </c>
      <c r="E45" s="128">
        <v>98599.369382914258</v>
      </c>
      <c r="F45" s="132">
        <v>6.6996269397469441E-4</v>
      </c>
      <c r="G45" s="130">
        <v>5.0433662626822411E-4</v>
      </c>
      <c r="H45" s="130">
        <v>4.2251547884303639E-5</v>
      </c>
      <c r="I45" s="133">
        <v>5.8714966012145926E-4</v>
      </c>
      <c r="J45" s="123">
        <v>33</v>
      </c>
      <c r="L45" s="125">
        <v>51.78453369935422</v>
      </c>
      <c r="M45" s="125">
        <v>51.695014469467843</v>
      </c>
      <c r="N45" s="126">
        <v>2.2836538236322545E-2</v>
      </c>
      <c r="O45" s="127">
        <v>51.739774084411032</v>
      </c>
      <c r="P45" s="128">
        <v>99201.516016191483</v>
      </c>
      <c r="Q45" s="132">
        <v>3.8490925587275333E-4</v>
      </c>
      <c r="R45" s="130">
        <v>2.4511281377561614E-4</v>
      </c>
      <c r="S45" s="130">
        <v>3.5662357677841126E-5</v>
      </c>
      <c r="T45" s="133">
        <v>3.1501103482418474E-4</v>
      </c>
      <c r="U45" s="123">
        <v>33</v>
      </c>
    </row>
    <row r="46" spans="1:21" ht="11" customHeight="1">
      <c r="A46" s="125">
        <v>47.379841311077477</v>
      </c>
      <c r="B46" s="125">
        <v>47.293930623984956</v>
      </c>
      <c r="C46" s="126">
        <v>2.1915991605234032E-2</v>
      </c>
      <c r="D46" s="127">
        <v>47.336885967531217</v>
      </c>
      <c r="E46" s="128">
        <v>98541.154083672824</v>
      </c>
      <c r="F46" s="132">
        <v>7.0352619273686358E-4</v>
      </c>
      <c r="G46" s="130">
        <v>5.2960490574494761E-4</v>
      </c>
      <c r="H46" s="130">
        <v>4.4367675253039767E-5</v>
      </c>
      <c r="I46" s="133">
        <v>6.1656554924090559E-4</v>
      </c>
      <c r="J46" s="123">
        <v>34</v>
      </c>
      <c r="L46" s="125">
        <v>50.800259259937576</v>
      </c>
      <c r="M46" s="125">
        <v>50.711581269851507</v>
      </c>
      <c r="N46" s="126">
        <v>2.2621936246447143E-2</v>
      </c>
      <c r="O46" s="127">
        <v>50.755920264894542</v>
      </c>
      <c r="P46" s="128">
        <v>99170.062679682087</v>
      </c>
      <c r="Q46" s="132">
        <v>4.0567213099016982E-4</v>
      </c>
      <c r="R46" s="130">
        <v>2.7593526170164012E-4</v>
      </c>
      <c r="S46" s="130">
        <v>3.3096140124624912E-5</v>
      </c>
      <c r="T46" s="133">
        <v>3.4080369634590497E-4</v>
      </c>
      <c r="U46" s="123">
        <v>34</v>
      </c>
    </row>
    <row r="47" spans="1:21" ht="11" customHeight="1">
      <c r="A47" s="125">
        <v>46.408307357291449</v>
      </c>
      <c r="B47" s="125">
        <v>46.323256230755874</v>
      </c>
      <c r="C47" s="126">
        <v>2.1696715952953333E-2</v>
      </c>
      <c r="D47" s="127">
        <v>46.365781794023661</v>
      </c>
      <c r="E47" s="128">
        <v>98479.974863612442</v>
      </c>
      <c r="F47" s="132">
        <v>7.460536428033122E-4</v>
      </c>
      <c r="G47" s="130">
        <v>5.6077846076223799E-4</v>
      </c>
      <c r="H47" s="130">
        <v>4.7264077051294436E-5</v>
      </c>
      <c r="I47" s="133">
        <v>6.534160517827751E-4</v>
      </c>
      <c r="J47" s="123">
        <v>35</v>
      </c>
      <c r="L47" s="125">
        <v>49.816968584692859</v>
      </c>
      <c r="M47" s="125">
        <v>49.729138430020043</v>
      </c>
      <c r="N47" s="126">
        <v>2.2405651702247918E-2</v>
      </c>
      <c r="O47" s="127">
        <v>49.773053507356451</v>
      </c>
      <c r="P47" s="128">
        <v>99136.040444209211</v>
      </c>
      <c r="Q47" s="132">
        <v>4.3880115699128716E-4</v>
      </c>
      <c r="R47" s="130">
        <v>3.0168634284671723E-4</v>
      </c>
      <c r="S47" s="130">
        <v>3.4978268914431111E-5</v>
      </c>
      <c r="T47" s="133">
        <v>3.7024374991900219E-4</v>
      </c>
      <c r="U47" s="123">
        <v>35</v>
      </c>
    </row>
    <row r="48" spans="1:21" ht="11" customHeight="1">
      <c r="A48" s="125">
        <v>45.437862958311797</v>
      </c>
      <c r="B48" s="125">
        <v>45.353678696470638</v>
      </c>
      <c r="C48" s="126">
        <v>2.1475577000293986E-2</v>
      </c>
      <c r="D48" s="127">
        <v>45.395770827391217</v>
      </c>
      <c r="E48" s="128">
        <v>98415.090293144574</v>
      </c>
      <c r="F48" s="132">
        <v>7.945749211704813E-4</v>
      </c>
      <c r="G48" s="130">
        <v>6.0204161140244071E-4</v>
      </c>
      <c r="H48" s="130">
        <v>4.9115640246949133E-5</v>
      </c>
      <c r="I48" s="133">
        <v>6.98308266286461E-4</v>
      </c>
      <c r="J48" s="123">
        <v>36</v>
      </c>
      <c r="L48" s="125">
        <v>48.834791173776075</v>
      </c>
      <c r="M48" s="125">
        <v>48.747815434884409</v>
      </c>
      <c r="N48" s="126">
        <v>2.2187688492771248E-2</v>
      </c>
      <c r="O48" s="127">
        <v>48.791303304330242</v>
      </c>
      <c r="P48" s="128">
        <v>99099.084548800776</v>
      </c>
      <c r="Q48" s="132">
        <v>4.7951403814238384E-4</v>
      </c>
      <c r="R48" s="130">
        <v>3.2795524298994463E-4</v>
      </c>
      <c r="S48" s="130">
        <v>3.8662957947050823E-5</v>
      </c>
      <c r="T48" s="133">
        <v>4.0373464056616423E-4</v>
      </c>
      <c r="U48" s="123">
        <v>36</v>
      </c>
    </row>
    <row r="49" spans="1:21" ht="11" customHeight="1">
      <c r="A49" s="125">
        <v>44.468799011473571</v>
      </c>
      <c r="B49" s="125">
        <v>44.385488635133775</v>
      </c>
      <c r="C49" s="126">
        <v>2.1252647025457302E-2</v>
      </c>
      <c r="D49" s="127">
        <v>44.427143823303673</v>
      </c>
      <c r="E49" s="128">
        <v>98345.698381273352</v>
      </c>
      <c r="F49" s="132">
        <v>8.5644472120233205E-4</v>
      </c>
      <c r="G49" s="130">
        <v>6.4755632510727018E-4</v>
      </c>
      <c r="H49" s="130">
        <v>5.3287856146699454E-5</v>
      </c>
      <c r="I49" s="133">
        <v>7.5200052315480112E-4</v>
      </c>
      <c r="J49" s="123">
        <v>37</v>
      </c>
      <c r="L49" s="125">
        <v>47.853865436139941</v>
      </c>
      <c r="M49" s="125">
        <v>47.767750665968435</v>
      </c>
      <c r="N49" s="126">
        <v>2.1968053615179589E-2</v>
      </c>
      <c r="O49" s="127">
        <v>47.810808051054188</v>
      </c>
      <c r="P49" s="128">
        <v>99058.790141468911</v>
      </c>
      <c r="Q49" s="132">
        <v>5.1793244419946175E-4</v>
      </c>
      <c r="R49" s="130">
        <v>3.6551161171160412E-4</v>
      </c>
      <c r="S49" s="130">
        <v>3.8882865430575922E-5</v>
      </c>
      <c r="T49" s="133">
        <v>4.4172202795553293E-4</v>
      </c>
      <c r="U49" s="123">
        <v>37</v>
      </c>
    </row>
    <row r="50" spans="1:21" ht="11" customHeight="1">
      <c r="A50" s="125">
        <v>43.501416806704626</v>
      </c>
      <c r="B50" s="125">
        <v>43.41898702958359</v>
      </c>
      <c r="C50" s="126">
        <v>2.1028004367612228E-2</v>
      </c>
      <c r="D50" s="127">
        <v>43.460201918144108</v>
      </c>
      <c r="E50" s="128">
        <v>98270.921879901958</v>
      </c>
      <c r="F50" s="132">
        <v>9.2409555330230685E-4</v>
      </c>
      <c r="G50" s="130">
        <v>7.0669959178579374E-4</v>
      </c>
      <c r="H50" s="130">
        <v>5.5458153448090074E-5</v>
      </c>
      <c r="I50" s="133">
        <v>8.153975725440503E-4</v>
      </c>
      <c r="J50" s="123">
        <v>38</v>
      </c>
      <c r="L50" s="125">
        <v>46.874339157083767</v>
      </c>
      <c r="M50" s="125">
        <v>46.789091867750145</v>
      </c>
      <c r="N50" s="126">
        <v>2.1746757483067036E-2</v>
      </c>
      <c r="O50" s="127">
        <v>46.831715512416956</v>
      </c>
      <c r="P50" s="128">
        <v>99014.70815090448</v>
      </c>
      <c r="Q50" s="132">
        <v>5.6329642229526811E-4</v>
      </c>
      <c r="R50" s="130">
        <v>4.0608968337814384E-4</v>
      </c>
      <c r="S50" s="130">
        <v>4.0103759927837832E-5</v>
      </c>
      <c r="T50" s="133">
        <v>4.84693052836706E-4</v>
      </c>
      <c r="U50" s="123">
        <v>38</v>
      </c>
    </row>
    <row r="51" spans="1:21" ht="11" customHeight="1">
      <c r="A51" s="125">
        <v>42.536031550337249</v>
      </c>
      <c r="B51" s="125">
        <v>42.454488747463593</v>
      </c>
      <c r="C51" s="126">
        <v>2.0801735426953849E-2</v>
      </c>
      <c r="D51" s="127">
        <v>42.495260148900421</v>
      </c>
      <c r="E51" s="128">
        <v>98189.794228865358</v>
      </c>
      <c r="F51" s="132">
        <v>1.010966490669354E-3</v>
      </c>
      <c r="G51" s="130">
        <v>7.681227340999837E-4</v>
      </c>
      <c r="H51" s="130">
        <v>6.1949937900349561E-5</v>
      </c>
      <c r="I51" s="133">
        <v>8.8954461238466883E-4</v>
      </c>
      <c r="J51" s="123">
        <v>39</v>
      </c>
      <c r="L51" s="125">
        <v>45.89636973864593</v>
      </c>
      <c r="M51" s="125">
        <v>45.811996387189012</v>
      </c>
      <c r="N51" s="126">
        <v>2.152381414717186E-2</v>
      </c>
      <c r="O51" s="127">
        <v>45.854183062917471</v>
      </c>
      <c r="P51" s="128">
        <v>98966.341275961531</v>
      </c>
      <c r="Q51" s="132">
        <v>6.1377789740781519E-4</v>
      </c>
      <c r="R51" s="130">
        <v>4.5257057214015238E-4</v>
      </c>
      <c r="S51" s="130">
        <v>4.1124317670322137E-5</v>
      </c>
      <c r="T51" s="133">
        <v>5.3317423477398376E-4</v>
      </c>
      <c r="U51" s="123">
        <v>39</v>
      </c>
    </row>
    <row r="52" spans="1:21" ht="11" customHeight="1">
      <c r="A52" s="125">
        <v>41.572974981549699</v>
      </c>
      <c r="B52" s="125">
        <v>41.492325151072613</v>
      </c>
      <c r="C52" s="126">
        <v>2.057393634619669E-2</v>
      </c>
      <c r="D52" s="127">
        <v>41.532650066311156</v>
      </c>
      <c r="E52" s="128">
        <v>98101.246316737685</v>
      </c>
      <c r="F52" s="132">
        <v>1.0928060715750573E-3</v>
      </c>
      <c r="G52" s="130">
        <v>8.5843007605290711E-4</v>
      </c>
      <c r="H52" s="130">
        <v>5.9789794776058713E-5</v>
      </c>
      <c r="I52" s="133">
        <v>9.756180738139822E-4</v>
      </c>
      <c r="J52" s="123">
        <v>40</v>
      </c>
      <c r="L52" s="125">
        <v>44.920124157832483</v>
      </c>
      <c r="M52" s="125">
        <v>44.836631131554448</v>
      </c>
      <c r="N52" s="126">
        <v>2.1299241397458066E-2</v>
      </c>
      <c r="O52" s="127">
        <v>44.878377644693465</v>
      </c>
      <c r="P52" s="128">
        <v>98913.140242226291</v>
      </c>
      <c r="Q52" s="132">
        <v>6.8575890732893233E-4</v>
      </c>
      <c r="R52" s="130">
        <v>4.8969623124625193E-4</v>
      </c>
      <c r="S52" s="130">
        <v>5.0015988796602161E-5</v>
      </c>
      <c r="T52" s="133">
        <v>5.8772756928759213E-4</v>
      </c>
      <c r="U52" s="123">
        <v>40</v>
      </c>
    </row>
    <row r="53" spans="1:21" ht="11" customHeight="1">
      <c r="A53" s="125">
        <v>40.612596995658926</v>
      </c>
      <c r="B53" s="125">
        <v>40.532845715553883</v>
      </c>
      <c r="C53" s="126">
        <v>2.0344714312510104E-2</v>
      </c>
      <c r="D53" s="127">
        <v>40.572721355606404</v>
      </c>
      <c r="E53" s="128">
        <v>98004.094454036356</v>
      </c>
      <c r="F53" s="132">
        <v>1.1977173782369949E-3</v>
      </c>
      <c r="G53" s="130">
        <v>9.5210439315656541E-4</v>
      </c>
      <c r="H53" s="130">
        <v>6.2656373745007522E-5</v>
      </c>
      <c r="I53" s="133">
        <v>1.0749108856967801E-3</v>
      </c>
      <c r="J53" s="123">
        <v>41</v>
      </c>
      <c r="L53" s="125">
        <v>43.945778578061848</v>
      </c>
      <c r="M53" s="125">
        <v>43.863172180085144</v>
      </c>
      <c r="N53" s="126">
        <v>2.1073060708342521E-2</v>
      </c>
      <c r="O53" s="127">
        <v>43.904475379073496</v>
      </c>
      <c r="P53" s="128">
        <v>98854.500520746486</v>
      </c>
      <c r="Q53" s="132">
        <v>7.4763328769063124E-4</v>
      </c>
      <c r="R53" s="130">
        <v>5.5025539393191198E-4</v>
      </c>
      <c r="S53" s="130">
        <v>5.035150350987738E-5</v>
      </c>
      <c r="T53" s="133">
        <v>6.4894434081127161E-4</v>
      </c>
      <c r="U53" s="123">
        <v>41</v>
      </c>
    </row>
    <row r="54" spans="1:21" ht="11" customHeight="1">
      <c r="A54" s="125">
        <v>39.655266120417807</v>
      </c>
      <c r="B54" s="125">
        <v>39.576418501973407</v>
      </c>
      <c r="C54" s="126">
        <v>2.0114188378673258E-2</v>
      </c>
      <c r="D54" s="127">
        <v>39.615842311195607</v>
      </c>
      <c r="E54" s="128">
        <v>97897.03019697206</v>
      </c>
      <c r="F54" s="132">
        <v>1.3234808375346874E-3</v>
      </c>
      <c r="G54" s="130">
        <v>1.0541385689346904E-3</v>
      </c>
      <c r="H54" s="130">
        <v>6.8709762397958386E-5</v>
      </c>
      <c r="I54" s="133">
        <v>1.1888097032346889E-3</v>
      </c>
      <c r="J54" s="123">
        <v>42</v>
      </c>
      <c r="L54" s="125">
        <v>42.973517540562504</v>
      </c>
      <c r="M54" s="125">
        <v>42.891803976395686</v>
      </c>
      <c r="N54" s="126">
        <v>2.0845296981331758E-2</v>
      </c>
      <c r="O54" s="127">
        <v>42.932660758479095</v>
      </c>
      <c r="P54" s="128">
        <v>98789.759754892963</v>
      </c>
      <c r="Q54" s="132">
        <v>8.1466837255419512E-4</v>
      </c>
      <c r="R54" s="130">
        <v>6.2020387773138513E-4</v>
      </c>
      <c r="S54" s="130">
        <v>4.9608289495614794E-5</v>
      </c>
      <c r="T54" s="133">
        <v>7.1743612514279013E-4</v>
      </c>
      <c r="U54" s="123">
        <v>42</v>
      </c>
    </row>
    <row r="55" spans="1:21" ht="11" customHeight="1">
      <c r="A55" s="125">
        <v>38.701368630806861</v>
      </c>
      <c r="B55" s="125">
        <v>38.623429271334309</v>
      </c>
      <c r="C55" s="126">
        <v>1.9882489661365542E-2</v>
      </c>
      <c r="D55" s="127">
        <v>38.662398951070585</v>
      </c>
      <c r="E55" s="128">
        <v>97778.61292376522</v>
      </c>
      <c r="F55" s="132">
        <v>1.4707064989613551E-3</v>
      </c>
      <c r="G55" s="130">
        <v>1.1668162218737121E-3</v>
      </c>
      <c r="H55" s="130">
        <v>7.7523029869296716E-5</v>
      </c>
      <c r="I55" s="133">
        <v>1.3187613604175336E-3</v>
      </c>
      <c r="J55" s="123">
        <v>43</v>
      </c>
      <c r="L55" s="125">
        <v>42.00353265552576</v>
      </c>
      <c r="M55" s="125">
        <v>41.92271802164116</v>
      </c>
      <c r="N55" s="126">
        <v>2.0615978031784211E-2</v>
      </c>
      <c r="O55" s="127">
        <v>41.96312533858346</v>
      </c>
      <c r="P55" s="128">
        <v>98718.196196158373</v>
      </c>
      <c r="Q55" s="132">
        <v>9.0298128444985795E-4</v>
      </c>
      <c r="R55" s="130">
        <v>6.8466357367550799E-4</v>
      </c>
      <c r="S55" s="130">
        <v>5.5693293564885214E-5</v>
      </c>
      <c r="T55" s="133">
        <v>7.9382242906268297E-4</v>
      </c>
      <c r="U55" s="123">
        <v>43</v>
      </c>
    </row>
    <row r="56" spans="1:21" ht="11.25" customHeight="1">
      <c r="A56" s="125">
        <v>37.751306036338107</v>
      </c>
      <c r="B56" s="125">
        <v>37.67427897426235</v>
      </c>
      <c r="C56" s="126">
        <v>1.9649760733610872E-2</v>
      </c>
      <c r="D56" s="127">
        <v>37.712792505300229</v>
      </c>
      <c r="E56" s="128">
        <v>97647.266347823068</v>
      </c>
      <c r="F56" s="132">
        <v>1.615116092284025E-3</v>
      </c>
      <c r="G56" s="130">
        <v>1.3173352241167902E-3</v>
      </c>
      <c r="H56" s="130">
        <v>7.5964507185519108E-5</v>
      </c>
      <c r="I56" s="133">
        <v>1.4662256582004076E-3</v>
      </c>
      <c r="J56" s="123">
        <v>44</v>
      </c>
      <c r="L56" s="125">
        <v>41.03602070853848</v>
      </c>
      <c r="M56" s="125">
        <v>40.956110984201864</v>
      </c>
      <c r="N56" s="126">
        <v>2.0385133759341773E-2</v>
      </c>
      <c r="O56" s="127">
        <v>40.996065846370172</v>
      </c>
      <c r="P56" s="128">
        <v>98639.028506374656</v>
      </c>
      <c r="Q56" s="132">
        <v>9.9451661005281944E-4</v>
      </c>
      <c r="R56" s="130">
        <v>7.629122201720114E-4</v>
      </c>
      <c r="S56" s="130">
        <v>5.9082752520614312E-5</v>
      </c>
      <c r="T56" s="133">
        <v>8.7871441511241542E-4</v>
      </c>
      <c r="U56" s="123">
        <v>44</v>
      </c>
    </row>
    <row r="57" spans="1:21" ht="11.25" customHeight="1">
      <c r="A57" s="125">
        <v>36.805490636494262</v>
      </c>
      <c r="B57" s="125">
        <v>36.729379312856572</v>
      </c>
      <c r="C57" s="126">
        <v>1.9416153989208419E-2</v>
      </c>
      <c r="D57" s="127">
        <v>36.767434974675417</v>
      </c>
      <c r="E57" s="128">
        <v>97501.280440843271</v>
      </c>
      <c r="F57" s="132">
        <v>1.8042519691501687E-3</v>
      </c>
      <c r="G57" s="130">
        <v>1.4609712557743263E-3</v>
      </c>
      <c r="H57" s="130">
        <v>8.7571610555061823E-5</v>
      </c>
      <c r="I57" s="133">
        <v>1.6326116124622475E-3</v>
      </c>
      <c r="J57" s="123">
        <v>45</v>
      </c>
      <c r="L57" s="125">
        <v>40.071181097351044</v>
      </c>
      <c r="M57" s="125">
        <v>39.992182141204523</v>
      </c>
      <c r="N57" s="126">
        <v>2.0152794935337011E-2</v>
      </c>
      <c r="O57" s="127">
        <v>40.031681619277784</v>
      </c>
      <c r="P57" s="128">
        <v>98551.417339144798</v>
      </c>
      <c r="Q57" s="132">
        <v>1.1032605506413184E-3</v>
      </c>
      <c r="R57" s="130">
        <v>8.4212784427326244E-4</v>
      </c>
      <c r="S57" s="130">
        <v>6.6615486318381627E-5</v>
      </c>
      <c r="T57" s="133">
        <v>9.7269419745729039E-4</v>
      </c>
      <c r="U57" s="123">
        <v>45</v>
      </c>
    </row>
    <row r="58" spans="1:21" ht="11.25" customHeight="1">
      <c r="A58" s="125">
        <v>35.864338820515897</v>
      </c>
      <c r="B58" s="125">
        <v>35.789146051923524</v>
      </c>
      <c r="C58" s="126">
        <v>1.9181828722543058E-2</v>
      </c>
      <c r="D58" s="127">
        <v>35.82674243621971</v>
      </c>
      <c r="E58" s="128">
        <v>97338.820512416292</v>
      </c>
      <c r="F58" s="132">
        <v>1.9944876497219465E-3</v>
      </c>
      <c r="G58" s="130">
        <v>1.6439014663277149E-3</v>
      </c>
      <c r="H58" s="130">
        <v>8.9435250865875409E-5</v>
      </c>
      <c r="I58" s="133">
        <v>1.8191945580248307E-3</v>
      </c>
      <c r="J58" s="123">
        <v>46</v>
      </c>
      <c r="L58" s="125">
        <v>39.109212518699451</v>
      </c>
      <c r="M58" s="125">
        <v>39.031130071878749</v>
      </c>
      <c r="N58" s="126">
        <v>1.9918991535892504E-2</v>
      </c>
      <c r="O58" s="127">
        <v>39.0701712952891</v>
      </c>
      <c r="P58" s="128">
        <v>98454.469162723646</v>
      </c>
      <c r="Q58" s="132">
        <v>1.2141191443412419E-3</v>
      </c>
      <c r="R58" s="130">
        <v>9.3845942156559818E-4</v>
      </c>
      <c r="S58" s="130">
        <v>7.0321357850929546E-5</v>
      </c>
      <c r="T58" s="133">
        <v>1.07628928295342E-3</v>
      </c>
      <c r="U58" s="123">
        <v>46</v>
      </c>
    </row>
    <row r="59" spans="1:21" ht="11.25" customHeight="1">
      <c r="A59" s="125">
        <v>34.928261795058553</v>
      </c>
      <c r="B59" s="125">
        <v>34.853989764222256</v>
      </c>
      <c r="C59" s="126">
        <v>1.8946946641911572E-2</v>
      </c>
      <c r="D59" s="127">
        <v>34.891125779640404</v>
      </c>
      <c r="E59" s="128">
        <v>97157.945417533658</v>
      </c>
      <c r="F59" s="132">
        <v>2.2195328157369044E-3</v>
      </c>
      <c r="G59" s="130">
        <v>1.834491487009241E-3</v>
      </c>
      <c r="H59" s="130">
        <v>9.8224828757057E-5</v>
      </c>
      <c r="I59" s="133">
        <v>2.0270121513730728E-3</v>
      </c>
      <c r="J59" s="123">
        <v>47</v>
      </c>
      <c r="L59" s="125">
        <v>38.15030883614196</v>
      </c>
      <c r="M59" s="125">
        <v>38.073148533996346</v>
      </c>
      <c r="N59" s="126">
        <v>1.9683750547352052E-2</v>
      </c>
      <c r="O59" s="127">
        <v>38.111728685069153</v>
      </c>
      <c r="P59" s="128">
        <v>98347.24282420674</v>
      </c>
      <c r="Q59" s="132">
        <v>1.3400882247505169E-3</v>
      </c>
      <c r="R59" s="130">
        <v>1.0397955417253894E-3</v>
      </c>
      <c r="S59" s="130">
        <v>7.6605276281920237E-5</v>
      </c>
      <c r="T59" s="133">
        <v>1.1899418832379532E-3</v>
      </c>
      <c r="U59" s="123">
        <v>47</v>
      </c>
    </row>
    <row r="60" spans="1:21" ht="11.25" customHeight="1">
      <c r="A60" s="125">
        <v>33.997653466442522</v>
      </c>
      <c r="B60" s="125">
        <v>33.924303737587273</v>
      </c>
      <c r="C60" s="126">
        <v>1.8711665524299335E-2</v>
      </c>
      <c r="D60" s="127">
        <v>33.960978602014897</v>
      </c>
      <c r="E60" s="128">
        <v>96956.636993440523</v>
      </c>
      <c r="F60" s="132">
        <v>2.468575579822952E-3</v>
      </c>
      <c r="G60" s="130">
        <v>2.0449013296042645E-3</v>
      </c>
      <c r="H60" s="130">
        <v>1.0808016587211422E-4</v>
      </c>
      <c r="I60" s="133">
        <v>2.2567384547136082E-3</v>
      </c>
      <c r="J60" s="123">
        <v>48</v>
      </c>
      <c r="L60" s="125">
        <v>37.194654079164557</v>
      </c>
      <c r="M60" s="125">
        <v>37.118421473929835</v>
      </c>
      <c r="N60" s="126">
        <v>1.9447093172121399E-2</v>
      </c>
      <c r="O60" s="127">
        <v>37.156537776547196</v>
      </c>
      <c r="P60" s="128">
        <v>98228.759373298104</v>
      </c>
      <c r="Q60" s="132">
        <v>1.4726738611119249E-3</v>
      </c>
      <c r="R60" s="130">
        <v>1.155272241985331E-3</v>
      </c>
      <c r="S60" s="130">
        <v>8.0969800797600462E-5</v>
      </c>
      <c r="T60" s="133">
        <v>1.313973051548628E-3</v>
      </c>
      <c r="U60" s="123">
        <v>48</v>
      </c>
    </row>
    <row r="61" spans="1:21" ht="11.25" customHeight="1">
      <c r="A61" s="125">
        <v>33.072875293200653</v>
      </c>
      <c r="B61" s="125">
        <v>33.000448860732789</v>
      </c>
      <c r="C61" s="126">
        <v>1.847613073159694E-2</v>
      </c>
      <c r="D61" s="127">
        <v>33.036662076966721</v>
      </c>
      <c r="E61" s="128">
        <v>96732.842803992637</v>
      </c>
      <c r="F61" s="132">
        <v>2.7272708343888427E-3</v>
      </c>
      <c r="G61" s="130">
        <v>2.2898032195449365E-3</v>
      </c>
      <c r="H61" s="130">
        <v>1.1159888133773128E-4</v>
      </c>
      <c r="I61" s="133">
        <v>2.5085370269668896E-3</v>
      </c>
      <c r="J61" s="123">
        <v>49</v>
      </c>
      <c r="L61" s="125">
        <v>36.242416552536191</v>
      </c>
      <c r="M61" s="125">
        <v>36.167117149569528</v>
      </c>
      <c r="N61" s="126">
        <v>1.9209031369045511E-2</v>
      </c>
      <c r="O61" s="127">
        <v>36.20476685105286</v>
      </c>
      <c r="P61" s="128">
        <v>98098.015654419214</v>
      </c>
      <c r="Q61" s="132">
        <v>1.6115281926422826E-3</v>
      </c>
      <c r="R61" s="130">
        <v>1.2855556323594544E-3</v>
      </c>
      <c r="S61" s="130">
        <v>8.3156265378272527E-5</v>
      </c>
      <c r="T61" s="133">
        <v>1.4485419125008685E-3</v>
      </c>
      <c r="U61" s="123">
        <v>49</v>
      </c>
    </row>
    <row r="62" spans="1:21" ht="11.25" customHeight="1">
      <c r="A62" s="125">
        <v>32.154238068892177</v>
      </c>
      <c r="B62" s="125">
        <v>32.082735448637244</v>
      </c>
      <c r="C62" s="126">
        <v>1.8240464350746298E-2</v>
      </c>
      <c r="D62" s="127">
        <v>32.11848675876471</v>
      </c>
      <c r="E62" s="128">
        <v>96484.534024971304</v>
      </c>
      <c r="F62" s="132">
        <v>3.01885641994434E-3</v>
      </c>
      <c r="G62" s="130">
        <v>2.5449363177884017E-3</v>
      </c>
      <c r="H62" s="130">
        <v>1.2089798524386176E-4</v>
      </c>
      <c r="I62" s="133">
        <v>2.7818963688663709E-3</v>
      </c>
      <c r="J62" s="123">
        <v>50</v>
      </c>
      <c r="L62" s="125">
        <v>35.293742074166275</v>
      </c>
      <c r="M62" s="125">
        <v>35.219381384563263</v>
      </c>
      <c r="N62" s="126">
        <v>1.8969563674239152E-2</v>
      </c>
      <c r="O62" s="127">
        <v>35.256561729364769</v>
      </c>
      <c r="P62" s="128">
        <v>97954.00212883536</v>
      </c>
      <c r="Q62" s="132">
        <v>1.7661905590285549E-3</v>
      </c>
      <c r="R62" s="130">
        <v>1.4210107614766783E-3</v>
      </c>
      <c r="S62" s="130">
        <v>8.8056070804050162E-5</v>
      </c>
      <c r="T62" s="133">
        <v>1.5936006602526166E-3</v>
      </c>
      <c r="U62" s="123">
        <v>50</v>
      </c>
    </row>
    <row r="63" spans="1:21" ht="11.25" customHeight="1">
      <c r="A63" s="125">
        <v>31.241980802217352</v>
      </c>
      <c r="B63" s="125">
        <v>31.171402175154352</v>
      </c>
      <c r="C63" s="126">
        <v>1.8004751801786349E-2</v>
      </c>
      <c r="D63" s="127">
        <v>31.206691488685852</v>
      </c>
      <c r="E63" s="128">
        <v>96209.779766085398</v>
      </c>
      <c r="F63" s="132">
        <v>3.308590960414551E-3</v>
      </c>
      <c r="G63" s="130">
        <v>2.8434656103856568E-3</v>
      </c>
      <c r="H63" s="130">
        <v>1.1865442602777924E-4</v>
      </c>
      <c r="I63" s="133">
        <v>3.0760282854001039E-3</v>
      </c>
      <c r="J63" s="123">
        <v>51</v>
      </c>
      <c r="L63" s="125">
        <v>34.348746410174329</v>
      </c>
      <c r="M63" s="125">
        <v>34.275330022728156</v>
      </c>
      <c r="N63" s="126">
        <v>1.8728670266881051E-2</v>
      </c>
      <c r="O63" s="127">
        <v>34.312038216451242</v>
      </c>
      <c r="P63" s="128">
        <v>97795.725293871001</v>
      </c>
      <c r="Q63" s="132">
        <v>1.9259647893352073E-3</v>
      </c>
      <c r="R63" s="130">
        <v>1.5722103900772937E-3</v>
      </c>
      <c r="S63" s="130">
        <v>9.0243469198447357E-5</v>
      </c>
      <c r="T63" s="133">
        <v>1.7490875897062505E-3</v>
      </c>
      <c r="U63" s="123">
        <v>51</v>
      </c>
    </row>
    <row r="64" spans="1:21" ht="11.25" customHeight="1">
      <c r="A64" s="125">
        <v>30.336264892877232</v>
      </c>
      <c r="B64" s="125">
        <v>30.266610270960406</v>
      </c>
      <c r="C64" s="126">
        <v>1.7769036203272373E-2</v>
      </c>
      <c r="D64" s="127">
        <v>30.301437581918819</v>
      </c>
      <c r="E64" s="128">
        <v>95906.780525438866</v>
      </c>
      <c r="F64" s="132">
        <v>3.6560887236086999E-3</v>
      </c>
      <c r="G64" s="130">
        <v>3.1276747438859741E-3</v>
      </c>
      <c r="H64" s="130">
        <v>1.3479948462314425E-4</v>
      </c>
      <c r="I64" s="133">
        <v>3.391881733747337E-3</v>
      </c>
      <c r="J64" s="123">
        <v>52</v>
      </c>
      <c r="L64" s="125">
        <v>33.407515226609029</v>
      </c>
      <c r="M64" s="125">
        <v>33.335048884475036</v>
      </c>
      <c r="N64" s="126">
        <v>1.8486311768874705E-2</v>
      </c>
      <c r="O64" s="127">
        <v>33.371282055542032</v>
      </c>
      <c r="P64" s="128">
        <v>97622.210641652258</v>
      </c>
      <c r="Q64" s="132">
        <v>2.1005989461549877E-3</v>
      </c>
      <c r="R64" s="130">
        <v>1.7309686588041328E-3</v>
      </c>
      <c r="S64" s="130">
        <v>9.4293440650728295E-5</v>
      </c>
      <c r="T64" s="133">
        <v>1.9157838024795603E-3</v>
      </c>
      <c r="U64" s="123">
        <v>52</v>
      </c>
    </row>
    <row r="65" spans="1:21" ht="11.25" customHeight="1">
      <c r="A65" s="125">
        <v>29.437229925230856</v>
      </c>
      <c r="B65" s="125">
        <v>29.368499198796012</v>
      </c>
      <c r="C65" s="126">
        <v>1.7533348580316858E-2</v>
      </c>
      <c r="D65" s="127">
        <v>29.402864562013434</v>
      </c>
      <c r="E65" s="128">
        <v>95573.699178086885</v>
      </c>
      <c r="F65" s="132">
        <v>3.9938839473485054E-3</v>
      </c>
      <c r="G65" s="130">
        <v>3.4684587660290056E-3</v>
      </c>
      <c r="H65" s="130">
        <v>1.3403703605089284E-4</v>
      </c>
      <c r="I65" s="133">
        <v>3.7311713566887555E-3</v>
      </c>
      <c r="J65" s="123">
        <v>53</v>
      </c>
      <c r="L65" s="125">
        <v>32.470132391611862</v>
      </c>
      <c r="M65" s="125">
        <v>32.398622012248616</v>
      </c>
      <c r="N65" s="126">
        <v>1.8242443715113514E-2</v>
      </c>
      <c r="O65" s="127">
        <v>32.434377201930239</v>
      </c>
      <c r="P65" s="128">
        <v>97432.41954683316</v>
      </c>
      <c r="Q65" s="132">
        <v>2.298968020818303E-3</v>
      </c>
      <c r="R65" s="130">
        <v>1.8908333886760078E-3</v>
      </c>
      <c r="S65" s="130">
        <v>1.0411597758732026E-4</v>
      </c>
      <c r="T65" s="133">
        <v>2.0949007047471554E-3</v>
      </c>
      <c r="U65" s="123">
        <v>53</v>
      </c>
    </row>
    <row r="66" spans="1:21" ht="11.25" customHeight="1">
      <c r="A66" s="125">
        <v>28.545013513791801</v>
      </c>
      <c r="B66" s="125">
        <v>28.477206455435741</v>
      </c>
      <c r="C66" s="126">
        <v>1.7297718968382704E-2</v>
      </c>
      <c r="D66" s="127">
        <v>28.511109984613771</v>
      </c>
      <c r="E66" s="128">
        <v>95208.592320844196</v>
      </c>
      <c r="F66" s="132">
        <v>4.370768658534631E-3</v>
      </c>
      <c r="G66" s="130">
        <v>3.8211742922570229E-3</v>
      </c>
      <c r="H66" s="130">
        <v>1.4020264445857355E-4</v>
      </c>
      <c r="I66" s="133">
        <v>4.0959714753958272E-3</v>
      </c>
      <c r="J66" s="123">
        <v>54</v>
      </c>
      <c r="L66" s="125">
        <v>31.536691156851369</v>
      </c>
      <c r="M66" s="125">
        <v>31.466142829031945</v>
      </c>
      <c r="N66" s="126">
        <v>1.7997022402913846E-2</v>
      </c>
      <c r="O66" s="127">
        <v>31.501416992941657</v>
      </c>
      <c r="P66" s="128">
        <v>97225.208476020707</v>
      </c>
      <c r="Q66" s="132">
        <v>2.4932272957885419E-3</v>
      </c>
      <c r="R66" s="130">
        <v>2.0826199387831267E-3</v>
      </c>
      <c r="S66" s="130">
        <v>1.0474677474627933E-4</v>
      </c>
      <c r="T66" s="133">
        <v>2.2879236172858343E-3</v>
      </c>
      <c r="U66" s="123">
        <v>54</v>
      </c>
    </row>
    <row r="67" spans="1:21" ht="13" customHeight="1">
      <c r="A67" s="125">
        <v>27.65975643856077</v>
      </c>
      <c r="B67" s="125">
        <v>27.592872695013924</v>
      </c>
      <c r="C67" s="126">
        <v>1.7062179476236405E-2</v>
      </c>
      <c r="D67" s="127">
        <v>27.626314566787347</v>
      </c>
      <c r="E67" s="128">
        <v>94809.384475381099</v>
      </c>
      <c r="F67" s="132">
        <v>4.7772584077584619E-3</v>
      </c>
      <c r="G67" s="130">
        <v>4.2003157419655476E-3</v>
      </c>
      <c r="H67" s="130">
        <v>1.4717925147778407E-4</v>
      </c>
      <c r="I67" s="133">
        <v>4.4887870748620048E-3</v>
      </c>
      <c r="J67" s="123">
        <v>55</v>
      </c>
      <c r="L67" s="125">
        <v>30.607298533283846</v>
      </c>
      <c r="M67" s="125">
        <v>30.537718504777487</v>
      </c>
      <c r="N67" s="126">
        <v>1.7750007272030393E-2</v>
      </c>
      <c r="O67" s="127">
        <v>30.572508519030666</v>
      </c>
      <c r="P67" s="128">
        <v>96999.304668525438</v>
      </c>
      <c r="Q67" s="132">
        <v>2.7137172825860605E-3</v>
      </c>
      <c r="R67" s="130">
        <v>2.2796079481934269E-3</v>
      </c>
      <c r="S67" s="130">
        <v>1.1074217714097808E-4</v>
      </c>
      <c r="T67" s="133">
        <v>2.4966626153897437E-3</v>
      </c>
      <c r="U67" s="123">
        <v>55</v>
      </c>
    </row>
    <row r="68" spans="1:21" ht="13" customHeight="1">
      <c r="A68" s="125">
        <v>26.781608320518007</v>
      </c>
      <c r="B68" s="125">
        <v>26.715647390105989</v>
      </c>
      <c r="C68" s="126">
        <v>1.6826767962249009E-2</v>
      </c>
      <c r="D68" s="127">
        <v>26.748627855311998</v>
      </c>
      <c r="E68" s="128">
        <v>94373.837362850667</v>
      </c>
      <c r="F68" s="132">
        <v>5.2223160589496371E-3</v>
      </c>
      <c r="G68" s="130">
        <v>4.6029552882751691E-3</v>
      </c>
      <c r="H68" s="130">
        <v>1.5800019660062978E-4</v>
      </c>
      <c r="I68" s="133">
        <v>4.9126356736124031E-3</v>
      </c>
      <c r="J68" s="123">
        <v>56</v>
      </c>
      <c r="L68" s="125">
        <v>29.682080020479251</v>
      </c>
      <c r="M68" s="125">
        <v>29.613474674864126</v>
      </c>
      <c r="N68" s="126">
        <v>1.7501363677327745E-2</v>
      </c>
      <c r="O68" s="127">
        <v>29.647777347671688</v>
      </c>
      <c r="P68" s="128">
        <v>96753.277551689505</v>
      </c>
      <c r="Q68" s="132">
        <v>2.9512254552160225E-3</v>
      </c>
      <c r="R68" s="130">
        <v>2.4954007955022991E-3</v>
      </c>
      <c r="S68" s="130">
        <v>1.162818009473784E-4</v>
      </c>
      <c r="T68" s="133">
        <v>2.7233131253591608E-3</v>
      </c>
      <c r="U68" s="123">
        <v>56</v>
      </c>
    </row>
    <row r="69" spans="1:21">
      <c r="A69" s="125">
        <v>25.910733815930445</v>
      </c>
      <c r="B69" s="125">
        <v>25.845695008951051</v>
      </c>
      <c r="C69" s="126">
        <v>1.6591532392702772E-2</v>
      </c>
      <c r="D69" s="127">
        <v>25.878214412440748</v>
      </c>
      <c r="E69" s="128">
        <v>93899.513803971568</v>
      </c>
      <c r="F69" s="132">
        <v>5.7061834852180256E-3</v>
      </c>
      <c r="G69" s="130">
        <v>5.0361021063550192E-3</v>
      </c>
      <c r="H69" s="130">
        <v>1.7093912726097121E-4</v>
      </c>
      <c r="I69" s="133">
        <v>5.3711427957865224E-3</v>
      </c>
      <c r="J69" s="123">
        <v>57</v>
      </c>
      <c r="L69" s="125">
        <v>28.76118472479077</v>
      </c>
      <c r="M69" s="125">
        <v>28.693560545586944</v>
      </c>
      <c r="N69" s="126">
        <v>1.7251066123424467E-2</v>
      </c>
      <c r="O69" s="127">
        <v>28.727372635188857</v>
      </c>
      <c r="P69" s="128">
        <v>96485.505170377277</v>
      </c>
      <c r="Q69" s="129">
        <v>3.2121333562713313E-3</v>
      </c>
      <c r="R69" s="130">
        <v>2.7289248255515683E-3</v>
      </c>
      <c r="S69" s="130">
        <v>1.2326748232647025E-4</v>
      </c>
      <c r="T69" s="131">
        <v>2.9705290909114498E-3</v>
      </c>
      <c r="U69" s="123">
        <v>57</v>
      </c>
    </row>
    <row r="70" spans="1:21">
      <c r="A70" s="125">
        <v>25.047319330685806</v>
      </c>
      <c r="B70" s="125">
        <v>24.98320170964671</v>
      </c>
      <c r="C70" s="126">
        <v>1.635653597936183E-2</v>
      </c>
      <c r="D70" s="127">
        <v>25.015260520166258</v>
      </c>
      <c r="E70" s="128">
        <v>93383.735702960854</v>
      </c>
      <c r="F70" s="129">
        <v>6.2155562414707346E-3</v>
      </c>
      <c r="G70" s="130">
        <v>5.5217528542341101E-3</v>
      </c>
      <c r="H70" s="130">
        <v>1.7699066000934294E-4</v>
      </c>
      <c r="I70" s="131">
        <v>5.8686545478524223E-3</v>
      </c>
      <c r="J70" s="123">
        <v>58</v>
      </c>
      <c r="L70" s="125">
        <v>27.844790928450674</v>
      </c>
      <c r="M70" s="125">
        <v>27.778154448382008</v>
      </c>
      <c r="N70" s="126">
        <v>1.6999102058333371E-2</v>
      </c>
      <c r="O70" s="127">
        <v>27.811472688416341</v>
      </c>
      <c r="P70" s="128">
        <v>96194.134708982048</v>
      </c>
      <c r="Q70" s="129">
        <v>3.480575328023411E-3</v>
      </c>
      <c r="R70" s="130">
        <v>3.0024493018692838E-3</v>
      </c>
      <c r="S70" s="130">
        <v>1.2197092503931805E-4</v>
      </c>
      <c r="T70" s="131">
        <v>3.2415123149463474E-3</v>
      </c>
      <c r="U70" s="123">
        <v>58</v>
      </c>
    </row>
    <row r="71" spans="1:21">
      <c r="A71" s="125">
        <v>24.191580284283109</v>
      </c>
      <c r="B71" s="125">
        <v>24.128382580415238</v>
      </c>
      <c r="C71" s="126">
        <v>1.6121863231599171E-2</v>
      </c>
      <c r="D71" s="127">
        <v>24.159981432349174</v>
      </c>
      <c r="E71" s="128">
        <v>92823.53545161568</v>
      </c>
      <c r="F71" s="129">
        <v>6.7844306897953781E-3</v>
      </c>
      <c r="G71" s="130">
        <v>6.0363128639233932E-3</v>
      </c>
      <c r="H71" s="130">
        <v>1.9084638415101668E-4</v>
      </c>
      <c r="I71" s="131">
        <v>6.4103717768593856E-3</v>
      </c>
      <c r="J71" s="123">
        <v>59</v>
      </c>
      <c r="L71" s="125">
        <v>26.933112203013454</v>
      </c>
      <c r="M71" s="125">
        <v>26.86746993568806</v>
      </c>
      <c r="N71" s="126">
        <v>1.6745476358518401E-2</v>
      </c>
      <c r="O71" s="127">
        <v>26.900291069350757</v>
      </c>
      <c r="P71" s="128">
        <v>95877.035932836647</v>
      </c>
      <c r="Q71" s="129">
        <v>3.8024767259022827E-3</v>
      </c>
      <c r="R71" s="130">
        <v>3.2777684801516271E-3</v>
      </c>
      <c r="S71" s="130">
        <v>1.3385414432414688E-4</v>
      </c>
      <c r="T71" s="131">
        <v>3.5401226030269549E-3</v>
      </c>
      <c r="U71" s="123">
        <v>59</v>
      </c>
    </row>
    <row r="72" spans="1:21">
      <c r="A72" s="125">
        <v>23.343768987886449</v>
      </c>
      <c r="B72" s="125">
        <v>23.281489489621748</v>
      </c>
      <c r="C72" s="126">
        <v>1.58876271083426E-2</v>
      </c>
      <c r="D72" s="127">
        <v>23.312629238754099</v>
      </c>
      <c r="E72" s="128">
        <v>92215.599940924556</v>
      </c>
      <c r="F72" s="129">
        <v>7.3888859991886428E-3</v>
      </c>
      <c r="G72" s="130">
        <v>6.6161370236252782E-3</v>
      </c>
      <c r="H72" s="130">
        <v>1.9712984070494003E-4</v>
      </c>
      <c r="I72" s="131">
        <v>7.0025115114069605E-3</v>
      </c>
      <c r="J72" s="123">
        <v>60</v>
      </c>
      <c r="L72" s="125">
        <v>26.026404197444162</v>
      </c>
      <c r="M72" s="125">
        <v>25.961762548046014</v>
      </c>
      <c r="N72" s="126">
        <v>1.6490216683201112E-2</v>
      </c>
      <c r="O72" s="127">
        <v>25.994083372745088</v>
      </c>
      <c r="P72" s="128">
        <v>95531.74606316234</v>
      </c>
      <c r="Q72" s="129">
        <v>4.1344952717828308E-3</v>
      </c>
      <c r="R72" s="130">
        <v>3.6075340604196883E-3</v>
      </c>
      <c r="S72" s="130">
        <v>1.3442888044978114E-4</v>
      </c>
      <c r="T72" s="131">
        <v>3.8710146661012595E-3</v>
      </c>
      <c r="U72" s="123">
        <v>60</v>
      </c>
    </row>
    <row r="73" spans="1:21">
      <c r="A73" s="125">
        <v>22.504183243035065</v>
      </c>
      <c r="B73" s="125">
        <v>22.442819651154338</v>
      </c>
      <c r="C73" s="126">
        <v>1.5653977520593311E-2</v>
      </c>
      <c r="D73" s="127">
        <v>22.473501447094701</v>
      </c>
      <c r="E73" s="128">
        <v>91556.206192711266</v>
      </c>
      <c r="F73" s="129">
        <v>8.0544209290650849E-3</v>
      </c>
      <c r="G73" s="130">
        <v>7.2505849518597386E-3</v>
      </c>
      <c r="H73" s="130">
        <v>2.0506019826667E-4</v>
      </c>
      <c r="I73" s="131">
        <v>7.6525029404624122E-3</v>
      </c>
      <c r="J73" s="123">
        <v>61</v>
      </c>
      <c r="L73" s="125">
        <v>25.12497227519491</v>
      </c>
      <c r="M73" s="125">
        <v>25.061337425851629</v>
      </c>
      <c r="N73" s="126">
        <v>1.6233379934509504E-2</v>
      </c>
      <c r="O73" s="127">
        <v>25.09315485052327</v>
      </c>
      <c r="P73" s="128">
        <v>95155.404211557921</v>
      </c>
      <c r="Q73" s="129">
        <v>4.5242361721102263E-3</v>
      </c>
      <c r="R73" s="130">
        <v>3.9553828131427219E-3</v>
      </c>
      <c r="S73" s="130">
        <v>1.4511565279783285E-4</v>
      </c>
      <c r="T73" s="131">
        <v>4.2398094926264741E-3</v>
      </c>
      <c r="U73" s="123">
        <v>61</v>
      </c>
    </row>
    <row r="74" spans="1:21">
      <c r="A74" s="125">
        <v>21.673175819032771</v>
      </c>
      <c r="B74" s="125">
        <v>21.612725061868758</v>
      </c>
      <c r="C74" s="126">
        <v>1.5421111521432277E-2</v>
      </c>
      <c r="D74" s="127">
        <v>21.642950440450765</v>
      </c>
      <c r="E74" s="128">
        <v>90841.14742561047</v>
      </c>
      <c r="F74" s="129">
        <v>8.7872470289018702E-3</v>
      </c>
      <c r="G74" s="130">
        <v>7.9512073247219057E-3</v>
      </c>
      <c r="H74" s="130">
        <v>2.1327543473978662E-4</v>
      </c>
      <c r="I74" s="131">
        <v>8.369227176811888E-3</v>
      </c>
      <c r="J74" s="123">
        <v>62</v>
      </c>
      <c r="L74" s="125">
        <v>24.229180228293682</v>
      </c>
      <c r="M74" s="125">
        <v>24.166557992556907</v>
      </c>
      <c r="N74" s="126">
        <v>1.5975060136932014E-2</v>
      </c>
      <c r="O74" s="127">
        <v>24.197869110425295</v>
      </c>
      <c r="P74" s="128">
        <v>94744.673018806367</v>
      </c>
      <c r="Q74" s="129">
        <v>4.9531404801944996E-3</v>
      </c>
      <c r="R74" s="130">
        <v>4.3534799737584224E-3</v>
      </c>
      <c r="S74" s="130">
        <v>1.5297461898879534E-4</v>
      </c>
      <c r="T74" s="131">
        <v>4.653310226976461E-3</v>
      </c>
      <c r="U74" s="123">
        <v>62</v>
      </c>
    </row>
    <row r="75" spans="1:21">
      <c r="A75" s="125">
        <v>20.851165030665022</v>
      </c>
      <c r="B75" s="125">
        <v>20.791623030977028</v>
      </c>
      <c r="C75" s="126">
        <v>1.5189285634693043E-2</v>
      </c>
      <c r="D75" s="127">
        <v>20.821394030821025</v>
      </c>
      <c r="E75" s="128">
        <v>90065.648153667848</v>
      </c>
      <c r="F75" s="129">
        <v>9.6102530369592352E-3</v>
      </c>
      <c r="G75" s="130">
        <v>8.7163722168376988E-3</v>
      </c>
      <c r="H75" s="130">
        <v>2.2803082145957587E-4</v>
      </c>
      <c r="I75" s="131">
        <v>9.163312626898467E-3</v>
      </c>
      <c r="J75" s="123">
        <v>63</v>
      </c>
      <c r="L75" s="125">
        <v>23.339460363415643</v>
      </c>
      <c r="M75" s="125">
        <v>23.277856002662393</v>
      </c>
      <c r="N75" s="126">
        <v>1.571539815133868E-2</v>
      </c>
      <c r="O75" s="127">
        <v>23.308658183039018</v>
      </c>
      <c r="P75" s="128">
        <v>94295.644546611831</v>
      </c>
      <c r="Q75" s="129">
        <v>5.4380446436915076E-3</v>
      </c>
      <c r="R75" s="130">
        <v>4.8015067608903339E-3</v>
      </c>
      <c r="S75" s="130">
        <v>1.623821129594833E-4</v>
      </c>
      <c r="T75" s="131">
        <v>5.1197757022909208E-3</v>
      </c>
      <c r="U75" s="123">
        <v>63</v>
      </c>
    </row>
    <row r="76" spans="1:21">
      <c r="A76" s="125">
        <v>20.038646718259173</v>
      </c>
      <c r="B76" s="125">
        <v>19.980008101026833</v>
      </c>
      <c r="C76" s="126">
        <v>1.4958830926617874E-2</v>
      </c>
      <c r="D76" s="127">
        <v>20.009327409643003</v>
      </c>
      <c r="E76" s="128">
        <v>89224.266692345045</v>
      </c>
      <c r="F76" s="129">
        <v>1.0526399765344982E-2</v>
      </c>
      <c r="G76" s="130">
        <v>9.5686025223149142E-3</v>
      </c>
      <c r="H76" s="130">
        <v>2.4433603138522119E-4</v>
      </c>
      <c r="I76" s="131">
        <v>1.0047501143829948E-2</v>
      </c>
      <c r="J76" s="123">
        <v>64</v>
      </c>
      <c r="L76" s="125">
        <v>22.456325340385103</v>
      </c>
      <c r="M76" s="125">
        <v>22.395743332785617</v>
      </c>
      <c r="N76" s="126">
        <v>1.5454593775379588E-2</v>
      </c>
      <c r="O76" s="127">
        <v>22.42603433658536</v>
      </c>
      <c r="P76" s="128">
        <v>93803.726733512827</v>
      </c>
      <c r="Q76" s="129">
        <v>5.983852203763876E-3</v>
      </c>
      <c r="R76" s="130">
        <v>5.3146857239259751E-3</v>
      </c>
      <c r="S76" s="130">
        <v>1.7070573465252585E-4</v>
      </c>
      <c r="T76" s="131">
        <v>5.6492689638449256E-3</v>
      </c>
      <c r="U76" s="123">
        <v>64</v>
      </c>
    </row>
    <row r="77" spans="1:21">
      <c r="A77" s="125">
        <v>19.23620803608425</v>
      </c>
      <c r="B77" s="125">
        <v>19.178465763284599</v>
      </c>
      <c r="C77" s="126">
        <v>1.473017163256418E-2</v>
      </c>
      <c r="D77" s="127">
        <v>19.207336899684424</v>
      </c>
      <c r="E77" s="128">
        <v>88310.783233790542</v>
      </c>
      <c r="F77" s="129">
        <v>1.1532869774093256E-2</v>
      </c>
      <c r="G77" s="130">
        <v>1.0541339310217529E-2</v>
      </c>
      <c r="H77" s="130">
        <v>2.5294144486625664E-4</v>
      </c>
      <c r="I77" s="131">
        <v>1.1037104542155392E-2</v>
      </c>
      <c r="J77" s="123">
        <v>65</v>
      </c>
      <c r="L77" s="125">
        <v>21.580382255228308</v>
      </c>
      <c r="M77" s="125">
        <v>21.520826005035183</v>
      </c>
      <c r="N77" s="126">
        <v>1.5192920967633319E-2</v>
      </c>
      <c r="O77" s="127">
        <v>21.550604130131745</v>
      </c>
      <c r="P77" s="128">
        <v>93263.505817245372</v>
      </c>
      <c r="Q77" s="129">
        <v>6.6067078657928626E-3</v>
      </c>
      <c r="R77" s="130">
        <v>5.9014997172788346E-3</v>
      </c>
      <c r="S77" s="130">
        <v>1.7990003788623181E-4</v>
      </c>
      <c r="T77" s="131">
        <v>6.2541037915358486E-3</v>
      </c>
      <c r="U77" s="123">
        <v>65</v>
      </c>
    </row>
    <row r="78" spans="1:21">
      <c r="A78" s="125">
        <v>18.444543592995796</v>
      </c>
      <c r="B78" s="125">
        <v>18.387688507125173</v>
      </c>
      <c r="C78" s="126">
        <v>1.4503848436382584E-2</v>
      </c>
      <c r="D78" s="127">
        <v>18.416116050060484</v>
      </c>
      <c r="E78" s="128">
        <v>87318.071481603067</v>
      </c>
      <c r="F78" s="129">
        <v>1.2690752167494029E-2</v>
      </c>
      <c r="G78" s="130">
        <v>1.1608208457358951E-2</v>
      </c>
      <c r="H78" s="130">
        <v>2.7615910972833633E-4</v>
      </c>
      <c r="I78" s="131">
        <v>1.214948031242649E-2</v>
      </c>
      <c r="J78" s="123">
        <v>66</v>
      </c>
      <c r="L78" s="125">
        <v>20.712349608990493</v>
      </c>
      <c r="M78" s="125">
        <v>20.653821080011937</v>
      </c>
      <c r="N78" s="126">
        <v>1.493074718840679E-2</v>
      </c>
      <c r="O78" s="127">
        <v>20.683085344501215</v>
      </c>
      <c r="P78" s="128">
        <v>92668.579012144182</v>
      </c>
      <c r="Q78" s="129">
        <v>7.3318776787791003E-3</v>
      </c>
      <c r="R78" s="130">
        <v>6.56536088274074E-3</v>
      </c>
      <c r="S78" s="130">
        <v>1.9553999898937755E-4</v>
      </c>
      <c r="T78" s="131">
        <v>6.9486192807599201E-3</v>
      </c>
      <c r="U78" s="123">
        <v>66</v>
      </c>
    </row>
    <row r="79" spans="1:21">
      <c r="A79" s="125">
        <v>17.664454512881729</v>
      </c>
      <c r="B79" s="125">
        <v>17.608474828142047</v>
      </c>
      <c r="C79" s="126">
        <v>1.4280531821348077E-2</v>
      </c>
      <c r="D79" s="127">
        <v>17.636464670511888</v>
      </c>
      <c r="E79" s="128">
        <v>86238.052572308035</v>
      </c>
      <c r="F79" s="129">
        <v>1.397080596886755E-2</v>
      </c>
      <c r="G79" s="130">
        <v>1.283030744687629E-2</v>
      </c>
      <c r="H79" s="130">
        <v>2.9094350050797409E-4</v>
      </c>
      <c r="I79" s="131">
        <v>1.340055670787192E-2</v>
      </c>
      <c r="J79" s="123">
        <v>67</v>
      </c>
      <c r="L79" s="125">
        <v>19.853061596101792</v>
      </c>
      <c r="M79" s="125">
        <v>19.795560894877791</v>
      </c>
      <c r="N79" s="126">
        <v>1.4668546230612525E-2</v>
      </c>
      <c r="O79" s="127">
        <v>19.824311245489792</v>
      </c>
      <c r="P79" s="128">
        <v>92011.427627925746</v>
      </c>
      <c r="Q79" s="129">
        <v>8.1602704291945487E-3</v>
      </c>
      <c r="R79" s="130">
        <v>7.3332985494203905E-3</v>
      </c>
      <c r="S79" s="130">
        <v>2.1096221422810165E-4</v>
      </c>
      <c r="T79" s="131">
        <v>7.74678448930747E-3</v>
      </c>
      <c r="U79" s="123">
        <v>67</v>
      </c>
    </row>
    <row r="80" spans="1:21">
      <c r="A80" s="125">
        <v>16.896781441968965</v>
      </c>
      <c r="B80" s="125">
        <v>16.841662385508133</v>
      </c>
      <c r="C80" s="126">
        <v>1.4060983791028579E-2</v>
      </c>
      <c r="D80" s="127">
        <v>16.869221913738549</v>
      </c>
      <c r="E80" s="128">
        <v>85062.001547797583</v>
      </c>
      <c r="F80" s="129">
        <v>1.5444984463064797E-2</v>
      </c>
      <c r="G80" s="130">
        <v>1.4169113890395275E-2</v>
      </c>
      <c r="H80" s="130">
        <v>3.2547718690548985E-4</v>
      </c>
      <c r="I80" s="131">
        <v>1.4807049176730036E-2</v>
      </c>
      <c r="J80" s="123">
        <v>68</v>
      </c>
      <c r="L80" s="125">
        <v>19.003418748927732</v>
      </c>
      <c r="M80" s="125">
        <v>18.946943806549523</v>
      </c>
      <c r="N80" s="126">
        <v>1.4406873055665816E-2</v>
      </c>
      <c r="O80" s="127">
        <v>18.975181277738628</v>
      </c>
      <c r="P80" s="128">
        <v>91283.542641805252</v>
      </c>
      <c r="Q80" s="129">
        <v>9.1280227800456162E-3</v>
      </c>
      <c r="R80" s="130">
        <v>8.1997536478099365E-3</v>
      </c>
      <c r="S80" s="130">
        <v>2.3680335006012198E-4</v>
      </c>
      <c r="T80" s="131">
        <v>8.6638882139277763E-3</v>
      </c>
      <c r="U80" s="123">
        <v>68</v>
      </c>
    </row>
    <row r="81" spans="1:21">
      <c r="A81" s="125">
        <v>16.142382922109896</v>
      </c>
      <c r="B81" s="125">
        <v>16.088106394850236</v>
      </c>
      <c r="C81" s="126">
        <v>1.3846052872361422E-2</v>
      </c>
      <c r="D81" s="127">
        <v>16.115244658480066</v>
      </c>
      <c r="E81" s="128">
        <v>83780.67266071809</v>
      </c>
      <c r="F81" s="129">
        <v>1.7097323648555551E-2</v>
      </c>
      <c r="G81" s="130">
        <v>1.5677674476206108E-2</v>
      </c>
      <c r="H81" s="130">
        <v>3.6215540110955097E-4</v>
      </c>
      <c r="I81" s="131">
        <v>1.6387499062380829E-2</v>
      </c>
      <c r="J81" s="123">
        <v>69</v>
      </c>
      <c r="L81" s="125">
        <v>18.164373976590127</v>
      </c>
      <c r="M81" s="125">
        <v>18.108920233286348</v>
      </c>
      <c r="N81" s="126">
        <v>1.4146363087699712E-2</v>
      </c>
      <c r="O81" s="127">
        <v>18.136647104938238</v>
      </c>
      <c r="P81" s="128">
        <v>90475.407923863182</v>
      </c>
      <c r="Q81" s="129">
        <v>1.0222004298053243E-2</v>
      </c>
      <c r="R81" s="130">
        <v>9.2128591748777081E-3</v>
      </c>
      <c r="S81" s="130">
        <v>2.5743498040192221E-4</v>
      </c>
      <c r="T81" s="131">
        <v>9.7174317364654757E-3</v>
      </c>
      <c r="U81" s="123">
        <v>69</v>
      </c>
    </row>
    <row r="82" spans="1:21">
      <c r="A82" s="125">
        <v>15.402130707032507</v>
      </c>
      <c r="B82" s="125">
        <v>15.348674907160037</v>
      </c>
      <c r="C82" s="126">
        <v>1.3636683640935884E-2</v>
      </c>
      <c r="D82" s="127">
        <v>15.375402807096272</v>
      </c>
      <c r="E82" s="128">
        <v>82384.368450050955</v>
      </c>
      <c r="F82" s="129">
        <v>1.8946839316901293E-2</v>
      </c>
      <c r="G82" s="130">
        <v>1.7377963423812173E-2</v>
      </c>
      <c r="H82" s="130">
        <v>4.0022344211457087E-4</v>
      </c>
      <c r="I82" s="131">
        <v>1.8162401370356733E-2</v>
      </c>
      <c r="J82" s="123">
        <v>70</v>
      </c>
      <c r="L82" s="125">
        <v>17.336931738219803</v>
      </c>
      <c r="M82" s="125">
        <v>17.282491788267563</v>
      </c>
      <c r="N82" s="126">
        <v>1.3887742334754503E-2</v>
      </c>
      <c r="O82" s="127">
        <v>17.309711763243683</v>
      </c>
      <c r="P82" s="128">
        <v>89576.428806531985</v>
      </c>
      <c r="Q82" s="129">
        <v>1.1498091250821034E-2</v>
      </c>
      <c r="R82" s="130">
        <v>1.0356683203283026E-2</v>
      </c>
      <c r="S82" s="130">
        <v>2.911755223311246E-4</v>
      </c>
      <c r="T82" s="131">
        <v>1.092738722705203E-2</v>
      </c>
      <c r="U82" s="123">
        <v>70</v>
      </c>
    </row>
    <row r="83" spans="1:21">
      <c r="A83" s="125">
        <v>14.676904103750665</v>
      </c>
      <c r="B83" s="125">
        <v>14.624243108085512</v>
      </c>
      <c r="C83" s="126">
        <v>1.3433927465600624E-2</v>
      </c>
      <c r="D83" s="127">
        <v>14.650573605918089</v>
      </c>
      <c r="E83" s="128">
        <v>80863.046296478395</v>
      </c>
      <c r="F83" s="129">
        <v>2.1042784676601162E-2</v>
      </c>
      <c r="G83" s="130">
        <v>1.926586282718078E-2</v>
      </c>
      <c r="H83" s="130">
        <v>4.5329639015825998E-4</v>
      </c>
      <c r="I83" s="131">
        <v>2.0154323751890971E-2</v>
      </c>
      <c r="J83" s="123">
        <v>71</v>
      </c>
      <c r="L83" s="125">
        <v>16.522145782627355</v>
      </c>
      <c r="M83" s="125">
        <v>16.468708975985862</v>
      </c>
      <c r="N83" s="126">
        <v>1.3631838428952017E-2</v>
      </c>
      <c r="O83" s="127">
        <v>16.495427379306609</v>
      </c>
      <c r="P83" s="128">
        <v>88574.877195180961</v>
      </c>
      <c r="Q83" s="129">
        <v>1.2964405836417291E-2</v>
      </c>
      <c r="R83" s="130">
        <v>1.1668532739009065E-2</v>
      </c>
      <c r="S83" s="130">
        <v>3.3057987178781252E-4</v>
      </c>
      <c r="T83" s="131">
        <v>1.2316469287713178E-2</v>
      </c>
      <c r="U83" s="123">
        <v>71</v>
      </c>
    </row>
    <row r="84" spans="1:21">
      <c r="A84" s="125">
        <v>13.967583344431619</v>
      </c>
      <c r="B84" s="125">
        <v>13.915686641718702</v>
      </c>
      <c r="C84" s="126">
        <v>1.3238954773703043E-2</v>
      </c>
      <c r="D84" s="127">
        <v>13.94163499307516</v>
      </c>
      <c r="E84" s="128">
        <v>79206.470868438875</v>
      </c>
      <c r="F84" s="129">
        <v>2.3359134645566534E-2</v>
      </c>
      <c r="G84" s="130">
        <v>2.1416887160517956E-2</v>
      </c>
      <c r="H84" s="130">
        <v>4.9547129720626994E-4</v>
      </c>
      <c r="I84" s="131">
        <v>2.2388010903042245E-2</v>
      </c>
      <c r="J84" s="123">
        <v>72</v>
      </c>
      <c r="L84" s="125">
        <v>15.721115261852994</v>
      </c>
      <c r="M84" s="125">
        <v>15.66866725840671</v>
      </c>
      <c r="N84" s="126">
        <v>1.3379592715888417E-2</v>
      </c>
      <c r="O84" s="127">
        <v>15.694891260129852</v>
      </c>
      <c r="P84" s="128">
        <v>87457.862934666453</v>
      </c>
      <c r="Q84" s="129">
        <v>1.4636598799473724E-2</v>
      </c>
      <c r="R84" s="130">
        <v>1.3184229966860833E-2</v>
      </c>
      <c r="S84" s="130">
        <v>3.7050225321757423E-4</v>
      </c>
      <c r="T84" s="131">
        <v>1.3910414383167279E-2</v>
      </c>
      <c r="U84" s="123">
        <v>72</v>
      </c>
    </row>
    <row r="85" spans="1:21">
      <c r="A85" s="125">
        <v>13.275042024585154</v>
      </c>
      <c r="B85" s="125">
        <v>13.223873993193031</v>
      </c>
      <c r="C85" s="126">
        <v>1.3053069232684116E-2</v>
      </c>
      <c r="D85" s="127">
        <v>13.249458008889093</v>
      </c>
      <c r="E85" s="128">
        <v>77404.421459884805</v>
      </c>
      <c r="F85" s="129">
        <v>2.5954720243955433E-2</v>
      </c>
      <c r="G85" s="130">
        <v>2.3826214434764688E-2</v>
      </c>
      <c r="H85" s="130">
        <v>5.429861758139647E-4</v>
      </c>
      <c r="I85" s="131">
        <v>2.489046733936006E-2</v>
      </c>
      <c r="J85" s="123">
        <v>73</v>
      </c>
      <c r="L85" s="125">
        <v>14.93497904051863</v>
      </c>
      <c r="M85" s="125">
        <v>14.883501312105576</v>
      </c>
      <c r="N85" s="126">
        <v>1.313207357475888E-2</v>
      </c>
      <c r="O85" s="127">
        <v>14.909240176312103</v>
      </c>
      <c r="P85" s="128">
        <v>86211.343961586928</v>
      </c>
      <c r="Q85" s="129">
        <v>1.6524253394556796E-2</v>
      </c>
      <c r="R85" s="130">
        <v>1.4952268012732143E-2</v>
      </c>
      <c r="S85" s="130">
        <v>4.010166790369016E-4</v>
      </c>
      <c r="T85" s="131">
        <v>1.573826070364447E-2</v>
      </c>
      <c r="U85" s="123">
        <v>73</v>
      </c>
    </row>
    <row r="86" spans="1:21">
      <c r="A86" s="125">
        <v>12.600138678717514</v>
      </c>
      <c r="B86" s="125">
        <v>12.549657999203369</v>
      </c>
      <c r="C86" s="126">
        <v>1.2877724365852933E-2</v>
      </c>
      <c r="D86" s="127">
        <v>12.574898338960441</v>
      </c>
      <c r="E86" s="128">
        <v>75446.963348204052</v>
      </c>
      <c r="F86" s="129">
        <v>2.8839076955090144E-2</v>
      </c>
      <c r="G86" s="130">
        <v>2.6542943357271941E-2</v>
      </c>
      <c r="H86" s="130">
        <v>5.8574836679035772E-4</v>
      </c>
      <c r="I86" s="131">
        <v>2.7691010156181042E-2</v>
      </c>
      <c r="J86" s="123">
        <v>74</v>
      </c>
      <c r="L86" s="125">
        <v>14.16490805237181</v>
      </c>
      <c r="M86" s="125">
        <v>14.114377326765673</v>
      </c>
      <c r="N86" s="126">
        <v>1.2890491226055402E-2</v>
      </c>
      <c r="O86" s="127">
        <v>14.139642689568742</v>
      </c>
      <c r="P86" s="128">
        <v>84820.190958921739</v>
      </c>
      <c r="Q86" s="129">
        <v>1.868151890244351E-2</v>
      </c>
      <c r="R86" s="130">
        <v>1.6983717780206672E-2</v>
      </c>
      <c r="S86" s="130">
        <v>4.3311253118286618E-4</v>
      </c>
      <c r="T86" s="131">
        <v>1.7832618341325091E-2</v>
      </c>
      <c r="U86" s="123">
        <v>74</v>
      </c>
    </row>
    <row r="87" spans="1:21">
      <c r="A87" s="125">
        <v>11.94370760345956</v>
      </c>
      <c r="B87" s="125">
        <v>11.893866593812897</v>
      </c>
      <c r="C87" s="126">
        <v>1.2714543277210269E-2</v>
      </c>
      <c r="D87" s="127">
        <v>11.918787098636228</v>
      </c>
      <c r="E87" s="128">
        <v>73324.791706880103</v>
      </c>
      <c r="F87" s="129">
        <v>3.2027225334731992E-2</v>
      </c>
      <c r="G87" s="130">
        <v>2.9615338568377975E-2</v>
      </c>
      <c r="H87" s="130">
        <v>6.1527723631479999E-4</v>
      </c>
      <c r="I87" s="131">
        <v>3.0821281951554983E-2</v>
      </c>
      <c r="J87" s="123">
        <v>75</v>
      </c>
      <c r="L87" s="125">
        <v>13.412095601826474</v>
      </c>
      <c r="M87" s="125">
        <v>13.362483241413548</v>
      </c>
      <c r="N87" s="126">
        <v>1.2656214391052965E-2</v>
      </c>
      <c r="O87" s="127">
        <v>13.387289421620011</v>
      </c>
      <c r="P87" s="128">
        <v>83268.325646346813</v>
      </c>
      <c r="Q87" s="129">
        <v>2.1114174796787941E-2</v>
      </c>
      <c r="R87" s="130">
        <v>1.9345658233142923E-2</v>
      </c>
      <c r="S87" s="130">
        <v>4.511521846033199E-4</v>
      </c>
      <c r="T87" s="131">
        <v>2.0229916514965432E-2</v>
      </c>
      <c r="U87" s="123">
        <v>75</v>
      </c>
    </row>
    <row r="88" spans="1:21">
      <c r="A88" s="125">
        <v>11.306549078981757</v>
      </c>
      <c r="B88" s="125">
        <v>11.257292936924852</v>
      </c>
      <c r="C88" s="126">
        <v>1.2565342361455099E-2</v>
      </c>
      <c r="D88" s="127">
        <v>11.281921007953304</v>
      </c>
      <c r="E88" s="128">
        <v>71029.65497245286</v>
      </c>
      <c r="F88" s="129">
        <v>3.5612916110256548E-2</v>
      </c>
      <c r="G88" s="130">
        <v>3.3017509118729041E-2</v>
      </c>
      <c r="H88" s="130">
        <v>6.6209362028763082E-4</v>
      </c>
      <c r="I88" s="131">
        <v>3.4315212614492795E-2</v>
      </c>
      <c r="J88" s="123">
        <v>76</v>
      </c>
      <c r="L88" s="125">
        <v>12.67774557276632</v>
      </c>
      <c r="M88" s="125">
        <v>12.62901687864478</v>
      </c>
      <c r="N88" s="126">
        <v>1.243078931671965E-2</v>
      </c>
      <c r="O88" s="127">
        <v>12.65338122570555</v>
      </c>
      <c r="P88" s="128">
        <v>81538.955212340326</v>
      </c>
      <c r="Q88" s="129">
        <v>2.3922218851037059E-2</v>
      </c>
      <c r="R88" s="130">
        <v>2.2019003046334456E-2</v>
      </c>
      <c r="S88" s="130">
        <v>4.8551423589352085E-4</v>
      </c>
      <c r="T88" s="131">
        <v>2.2970610948685757E-2</v>
      </c>
      <c r="U88" s="123">
        <v>76</v>
      </c>
    </row>
    <row r="89" spans="1:21">
      <c r="A89" s="125">
        <v>10.689419180062389</v>
      </c>
      <c r="B89" s="125">
        <v>10.640685112341872</v>
      </c>
      <c r="C89" s="126">
        <v>1.2432160132784476E-2</v>
      </c>
      <c r="D89" s="127">
        <v>10.665052146202131</v>
      </c>
      <c r="E89" s="128">
        <v>68554.861517898447</v>
      </c>
      <c r="F89" s="129">
        <v>3.9581058606097473E-2</v>
      </c>
      <c r="G89" s="130">
        <v>3.6836775843850762E-2</v>
      </c>
      <c r="H89" s="130">
        <v>7.000721332262003E-4</v>
      </c>
      <c r="I89" s="131">
        <v>3.8208917224974118E-2</v>
      </c>
      <c r="J89" s="123">
        <v>77</v>
      </c>
      <c r="L89" s="125">
        <v>11.963058589189099</v>
      </c>
      <c r="M89" s="125">
        <v>11.915172018605332</v>
      </c>
      <c r="N89" s="126">
        <v>1.2215961883613629E-2</v>
      </c>
      <c r="O89" s="127">
        <v>11.939115303897216</v>
      </c>
      <c r="P89" s="128">
        <v>79614.928267269337</v>
      </c>
      <c r="Q89" s="129">
        <v>2.711101027915017E-2</v>
      </c>
      <c r="R89" s="130">
        <v>2.5087650598351923E-2</v>
      </c>
      <c r="S89" s="130">
        <v>5.1616318387710336E-4</v>
      </c>
      <c r="T89" s="131">
        <v>2.6099330438751046E-2</v>
      </c>
      <c r="U89" s="123">
        <v>77</v>
      </c>
    </row>
    <row r="90" spans="1:21">
      <c r="A90" s="125">
        <v>10.093019405793257</v>
      </c>
      <c r="B90" s="125">
        <v>10.044735618662202</v>
      </c>
      <c r="C90" s="126">
        <v>1.23172926354736E-2</v>
      </c>
      <c r="D90" s="127">
        <v>10.068877512227729</v>
      </c>
      <c r="E90" s="128">
        <v>65895.868627908072</v>
      </c>
      <c r="F90" s="129">
        <v>4.4045456120767254E-2</v>
      </c>
      <c r="G90" s="130">
        <v>4.1035575785099546E-2</v>
      </c>
      <c r="H90" s="130">
        <v>7.6782661624176128E-4</v>
      </c>
      <c r="I90" s="131">
        <v>4.25405159529334E-2</v>
      </c>
      <c r="J90" s="123">
        <v>78</v>
      </c>
      <c r="L90" s="125">
        <v>11.269216270506478</v>
      </c>
      <c r="M90" s="125">
        <v>11.22212255165624</v>
      </c>
      <c r="N90" s="126">
        <v>1.2013703788325728E-2</v>
      </c>
      <c r="O90" s="127">
        <v>11.245669411081359</v>
      </c>
      <c r="P90" s="128">
        <v>77479.239375909106</v>
      </c>
      <c r="Q90" s="129">
        <v>3.0775857452178035E-2</v>
      </c>
      <c r="R90" s="130">
        <v>2.8554016974186663E-2</v>
      </c>
      <c r="S90" s="130">
        <v>5.6679604030392171E-4</v>
      </c>
      <c r="T90" s="131">
        <v>2.9664937213182349E-2</v>
      </c>
      <c r="U90" s="123">
        <v>78</v>
      </c>
    </row>
    <row r="91" spans="1:21">
      <c r="A91" s="125">
        <v>9.5179863884833278</v>
      </c>
      <c r="B91" s="125">
        <v>9.4700709061840787</v>
      </c>
      <c r="C91" s="126">
        <v>1.22233373212374E-2</v>
      </c>
      <c r="D91" s="127">
        <v>9.4940286473337032</v>
      </c>
      <c r="E91" s="128">
        <v>63050.94573318724</v>
      </c>
      <c r="F91" s="129">
        <v>4.8983625588113616E-2</v>
      </c>
      <c r="G91" s="130">
        <v>4.5716095776428503E-2</v>
      </c>
      <c r="H91" s="130">
        <v>8.3355352338906051E-4</v>
      </c>
      <c r="I91" s="131">
        <v>4.734986068227106E-2</v>
      </c>
      <c r="J91" s="123">
        <v>79</v>
      </c>
      <c r="L91" s="125">
        <v>10.597363834417255</v>
      </c>
      <c r="M91" s="125">
        <v>10.55100495732696</v>
      </c>
      <c r="N91" s="126">
        <v>1.182624415568753E-2</v>
      </c>
      <c r="O91" s="127">
        <v>10.574184395872107</v>
      </c>
      <c r="P91" s="128">
        <v>75115.708731404244</v>
      </c>
      <c r="Q91" s="129">
        <v>3.4941730330173622E-2</v>
      </c>
      <c r="R91" s="130">
        <v>3.2499211775577373E-2</v>
      </c>
      <c r="S91" s="130">
        <v>6.230914680092456E-4</v>
      </c>
      <c r="T91" s="131">
        <v>3.3720471052875498E-2</v>
      </c>
      <c r="U91" s="123">
        <v>79</v>
      </c>
    </row>
    <row r="92" spans="1:21">
      <c r="A92" s="125">
        <v>8.9648819644546354</v>
      </c>
      <c r="B92" s="125">
        <v>8.917241232997613</v>
      </c>
      <c r="C92" s="126">
        <v>1.2153247820668582E-2</v>
      </c>
      <c r="D92" s="127">
        <v>8.9410615987261242</v>
      </c>
      <c r="E92" s="128">
        <v>60021.894373049778</v>
      </c>
      <c r="F92" s="129">
        <v>5.4482766977701151E-2</v>
      </c>
      <c r="G92" s="130">
        <v>5.0873537516595478E-2</v>
      </c>
      <c r="H92" s="130">
        <v>9.2072180130246828E-4</v>
      </c>
      <c r="I92" s="131">
        <v>5.2678152247148315E-2</v>
      </c>
      <c r="J92" s="123">
        <v>80</v>
      </c>
      <c r="L92" s="125">
        <v>9.9485914157894975</v>
      </c>
      <c r="M92" s="125">
        <v>9.902899470805437</v>
      </c>
      <c r="N92" s="126">
        <v>1.1656108414301444E-2</v>
      </c>
      <c r="O92" s="127">
        <v>9.9257454432974672</v>
      </c>
      <c r="P92" s="128">
        <v>72509.859565874314</v>
      </c>
      <c r="Q92" s="129">
        <v>3.9634118703479555E-2</v>
      </c>
      <c r="R92" s="130">
        <v>3.7011766351078064E-2</v>
      </c>
      <c r="S92" s="130">
        <v>6.6896743683711349E-4</v>
      </c>
      <c r="T92" s="131">
        <v>3.832294252727881E-2</v>
      </c>
      <c r="U92" s="123">
        <v>80</v>
      </c>
    </row>
    <row r="93" spans="1:21">
      <c r="A93" s="125">
        <v>8.4341838985682092</v>
      </c>
      <c r="B93" s="125">
        <v>8.386711119844426</v>
      </c>
      <c r="C93" s="126">
        <v>1.2110402735658913E-2</v>
      </c>
      <c r="D93" s="127">
        <v>8.4104475092063176</v>
      </c>
      <c r="E93" s="128">
        <v>56814.795371626664</v>
      </c>
      <c r="F93" s="129">
        <v>6.0546913110119206E-2</v>
      </c>
      <c r="G93" s="130">
        <v>5.658795048828786E-2</v>
      </c>
      <c r="H93" s="130">
        <v>1.0099394443447306E-3</v>
      </c>
      <c r="I93" s="131">
        <v>5.8567431799203533E-2</v>
      </c>
      <c r="J93" s="123">
        <v>81</v>
      </c>
      <c r="L93" s="125">
        <v>9.3239145819907119</v>
      </c>
      <c r="M93" s="125">
        <v>9.2788104077646718</v>
      </c>
      <c r="N93" s="126">
        <v>1.1506166894398085E-2</v>
      </c>
      <c r="O93" s="127">
        <v>9.3013624948776918</v>
      </c>
      <c r="P93" s="128">
        <v>69650.00687789009</v>
      </c>
      <c r="Q93" s="129">
        <v>4.499131308556191E-2</v>
      </c>
      <c r="R93" s="130">
        <v>4.2074559759465877E-2</v>
      </c>
      <c r="S93" s="130">
        <v>7.4406972604490799E-4</v>
      </c>
      <c r="T93" s="131">
        <v>4.3532936422513893E-2</v>
      </c>
      <c r="U93" s="123">
        <v>81</v>
      </c>
    </row>
    <row r="94" spans="1:21">
      <c r="A94" s="125">
        <v>7.9262775469091356</v>
      </c>
      <c r="B94" s="125">
        <v>7.8788506723625655</v>
      </c>
      <c r="C94" s="126">
        <v>1.2098692486369965E-2</v>
      </c>
      <c r="D94" s="127">
        <v>7.9025641096358505</v>
      </c>
      <c r="E94" s="128">
        <v>53440.739559163369</v>
      </c>
      <c r="F94" s="129">
        <v>6.7209559535904753E-2</v>
      </c>
      <c r="G94" s="130">
        <v>6.2910300655482213E-2</v>
      </c>
      <c r="H94" s="130">
        <v>1.0967497143935074E-3</v>
      </c>
      <c r="I94" s="131">
        <v>6.5059930095693483E-2</v>
      </c>
      <c r="J94" s="123">
        <v>82</v>
      </c>
      <c r="L94" s="125">
        <v>8.7242546223475053</v>
      </c>
      <c r="M94" s="125">
        <v>8.6796462123719706</v>
      </c>
      <c r="N94" s="126">
        <v>1.137969642232989E-2</v>
      </c>
      <c r="O94" s="127">
        <v>8.701950417359738</v>
      </c>
      <c r="P94" s="128">
        <v>66528.555259540706</v>
      </c>
      <c r="Q94" s="129">
        <v>5.1011480449316277E-2</v>
      </c>
      <c r="R94" s="130">
        <v>4.7816485408706699E-2</v>
      </c>
      <c r="S94" s="130">
        <v>8.1504975525754507E-4</v>
      </c>
      <c r="T94" s="131">
        <v>4.9413982929011488E-2</v>
      </c>
      <c r="U94" s="123">
        <v>82</v>
      </c>
    </row>
    <row r="95" spans="1:21">
      <c r="A95" s="125">
        <v>7.4414487145928421</v>
      </c>
      <c r="B95" s="125">
        <v>7.3939280072402935</v>
      </c>
      <c r="C95" s="126">
        <v>1.2122629426670346E-2</v>
      </c>
      <c r="D95" s="127">
        <v>7.4176883609165678</v>
      </c>
      <c r="E95" s="128">
        <v>49916.482920930583</v>
      </c>
      <c r="F95" s="129">
        <v>7.4508471797649384E-2</v>
      </c>
      <c r="G95" s="130">
        <v>6.9886047397886231E-2</v>
      </c>
      <c r="H95" s="130">
        <v>1.1791898978987629E-3</v>
      </c>
      <c r="I95" s="131">
        <v>7.2197259597767807E-2</v>
      </c>
      <c r="J95" s="123">
        <v>83</v>
      </c>
      <c r="L95" s="125">
        <v>8.1504192587207882</v>
      </c>
      <c r="M95" s="125">
        <v>8.1061998584679031</v>
      </c>
      <c r="N95" s="126">
        <v>1.1280459248185336E-2</v>
      </c>
      <c r="O95" s="127">
        <v>8.1283095585943457</v>
      </c>
      <c r="P95" s="128">
        <v>63143.479410721506</v>
      </c>
      <c r="Q95" s="129">
        <v>5.775285862013075E-2</v>
      </c>
      <c r="R95" s="130">
        <v>5.431044526764283E-2</v>
      </c>
      <c r="S95" s="130">
        <v>8.7816667155304158E-4</v>
      </c>
      <c r="T95" s="131">
        <v>5.603165194388679E-2</v>
      </c>
      <c r="U95" s="123">
        <v>83</v>
      </c>
    </row>
    <row r="96" spans="1:21">
      <c r="A96" s="125">
        <v>6.9798779145873127</v>
      </c>
      <c r="B96" s="125">
        <v>6.9321029616871606</v>
      </c>
      <c r="C96" s="126">
        <v>1.2187487984732783E-2</v>
      </c>
      <c r="D96" s="127">
        <v>6.9559904381372366</v>
      </c>
      <c r="E96" s="128">
        <v>46264.951907630224</v>
      </c>
      <c r="F96" s="129">
        <v>8.263653970178006E-2</v>
      </c>
      <c r="G96" s="130">
        <v>7.7402333087473629E-2</v>
      </c>
      <c r="H96" s="130">
        <v>1.3352567893638854E-3</v>
      </c>
      <c r="I96" s="131">
        <v>8.0019436394626844E-2</v>
      </c>
      <c r="J96" s="123">
        <v>84</v>
      </c>
      <c r="L96" s="125">
        <v>7.6030844509817879</v>
      </c>
      <c r="M96" s="125">
        <v>7.559130255269972</v>
      </c>
      <c r="N96" s="126">
        <v>1.1212805028524528E-2</v>
      </c>
      <c r="O96" s="127">
        <v>7.5811073531258799</v>
      </c>
      <c r="P96" s="128">
        <v>59499.927317440743</v>
      </c>
      <c r="Q96" s="129">
        <v>6.533865703877037E-2</v>
      </c>
      <c r="R96" s="130">
        <v>6.1565994109398788E-2</v>
      </c>
      <c r="S96" s="130">
        <v>9.6241401259479118E-4</v>
      </c>
      <c r="T96" s="131">
        <v>6.3452325574084575E-2</v>
      </c>
      <c r="U96" s="123">
        <v>84</v>
      </c>
    </row>
    <row r="97" spans="1:21">
      <c r="A97" s="125">
        <v>6.541636154830667</v>
      </c>
      <c r="B97" s="125">
        <v>6.4934221790898361</v>
      </c>
      <c r="C97" s="126">
        <v>1.2299483607354595E-2</v>
      </c>
      <c r="D97" s="127">
        <v>6.5175291669602515</v>
      </c>
      <c r="E97" s="128">
        <v>42515.512227504194</v>
      </c>
      <c r="F97" s="129">
        <v>9.140329354870276E-2</v>
      </c>
      <c r="G97" s="130">
        <v>8.5724151099568449E-2</v>
      </c>
      <c r="H97" s="130">
        <v>1.4487608288607963E-3</v>
      </c>
      <c r="I97" s="131">
        <v>8.8563722324135605E-2</v>
      </c>
      <c r="J97" s="123">
        <v>85</v>
      </c>
      <c r="L97" s="125">
        <v>7.0827779399862463</v>
      </c>
      <c r="M97" s="125">
        <v>7.0389452706692159</v>
      </c>
      <c r="N97" s="126">
        <v>1.1181803397201682E-2</v>
      </c>
      <c r="O97" s="127">
        <v>7.0608616053277311</v>
      </c>
      <c r="P97" s="128">
        <v>55611.843333581659</v>
      </c>
      <c r="Q97" s="129">
        <v>7.3821913548992243E-2</v>
      </c>
      <c r="R97" s="130">
        <v>6.9661299129791784E-2</v>
      </c>
      <c r="S97" s="130">
        <v>1.0613812293878723E-3</v>
      </c>
      <c r="T97" s="131">
        <v>7.1741606339392014E-2</v>
      </c>
      <c r="U97" s="123">
        <v>85</v>
      </c>
    </row>
    <row r="98" spans="1:21">
      <c r="A98" s="125">
        <v>6.1266822695629735</v>
      </c>
      <c r="B98" s="125">
        <v>6.0778155419675741</v>
      </c>
      <c r="C98" s="126">
        <v>1.2466001937601738E-2</v>
      </c>
      <c r="D98" s="127">
        <v>6.1022489057652738</v>
      </c>
      <c r="E98" s="128">
        <v>38703.908027263053</v>
      </c>
      <c r="F98" s="129">
        <v>0.10101001637238648</v>
      </c>
      <c r="G98" s="130">
        <v>9.4716548492655941E-2</v>
      </c>
      <c r="H98" s="130">
        <v>1.6054764999312594E-3</v>
      </c>
      <c r="I98" s="131">
        <v>9.7863282432521209E-2</v>
      </c>
      <c r="J98" s="123">
        <v>86</v>
      </c>
      <c r="L98" s="125">
        <v>6.5898650651154229</v>
      </c>
      <c r="M98" s="125">
        <v>6.5459868703673783</v>
      </c>
      <c r="N98" s="126">
        <v>1.1193417027562351E-2</v>
      </c>
      <c r="O98" s="127">
        <v>6.5679259677414006</v>
      </c>
      <c r="P98" s="128">
        <v>51503.459054722218</v>
      </c>
      <c r="Q98" s="129">
        <v>8.3231610109079715E-2</v>
      </c>
      <c r="R98" s="130">
        <v>7.8693038843345012E-2</v>
      </c>
      <c r="S98" s="130">
        <v>1.1577987922792637E-3</v>
      </c>
      <c r="T98" s="131">
        <v>8.0962324476212363E-2</v>
      </c>
      <c r="U98" s="123">
        <v>86</v>
      </c>
    </row>
    <row r="99" spans="1:21">
      <c r="A99" s="125">
        <v>5.7348616586320356</v>
      </c>
      <c r="B99" s="125">
        <v>5.6850937575961753</v>
      </c>
      <c r="C99" s="126">
        <v>1.2695893121393097E-2</v>
      </c>
      <c r="D99" s="127">
        <v>5.7099777081141054</v>
      </c>
      <c r="E99" s="128">
        <v>34871.781826303573</v>
      </c>
      <c r="F99" s="129">
        <v>0.11135617461112424</v>
      </c>
      <c r="G99" s="130">
        <v>0.10453514391747704</v>
      </c>
      <c r="H99" s="130">
        <v>1.7400588504202076E-3</v>
      </c>
      <c r="I99" s="131">
        <v>0.10794565926430064</v>
      </c>
      <c r="J99" s="123">
        <v>87</v>
      </c>
      <c r="L99" s="125">
        <v>6.1245371953517811</v>
      </c>
      <c r="M99" s="125">
        <v>6.080418660855317</v>
      </c>
      <c r="N99" s="126">
        <v>1.1254728187873365E-2</v>
      </c>
      <c r="O99" s="127">
        <v>6.1024779281035491</v>
      </c>
      <c r="P99" s="128">
        <v>47210.449632090342</v>
      </c>
      <c r="Q99" s="129">
        <v>9.3663659477446509E-2</v>
      </c>
      <c r="R99" s="130">
        <v>8.8680576439407161E-2</v>
      </c>
      <c r="S99" s="130">
        <v>1.2711946525610549E-3</v>
      </c>
      <c r="T99" s="131">
        <v>9.1172117958426835E-2</v>
      </c>
      <c r="U99" s="123">
        <v>87</v>
      </c>
    </row>
    <row r="100" spans="1:21">
      <c r="A100" s="125">
        <v>5.3659060918247867</v>
      </c>
      <c r="B100" s="125">
        <v>5.314946677340167</v>
      </c>
      <c r="C100" s="126">
        <v>1.2999850633831448E-2</v>
      </c>
      <c r="D100" s="127">
        <v>5.3404263845824769</v>
      </c>
      <c r="E100" s="128">
        <v>31065.702835246084</v>
      </c>
      <c r="F100" s="129">
        <v>0.12264915303653744</v>
      </c>
      <c r="G100" s="130">
        <v>0.11501299397661548</v>
      </c>
      <c r="H100" s="130">
        <v>1.9479997601841716E-3</v>
      </c>
      <c r="I100" s="131">
        <v>0.11883107350657646</v>
      </c>
      <c r="J100" s="123">
        <v>88</v>
      </c>
      <c r="L100" s="125">
        <v>5.6868027990721455</v>
      </c>
      <c r="M100" s="125">
        <v>5.6422157946757761</v>
      </c>
      <c r="N100" s="126">
        <v>1.1374235815400402E-2</v>
      </c>
      <c r="O100" s="127">
        <v>5.6645092968739608</v>
      </c>
      <c r="P100" s="128">
        <v>42780.511737825756</v>
      </c>
      <c r="Q100" s="129">
        <v>0.10520243478178609</v>
      </c>
      <c r="R100" s="130">
        <v>9.9638713524554168E-2</v>
      </c>
      <c r="S100" s="130">
        <v>1.419316647253044E-3</v>
      </c>
      <c r="T100" s="131">
        <v>0.10242057415317013</v>
      </c>
      <c r="U100" s="123">
        <v>88</v>
      </c>
    </row>
    <row r="101" spans="1:21">
      <c r="A101" s="125">
        <v>5.0194339497006188</v>
      </c>
      <c r="B101" s="125">
        <v>4.966941622676317</v>
      </c>
      <c r="C101" s="126">
        <v>1.339089975109737E-2</v>
      </c>
      <c r="D101" s="127">
        <v>4.9931877861884679</v>
      </c>
      <c r="E101" s="128">
        <v>27335.665476528749</v>
      </c>
      <c r="F101" s="129">
        <v>0.13490430036820047</v>
      </c>
      <c r="G101" s="130">
        <v>0.12615684015490494</v>
      </c>
      <c r="H101" s="130">
        <v>2.2314949523713069E-3</v>
      </c>
      <c r="I101" s="131">
        <v>0.13053057026155271</v>
      </c>
      <c r="J101" s="123">
        <v>89</v>
      </c>
      <c r="L101" s="125">
        <v>5.2764807137717389</v>
      </c>
      <c r="M101" s="125">
        <v>5.2311567123010674</v>
      </c>
      <c r="N101" s="126">
        <v>1.1562245273130279E-2</v>
      </c>
      <c r="O101" s="127">
        <v>5.2538187130364031</v>
      </c>
      <c r="P101" s="128">
        <v>38273.100462385948</v>
      </c>
      <c r="Q101" s="129">
        <v>0.11784475102465988</v>
      </c>
      <c r="R101" s="130">
        <v>0.11164713505935145</v>
      </c>
      <c r="S101" s="130">
        <v>1.5810244809460301E-3</v>
      </c>
      <c r="T101" s="131">
        <v>0.11474594304200567</v>
      </c>
      <c r="U101" s="123">
        <v>89</v>
      </c>
    </row>
    <row r="102" spans="1:21">
      <c r="A102" s="125">
        <v>4.6949498647842391</v>
      </c>
      <c r="B102" s="125">
        <v>4.6405205554698741</v>
      </c>
      <c r="C102" s="126">
        <v>1.388502788631771E-2</v>
      </c>
      <c r="D102" s="127">
        <v>4.6677352101270566</v>
      </c>
      <c r="E102" s="128">
        <v>23733.07209376539</v>
      </c>
      <c r="F102" s="129">
        <v>0.14803026695422833</v>
      </c>
      <c r="G102" s="130">
        <v>0.13805781627938185</v>
      </c>
      <c r="H102" s="130">
        <v>2.5439925190934845E-3</v>
      </c>
      <c r="I102" s="131">
        <v>0.14304404161680509</v>
      </c>
      <c r="J102" s="123">
        <v>90</v>
      </c>
      <c r="L102" s="125">
        <v>4.8931945044254501</v>
      </c>
      <c r="M102" s="125">
        <v>4.8468154976116775</v>
      </c>
      <c r="N102" s="126">
        <v>1.1831379289227508E-2</v>
      </c>
      <c r="O102" s="127">
        <v>4.8700050010185638</v>
      </c>
      <c r="P102" s="128">
        <v>33758.082395716337</v>
      </c>
      <c r="Q102" s="129">
        <v>0.13170902628788891</v>
      </c>
      <c r="R102" s="130">
        <v>0.12463389175497538</v>
      </c>
      <c r="S102" s="130">
        <v>1.8048812583963106E-3</v>
      </c>
      <c r="T102" s="131">
        <v>0.12817145902143215</v>
      </c>
      <c r="U102" s="123">
        <v>90</v>
      </c>
    </row>
    <row r="103" spans="1:21">
      <c r="A103" s="125">
        <v>4.3918421210882403</v>
      </c>
      <c r="B103" s="125">
        <v>4.3349942918127358</v>
      </c>
      <c r="C103" s="126">
        <v>1.4501997264159421E-2</v>
      </c>
      <c r="D103" s="127">
        <v>4.3634182064504881</v>
      </c>
      <c r="E103" s="128">
        <v>20308.281640840101</v>
      </c>
      <c r="F103" s="129">
        <v>0.16196832177307169</v>
      </c>
      <c r="G103" s="130">
        <v>0.15075464568100411</v>
      </c>
      <c r="H103" s="130">
        <v>2.8606316561396879E-3</v>
      </c>
      <c r="I103" s="131">
        <v>0.1563614837270379</v>
      </c>
      <c r="J103" s="123">
        <v>91</v>
      </c>
      <c r="L103" s="125">
        <v>4.5363658132659381</v>
      </c>
      <c r="M103" s="125">
        <v>4.4885526096008626</v>
      </c>
      <c r="N103" s="126">
        <v>1.2197245832927334E-2</v>
      </c>
      <c r="O103" s="127">
        <v>4.5124592114334003</v>
      </c>
      <c r="P103" s="128">
        <v>29313.136813455334</v>
      </c>
      <c r="Q103" s="129">
        <v>0.14667820424225927</v>
      </c>
      <c r="R103" s="130">
        <v>0.1387329469883016</v>
      </c>
      <c r="S103" s="130">
        <v>2.0268513402953233E-3</v>
      </c>
      <c r="T103" s="131">
        <v>0.14270557561528044</v>
      </c>
      <c r="U103" s="123">
        <v>91</v>
      </c>
    </row>
    <row r="104" spans="1:21">
      <c r="A104" s="125">
        <v>4.1093933496169575</v>
      </c>
      <c r="B104" s="125">
        <v>4.0495488559104773</v>
      </c>
      <c r="C104" s="126">
        <v>1.526645247614295E-2</v>
      </c>
      <c r="D104" s="127">
        <v>4.0794711027637174</v>
      </c>
      <c r="E104" s="128">
        <v>17107.803417226281</v>
      </c>
      <c r="F104" s="129">
        <v>0.17682301330796849</v>
      </c>
      <c r="G104" s="130">
        <v>0.16412348997980072</v>
      </c>
      <c r="H104" s="130">
        <v>3.2396743184101395E-3</v>
      </c>
      <c r="I104" s="131">
        <v>0.1704732516438846</v>
      </c>
      <c r="J104" s="123">
        <v>92</v>
      </c>
      <c r="L104" s="125">
        <v>4.2052263589872156</v>
      </c>
      <c r="M104" s="125">
        <v>4.1555232208625368</v>
      </c>
      <c r="N104" s="126">
        <v>1.2679371970581419E-2</v>
      </c>
      <c r="O104" s="127">
        <v>4.1803747899248762</v>
      </c>
      <c r="P104" s="128">
        <v>25019.728700825366</v>
      </c>
      <c r="Q104" s="129">
        <v>0.16284683345006185</v>
      </c>
      <c r="R104" s="130">
        <v>0.15386149963594054</v>
      </c>
      <c r="S104" s="130">
        <v>2.2921769933983002E-3</v>
      </c>
      <c r="T104" s="131">
        <v>0.15835416654300119</v>
      </c>
      <c r="U104" s="123">
        <v>92</v>
      </c>
    </row>
    <row r="105" spans="1:21">
      <c r="A105" s="125">
        <v>3.8468470069953193</v>
      </c>
      <c r="B105" s="125">
        <v>3.7833053295199406</v>
      </c>
      <c r="C105" s="126">
        <v>1.6209611600861949E-2</v>
      </c>
      <c r="D105" s="127">
        <v>3.81507616825763</v>
      </c>
      <c r="E105" s="128">
        <v>14171.275119401234</v>
      </c>
      <c r="F105" s="129">
        <v>0.19261198962328549</v>
      </c>
      <c r="G105" s="130">
        <v>0.17811340791979222</v>
      </c>
      <c r="H105" s="130">
        <v>3.698617781503385E-3</v>
      </c>
      <c r="I105" s="131">
        <v>0.18536269877153885</v>
      </c>
      <c r="J105" s="123">
        <v>93</v>
      </c>
      <c r="L105" s="125">
        <v>3.8989040468030152</v>
      </c>
      <c r="M105" s="125">
        <v>3.8467574740483506</v>
      </c>
      <c r="N105" s="126">
        <v>1.3302697131292009E-2</v>
      </c>
      <c r="O105" s="127">
        <v>3.8728307604256829</v>
      </c>
      <c r="P105" s="128">
        <v>20957.617639618718</v>
      </c>
      <c r="Q105" s="129">
        <v>0.18023359931994418</v>
      </c>
      <c r="R105" s="130">
        <v>0.16998820713642457</v>
      </c>
      <c r="S105" s="130">
        <v>2.6136204549794986E-3</v>
      </c>
      <c r="T105" s="131">
        <v>0.17511090322818437</v>
      </c>
      <c r="U105" s="123">
        <v>93</v>
      </c>
    </row>
    <row r="106" spans="1:21">
      <c r="A106" s="125">
        <v>3.6034371384983159</v>
      </c>
      <c r="B106" s="125">
        <v>3.5353410963272753</v>
      </c>
      <c r="C106" s="126">
        <v>1.7371439329347052E-2</v>
      </c>
      <c r="D106" s="127">
        <v>3.5693891174127956</v>
      </c>
      <c r="E106" s="128">
        <v>11529.086379616056</v>
      </c>
      <c r="F106" s="129">
        <v>0.20935404105448088</v>
      </c>
      <c r="G106" s="130">
        <v>0.19265077861688426</v>
      </c>
      <c r="H106" s="130">
        <v>4.2610363361215813E-3</v>
      </c>
      <c r="I106" s="131">
        <v>0.20100240983568257</v>
      </c>
      <c r="J106" s="123">
        <v>94</v>
      </c>
      <c r="L106" s="125">
        <v>3.6164644059973314</v>
      </c>
      <c r="M106" s="125">
        <v>3.5611943207943746</v>
      </c>
      <c r="N106" s="126">
        <v>1.4099511531366465E-2</v>
      </c>
      <c r="O106" s="127">
        <v>3.588829363395853</v>
      </c>
      <c r="P106" s="128">
        <v>17199.388952394842</v>
      </c>
      <c r="Q106" s="129">
        <v>0.19884851123774225</v>
      </c>
      <c r="R106" s="130">
        <v>0.18705454484866404</v>
      </c>
      <c r="S106" s="130">
        <v>3.008664895173005E-3</v>
      </c>
      <c r="T106" s="131">
        <v>0.19295152804320315</v>
      </c>
      <c r="U106" s="123">
        <v>94</v>
      </c>
    </row>
    <row r="107" spans="1:21">
      <c r="A107" s="125">
        <v>3.3784048850859629</v>
      </c>
      <c r="B107" s="125">
        <v>3.3046949269711985</v>
      </c>
      <c r="C107" s="126">
        <v>1.8803560743562465E-2</v>
      </c>
      <c r="D107" s="127">
        <v>3.3415499060285807</v>
      </c>
      <c r="E107" s="128">
        <v>9200.6646680939175</v>
      </c>
      <c r="F107" s="129">
        <v>0.2270730899273751</v>
      </c>
      <c r="G107" s="130">
        <v>0.20763346270235658</v>
      </c>
      <c r="H107" s="130">
        <v>4.959088577810849E-3</v>
      </c>
      <c r="I107" s="131">
        <v>0.21735327631486584</v>
      </c>
      <c r="J107" s="123">
        <v>95</v>
      </c>
      <c r="L107" s="125">
        <v>3.3569355132233683</v>
      </c>
      <c r="M107" s="125">
        <v>3.2976960751534077</v>
      </c>
      <c r="N107" s="126">
        <v>1.5112101548459305E-2</v>
      </c>
      <c r="O107" s="127">
        <v>3.327315794188388</v>
      </c>
      <c r="P107" s="128">
        <v>13805.21708816154</v>
      </c>
      <c r="Q107" s="129">
        <v>0.21869475272772146</v>
      </c>
      <c r="R107" s="130">
        <v>0.20496849718830226</v>
      </c>
      <c r="S107" s="130">
        <v>3.5015958008722415E-3</v>
      </c>
      <c r="T107" s="131">
        <v>0.21183162495801186</v>
      </c>
      <c r="U107" s="123">
        <v>95</v>
      </c>
    </row>
    <row r="108" spans="1:21">
      <c r="A108" s="125">
        <v>3.1710165266235033</v>
      </c>
      <c r="B108" s="125">
        <v>3.0903692813921233</v>
      </c>
      <c r="C108" s="126">
        <v>2.0573276844739821E-2</v>
      </c>
      <c r="D108" s="127">
        <v>3.1306929040078133</v>
      </c>
      <c r="E108" s="128">
        <v>7193.5379094606487</v>
      </c>
      <c r="F108" s="129">
        <v>0.24580465171404656</v>
      </c>
      <c r="G108" s="130">
        <v>0.22292270862553074</v>
      </c>
      <c r="H108" s="130">
        <v>5.8372303797234191E-3</v>
      </c>
      <c r="I108" s="131">
        <v>0.23436368016978865</v>
      </c>
      <c r="J108" s="123">
        <v>96</v>
      </c>
      <c r="L108" s="125">
        <v>3.1193348122419766</v>
      </c>
      <c r="M108" s="125">
        <v>3.0550606182718867</v>
      </c>
      <c r="N108" s="126">
        <v>1.6396478053594458E-2</v>
      </c>
      <c r="O108" s="127">
        <v>3.0871977152569317</v>
      </c>
      <c r="P108" s="128">
        <v>10818.351689683945</v>
      </c>
      <c r="Q108" s="129">
        <v>0.2397728305099526</v>
      </c>
      <c r="R108" s="130">
        <v>0.22359631378371617</v>
      </c>
      <c r="S108" s="130">
        <v>4.1266624301623612E-3</v>
      </c>
      <c r="T108" s="131">
        <v>0.23168457214683438</v>
      </c>
      <c r="U108" s="123">
        <v>96</v>
      </c>
    </row>
    <row r="109" spans="1:21">
      <c r="A109" s="125">
        <v>2.9805837856841104</v>
      </c>
      <c r="B109" s="125">
        <v>2.8913287291014984</v>
      </c>
      <c r="C109" s="126">
        <v>2.2769147087401034E-2</v>
      </c>
      <c r="D109" s="127">
        <v>2.9359562573928044</v>
      </c>
      <c r="E109" s="128">
        <v>5503.314392321684</v>
      </c>
      <c r="F109" s="129">
        <v>0.26560610215854924</v>
      </c>
      <c r="G109" s="130">
        <v>0.23833153915306521</v>
      </c>
      <c r="H109" s="130">
        <v>6.9577966850724619E-3</v>
      </c>
      <c r="I109" s="131">
        <v>0.25196882065580722</v>
      </c>
      <c r="J109" s="123">
        <v>97</v>
      </c>
      <c r="L109" s="125">
        <v>2.9026982684758305</v>
      </c>
      <c r="M109" s="125">
        <v>2.8320297389679463</v>
      </c>
      <c r="N109" s="126">
        <v>1.8027686098950113E-2</v>
      </c>
      <c r="O109" s="127">
        <v>2.8673640037218884</v>
      </c>
      <c r="P109" s="128">
        <v>8261.99271180494</v>
      </c>
      <c r="Q109" s="129">
        <v>0.2620883889549433</v>
      </c>
      <c r="R109" s="130">
        <v>0.24275116086160983</v>
      </c>
      <c r="S109" s="130">
        <v>4.932966350340167E-3</v>
      </c>
      <c r="T109" s="131">
        <v>0.25241977490827655</v>
      </c>
      <c r="U109" s="123">
        <v>97</v>
      </c>
    </row>
    <row r="110" spans="1:21">
      <c r="A110" s="125">
        <v>2.8064875557069326</v>
      </c>
      <c r="B110" s="125">
        <v>2.706492984832658</v>
      </c>
      <c r="C110" s="126">
        <v>2.5508819100580334E-2</v>
      </c>
      <c r="D110" s="127">
        <v>2.7564902702697953</v>
      </c>
      <c r="E110" s="128">
        <v>4114.6118598202765</v>
      </c>
      <c r="F110" s="129">
        <v>0.28657289212713322</v>
      </c>
      <c r="G110" s="130">
        <v>0.25360754781239003</v>
      </c>
      <c r="H110" s="130">
        <v>8.4095266109038731E-3</v>
      </c>
      <c r="I110" s="131">
        <v>0.27009021996976162</v>
      </c>
      <c r="J110" s="123">
        <v>98</v>
      </c>
      <c r="L110" s="125">
        <v>2.7061128770778224</v>
      </c>
      <c r="M110" s="125">
        <v>2.6272916841020231</v>
      </c>
      <c r="N110" s="126">
        <v>2.0107447187703919E-2</v>
      </c>
      <c r="O110" s="127">
        <v>2.6667022805899228</v>
      </c>
      <c r="P110" s="128">
        <v>6138.0868207978856</v>
      </c>
      <c r="Q110" s="129">
        <v>0.28566592595035106</v>
      </c>
      <c r="R110" s="130">
        <v>0.26217664147753478</v>
      </c>
      <c r="S110" s="130">
        <v>5.9921644063306934E-3</v>
      </c>
      <c r="T110" s="131">
        <v>0.27392128371394292</v>
      </c>
      <c r="U110" s="123">
        <v>98</v>
      </c>
    </row>
    <row r="111" spans="1:21">
      <c r="A111" s="125">
        <v>2.6482068428192189</v>
      </c>
      <c r="B111" s="125">
        <v>2.5347224232506642</v>
      </c>
      <c r="C111" s="126">
        <v>2.8950107032794516E-2</v>
      </c>
      <c r="D111" s="127">
        <v>2.5914646330349416</v>
      </c>
      <c r="E111" s="128">
        <v>3002.8429766495706</v>
      </c>
      <c r="F111" s="129">
        <v>0.3088642165617328</v>
      </c>
      <c r="G111" s="130">
        <v>0.26840667024087095</v>
      </c>
      <c r="H111" s="130">
        <v>1.0320802632872919E-2</v>
      </c>
      <c r="I111" s="131">
        <v>0.28863544340130187</v>
      </c>
      <c r="J111" s="123">
        <v>99</v>
      </c>
      <c r="L111" s="125">
        <v>2.528754392857028</v>
      </c>
      <c r="M111" s="125">
        <v>2.4394753100400752</v>
      </c>
      <c r="N111" s="126">
        <v>2.2775276228814482E-2</v>
      </c>
      <c r="O111" s="127">
        <v>2.4841148514485516</v>
      </c>
      <c r="P111" s="128">
        <v>4428.3107098114961</v>
      </c>
      <c r="Q111" s="129">
        <v>0.31057217259133413</v>
      </c>
      <c r="R111" s="130">
        <v>0.28152163753207488</v>
      </c>
      <c r="S111" s="130">
        <v>7.4108507804232704E-3</v>
      </c>
      <c r="T111" s="131">
        <v>0.2960469050617045</v>
      </c>
      <c r="U111" s="123">
        <v>99</v>
      </c>
    </row>
    <row r="112" spans="1:21">
      <c r="A112" s="125">
        <v>2.5053556080258952</v>
      </c>
      <c r="B112" s="125">
        <v>2.3747929420649943</v>
      </c>
      <c r="C112" s="126">
        <v>3.3306802541046225E-2</v>
      </c>
      <c r="D112" s="127">
        <v>2.4400742750454447</v>
      </c>
      <c r="E112" s="128">
        <v>2136.6461667263015</v>
      </c>
      <c r="F112" s="129">
        <v>0.3327439942421197</v>
      </c>
      <c r="G112" s="130">
        <v>0.28225214249417913</v>
      </c>
      <c r="H112" s="130">
        <v>1.2880574425495043E-2</v>
      </c>
      <c r="I112" s="131">
        <v>0.30749806836814941</v>
      </c>
      <c r="J112" s="123">
        <v>100</v>
      </c>
      <c r="L112" s="125">
        <v>2.3699334024194156</v>
      </c>
      <c r="M112" s="125">
        <v>2.2671320944585203</v>
      </c>
      <c r="N112" s="126">
        <v>2.6224823459412044E-2</v>
      </c>
      <c r="O112" s="127">
        <v>2.3185327484389679</v>
      </c>
      <c r="P112" s="128">
        <v>3097.1492064514446</v>
      </c>
      <c r="Q112" s="129">
        <v>0.3369556453576984</v>
      </c>
      <c r="R112" s="130">
        <v>0.30030017710053014</v>
      </c>
      <c r="S112" s="130">
        <v>9.3508847594816844E-3</v>
      </c>
      <c r="T112" s="131">
        <v>0.31862791122911427</v>
      </c>
      <c r="U112" s="123">
        <v>100</v>
      </c>
    </row>
    <row r="113" spans="1:21">
      <c r="A113" s="125">
        <v>2.3777314878695899</v>
      </c>
      <c r="B113" s="125">
        <v>2.2253554825125557</v>
      </c>
      <c r="C113" s="126">
        <v>3.8871429938018863E-2</v>
      </c>
      <c r="D113" s="127">
        <v>2.3015434851910728</v>
      </c>
      <c r="E113" s="128">
        <v>1480.6631412149177</v>
      </c>
      <c r="F113" s="129">
        <v>0.358647141153</v>
      </c>
      <c r="G113" s="130">
        <v>0.29446872700155025</v>
      </c>
      <c r="H113" s="130">
        <v>1.6372044426390259E-2</v>
      </c>
      <c r="I113" s="131">
        <v>0.32655793407727512</v>
      </c>
      <c r="J113" s="123">
        <v>101</v>
      </c>
      <c r="L113" s="125">
        <v>2.2291547226709723</v>
      </c>
      <c r="M113" s="125">
        <v>2.1087004035035823</v>
      </c>
      <c r="N113" s="126">
        <v>3.0728142644742249E-2</v>
      </c>
      <c r="O113" s="127">
        <v>2.1689275630872773</v>
      </c>
      <c r="P113" s="128">
        <v>2096.6043072015445</v>
      </c>
      <c r="Q113" s="129">
        <v>0.36511394181709583</v>
      </c>
      <c r="R113" s="130">
        <v>0.31782495468867472</v>
      </c>
      <c r="S113" s="130">
        <v>1.2063517124597216E-2</v>
      </c>
      <c r="T113" s="131">
        <v>0.34146944825288528</v>
      </c>
      <c r="U113" s="123">
        <v>101</v>
      </c>
    </row>
    <row r="114" spans="1:21">
      <c r="A114" s="125">
        <v>2.2653822209887786</v>
      </c>
      <c r="B114" s="125">
        <v>2.0848730610974857</v>
      </c>
      <c r="C114" s="126">
        <v>4.6048255074309402E-2</v>
      </c>
      <c r="D114" s="127">
        <v>2.1751276410431322</v>
      </c>
      <c r="E114" s="128">
        <v>998.32660812676841</v>
      </c>
      <c r="F114" s="129">
        <v>0.38728850816513516</v>
      </c>
      <c r="G114" s="130">
        <v>0.3040748907715618</v>
      </c>
      <c r="H114" s="130">
        <v>2.1227963620809542E-2</v>
      </c>
      <c r="I114" s="131">
        <v>0.34568169946834848</v>
      </c>
      <c r="J114" s="123">
        <v>102</v>
      </c>
      <c r="L114" s="125">
        <v>2.106197904033078</v>
      </c>
      <c r="M114" s="125">
        <v>1.9624433569062305</v>
      </c>
      <c r="N114" s="126">
        <v>3.6672078348685626E-2</v>
      </c>
      <c r="O114" s="127">
        <v>2.0343206304696544</v>
      </c>
      <c r="P114" s="128">
        <v>1371.7800588688083</v>
      </c>
      <c r="Q114" s="129">
        <v>0.39560991450432836</v>
      </c>
      <c r="R114" s="130">
        <v>0.33309354333140406</v>
      </c>
      <c r="S114" s="130">
        <v>1.5948053870643943E-2</v>
      </c>
      <c r="T114" s="131">
        <v>0.36435172891786621</v>
      </c>
      <c r="U114" s="123">
        <v>102</v>
      </c>
    </row>
    <row r="115" spans="1:21">
      <c r="A115" s="125">
        <v>2.1686982091010765</v>
      </c>
      <c r="B115" s="125">
        <v>1.9515242871428629</v>
      </c>
      <c r="C115" s="126">
        <v>5.5401510703625916E-2</v>
      </c>
      <c r="D115" s="127">
        <v>2.0601112481219697</v>
      </c>
      <c r="E115" s="128">
        <v>654.3424510915479</v>
      </c>
      <c r="F115" s="129">
        <v>0.41984535615862145</v>
      </c>
      <c r="G115" s="130">
        <v>0.30960210685894712</v>
      </c>
      <c r="H115" s="130">
        <v>2.8123277882569988E-2</v>
      </c>
      <c r="I115" s="131">
        <v>0.36472373150878429</v>
      </c>
      <c r="J115" s="123">
        <v>103</v>
      </c>
      <c r="L115" s="125">
        <v>2.0012308009454922</v>
      </c>
      <c r="M115" s="125">
        <v>1.8263466511495536</v>
      </c>
      <c r="N115" s="126">
        <v>4.4613303519372059E-2</v>
      </c>
      <c r="O115" s="127">
        <v>1.9137887260475228</v>
      </c>
      <c r="P115" s="128">
        <v>866.4592757306167</v>
      </c>
      <c r="Q115" s="129">
        <v>0.42947638640192931</v>
      </c>
      <c r="R115" s="130">
        <v>0.34458777135202301</v>
      </c>
      <c r="S115" s="130">
        <v>2.1655258941302619E-2</v>
      </c>
      <c r="T115" s="131">
        <v>0.38703207887697616</v>
      </c>
      <c r="U115" s="123">
        <v>103</v>
      </c>
    </row>
    <row r="116" spans="1:21">
      <c r="A116" s="125">
        <v>2.0885431495693076</v>
      </c>
      <c r="B116" s="125">
        <v>1.8230561828825143</v>
      </c>
      <c r="C116" s="126">
        <v>6.7726267011937069E-2</v>
      </c>
      <c r="D116" s="127">
        <v>1.9557996662259109</v>
      </c>
      <c r="E116" s="128">
        <v>416.6250693080824</v>
      </c>
      <c r="F116" s="129">
        <v>0.45826945232388383</v>
      </c>
      <c r="G116" s="130">
        <v>0.30878522532578501</v>
      </c>
      <c r="H116" s="130">
        <v>3.8133731377066035E-2</v>
      </c>
      <c r="I116" s="131">
        <v>0.38352733882483442</v>
      </c>
      <c r="J116" s="123">
        <v>104</v>
      </c>
      <c r="L116" s="125">
        <v>1.914974344607878</v>
      </c>
      <c r="M116" s="125">
        <v>1.6979545781889567</v>
      </c>
      <c r="N116" s="126">
        <v>5.5362185310949275E-2</v>
      </c>
      <c r="O116" s="127">
        <v>1.8064644613984173</v>
      </c>
      <c r="P116" s="128">
        <v>527.85957714417009</v>
      </c>
      <c r="Q116" s="129">
        <v>0.46858592365823121</v>
      </c>
      <c r="R116" s="130">
        <v>0.34990983474075515</v>
      </c>
      <c r="S116" s="130">
        <v>3.0274512478947985E-2</v>
      </c>
      <c r="T116" s="131">
        <v>0.40924787919949318</v>
      </c>
      <c r="U116" s="123">
        <v>104</v>
      </c>
    </row>
    <row r="117" spans="1:21">
      <c r="A117" s="125">
        <v>2.0264389790731419</v>
      </c>
      <c r="B117" s="125">
        <v>1.6965593237250989</v>
      </c>
      <c r="C117" s="126">
        <v>8.415297330307217E-2</v>
      </c>
      <c r="D117" s="127">
        <v>1.8614991513991204</v>
      </c>
      <c r="E117" s="128">
        <v>257.55459523622426</v>
      </c>
      <c r="F117" s="129">
        <v>0.50583300406688925</v>
      </c>
      <c r="G117" s="130">
        <v>0.29801971021566065</v>
      </c>
      <c r="H117" s="130">
        <v>5.3013595370211379E-2</v>
      </c>
      <c r="I117" s="131">
        <v>0.40192635714127495</v>
      </c>
      <c r="J117" s="123">
        <v>105</v>
      </c>
      <c r="L117" s="125">
        <v>1.8489454064292121</v>
      </c>
      <c r="M117" s="125">
        <v>1.5741092569313677</v>
      </c>
      <c r="N117" s="126">
        <v>7.0111262627001125E-2</v>
      </c>
      <c r="O117" s="127">
        <v>1.7115273316802899</v>
      </c>
      <c r="P117" s="128">
        <v>310.00509054257708</v>
      </c>
      <c r="Q117" s="129">
        <v>0.51633751478457013</v>
      </c>
      <c r="R117" s="130">
        <v>0.34510332118260822</v>
      </c>
      <c r="S117" s="130">
        <v>4.3682192245398432E-2</v>
      </c>
      <c r="T117" s="131">
        <v>0.43072041798358918</v>
      </c>
      <c r="U117" s="123">
        <v>105</v>
      </c>
    </row>
    <row r="118" spans="1:21">
      <c r="A118" s="125">
        <v>1.9848253928603219</v>
      </c>
      <c r="B118" s="125">
        <v>1.5681227855322484</v>
      </c>
      <c r="C118" s="126">
        <v>0.10630168554287596</v>
      </c>
      <c r="D118" s="127">
        <v>1.7764740891962851</v>
      </c>
      <c r="E118" s="128">
        <v>154.54439230517099</v>
      </c>
      <c r="F118" s="129">
        <v>0.56810670676455666</v>
      </c>
      <c r="G118" s="130">
        <v>0.27138745964814848</v>
      </c>
      <c r="H118" s="130">
        <v>7.5693685488879656E-2</v>
      </c>
      <c r="I118" s="131">
        <v>0.41974708320635257</v>
      </c>
      <c r="J118" s="123">
        <v>106</v>
      </c>
      <c r="L118" s="125">
        <v>1.8058159580987476</v>
      </c>
      <c r="M118" s="125">
        <v>1.4505367021846653</v>
      </c>
      <c r="N118" s="126">
        <v>9.0632463243388292E-2</v>
      </c>
      <c r="O118" s="127">
        <v>1.6281763301417065</v>
      </c>
      <c r="P118" s="128">
        <v>175.49798520670637</v>
      </c>
      <c r="Q118" s="129">
        <v>0.57897048922560779</v>
      </c>
      <c r="R118" s="130">
        <v>0.32334876658461081</v>
      </c>
      <c r="S118" s="130">
        <v>6.52096231227033E-2</v>
      </c>
      <c r="T118" s="131">
        <v>0.45115962790510927</v>
      </c>
      <c r="U118" s="123">
        <v>106</v>
      </c>
    </row>
    <row r="119" spans="1:21">
      <c r="A119" s="125">
        <v>1.9674139693399606</v>
      </c>
      <c r="B119" s="125">
        <v>1.4323022656073985</v>
      </c>
      <c r="C119" s="126">
        <v>0.13650808768687805</v>
      </c>
      <c r="D119" s="127">
        <v>1.6998581174736795</v>
      </c>
      <c r="E119" s="128">
        <v>90.010252615510353</v>
      </c>
      <c r="F119" s="129">
        <v>0.65475650742224389</v>
      </c>
      <c r="G119" s="130">
        <v>0.21886457861811942</v>
      </c>
      <c r="H119" s="130">
        <v>0.11119692061329704</v>
      </c>
      <c r="I119" s="131">
        <v>0.43681054302018163</v>
      </c>
      <c r="J119" s="123">
        <v>107</v>
      </c>
      <c r="L119" s="125">
        <v>1.7899379816781595</v>
      </c>
      <c r="M119" s="125">
        <v>1.3211893606327758</v>
      </c>
      <c r="N119" s="126">
        <v>0.11957872985851621</v>
      </c>
      <c r="O119" s="127">
        <v>1.5555636711554677</v>
      </c>
      <c r="P119" s="128">
        <v>95.816009416585189</v>
      </c>
      <c r="Q119" s="129">
        <v>0.66815959380527057</v>
      </c>
      <c r="R119" s="130">
        <v>0.272379699949164</v>
      </c>
      <c r="S119" s="130">
        <v>0.10096425863676188</v>
      </c>
      <c r="T119" s="131">
        <v>0.47026964687721728</v>
      </c>
      <c r="U119" s="123">
        <v>107</v>
      </c>
    </row>
    <row r="120" spans="1:21">
      <c r="A120" s="125">
        <v>1.9796400298305361</v>
      </c>
      <c r="B120" s="125">
        <v>1.281299526488878</v>
      </c>
      <c r="C120" s="126">
        <v>0.17814808758715769</v>
      </c>
      <c r="D120" s="127">
        <v>1.6304697781597071</v>
      </c>
      <c r="E120" s="128">
        <v>50.899848800511094</v>
      </c>
      <c r="F120" s="129">
        <v>0.78293240896060712</v>
      </c>
      <c r="G120" s="130">
        <v>0.12293772816161302</v>
      </c>
      <c r="H120" s="130">
        <v>0.16836598999974342</v>
      </c>
      <c r="I120" s="131">
        <v>0.4529350685611101</v>
      </c>
      <c r="J120" s="123">
        <v>108</v>
      </c>
      <c r="L120" s="125">
        <v>1.8080833208356433</v>
      </c>
      <c r="M120" s="125">
        <v>1.1772034007308121</v>
      </c>
      <c r="N120" s="126">
        <v>0.16093875512878342</v>
      </c>
      <c r="O120" s="127">
        <v>1.4926433607832277</v>
      </c>
      <c r="P120" s="128">
        <v>50.506901717367825</v>
      </c>
      <c r="Q120" s="129">
        <v>0.8063138009225469</v>
      </c>
      <c r="R120" s="130">
        <v>0.16919639300138056</v>
      </c>
      <c r="S120" s="130">
        <v>0.16252995100029755</v>
      </c>
      <c r="T120" s="131">
        <v>0.48775509696196373</v>
      </c>
      <c r="U120" s="123">
        <v>108</v>
      </c>
    </row>
    <row r="121" spans="1:21">
      <c r="A121" s="125">
        <v>2.0291451837177696</v>
      </c>
      <c r="B121" s="125">
        <v>1.1037089372230335</v>
      </c>
      <c r="C121" s="126">
        <v>0.23608067512620817</v>
      </c>
      <c r="D121" s="127">
        <v>1.5664270604704016</v>
      </c>
      <c r="E121" s="128">
        <v>27.9647977386797</v>
      </c>
      <c r="F121" s="129">
        <v>0.98383794557329107</v>
      </c>
      <c r="G121" s="130">
        <v>0</v>
      </c>
      <c r="H121" s="130">
        <v>0.2632136736662905</v>
      </c>
      <c r="I121" s="131">
        <v>0.46793914518736163</v>
      </c>
      <c r="J121" s="123">
        <v>109</v>
      </c>
      <c r="L121" s="125">
        <v>1.8703968407442018</v>
      </c>
      <c r="M121" s="125">
        <v>1.0052624577516198</v>
      </c>
      <c r="N121" s="126">
        <v>0.22069754668178118</v>
      </c>
      <c r="O121" s="127">
        <v>1.4378296492479108</v>
      </c>
      <c r="P121" s="128">
        <v>25.75148766932028</v>
      </c>
      <c r="Q121" s="129">
        <v>1</v>
      </c>
      <c r="R121" s="130">
        <v>0</v>
      </c>
      <c r="S121" s="130">
        <v>0.27267877139912233</v>
      </c>
      <c r="T121" s="131">
        <v>0.50332793429099243</v>
      </c>
      <c r="U121" s="123">
        <v>109</v>
      </c>
    </row>
    <row r="122" spans="1:21">
      <c r="A122" s="134"/>
      <c r="B122" s="134"/>
      <c r="C122" s="135"/>
      <c r="D122" s="127">
        <v>1.5043328706186001</v>
      </c>
      <c r="E122" s="128">
        <v>14.942824554428075</v>
      </c>
      <c r="F122" s="132"/>
      <c r="G122" s="135"/>
      <c r="H122" s="130"/>
      <c r="I122" s="131">
        <v>1</v>
      </c>
      <c r="J122" s="123" t="s">
        <v>352</v>
      </c>
      <c r="L122" s="134"/>
      <c r="M122" s="134"/>
      <c r="N122" s="135"/>
      <c r="O122" s="127">
        <v>1.3882270898588656</v>
      </c>
      <c r="P122" s="128">
        <v>12.732684999978337</v>
      </c>
      <c r="Q122" s="132"/>
      <c r="R122" s="135"/>
      <c r="S122" s="130"/>
      <c r="T122" s="131">
        <v>1</v>
      </c>
      <c r="U122" s="123" t="s">
        <v>352</v>
      </c>
    </row>
  </sheetData>
  <mergeCells count="18">
    <mergeCell ref="L7:M7"/>
    <mergeCell ref="Q7:R7"/>
    <mergeCell ref="L1:U1"/>
    <mergeCell ref="A7:B7"/>
    <mergeCell ref="F7:G7"/>
    <mergeCell ref="L4:O4"/>
    <mergeCell ref="Q4:T4"/>
    <mergeCell ref="L5:O5"/>
    <mergeCell ref="Q5:T5"/>
    <mergeCell ref="L6:M6"/>
    <mergeCell ref="Q6:R6"/>
    <mergeCell ref="A5:D5"/>
    <mergeCell ref="F5:I5"/>
    <mergeCell ref="A6:B6"/>
    <mergeCell ref="F6:G6"/>
    <mergeCell ref="A1:J1"/>
    <mergeCell ref="A4:D4"/>
    <mergeCell ref="F4:I4"/>
  </mergeCells>
  <hyperlinks>
    <hyperlink ref="W2" r:id="rId1" location="losExcel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8"/>
  <sheetViews>
    <sheetView topLeftCell="A5" workbookViewId="0">
      <selection activeCell="D17" sqref="D17"/>
    </sheetView>
  </sheetViews>
  <sheetFormatPr defaultColWidth="10.6640625" defaultRowHeight="15.5"/>
  <sheetData>
    <row r="1" spans="1:8">
      <c r="A1" s="168" t="s">
        <v>327</v>
      </c>
      <c r="B1" s="168" t="s">
        <v>18</v>
      </c>
      <c r="C1" s="168">
        <f>MAX(B2:B214)</f>
        <v>0</v>
      </c>
      <c r="D1" s="168">
        <f>MIN(B2:B214)</f>
        <v>0</v>
      </c>
      <c r="E1" s="167"/>
      <c r="F1" s="167"/>
      <c r="G1" s="167"/>
      <c r="H1" s="167"/>
    </row>
    <row r="2" spans="1:8">
      <c r="A2" s="168" t="str">
        <f>IF(M3="זכר", "male", "female")</f>
        <v>female</v>
      </c>
      <c r="B2" s="168">
        <f>N3</f>
        <v>0</v>
      </c>
      <c r="C2" s="167"/>
      <c r="D2" s="167"/>
      <c r="E2" s="167"/>
      <c r="F2" s="167"/>
      <c r="G2" s="167"/>
      <c r="H2" s="167"/>
    </row>
    <row r="3" spans="1:8">
      <c r="A3" s="168" t="str">
        <f t="shared" ref="A3:A66" si="0">IF(M4="זכר", "male", "female")</f>
        <v>female</v>
      </c>
      <c r="B3" s="168">
        <f t="shared" ref="B3:B66" si="1">N4</f>
        <v>0</v>
      </c>
      <c r="C3" s="167"/>
      <c r="D3" s="167"/>
      <c r="E3" s="167"/>
      <c r="F3" s="167"/>
      <c r="G3" s="167"/>
      <c r="H3" s="167"/>
    </row>
    <row r="4" spans="1:8" ht="16" thickBot="1">
      <c r="A4" s="168" t="str">
        <f t="shared" si="0"/>
        <v>female</v>
      </c>
      <c r="B4" s="168">
        <f t="shared" si="1"/>
        <v>0</v>
      </c>
      <c r="C4" s="167"/>
      <c r="D4" s="167"/>
      <c r="E4" s="167"/>
      <c r="F4" s="167"/>
      <c r="G4" s="167"/>
      <c r="H4" s="167"/>
    </row>
    <row r="5" spans="1:8">
      <c r="A5" s="168" t="str">
        <f t="shared" si="0"/>
        <v>female</v>
      </c>
      <c r="B5" s="168">
        <f t="shared" si="1"/>
        <v>0</v>
      </c>
      <c r="C5" s="167"/>
      <c r="D5" s="167"/>
      <c r="E5" s="167"/>
      <c r="F5" s="189" t="s">
        <v>363</v>
      </c>
      <c r="G5" s="189" t="s">
        <v>365</v>
      </c>
      <c r="H5" s="167"/>
    </row>
    <row r="6" spans="1:8">
      <c r="A6" s="168" t="str">
        <f t="shared" si="0"/>
        <v>female</v>
      </c>
      <c r="B6" s="168">
        <f t="shared" si="1"/>
        <v>0</v>
      </c>
      <c r="C6" s="167"/>
      <c r="D6" s="175" t="s">
        <v>193</v>
      </c>
      <c r="E6" s="167"/>
      <c r="F6" s="153">
        <v>0</v>
      </c>
      <c r="G6" s="154">
        <v>2</v>
      </c>
      <c r="H6" s="167"/>
    </row>
    <row r="7" spans="1:8">
      <c r="A7" s="168" t="str">
        <f t="shared" si="0"/>
        <v>female</v>
      </c>
      <c r="B7" s="168">
        <f t="shared" si="1"/>
        <v>0</v>
      </c>
      <c r="C7" s="167"/>
      <c r="D7" s="176" t="s">
        <v>40</v>
      </c>
      <c r="E7" s="168">
        <v>0</v>
      </c>
      <c r="F7" s="153">
        <v>9.9</v>
      </c>
      <c r="G7" s="154">
        <v>1</v>
      </c>
      <c r="H7" s="167"/>
    </row>
    <row r="8" spans="1:8">
      <c r="A8" s="168" t="str">
        <f t="shared" si="0"/>
        <v>female</v>
      </c>
      <c r="B8" s="168">
        <f t="shared" si="1"/>
        <v>0</v>
      </c>
      <c r="C8" s="167"/>
      <c r="D8" s="177" t="s">
        <v>41</v>
      </c>
      <c r="E8" s="168">
        <v>9.9</v>
      </c>
      <c r="F8" s="153">
        <v>19.899999999999999</v>
      </c>
      <c r="G8" s="154">
        <v>2</v>
      </c>
      <c r="H8" s="167"/>
    </row>
    <row r="9" spans="1:8">
      <c r="A9" s="168" t="str">
        <f t="shared" si="0"/>
        <v>female</v>
      </c>
      <c r="B9" s="168">
        <f t="shared" si="1"/>
        <v>0</v>
      </c>
      <c r="C9" s="167"/>
      <c r="D9" s="176" t="s">
        <v>42</v>
      </c>
      <c r="E9" s="168">
        <v>19.899999999999999</v>
      </c>
      <c r="F9" s="153">
        <v>29.9</v>
      </c>
      <c r="G9" s="154">
        <v>3</v>
      </c>
      <c r="H9" s="167"/>
    </row>
    <row r="10" spans="1:8">
      <c r="A10" s="168" t="str">
        <f t="shared" si="0"/>
        <v>female</v>
      </c>
      <c r="B10" s="168">
        <f t="shared" si="1"/>
        <v>0</v>
      </c>
      <c r="C10" s="167"/>
      <c r="D10" s="176" t="s">
        <v>43</v>
      </c>
      <c r="E10" s="168">
        <v>29.9</v>
      </c>
      <c r="F10" s="153">
        <v>39.9</v>
      </c>
      <c r="G10" s="154">
        <v>4</v>
      </c>
      <c r="H10" s="167"/>
    </row>
    <row r="11" spans="1:8">
      <c r="A11" s="168" t="str">
        <f t="shared" si="0"/>
        <v>female</v>
      </c>
      <c r="B11" s="168">
        <f t="shared" si="1"/>
        <v>0</v>
      </c>
      <c r="C11" s="167"/>
      <c r="D11" s="176" t="s">
        <v>44</v>
      </c>
      <c r="E11" s="168">
        <v>39.9</v>
      </c>
      <c r="F11" s="153">
        <v>49.9</v>
      </c>
      <c r="G11" s="154">
        <v>14</v>
      </c>
      <c r="H11" s="167"/>
    </row>
    <row r="12" spans="1:8">
      <c r="A12" s="168" t="str">
        <f t="shared" si="0"/>
        <v>female</v>
      </c>
      <c r="B12" s="168">
        <f t="shared" si="1"/>
        <v>0</v>
      </c>
      <c r="C12" s="167"/>
      <c r="D12" s="176" t="s">
        <v>45</v>
      </c>
      <c r="E12" s="168">
        <v>49.9</v>
      </c>
      <c r="F12" s="153">
        <v>59.9</v>
      </c>
      <c r="G12" s="154">
        <v>47</v>
      </c>
      <c r="H12" s="167"/>
    </row>
    <row r="13" spans="1:8">
      <c r="A13" s="168" t="str">
        <f t="shared" si="0"/>
        <v>female</v>
      </c>
      <c r="B13" s="168">
        <f t="shared" si="1"/>
        <v>0</v>
      </c>
      <c r="C13" s="167"/>
      <c r="D13" s="176" t="s">
        <v>46</v>
      </c>
      <c r="E13" s="168">
        <v>59.9</v>
      </c>
      <c r="F13" s="153">
        <v>69.900000000000006</v>
      </c>
      <c r="G13" s="154">
        <v>110</v>
      </c>
      <c r="H13" s="167"/>
    </row>
    <row r="14" spans="1:8">
      <c r="A14" s="168" t="str">
        <f t="shared" si="0"/>
        <v>female</v>
      </c>
      <c r="B14" s="168">
        <f t="shared" si="1"/>
        <v>0</v>
      </c>
      <c r="C14" s="167"/>
      <c r="D14" s="176" t="s">
        <v>47</v>
      </c>
      <c r="E14" s="168">
        <v>69.900000000000006</v>
      </c>
      <c r="F14" s="153">
        <v>79.900000000000006</v>
      </c>
      <c r="G14" s="154">
        <v>248</v>
      </c>
      <c r="H14" s="167"/>
    </row>
    <row r="15" spans="1:8">
      <c r="A15" s="168" t="str">
        <f t="shared" si="0"/>
        <v>female</v>
      </c>
      <c r="B15" s="168">
        <f t="shared" si="1"/>
        <v>0</v>
      </c>
      <c r="C15" s="167"/>
      <c r="D15" s="178" t="s">
        <v>48</v>
      </c>
      <c r="E15" s="168">
        <v>79.900000000000006</v>
      </c>
      <c r="F15" s="153">
        <v>89.9</v>
      </c>
      <c r="G15" s="154">
        <v>383</v>
      </c>
      <c r="H15" s="167"/>
    </row>
    <row r="16" spans="1:8">
      <c r="A16" s="168" t="str">
        <f t="shared" si="0"/>
        <v>female</v>
      </c>
      <c r="B16" s="168">
        <f t="shared" si="1"/>
        <v>0</v>
      </c>
      <c r="C16" s="167"/>
      <c r="D16" s="179" t="s">
        <v>49</v>
      </c>
      <c r="E16" s="168">
        <v>89.9</v>
      </c>
      <c r="F16" s="153">
        <v>99.9</v>
      </c>
      <c r="G16" s="154">
        <v>256</v>
      </c>
      <c r="H16" s="167"/>
    </row>
    <row r="17" spans="1:8" ht="16" thickBot="1">
      <c r="A17" s="168" t="str">
        <f t="shared" si="0"/>
        <v>female</v>
      </c>
      <c r="B17" s="168">
        <f t="shared" si="1"/>
        <v>0</v>
      </c>
      <c r="C17" s="167"/>
      <c r="D17" s="176" t="s">
        <v>65</v>
      </c>
      <c r="E17" s="168">
        <v>99.9</v>
      </c>
      <c r="F17" s="155" t="s">
        <v>364</v>
      </c>
      <c r="G17" s="155">
        <v>7</v>
      </c>
      <c r="H17" s="167"/>
    </row>
    <row r="18" spans="1:8">
      <c r="A18" s="168" t="str">
        <f t="shared" si="0"/>
        <v>female</v>
      </c>
      <c r="B18" s="168">
        <f t="shared" si="1"/>
        <v>0</v>
      </c>
      <c r="C18" s="167"/>
      <c r="D18" s="167"/>
      <c r="E18" s="167"/>
      <c r="F18" s="167"/>
      <c r="G18" s="167"/>
      <c r="H18" s="167"/>
    </row>
    <row r="19" spans="1:8">
      <c r="A19" s="168" t="str">
        <f t="shared" si="0"/>
        <v>female</v>
      </c>
      <c r="B19" s="168">
        <f t="shared" si="1"/>
        <v>0</v>
      </c>
      <c r="C19" s="167"/>
      <c r="D19" s="167"/>
      <c r="E19" s="167"/>
      <c r="F19" s="167"/>
      <c r="G19" s="167"/>
      <c r="H19" s="167"/>
    </row>
    <row r="20" spans="1:8">
      <c r="A20" s="168" t="str">
        <f t="shared" si="0"/>
        <v>female</v>
      </c>
      <c r="B20" s="168">
        <f t="shared" si="1"/>
        <v>0</v>
      </c>
      <c r="C20" s="167"/>
      <c r="D20" s="167"/>
      <c r="E20" s="167"/>
      <c r="F20" s="167"/>
      <c r="G20" s="167"/>
      <c r="H20" s="167"/>
    </row>
    <row r="21" spans="1:8">
      <c r="A21" s="168" t="str">
        <f t="shared" si="0"/>
        <v>female</v>
      </c>
      <c r="B21" s="168">
        <f t="shared" si="1"/>
        <v>0</v>
      </c>
      <c r="C21" s="167"/>
      <c r="D21" s="167"/>
      <c r="E21" s="167"/>
      <c r="F21" s="167"/>
      <c r="G21" s="167"/>
      <c r="H21" s="167"/>
    </row>
    <row r="22" spans="1:8">
      <c r="A22" s="168" t="str">
        <f t="shared" si="0"/>
        <v>female</v>
      </c>
      <c r="B22" s="168">
        <f t="shared" si="1"/>
        <v>0</v>
      </c>
      <c r="C22" s="167"/>
      <c r="D22" s="167"/>
      <c r="E22" s="167"/>
      <c r="F22" s="167"/>
      <c r="G22" s="167"/>
      <c r="H22" s="167"/>
    </row>
    <row r="23" spans="1:8">
      <c r="A23" s="168" t="str">
        <f t="shared" si="0"/>
        <v>female</v>
      </c>
      <c r="B23" s="168">
        <f t="shared" si="1"/>
        <v>0</v>
      </c>
      <c r="C23" s="167"/>
      <c r="D23" s="167"/>
      <c r="E23" s="167"/>
      <c r="F23" s="167"/>
      <c r="G23" s="167"/>
      <c r="H23" s="167"/>
    </row>
    <row r="24" spans="1:8">
      <c r="A24" s="168" t="str">
        <f t="shared" si="0"/>
        <v>female</v>
      </c>
      <c r="B24" s="168">
        <f t="shared" si="1"/>
        <v>0</v>
      </c>
      <c r="C24" s="167"/>
      <c r="D24" s="167"/>
      <c r="E24" s="167"/>
      <c r="F24" s="167"/>
      <c r="G24" s="167"/>
      <c r="H24" s="167"/>
    </row>
    <row r="25" spans="1:8">
      <c r="A25" s="168" t="str">
        <f t="shared" si="0"/>
        <v>female</v>
      </c>
      <c r="B25" s="168">
        <f t="shared" si="1"/>
        <v>0</v>
      </c>
      <c r="C25" s="167"/>
      <c r="D25" s="167"/>
      <c r="E25" s="167"/>
      <c r="F25" s="167"/>
      <c r="G25" s="167"/>
      <c r="H25" s="167"/>
    </row>
    <row r="26" spans="1:8">
      <c r="A26" s="168" t="str">
        <f t="shared" si="0"/>
        <v>female</v>
      </c>
      <c r="B26" s="168">
        <f t="shared" si="1"/>
        <v>0</v>
      </c>
      <c r="C26" s="167"/>
      <c r="D26" s="167"/>
      <c r="E26" s="167"/>
      <c r="F26" s="167"/>
      <c r="G26" s="167"/>
      <c r="H26" s="167"/>
    </row>
    <row r="27" spans="1:8">
      <c r="A27" s="168" t="str">
        <f t="shared" si="0"/>
        <v>female</v>
      </c>
      <c r="B27" s="168">
        <f t="shared" si="1"/>
        <v>0</v>
      </c>
      <c r="C27" s="167"/>
      <c r="D27" s="167"/>
      <c r="E27" s="167"/>
      <c r="F27" s="167"/>
      <c r="G27" s="167"/>
      <c r="H27" s="167"/>
    </row>
    <row r="28" spans="1:8">
      <c r="A28" s="168" t="str">
        <f t="shared" si="0"/>
        <v>female</v>
      </c>
      <c r="B28" s="168">
        <f t="shared" si="1"/>
        <v>0</v>
      </c>
      <c r="C28" s="167"/>
      <c r="D28" s="167"/>
      <c r="E28" s="167"/>
      <c r="F28" s="167"/>
      <c r="G28" s="167"/>
      <c r="H28" s="167"/>
    </row>
    <row r="29" spans="1:8">
      <c r="A29" s="168" t="str">
        <f t="shared" si="0"/>
        <v>female</v>
      </c>
      <c r="B29" s="168">
        <f t="shared" si="1"/>
        <v>0</v>
      </c>
      <c r="C29" s="167"/>
      <c r="D29" s="167"/>
      <c r="E29" s="167"/>
      <c r="F29" s="167"/>
      <c r="G29" s="167"/>
      <c r="H29" s="167"/>
    </row>
    <row r="30" spans="1:8">
      <c r="A30" s="168" t="str">
        <f t="shared" si="0"/>
        <v>female</v>
      </c>
      <c r="B30" s="168">
        <f t="shared" si="1"/>
        <v>0</v>
      </c>
      <c r="C30" s="167"/>
      <c r="D30" s="167"/>
      <c r="E30" s="167"/>
      <c r="F30" s="167"/>
      <c r="G30" s="167"/>
      <c r="H30" s="167"/>
    </row>
    <row r="31" spans="1:8">
      <c r="A31" s="168" t="str">
        <f t="shared" si="0"/>
        <v>female</v>
      </c>
      <c r="B31" s="168">
        <f t="shared" si="1"/>
        <v>0</v>
      </c>
      <c r="C31" s="167"/>
      <c r="D31" s="167"/>
      <c r="E31" s="167"/>
      <c r="F31" s="167"/>
      <c r="G31" s="167"/>
      <c r="H31" s="167"/>
    </row>
    <row r="32" spans="1:8">
      <c r="A32" s="168" t="str">
        <f t="shared" si="0"/>
        <v>female</v>
      </c>
      <c r="B32" s="168">
        <f t="shared" si="1"/>
        <v>0</v>
      </c>
      <c r="C32" s="167"/>
      <c r="D32" s="167"/>
      <c r="E32" s="167"/>
      <c r="F32" s="167"/>
      <c r="G32" s="167"/>
      <c r="H32" s="167"/>
    </row>
    <row r="33" spans="1:8">
      <c r="A33" s="168" t="str">
        <f t="shared" si="0"/>
        <v>female</v>
      </c>
      <c r="B33" s="168">
        <f t="shared" si="1"/>
        <v>0</v>
      </c>
      <c r="C33" s="167"/>
      <c r="D33" s="167"/>
      <c r="E33" s="167"/>
      <c r="F33" s="167"/>
      <c r="G33" s="167"/>
      <c r="H33" s="167"/>
    </row>
    <row r="34" spans="1:8">
      <c r="A34" s="168" t="str">
        <f t="shared" si="0"/>
        <v>female</v>
      </c>
      <c r="B34" s="168">
        <f t="shared" si="1"/>
        <v>0</v>
      </c>
      <c r="C34" s="167"/>
      <c r="D34" s="167"/>
      <c r="E34" s="167"/>
      <c r="F34" s="167"/>
      <c r="G34" s="167"/>
      <c r="H34" s="167"/>
    </row>
    <row r="35" spans="1:8">
      <c r="A35" s="168" t="str">
        <f t="shared" si="0"/>
        <v>female</v>
      </c>
      <c r="B35" s="168">
        <f t="shared" si="1"/>
        <v>0</v>
      </c>
      <c r="C35" s="167"/>
      <c r="D35" s="167"/>
      <c r="E35" s="167"/>
      <c r="F35" s="167"/>
      <c r="G35" s="167"/>
      <c r="H35" s="167"/>
    </row>
    <row r="36" spans="1:8">
      <c r="A36" s="168" t="str">
        <f t="shared" si="0"/>
        <v>female</v>
      </c>
      <c r="B36" s="168">
        <f t="shared" si="1"/>
        <v>0</v>
      </c>
      <c r="C36" s="167"/>
      <c r="D36" s="167"/>
      <c r="E36" s="167"/>
      <c r="F36" s="167"/>
      <c r="G36" s="167"/>
      <c r="H36" s="167"/>
    </row>
    <row r="37" spans="1:8">
      <c r="A37" s="168" t="str">
        <f t="shared" si="0"/>
        <v>female</v>
      </c>
      <c r="B37" s="168">
        <f t="shared" si="1"/>
        <v>0</v>
      </c>
      <c r="C37" s="167"/>
      <c r="D37" s="167"/>
      <c r="E37" s="167"/>
      <c r="F37" s="167"/>
      <c r="G37" s="167"/>
      <c r="H37" s="167"/>
    </row>
    <row r="38" spans="1:8">
      <c r="A38" s="168" t="str">
        <f t="shared" si="0"/>
        <v>female</v>
      </c>
      <c r="B38" s="168">
        <f t="shared" si="1"/>
        <v>0</v>
      </c>
      <c r="C38" s="167"/>
      <c r="D38" s="167"/>
      <c r="E38" s="167"/>
      <c r="F38" s="167"/>
      <c r="G38" s="167"/>
      <c r="H38" s="167"/>
    </row>
    <row r="39" spans="1:8">
      <c r="A39" s="168" t="str">
        <f t="shared" si="0"/>
        <v>female</v>
      </c>
      <c r="B39" s="168">
        <f t="shared" si="1"/>
        <v>0</v>
      </c>
      <c r="C39" s="167"/>
      <c r="D39" s="167"/>
      <c r="E39" s="167"/>
      <c r="F39" s="167"/>
      <c r="G39" s="167"/>
      <c r="H39" s="167"/>
    </row>
    <row r="40" spans="1:8">
      <c r="A40" s="168" t="str">
        <f t="shared" si="0"/>
        <v>female</v>
      </c>
      <c r="B40" s="168">
        <f t="shared" si="1"/>
        <v>0</v>
      </c>
      <c r="C40" s="167"/>
      <c r="D40" s="167"/>
      <c r="E40" s="167"/>
      <c r="F40" s="167"/>
      <c r="G40" s="167"/>
      <c r="H40" s="167"/>
    </row>
    <row r="41" spans="1:8">
      <c r="A41" s="168" t="str">
        <f t="shared" si="0"/>
        <v>female</v>
      </c>
      <c r="B41" s="168">
        <f t="shared" si="1"/>
        <v>0</v>
      </c>
      <c r="C41" s="167"/>
      <c r="D41" s="167"/>
      <c r="E41" s="167"/>
      <c r="F41" s="167"/>
      <c r="G41" s="167"/>
      <c r="H41" s="167"/>
    </row>
    <row r="42" spans="1:8">
      <c r="A42" s="168" t="str">
        <f t="shared" si="0"/>
        <v>female</v>
      </c>
      <c r="B42" s="168">
        <f t="shared" si="1"/>
        <v>0</v>
      </c>
      <c r="C42" s="167"/>
      <c r="D42" s="167"/>
      <c r="E42" s="167"/>
      <c r="F42" s="167"/>
      <c r="G42" s="167"/>
      <c r="H42" s="167"/>
    </row>
    <row r="43" spans="1:8">
      <c r="A43" s="168" t="str">
        <f t="shared" si="0"/>
        <v>female</v>
      </c>
      <c r="B43" s="168">
        <f t="shared" si="1"/>
        <v>0</v>
      </c>
      <c r="C43" s="167"/>
      <c r="D43" s="167"/>
      <c r="E43" s="167"/>
      <c r="F43" s="167"/>
      <c r="G43" s="167"/>
      <c r="H43" s="167"/>
    </row>
    <row r="44" spans="1:8">
      <c r="A44" s="168" t="str">
        <f t="shared" si="0"/>
        <v>female</v>
      </c>
      <c r="B44" s="168">
        <f t="shared" si="1"/>
        <v>0</v>
      </c>
      <c r="C44" s="167"/>
      <c r="D44" s="167"/>
      <c r="E44" s="167"/>
      <c r="F44" s="167"/>
      <c r="G44" s="167"/>
      <c r="H44" s="167"/>
    </row>
    <row r="45" spans="1:8">
      <c r="A45" s="168" t="str">
        <f t="shared" si="0"/>
        <v>female</v>
      </c>
      <c r="B45" s="168">
        <f t="shared" si="1"/>
        <v>0</v>
      </c>
      <c r="C45" s="167"/>
      <c r="D45" s="167"/>
      <c r="E45" s="167"/>
      <c r="F45" s="167"/>
      <c r="G45" s="167"/>
      <c r="H45" s="167"/>
    </row>
    <row r="46" spans="1:8">
      <c r="A46" s="168" t="str">
        <f t="shared" si="0"/>
        <v>female</v>
      </c>
      <c r="B46" s="168">
        <f t="shared" si="1"/>
        <v>0</v>
      </c>
      <c r="C46" s="167"/>
      <c r="D46" s="167"/>
      <c r="E46" s="167"/>
      <c r="F46" s="167"/>
      <c r="G46" s="167"/>
      <c r="H46" s="167"/>
    </row>
    <row r="47" spans="1:8">
      <c r="A47" s="168" t="str">
        <f t="shared" si="0"/>
        <v>female</v>
      </c>
      <c r="B47" s="168">
        <f t="shared" si="1"/>
        <v>0</v>
      </c>
      <c r="C47" s="167"/>
      <c r="D47" s="167"/>
      <c r="E47" s="167"/>
      <c r="F47" s="167"/>
      <c r="G47" s="167"/>
      <c r="H47" s="167"/>
    </row>
    <row r="48" spans="1:8">
      <c r="A48" s="168" t="str">
        <f t="shared" si="0"/>
        <v>female</v>
      </c>
      <c r="B48" s="168">
        <f t="shared" si="1"/>
        <v>0</v>
      </c>
      <c r="C48" s="167"/>
      <c r="D48" s="167"/>
      <c r="E48" s="167"/>
      <c r="F48" s="167"/>
      <c r="G48" s="167"/>
      <c r="H48" s="167"/>
    </row>
    <row r="49" spans="1:8">
      <c r="A49" s="168" t="str">
        <f t="shared" si="0"/>
        <v>female</v>
      </c>
      <c r="B49" s="168">
        <f t="shared" si="1"/>
        <v>0</v>
      </c>
      <c r="C49" s="167"/>
      <c r="D49" s="167"/>
      <c r="E49" s="167"/>
      <c r="F49" s="167"/>
      <c r="G49" s="167"/>
      <c r="H49" s="167"/>
    </row>
    <row r="50" spans="1:8">
      <c r="A50" s="168" t="str">
        <f t="shared" si="0"/>
        <v>female</v>
      </c>
      <c r="B50" s="168">
        <f t="shared" si="1"/>
        <v>0</v>
      </c>
      <c r="C50" s="167"/>
      <c r="D50" s="167"/>
      <c r="E50" s="167"/>
      <c r="F50" s="167"/>
      <c r="G50" s="167"/>
      <c r="H50" s="167"/>
    </row>
    <row r="51" spans="1:8">
      <c r="A51" s="168" t="str">
        <f t="shared" si="0"/>
        <v>female</v>
      </c>
      <c r="B51" s="168">
        <f t="shared" si="1"/>
        <v>0</v>
      </c>
      <c r="C51" s="167"/>
      <c r="D51" s="167"/>
      <c r="E51" s="167"/>
      <c r="F51" s="167"/>
      <c r="G51" s="167"/>
      <c r="H51" s="167"/>
    </row>
    <row r="52" spans="1:8">
      <c r="A52" s="168" t="str">
        <f t="shared" si="0"/>
        <v>female</v>
      </c>
      <c r="B52" s="168">
        <f t="shared" si="1"/>
        <v>0</v>
      </c>
      <c r="C52" s="167"/>
      <c r="D52" s="167"/>
      <c r="E52" s="167"/>
      <c r="F52" s="167"/>
      <c r="G52" s="167"/>
      <c r="H52" s="167"/>
    </row>
    <row r="53" spans="1:8">
      <c r="A53" s="168" t="str">
        <f t="shared" si="0"/>
        <v>female</v>
      </c>
      <c r="B53" s="168">
        <f t="shared" si="1"/>
        <v>0</v>
      </c>
      <c r="C53" s="167"/>
      <c r="D53" s="167"/>
      <c r="E53" s="167"/>
      <c r="F53" s="167"/>
      <c r="G53" s="167"/>
      <c r="H53" s="167"/>
    </row>
    <row r="54" spans="1:8">
      <c r="A54" s="168" t="str">
        <f t="shared" si="0"/>
        <v>female</v>
      </c>
      <c r="B54" s="168">
        <f t="shared" si="1"/>
        <v>0</v>
      </c>
      <c r="C54" s="167"/>
      <c r="D54" s="167"/>
      <c r="E54" s="167"/>
      <c r="F54" s="167"/>
      <c r="G54" s="167"/>
      <c r="H54" s="167"/>
    </row>
    <row r="55" spans="1:8">
      <c r="A55" s="168" t="str">
        <f t="shared" si="0"/>
        <v>female</v>
      </c>
      <c r="B55" s="168">
        <f t="shared" si="1"/>
        <v>0</v>
      </c>
      <c r="C55" s="167"/>
      <c r="D55" s="167"/>
      <c r="E55" s="167"/>
      <c r="F55" s="167"/>
      <c r="G55" s="167"/>
      <c r="H55" s="167"/>
    </row>
    <row r="56" spans="1:8">
      <c r="A56" s="168" t="str">
        <f t="shared" si="0"/>
        <v>female</v>
      </c>
      <c r="B56" s="168">
        <f t="shared" si="1"/>
        <v>0</v>
      </c>
      <c r="C56" s="167"/>
      <c r="D56" s="167"/>
      <c r="E56" s="167"/>
      <c r="F56" s="167"/>
      <c r="G56" s="167"/>
      <c r="H56" s="167"/>
    </row>
    <row r="57" spans="1:8">
      <c r="A57" s="168" t="str">
        <f t="shared" si="0"/>
        <v>female</v>
      </c>
      <c r="B57" s="168">
        <f t="shared" si="1"/>
        <v>0</v>
      </c>
      <c r="C57" s="167"/>
      <c r="D57" s="167"/>
      <c r="E57" s="167"/>
      <c r="F57" s="167"/>
      <c r="G57" s="167"/>
      <c r="H57" s="167"/>
    </row>
    <row r="58" spans="1:8">
      <c r="A58" s="168" t="str">
        <f t="shared" si="0"/>
        <v>female</v>
      </c>
      <c r="B58" s="168">
        <f t="shared" si="1"/>
        <v>0</v>
      </c>
      <c r="C58" s="167"/>
      <c r="D58" s="167"/>
      <c r="E58" s="167"/>
      <c r="F58" s="167"/>
      <c r="G58" s="167"/>
      <c r="H58" s="167"/>
    </row>
    <row r="59" spans="1:8">
      <c r="A59" s="168" t="str">
        <f t="shared" si="0"/>
        <v>female</v>
      </c>
      <c r="B59" s="168">
        <f t="shared" si="1"/>
        <v>0</v>
      </c>
      <c r="C59" s="167"/>
      <c r="D59" s="167"/>
      <c r="E59" s="167"/>
      <c r="F59" s="167"/>
      <c r="G59" s="167"/>
      <c r="H59" s="167"/>
    </row>
    <row r="60" spans="1:8">
      <c r="A60" s="168" t="str">
        <f t="shared" si="0"/>
        <v>female</v>
      </c>
      <c r="B60" s="168">
        <f t="shared" si="1"/>
        <v>0</v>
      </c>
      <c r="C60" s="167"/>
      <c r="D60" s="167"/>
      <c r="E60" s="167"/>
      <c r="F60" s="167"/>
      <c r="G60" s="167"/>
      <c r="H60" s="167"/>
    </row>
    <row r="61" spans="1:8">
      <c r="A61" s="168" t="str">
        <f t="shared" si="0"/>
        <v>female</v>
      </c>
      <c r="B61" s="168">
        <f t="shared" si="1"/>
        <v>0</v>
      </c>
      <c r="C61" s="167"/>
      <c r="D61" s="167"/>
      <c r="E61" s="167"/>
      <c r="F61" s="167"/>
      <c r="G61" s="167"/>
      <c r="H61" s="167"/>
    </row>
    <row r="62" spans="1:8">
      <c r="A62" s="168" t="str">
        <f t="shared" si="0"/>
        <v>female</v>
      </c>
      <c r="B62" s="168">
        <f t="shared" si="1"/>
        <v>0</v>
      </c>
      <c r="C62" s="167"/>
      <c r="D62" s="167"/>
      <c r="E62" s="167"/>
      <c r="F62" s="167"/>
      <c r="G62" s="167"/>
      <c r="H62" s="167"/>
    </row>
    <row r="63" spans="1:8">
      <c r="A63" s="168" t="str">
        <f t="shared" si="0"/>
        <v>female</v>
      </c>
      <c r="B63" s="168">
        <f t="shared" si="1"/>
        <v>0</v>
      </c>
      <c r="C63" s="167"/>
      <c r="D63" s="167"/>
      <c r="E63" s="167"/>
      <c r="F63" s="167"/>
      <c r="G63" s="167"/>
      <c r="H63" s="167"/>
    </row>
    <row r="64" spans="1:8">
      <c r="A64" s="168" t="str">
        <f t="shared" si="0"/>
        <v>female</v>
      </c>
      <c r="B64" s="168">
        <f t="shared" si="1"/>
        <v>0</v>
      </c>
      <c r="C64" s="167"/>
      <c r="D64" s="167"/>
      <c r="E64" s="167"/>
      <c r="F64" s="167"/>
      <c r="G64" s="167"/>
      <c r="H64" s="167"/>
    </row>
    <row r="65" spans="1:8">
      <c r="A65" s="168" t="str">
        <f t="shared" si="0"/>
        <v>female</v>
      </c>
      <c r="B65" s="168">
        <f t="shared" si="1"/>
        <v>0</v>
      </c>
      <c r="C65" s="167"/>
      <c r="D65" s="167"/>
      <c r="E65" s="167"/>
      <c r="F65" s="167"/>
      <c r="G65" s="167"/>
      <c r="H65" s="167"/>
    </row>
    <row r="66" spans="1:8">
      <c r="A66" s="168" t="str">
        <f t="shared" si="0"/>
        <v>female</v>
      </c>
      <c r="B66" s="168">
        <f t="shared" si="1"/>
        <v>0</v>
      </c>
      <c r="C66" s="167"/>
      <c r="D66" s="167"/>
      <c r="E66" s="167"/>
      <c r="F66" s="167"/>
      <c r="G66" s="167"/>
      <c r="H66" s="167"/>
    </row>
    <row r="67" spans="1:8">
      <c r="A67" s="168" t="str">
        <f t="shared" ref="A67:A130" si="2">IF(M68="זכר", "male", "female")</f>
        <v>female</v>
      </c>
      <c r="B67" s="168">
        <f t="shared" ref="B67:B130" si="3">N68</f>
        <v>0</v>
      </c>
      <c r="C67" s="167"/>
      <c r="D67" s="167"/>
      <c r="E67" s="167"/>
      <c r="F67" s="167"/>
      <c r="G67" s="167"/>
      <c r="H67" s="167"/>
    </row>
    <row r="68" spans="1:8">
      <c r="A68" s="168" t="str">
        <f t="shared" si="2"/>
        <v>female</v>
      </c>
      <c r="B68" s="168">
        <f t="shared" si="3"/>
        <v>0</v>
      </c>
      <c r="C68" s="167"/>
      <c r="D68" s="167"/>
      <c r="E68" s="167"/>
      <c r="F68" s="167"/>
      <c r="G68" s="167"/>
      <c r="H68" s="167"/>
    </row>
    <row r="69" spans="1:8">
      <c r="A69" s="168" t="str">
        <f t="shared" si="2"/>
        <v>female</v>
      </c>
      <c r="B69" s="168">
        <f t="shared" si="3"/>
        <v>0</v>
      </c>
      <c r="C69" s="167"/>
      <c r="D69" s="167"/>
      <c r="E69" s="167"/>
      <c r="F69" s="167"/>
      <c r="G69" s="167"/>
      <c r="H69" s="167"/>
    </row>
    <row r="70" spans="1:8">
      <c r="A70" s="168" t="str">
        <f t="shared" si="2"/>
        <v>female</v>
      </c>
      <c r="B70" s="168">
        <f t="shared" si="3"/>
        <v>0</v>
      </c>
      <c r="C70" s="167"/>
      <c r="D70" s="167"/>
      <c r="E70" s="167"/>
      <c r="F70" s="167"/>
      <c r="G70" s="167"/>
      <c r="H70" s="167"/>
    </row>
    <row r="71" spans="1:8">
      <c r="A71" s="168" t="str">
        <f t="shared" si="2"/>
        <v>female</v>
      </c>
      <c r="B71" s="168">
        <f t="shared" si="3"/>
        <v>0</v>
      </c>
      <c r="C71" s="167"/>
      <c r="D71" s="167"/>
      <c r="E71" s="167"/>
      <c r="F71" s="167"/>
      <c r="G71" s="167"/>
      <c r="H71" s="167"/>
    </row>
    <row r="72" spans="1:8">
      <c r="A72" s="168" t="str">
        <f t="shared" si="2"/>
        <v>female</v>
      </c>
      <c r="B72" s="168">
        <f t="shared" si="3"/>
        <v>0</v>
      </c>
      <c r="C72" s="167"/>
      <c r="D72" s="167"/>
      <c r="E72" s="167"/>
      <c r="F72" s="167"/>
      <c r="G72" s="167"/>
      <c r="H72" s="167"/>
    </row>
    <row r="73" spans="1:8">
      <c r="A73" s="168" t="str">
        <f t="shared" si="2"/>
        <v>female</v>
      </c>
      <c r="B73" s="168">
        <f t="shared" si="3"/>
        <v>0</v>
      </c>
      <c r="C73" s="167"/>
      <c r="D73" s="167"/>
      <c r="E73" s="167"/>
      <c r="F73" s="167"/>
      <c r="G73" s="167"/>
      <c r="H73" s="167"/>
    </row>
    <row r="74" spans="1:8">
      <c r="A74" s="168" t="str">
        <f t="shared" si="2"/>
        <v>female</v>
      </c>
      <c r="B74" s="168">
        <f t="shared" si="3"/>
        <v>0</v>
      </c>
      <c r="C74" s="167"/>
      <c r="D74" s="167"/>
      <c r="E74" s="167"/>
      <c r="F74" s="167"/>
      <c r="G74" s="167"/>
      <c r="H74" s="167"/>
    </row>
    <row r="75" spans="1:8">
      <c r="A75" s="168" t="str">
        <f t="shared" si="2"/>
        <v>female</v>
      </c>
      <c r="B75" s="168">
        <f t="shared" si="3"/>
        <v>0</v>
      </c>
      <c r="C75" s="167"/>
      <c r="D75" s="167"/>
      <c r="E75" s="167"/>
      <c r="F75" s="167"/>
      <c r="G75" s="167"/>
      <c r="H75" s="167"/>
    </row>
    <row r="76" spans="1:8">
      <c r="A76" s="168" t="str">
        <f t="shared" si="2"/>
        <v>female</v>
      </c>
      <c r="B76" s="168">
        <f t="shared" si="3"/>
        <v>0</v>
      </c>
      <c r="C76" s="167"/>
      <c r="D76" s="167"/>
      <c r="E76" s="167"/>
      <c r="F76" s="167"/>
      <c r="G76" s="167"/>
      <c r="H76" s="167"/>
    </row>
    <row r="77" spans="1:8">
      <c r="A77" s="168" t="str">
        <f t="shared" si="2"/>
        <v>female</v>
      </c>
      <c r="B77" s="168">
        <f t="shared" si="3"/>
        <v>0</v>
      </c>
      <c r="C77" s="167"/>
      <c r="D77" s="167"/>
      <c r="E77" s="167"/>
      <c r="F77" s="167"/>
      <c r="G77" s="167"/>
      <c r="H77" s="167"/>
    </row>
    <row r="78" spans="1:8">
      <c r="A78" s="168" t="str">
        <f t="shared" si="2"/>
        <v>female</v>
      </c>
      <c r="B78" s="168">
        <f t="shared" si="3"/>
        <v>0</v>
      </c>
      <c r="C78" s="167"/>
      <c r="D78" s="167"/>
      <c r="E78" s="167"/>
      <c r="F78" s="167"/>
      <c r="G78" s="167"/>
      <c r="H78" s="167"/>
    </row>
    <row r="79" spans="1:8">
      <c r="A79" s="168" t="str">
        <f t="shared" si="2"/>
        <v>female</v>
      </c>
      <c r="B79" s="168">
        <f t="shared" si="3"/>
        <v>0</v>
      </c>
      <c r="C79" s="167"/>
      <c r="D79" s="167"/>
      <c r="E79" s="167"/>
      <c r="F79" s="167"/>
      <c r="G79" s="167"/>
      <c r="H79" s="167"/>
    </row>
    <row r="80" spans="1:8">
      <c r="A80" s="168" t="str">
        <f t="shared" si="2"/>
        <v>female</v>
      </c>
      <c r="B80" s="168">
        <f t="shared" si="3"/>
        <v>0</v>
      </c>
      <c r="C80" s="167"/>
      <c r="D80" s="167"/>
      <c r="E80" s="167"/>
      <c r="F80" s="167"/>
      <c r="G80" s="167"/>
      <c r="H80" s="167"/>
    </row>
    <row r="81" spans="1:8">
      <c r="A81" s="168" t="str">
        <f t="shared" si="2"/>
        <v>female</v>
      </c>
      <c r="B81" s="168">
        <f t="shared" si="3"/>
        <v>0</v>
      </c>
      <c r="C81" s="167"/>
      <c r="D81" s="167"/>
      <c r="E81" s="167"/>
      <c r="F81" s="167"/>
      <c r="G81" s="167"/>
      <c r="H81" s="167"/>
    </row>
    <row r="82" spans="1:8">
      <c r="A82" s="168" t="str">
        <f t="shared" si="2"/>
        <v>female</v>
      </c>
      <c r="B82" s="168">
        <f t="shared" si="3"/>
        <v>0</v>
      </c>
      <c r="C82" s="167"/>
      <c r="D82" s="167"/>
      <c r="E82" s="167"/>
      <c r="F82" s="167"/>
      <c r="G82" s="167"/>
      <c r="H82" s="167"/>
    </row>
    <row r="83" spans="1:8">
      <c r="A83" s="168" t="str">
        <f t="shared" si="2"/>
        <v>female</v>
      </c>
      <c r="B83" s="168">
        <f t="shared" si="3"/>
        <v>0</v>
      </c>
      <c r="C83" s="167"/>
      <c r="D83" s="167"/>
      <c r="E83" s="167"/>
      <c r="F83" s="167"/>
      <c r="G83" s="167"/>
      <c r="H83" s="167"/>
    </row>
    <row r="84" spans="1:8">
      <c r="A84" s="168" t="str">
        <f t="shared" si="2"/>
        <v>female</v>
      </c>
      <c r="B84" s="168">
        <f t="shared" si="3"/>
        <v>0</v>
      </c>
      <c r="C84" s="167"/>
      <c r="D84" s="167"/>
      <c r="E84" s="167"/>
      <c r="F84" s="167"/>
      <c r="G84" s="167"/>
      <c r="H84" s="167"/>
    </row>
    <row r="85" spans="1:8">
      <c r="A85" s="168" t="str">
        <f t="shared" si="2"/>
        <v>female</v>
      </c>
      <c r="B85" s="168">
        <f t="shared" si="3"/>
        <v>0</v>
      </c>
      <c r="C85" s="167"/>
      <c r="D85" s="167"/>
      <c r="E85" s="167"/>
      <c r="F85" s="167"/>
      <c r="G85" s="167"/>
      <c r="H85" s="167"/>
    </row>
    <row r="86" spans="1:8">
      <c r="A86" s="168" t="str">
        <f t="shared" si="2"/>
        <v>female</v>
      </c>
      <c r="B86" s="168">
        <f t="shared" si="3"/>
        <v>0</v>
      </c>
      <c r="C86" s="167"/>
      <c r="D86" s="167"/>
      <c r="E86" s="167"/>
      <c r="F86" s="167"/>
      <c r="G86" s="167"/>
      <c r="H86" s="167"/>
    </row>
    <row r="87" spans="1:8">
      <c r="A87" s="168" t="str">
        <f t="shared" si="2"/>
        <v>female</v>
      </c>
      <c r="B87" s="168">
        <f t="shared" si="3"/>
        <v>0</v>
      </c>
      <c r="C87" s="167"/>
      <c r="D87" s="167"/>
      <c r="E87" s="167"/>
      <c r="F87" s="167"/>
      <c r="G87" s="167"/>
      <c r="H87" s="167"/>
    </row>
    <row r="88" spans="1:8">
      <c r="A88" s="168" t="str">
        <f t="shared" si="2"/>
        <v>female</v>
      </c>
      <c r="B88" s="168">
        <f t="shared" si="3"/>
        <v>0</v>
      </c>
      <c r="C88" s="167"/>
      <c r="D88" s="167"/>
      <c r="E88" s="167"/>
      <c r="F88" s="167"/>
      <c r="G88" s="167"/>
      <c r="H88" s="167"/>
    </row>
    <row r="89" spans="1:8">
      <c r="A89" s="168" t="str">
        <f t="shared" si="2"/>
        <v>female</v>
      </c>
      <c r="B89" s="168">
        <f t="shared" si="3"/>
        <v>0</v>
      </c>
      <c r="C89" s="167"/>
      <c r="D89" s="167"/>
      <c r="E89" s="167"/>
      <c r="F89" s="167"/>
      <c r="G89" s="167"/>
      <c r="H89" s="167"/>
    </row>
    <row r="90" spans="1:8">
      <c r="A90" s="168" t="str">
        <f t="shared" si="2"/>
        <v>female</v>
      </c>
      <c r="B90" s="168">
        <f t="shared" si="3"/>
        <v>0</v>
      </c>
      <c r="C90" s="167"/>
      <c r="D90" s="167"/>
      <c r="E90" s="167"/>
      <c r="F90" s="167"/>
      <c r="G90" s="167"/>
      <c r="H90" s="167"/>
    </row>
    <row r="91" spans="1:8">
      <c r="A91" s="168" t="str">
        <f t="shared" si="2"/>
        <v>female</v>
      </c>
      <c r="B91" s="168">
        <f t="shared" si="3"/>
        <v>0</v>
      </c>
      <c r="C91" s="167"/>
      <c r="D91" s="167"/>
      <c r="E91" s="167"/>
      <c r="F91" s="167"/>
      <c r="G91" s="167"/>
      <c r="H91" s="167"/>
    </row>
    <row r="92" spans="1:8">
      <c r="A92" s="168" t="str">
        <f t="shared" si="2"/>
        <v>female</v>
      </c>
      <c r="B92" s="168">
        <f t="shared" si="3"/>
        <v>0</v>
      </c>
      <c r="C92" s="167"/>
      <c r="D92" s="167"/>
      <c r="E92" s="167"/>
      <c r="F92" s="167"/>
      <c r="G92" s="167"/>
      <c r="H92" s="167"/>
    </row>
    <row r="93" spans="1:8">
      <c r="A93" s="168" t="str">
        <f t="shared" si="2"/>
        <v>female</v>
      </c>
      <c r="B93" s="168">
        <f t="shared" si="3"/>
        <v>0</v>
      </c>
      <c r="C93" s="167"/>
      <c r="D93" s="167"/>
      <c r="E93" s="167"/>
      <c r="F93" s="167"/>
      <c r="G93" s="167"/>
      <c r="H93" s="167"/>
    </row>
    <row r="94" spans="1:8">
      <c r="A94" s="168" t="str">
        <f t="shared" si="2"/>
        <v>female</v>
      </c>
      <c r="B94" s="168">
        <f t="shared" si="3"/>
        <v>0</v>
      </c>
      <c r="C94" s="167"/>
      <c r="D94" s="167"/>
      <c r="E94" s="167"/>
      <c r="F94" s="167"/>
      <c r="G94" s="167"/>
      <c r="H94" s="167"/>
    </row>
    <row r="95" spans="1:8">
      <c r="A95" s="168" t="str">
        <f t="shared" si="2"/>
        <v>female</v>
      </c>
      <c r="B95" s="168">
        <f t="shared" si="3"/>
        <v>0</v>
      </c>
      <c r="C95" s="167"/>
      <c r="D95" s="167"/>
      <c r="E95" s="167"/>
      <c r="F95" s="167"/>
      <c r="G95" s="167"/>
      <c r="H95" s="167"/>
    </row>
    <row r="96" spans="1:8">
      <c r="A96" s="168" t="str">
        <f t="shared" si="2"/>
        <v>female</v>
      </c>
      <c r="B96" s="168">
        <f t="shared" si="3"/>
        <v>0</v>
      </c>
      <c r="C96" s="167"/>
      <c r="D96" s="167"/>
      <c r="E96" s="167"/>
      <c r="F96" s="167"/>
      <c r="G96" s="167"/>
      <c r="H96" s="167"/>
    </row>
    <row r="97" spans="1:8">
      <c r="A97" s="168" t="str">
        <f t="shared" si="2"/>
        <v>female</v>
      </c>
      <c r="B97" s="168">
        <f t="shared" si="3"/>
        <v>0</v>
      </c>
      <c r="C97" s="167"/>
      <c r="D97" s="167"/>
      <c r="E97" s="167"/>
      <c r="F97" s="167"/>
      <c r="G97" s="167"/>
      <c r="H97" s="167"/>
    </row>
    <row r="98" spans="1:8">
      <c r="A98" s="168" t="str">
        <f t="shared" si="2"/>
        <v>female</v>
      </c>
      <c r="B98" s="168">
        <f t="shared" si="3"/>
        <v>0</v>
      </c>
      <c r="C98" s="167"/>
      <c r="D98" s="167"/>
      <c r="E98" s="167"/>
      <c r="F98" s="167"/>
      <c r="G98" s="167"/>
      <c r="H98" s="167"/>
    </row>
    <row r="99" spans="1:8">
      <c r="A99" s="168" t="str">
        <f t="shared" si="2"/>
        <v>female</v>
      </c>
      <c r="B99" s="168">
        <f t="shared" si="3"/>
        <v>0</v>
      </c>
      <c r="C99" s="167"/>
      <c r="D99" s="167"/>
      <c r="E99" s="167"/>
      <c r="F99" s="167"/>
      <c r="G99" s="167"/>
      <c r="H99" s="167"/>
    </row>
    <row r="100" spans="1:8">
      <c r="A100" s="168" t="str">
        <f t="shared" si="2"/>
        <v>female</v>
      </c>
      <c r="B100" s="168">
        <f t="shared" si="3"/>
        <v>0</v>
      </c>
      <c r="C100" s="167"/>
      <c r="D100" s="167"/>
      <c r="E100" s="167"/>
      <c r="F100" s="167"/>
      <c r="G100" s="167"/>
      <c r="H100" s="167"/>
    </row>
    <row r="101" spans="1:8">
      <c r="A101" s="168" t="str">
        <f t="shared" si="2"/>
        <v>female</v>
      </c>
      <c r="B101" s="168">
        <f t="shared" si="3"/>
        <v>0</v>
      </c>
      <c r="C101" s="167"/>
      <c r="D101" s="167"/>
      <c r="E101" s="167"/>
      <c r="F101" s="167"/>
      <c r="G101" s="167"/>
      <c r="H101" s="167"/>
    </row>
    <row r="102" spans="1:8">
      <c r="A102" s="168" t="str">
        <f t="shared" si="2"/>
        <v>female</v>
      </c>
      <c r="B102" s="168">
        <f t="shared" si="3"/>
        <v>0</v>
      </c>
      <c r="C102" s="167"/>
      <c r="D102" s="167"/>
      <c r="E102" s="167"/>
      <c r="F102" s="167"/>
      <c r="G102" s="167"/>
      <c r="H102" s="167"/>
    </row>
    <row r="103" spans="1:8">
      <c r="A103" s="168" t="str">
        <f t="shared" si="2"/>
        <v>female</v>
      </c>
      <c r="B103" s="168">
        <f t="shared" si="3"/>
        <v>0</v>
      </c>
      <c r="C103" s="167"/>
      <c r="D103" s="167"/>
      <c r="E103" s="167"/>
      <c r="F103" s="167"/>
      <c r="G103" s="167"/>
      <c r="H103" s="167"/>
    </row>
    <row r="104" spans="1:8">
      <c r="A104" s="168" t="str">
        <f t="shared" si="2"/>
        <v>female</v>
      </c>
      <c r="B104" s="168">
        <f t="shared" si="3"/>
        <v>0</v>
      </c>
      <c r="C104" s="167"/>
      <c r="D104" s="167"/>
      <c r="E104" s="167"/>
      <c r="F104" s="167"/>
      <c r="G104" s="167"/>
      <c r="H104" s="167"/>
    </row>
    <row r="105" spans="1:8">
      <c r="A105" s="168" t="str">
        <f t="shared" si="2"/>
        <v>female</v>
      </c>
      <c r="B105" s="168">
        <f t="shared" si="3"/>
        <v>0</v>
      </c>
      <c r="C105" s="167"/>
      <c r="D105" s="167"/>
      <c r="E105" s="167"/>
      <c r="F105" s="167"/>
      <c r="G105" s="167"/>
      <c r="H105" s="167"/>
    </row>
    <row r="106" spans="1:8">
      <c r="A106" s="168" t="str">
        <f t="shared" si="2"/>
        <v>female</v>
      </c>
      <c r="B106" s="168">
        <f t="shared" si="3"/>
        <v>0</v>
      </c>
      <c r="C106" s="167"/>
      <c r="D106" s="167"/>
      <c r="E106" s="167"/>
      <c r="F106" s="167"/>
      <c r="G106" s="167"/>
      <c r="H106" s="167"/>
    </row>
    <row r="107" spans="1:8">
      <c r="A107" s="168" t="str">
        <f t="shared" si="2"/>
        <v>female</v>
      </c>
      <c r="B107" s="168">
        <f t="shared" si="3"/>
        <v>0</v>
      </c>
      <c r="C107" s="167"/>
      <c r="D107" s="167"/>
      <c r="E107" s="167"/>
      <c r="F107" s="167"/>
      <c r="G107" s="167"/>
      <c r="H107" s="167"/>
    </row>
    <row r="108" spans="1:8">
      <c r="A108" s="168" t="str">
        <f t="shared" si="2"/>
        <v>female</v>
      </c>
      <c r="B108" s="168">
        <f t="shared" si="3"/>
        <v>0</v>
      </c>
      <c r="C108" s="167"/>
      <c r="D108" s="167"/>
      <c r="E108" s="167"/>
      <c r="F108" s="167"/>
      <c r="G108" s="167"/>
      <c r="H108" s="167"/>
    </row>
    <row r="109" spans="1:8">
      <c r="A109" s="168" t="str">
        <f t="shared" si="2"/>
        <v>female</v>
      </c>
      <c r="B109" s="168">
        <f t="shared" si="3"/>
        <v>0</v>
      </c>
      <c r="C109" s="167"/>
      <c r="D109" s="167"/>
      <c r="E109" s="167"/>
      <c r="F109" s="167"/>
      <c r="G109" s="167"/>
      <c r="H109" s="167"/>
    </row>
    <row r="110" spans="1:8">
      <c r="A110" s="168" t="str">
        <f t="shared" si="2"/>
        <v>female</v>
      </c>
      <c r="B110" s="168">
        <f t="shared" si="3"/>
        <v>0</v>
      </c>
      <c r="C110" s="167"/>
      <c r="D110" s="167"/>
      <c r="E110" s="167"/>
      <c r="F110" s="167"/>
      <c r="G110" s="167"/>
      <c r="H110" s="167"/>
    </row>
    <row r="111" spans="1:8">
      <c r="A111" s="168" t="str">
        <f t="shared" si="2"/>
        <v>female</v>
      </c>
      <c r="B111" s="168">
        <f t="shared" si="3"/>
        <v>0</v>
      </c>
      <c r="C111" s="167"/>
      <c r="D111" s="167"/>
      <c r="E111" s="167"/>
      <c r="F111" s="167"/>
      <c r="G111" s="167"/>
      <c r="H111" s="167"/>
    </row>
    <row r="112" spans="1:8">
      <c r="A112" s="168" t="str">
        <f t="shared" si="2"/>
        <v>female</v>
      </c>
      <c r="B112" s="168">
        <f t="shared" si="3"/>
        <v>0</v>
      </c>
      <c r="C112" s="167"/>
      <c r="D112" s="167"/>
      <c r="E112" s="167"/>
      <c r="F112" s="167"/>
      <c r="G112" s="167"/>
      <c r="H112" s="167"/>
    </row>
    <row r="113" spans="1:8">
      <c r="A113" s="168" t="str">
        <f t="shared" si="2"/>
        <v>female</v>
      </c>
      <c r="B113" s="168">
        <f t="shared" si="3"/>
        <v>0</v>
      </c>
      <c r="C113" s="167"/>
      <c r="D113" s="167"/>
      <c r="E113" s="167"/>
      <c r="F113" s="167"/>
      <c r="G113" s="167"/>
      <c r="H113" s="167"/>
    </row>
    <row r="114" spans="1:8">
      <c r="A114" s="168" t="str">
        <f t="shared" si="2"/>
        <v>female</v>
      </c>
      <c r="B114" s="168">
        <f t="shared" si="3"/>
        <v>0</v>
      </c>
      <c r="C114" s="167"/>
      <c r="D114" s="167"/>
      <c r="E114" s="167"/>
      <c r="F114" s="167"/>
      <c r="G114" s="167"/>
      <c r="H114" s="167"/>
    </row>
    <row r="115" spans="1:8">
      <c r="A115" s="168" t="str">
        <f t="shared" si="2"/>
        <v>female</v>
      </c>
      <c r="B115" s="168">
        <f t="shared" si="3"/>
        <v>0</v>
      </c>
      <c r="C115" s="167"/>
      <c r="D115" s="167"/>
      <c r="E115" s="167"/>
      <c r="F115" s="167"/>
      <c r="G115" s="167"/>
      <c r="H115" s="167"/>
    </row>
    <row r="116" spans="1:8">
      <c r="A116" s="168" t="str">
        <f t="shared" si="2"/>
        <v>female</v>
      </c>
      <c r="B116" s="168">
        <f t="shared" si="3"/>
        <v>0</v>
      </c>
      <c r="C116" s="167"/>
      <c r="D116" s="167"/>
      <c r="E116" s="167"/>
      <c r="F116" s="167"/>
      <c r="G116" s="167"/>
      <c r="H116" s="167"/>
    </row>
    <row r="117" spans="1:8">
      <c r="A117" s="168" t="str">
        <f t="shared" si="2"/>
        <v>female</v>
      </c>
      <c r="B117" s="168">
        <f t="shared" si="3"/>
        <v>0</v>
      </c>
      <c r="C117" s="167"/>
      <c r="D117" s="167"/>
      <c r="E117" s="167"/>
      <c r="F117" s="167"/>
      <c r="G117" s="167"/>
      <c r="H117" s="167"/>
    </row>
    <row r="118" spans="1:8">
      <c r="A118" s="168" t="str">
        <f t="shared" si="2"/>
        <v>female</v>
      </c>
      <c r="B118" s="168">
        <f t="shared" si="3"/>
        <v>0</v>
      </c>
      <c r="C118" s="167"/>
      <c r="D118" s="167"/>
      <c r="E118" s="167"/>
      <c r="F118" s="167"/>
      <c r="G118" s="167"/>
      <c r="H118" s="167"/>
    </row>
    <row r="119" spans="1:8">
      <c r="A119" s="168" t="str">
        <f t="shared" si="2"/>
        <v>female</v>
      </c>
      <c r="B119" s="168">
        <f t="shared" si="3"/>
        <v>0</v>
      </c>
      <c r="C119" s="167"/>
      <c r="D119" s="167"/>
      <c r="E119" s="167"/>
      <c r="F119" s="167"/>
      <c r="G119" s="167"/>
      <c r="H119" s="167"/>
    </row>
    <row r="120" spans="1:8">
      <c r="A120" s="168" t="str">
        <f t="shared" si="2"/>
        <v>female</v>
      </c>
      <c r="B120" s="168">
        <f t="shared" si="3"/>
        <v>0</v>
      </c>
      <c r="C120" s="167"/>
      <c r="D120" s="167"/>
      <c r="E120" s="167"/>
      <c r="F120" s="167"/>
      <c r="G120" s="167"/>
      <c r="H120" s="167"/>
    </row>
    <row r="121" spans="1:8">
      <c r="A121" s="168" t="str">
        <f t="shared" si="2"/>
        <v>female</v>
      </c>
      <c r="B121" s="168">
        <f t="shared" si="3"/>
        <v>0</v>
      </c>
      <c r="C121" s="167"/>
      <c r="D121" s="167"/>
      <c r="E121" s="167"/>
      <c r="F121" s="167"/>
      <c r="G121" s="167"/>
      <c r="H121" s="167"/>
    </row>
    <row r="122" spans="1:8">
      <c r="A122" s="168" t="str">
        <f t="shared" si="2"/>
        <v>female</v>
      </c>
      <c r="B122" s="168">
        <f t="shared" si="3"/>
        <v>0</v>
      </c>
      <c r="C122" s="167"/>
      <c r="D122" s="167"/>
      <c r="E122" s="167"/>
      <c r="F122" s="167"/>
      <c r="G122" s="167"/>
      <c r="H122" s="167"/>
    </row>
    <row r="123" spans="1:8">
      <c r="A123" s="168" t="str">
        <f t="shared" si="2"/>
        <v>female</v>
      </c>
      <c r="B123" s="168">
        <f t="shared" si="3"/>
        <v>0</v>
      </c>
      <c r="C123" s="167"/>
      <c r="D123" s="167"/>
      <c r="E123" s="167"/>
      <c r="F123" s="167"/>
      <c r="G123" s="167"/>
      <c r="H123" s="167"/>
    </row>
    <row r="124" spans="1:8">
      <c r="A124" s="168" t="str">
        <f t="shared" si="2"/>
        <v>female</v>
      </c>
      <c r="B124" s="168">
        <f t="shared" si="3"/>
        <v>0</v>
      </c>
      <c r="C124" s="167"/>
      <c r="D124" s="167"/>
      <c r="E124" s="167"/>
      <c r="F124" s="167"/>
      <c r="G124" s="167"/>
      <c r="H124" s="167"/>
    </row>
    <row r="125" spans="1:8">
      <c r="A125" s="168" t="str">
        <f t="shared" si="2"/>
        <v>female</v>
      </c>
      <c r="B125" s="168">
        <f t="shared" si="3"/>
        <v>0</v>
      </c>
      <c r="C125" s="167"/>
      <c r="D125" s="167"/>
      <c r="E125" s="167"/>
      <c r="F125" s="167"/>
      <c r="G125" s="167"/>
      <c r="H125" s="167"/>
    </row>
    <row r="126" spans="1:8">
      <c r="A126" s="168" t="str">
        <f t="shared" si="2"/>
        <v>female</v>
      </c>
      <c r="B126" s="168">
        <f t="shared" si="3"/>
        <v>0</v>
      </c>
      <c r="C126" s="167"/>
      <c r="D126" s="167"/>
      <c r="E126" s="167"/>
      <c r="F126" s="167"/>
      <c r="G126" s="167"/>
      <c r="H126" s="167"/>
    </row>
    <row r="127" spans="1:8">
      <c r="A127" s="168" t="str">
        <f t="shared" si="2"/>
        <v>female</v>
      </c>
      <c r="B127" s="168">
        <f t="shared" si="3"/>
        <v>0</v>
      </c>
      <c r="C127" s="167"/>
      <c r="D127" s="167"/>
      <c r="E127" s="167"/>
      <c r="F127" s="167"/>
      <c r="G127" s="167"/>
      <c r="H127" s="167"/>
    </row>
    <row r="128" spans="1:8">
      <c r="A128" s="168" t="str">
        <f t="shared" si="2"/>
        <v>female</v>
      </c>
      <c r="B128" s="168">
        <f t="shared" si="3"/>
        <v>0</v>
      </c>
      <c r="C128" s="167"/>
      <c r="D128" s="167"/>
      <c r="E128" s="167"/>
      <c r="F128" s="167"/>
      <c r="G128" s="167"/>
      <c r="H128" s="167"/>
    </row>
    <row r="129" spans="1:8">
      <c r="A129" s="168" t="str">
        <f t="shared" si="2"/>
        <v>female</v>
      </c>
      <c r="B129" s="168">
        <f t="shared" si="3"/>
        <v>0</v>
      </c>
      <c r="C129" s="167"/>
      <c r="D129" s="167"/>
      <c r="E129" s="167"/>
      <c r="F129" s="167"/>
      <c r="G129" s="167"/>
      <c r="H129" s="167"/>
    </row>
    <row r="130" spans="1:8">
      <c r="A130" s="168" t="str">
        <f t="shared" si="2"/>
        <v>female</v>
      </c>
      <c r="B130" s="168">
        <f t="shared" si="3"/>
        <v>0</v>
      </c>
      <c r="C130" s="167"/>
      <c r="D130" s="167"/>
      <c r="E130" s="167"/>
      <c r="F130" s="167"/>
      <c r="G130" s="167"/>
      <c r="H130" s="167"/>
    </row>
    <row r="131" spans="1:8">
      <c r="A131" s="168" t="str">
        <f t="shared" ref="A131:A194" si="4">IF(M132="זכר", "male", "female")</f>
        <v>female</v>
      </c>
      <c r="B131" s="168">
        <f t="shared" ref="B131:B194" si="5">N132</f>
        <v>0</v>
      </c>
      <c r="C131" s="167"/>
      <c r="D131" s="167"/>
      <c r="E131" s="167"/>
      <c r="F131" s="167"/>
      <c r="G131" s="167"/>
      <c r="H131" s="167"/>
    </row>
    <row r="132" spans="1:8">
      <c r="A132" s="168" t="str">
        <f t="shared" si="4"/>
        <v>female</v>
      </c>
      <c r="B132" s="168">
        <f t="shared" si="5"/>
        <v>0</v>
      </c>
      <c r="C132" s="167"/>
      <c r="D132" s="167"/>
      <c r="E132" s="167"/>
      <c r="F132" s="167"/>
      <c r="G132" s="167"/>
      <c r="H132" s="167"/>
    </row>
    <row r="133" spans="1:8">
      <c r="A133" s="168" t="str">
        <f t="shared" si="4"/>
        <v>female</v>
      </c>
      <c r="B133" s="168">
        <f t="shared" si="5"/>
        <v>0</v>
      </c>
      <c r="C133" s="167"/>
      <c r="D133" s="167"/>
      <c r="E133" s="167"/>
      <c r="F133" s="167"/>
      <c r="G133" s="167"/>
      <c r="H133" s="167"/>
    </row>
    <row r="134" spans="1:8">
      <c r="A134" s="168" t="str">
        <f t="shared" si="4"/>
        <v>female</v>
      </c>
      <c r="B134" s="168">
        <f t="shared" si="5"/>
        <v>0</v>
      </c>
      <c r="C134" s="167"/>
      <c r="D134" s="167"/>
      <c r="E134" s="167"/>
      <c r="F134" s="167"/>
      <c r="G134" s="167"/>
      <c r="H134" s="167"/>
    </row>
    <row r="135" spans="1:8">
      <c r="A135" s="168" t="str">
        <f t="shared" si="4"/>
        <v>female</v>
      </c>
      <c r="B135" s="168">
        <f t="shared" si="5"/>
        <v>0</v>
      </c>
      <c r="C135" s="167"/>
      <c r="D135" s="167"/>
      <c r="E135" s="167"/>
      <c r="F135" s="167"/>
      <c r="G135" s="167"/>
      <c r="H135" s="167"/>
    </row>
    <row r="136" spans="1:8">
      <c r="A136" s="168" t="str">
        <f t="shared" si="4"/>
        <v>female</v>
      </c>
      <c r="B136" s="168">
        <f t="shared" si="5"/>
        <v>0</v>
      </c>
      <c r="C136" s="167"/>
      <c r="D136" s="167"/>
      <c r="E136" s="167"/>
      <c r="F136" s="167"/>
      <c r="G136" s="167"/>
      <c r="H136" s="167"/>
    </row>
    <row r="137" spans="1:8">
      <c r="A137" s="168" t="str">
        <f t="shared" si="4"/>
        <v>female</v>
      </c>
      <c r="B137" s="168">
        <f t="shared" si="5"/>
        <v>0</v>
      </c>
      <c r="C137" s="167"/>
      <c r="D137" s="167"/>
      <c r="E137" s="167"/>
      <c r="F137" s="167"/>
      <c r="G137" s="167"/>
      <c r="H137" s="167"/>
    </row>
    <row r="138" spans="1:8">
      <c r="A138" s="168" t="str">
        <f t="shared" si="4"/>
        <v>female</v>
      </c>
      <c r="B138" s="168">
        <f t="shared" si="5"/>
        <v>0</v>
      </c>
      <c r="C138" s="167"/>
      <c r="D138" s="167"/>
      <c r="E138" s="167"/>
      <c r="F138" s="167"/>
      <c r="G138" s="167"/>
      <c r="H138" s="167"/>
    </row>
    <row r="139" spans="1:8">
      <c r="A139" s="168" t="str">
        <f t="shared" si="4"/>
        <v>female</v>
      </c>
      <c r="B139" s="168">
        <f t="shared" si="5"/>
        <v>0</v>
      </c>
      <c r="C139" s="167"/>
      <c r="D139" s="167"/>
      <c r="E139" s="167"/>
      <c r="F139" s="167"/>
      <c r="G139" s="167"/>
      <c r="H139" s="167"/>
    </row>
    <row r="140" spans="1:8">
      <c r="A140" s="168" t="str">
        <f t="shared" si="4"/>
        <v>female</v>
      </c>
      <c r="B140" s="168">
        <f t="shared" si="5"/>
        <v>0</v>
      </c>
      <c r="C140" s="167"/>
      <c r="D140" s="167"/>
      <c r="E140" s="167"/>
      <c r="F140" s="167"/>
      <c r="G140" s="167"/>
      <c r="H140" s="167"/>
    </row>
    <row r="141" spans="1:8">
      <c r="A141" s="168" t="str">
        <f t="shared" si="4"/>
        <v>female</v>
      </c>
      <c r="B141" s="168">
        <f t="shared" si="5"/>
        <v>0</v>
      </c>
      <c r="C141" s="167"/>
      <c r="D141" s="167"/>
      <c r="E141" s="167"/>
      <c r="F141" s="167"/>
      <c r="G141" s="167"/>
      <c r="H141" s="167"/>
    </row>
    <row r="142" spans="1:8">
      <c r="A142" s="168" t="str">
        <f t="shared" si="4"/>
        <v>female</v>
      </c>
      <c r="B142" s="168">
        <f t="shared" si="5"/>
        <v>0</v>
      </c>
      <c r="C142" s="167"/>
      <c r="D142" s="167"/>
      <c r="E142" s="167"/>
      <c r="F142" s="167"/>
      <c r="G142" s="167"/>
      <c r="H142" s="167"/>
    </row>
    <row r="143" spans="1:8">
      <c r="A143" s="168" t="str">
        <f t="shared" si="4"/>
        <v>female</v>
      </c>
      <c r="B143" s="168">
        <f t="shared" si="5"/>
        <v>0</v>
      </c>
      <c r="C143" s="167"/>
      <c r="D143" s="167"/>
      <c r="E143" s="167"/>
      <c r="F143" s="167"/>
      <c r="G143" s="167"/>
      <c r="H143" s="167"/>
    </row>
    <row r="144" spans="1:8">
      <c r="A144" s="168" t="str">
        <f t="shared" si="4"/>
        <v>female</v>
      </c>
      <c r="B144" s="168">
        <f t="shared" si="5"/>
        <v>0</v>
      </c>
      <c r="C144" s="167"/>
      <c r="D144" s="167"/>
      <c r="E144" s="167"/>
      <c r="F144" s="167"/>
      <c r="G144" s="167"/>
      <c r="H144" s="167"/>
    </row>
    <row r="145" spans="1:8">
      <c r="A145" s="168" t="str">
        <f t="shared" si="4"/>
        <v>female</v>
      </c>
      <c r="B145" s="168">
        <f t="shared" si="5"/>
        <v>0</v>
      </c>
      <c r="C145" s="167"/>
      <c r="D145" s="167"/>
      <c r="E145" s="167"/>
      <c r="F145" s="167"/>
      <c r="G145" s="167"/>
      <c r="H145" s="167"/>
    </row>
    <row r="146" spans="1:8">
      <c r="A146" s="168" t="str">
        <f t="shared" si="4"/>
        <v>female</v>
      </c>
      <c r="B146" s="168">
        <f t="shared" si="5"/>
        <v>0</v>
      </c>
      <c r="C146" s="167"/>
      <c r="D146" s="167"/>
      <c r="E146" s="167"/>
      <c r="F146" s="167"/>
      <c r="G146" s="167"/>
      <c r="H146" s="167"/>
    </row>
    <row r="147" spans="1:8">
      <c r="A147" s="168" t="str">
        <f t="shared" si="4"/>
        <v>female</v>
      </c>
      <c r="B147" s="168">
        <f t="shared" si="5"/>
        <v>0</v>
      </c>
      <c r="C147" s="167"/>
      <c r="D147" s="167"/>
      <c r="E147" s="167"/>
      <c r="F147" s="167"/>
      <c r="G147" s="167"/>
      <c r="H147" s="167"/>
    </row>
    <row r="148" spans="1:8">
      <c r="A148" s="168" t="str">
        <f t="shared" si="4"/>
        <v>female</v>
      </c>
      <c r="B148" s="168">
        <f t="shared" si="5"/>
        <v>0</v>
      </c>
      <c r="C148" s="167"/>
      <c r="D148" s="167"/>
      <c r="E148" s="167"/>
      <c r="F148" s="167"/>
      <c r="G148" s="167"/>
      <c r="H148" s="167"/>
    </row>
    <row r="149" spans="1:8">
      <c r="A149" s="168" t="str">
        <f t="shared" si="4"/>
        <v>female</v>
      </c>
      <c r="B149" s="168">
        <f t="shared" si="5"/>
        <v>0</v>
      </c>
      <c r="C149" s="167"/>
      <c r="D149" s="167"/>
      <c r="E149" s="167"/>
      <c r="F149" s="167"/>
      <c r="G149" s="167"/>
      <c r="H149" s="167"/>
    </row>
    <row r="150" spans="1:8">
      <c r="A150" s="168" t="str">
        <f t="shared" si="4"/>
        <v>female</v>
      </c>
      <c r="B150" s="168">
        <f t="shared" si="5"/>
        <v>0</v>
      </c>
      <c r="C150" s="167"/>
      <c r="D150" s="167"/>
      <c r="E150" s="167"/>
      <c r="F150" s="167"/>
      <c r="G150" s="167"/>
      <c r="H150" s="167"/>
    </row>
    <row r="151" spans="1:8">
      <c r="A151" s="168" t="str">
        <f t="shared" si="4"/>
        <v>female</v>
      </c>
      <c r="B151" s="168">
        <f t="shared" si="5"/>
        <v>0</v>
      </c>
      <c r="C151" s="167"/>
      <c r="D151" s="167"/>
      <c r="E151" s="167"/>
      <c r="F151" s="167"/>
      <c r="G151" s="167"/>
      <c r="H151" s="167"/>
    </row>
    <row r="152" spans="1:8">
      <c r="A152" s="168" t="str">
        <f t="shared" si="4"/>
        <v>female</v>
      </c>
      <c r="B152" s="168">
        <f t="shared" si="5"/>
        <v>0</v>
      </c>
      <c r="C152" s="167"/>
      <c r="D152" s="167"/>
      <c r="E152" s="167"/>
      <c r="F152" s="167"/>
      <c r="G152" s="167"/>
      <c r="H152" s="167"/>
    </row>
    <row r="153" spans="1:8">
      <c r="A153" s="168" t="str">
        <f t="shared" si="4"/>
        <v>female</v>
      </c>
      <c r="B153" s="168">
        <f t="shared" si="5"/>
        <v>0</v>
      </c>
      <c r="C153" s="167"/>
      <c r="D153" s="167"/>
      <c r="E153" s="167"/>
      <c r="F153" s="167"/>
      <c r="G153" s="167"/>
      <c r="H153" s="167"/>
    </row>
    <row r="154" spans="1:8">
      <c r="A154" s="168" t="str">
        <f t="shared" si="4"/>
        <v>female</v>
      </c>
      <c r="B154" s="168">
        <f t="shared" si="5"/>
        <v>0</v>
      </c>
      <c r="C154" s="167"/>
      <c r="D154" s="167"/>
      <c r="E154" s="167"/>
      <c r="F154" s="167"/>
      <c r="G154" s="167"/>
      <c r="H154" s="167"/>
    </row>
    <row r="155" spans="1:8">
      <c r="A155" s="168" t="str">
        <f t="shared" si="4"/>
        <v>female</v>
      </c>
      <c r="B155" s="168">
        <f t="shared" si="5"/>
        <v>0</v>
      </c>
      <c r="C155" s="167"/>
      <c r="D155" s="167"/>
      <c r="E155" s="167"/>
      <c r="F155" s="167"/>
      <c r="G155" s="167"/>
      <c r="H155" s="167"/>
    </row>
    <row r="156" spans="1:8">
      <c r="A156" s="168" t="str">
        <f t="shared" si="4"/>
        <v>female</v>
      </c>
      <c r="B156" s="168">
        <f t="shared" si="5"/>
        <v>0</v>
      </c>
      <c r="C156" s="167"/>
      <c r="D156" s="167"/>
      <c r="E156" s="167"/>
      <c r="F156" s="167"/>
      <c r="G156" s="167"/>
      <c r="H156" s="167"/>
    </row>
    <row r="157" spans="1:8">
      <c r="A157" s="168" t="str">
        <f t="shared" si="4"/>
        <v>female</v>
      </c>
      <c r="B157" s="168">
        <f t="shared" si="5"/>
        <v>0</v>
      </c>
      <c r="C157" s="167"/>
      <c r="D157" s="167"/>
      <c r="E157" s="167"/>
      <c r="F157" s="167"/>
      <c r="G157" s="167"/>
      <c r="H157" s="167"/>
    </row>
    <row r="158" spans="1:8">
      <c r="A158" s="168" t="str">
        <f t="shared" si="4"/>
        <v>female</v>
      </c>
      <c r="B158" s="168">
        <f t="shared" si="5"/>
        <v>0</v>
      </c>
      <c r="C158" s="167"/>
      <c r="D158" s="167"/>
      <c r="E158" s="167"/>
      <c r="F158" s="167"/>
      <c r="G158" s="167"/>
      <c r="H158" s="167"/>
    </row>
    <row r="159" spans="1:8">
      <c r="A159" s="168" t="str">
        <f t="shared" si="4"/>
        <v>female</v>
      </c>
      <c r="B159" s="168">
        <f t="shared" si="5"/>
        <v>0</v>
      </c>
      <c r="C159" s="167"/>
      <c r="D159" s="167"/>
      <c r="E159" s="167"/>
      <c r="F159" s="167"/>
      <c r="G159" s="167"/>
      <c r="H159" s="167"/>
    </row>
    <row r="160" spans="1:8">
      <c r="A160" s="168" t="str">
        <f t="shared" si="4"/>
        <v>female</v>
      </c>
      <c r="B160" s="168">
        <f t="shared" si="5"/>
        <v>0</v>
      </c>
      <c r="C160" s="167"/>
      <c r="D160" s="167"/>
      <c r="E160" s="167"/>
      <c r="F160" s="167"/>
      <c r="G160" s="167"/>
      <c r="H160" s="167"/>
    </row>
    <row r="161" spans="1:8">
      <c r="A161" s="168" t="str">
        <f t="shared" si="4"/>
        <v>female</v>
      </c>
      <c r="B161" s="168">
        <f t="shared" si="5"/>
        <v>0</v>
      </c>
      <c r="C161" s="167"/>
      <c r="D161" s="167"/>
      <c r="E161" s="167"/>
      <c r="F161" s="167"/>
      <c r="G161" s="167"/>
      <c r="H161" s="167"/>
    </row>
    <row r="162" spans="1:8">
      <c r="A162" s="168" t="str">
        <f t="shared" si="4"/>
        <v>female</v>
      </c>
      <c r="B162" s="168">
        <f t="shared" si="5"/>
        <v>0</v>
      </c>
      <c r="C162" s="167"/>
      <c r="D162" s="167"/>
      <c r="E162" s="167"/>
      <c r="F162" s="167"/>
      <c r="G162" s="167"/>
      <c r="H162" s="167"/>
    </row>
    <row r="163" spans="1:8">
      <c r="A163" s="168" t="str">
        <f t="shared" si="4"/>
        <v>female</v>
      </c>
      <c r="B163" s="168">
        <f t="shared" si="5"/>
        <v>0</v>
      </c>
      <c r="C163" s="167"/>
      <c r="D163" s="167"/>
      <c r="E163" s="167"/>
      <c r="F163" s="167"/>
      <c r="G163" s="167"/>
      <c r="H163" s="167"/>
    </row>
    <row r="164" spans="1:8">
      <c r="A164" s="168" t="str">
        <f t="shared" si="4"/>
        <v>female</v>
      </c>
      <c r="B164" s="168">
        <f t="shared" si="5"/>
        <v>0</v>
      </c>
      <c r="C164" s="167"/>
      <c r="D164" s="167"/>
      <c r="E164" s="167"/>
      <c r="F164" s="167"/>
      <c r="G164" s="167"/>
      <c r="H164" s="167"/>
    </row>
    <row r="165" spans="1:8">
      <c r="A165" s="168" t="str">
        <f t="shared" si="4"/>
        <v>female</v>
      </c>
      <c r="B165" s="168">
        <f t="shared" si="5"/>
        <v>0</v>
      </c>
      <c r="C165" s="167"/>
      <c r="D165" s="167"/>
      <c r="E165" s="167"/>
      <c r="F165" s="167"/>
      <c r="G165" s="167"/>
      <c r="H165" s="167"/>
    </row>
    <row r="166" spans="1:8">
      <c r="A166" s="168" t="str">
        <f t="shared" si="4"/>
        <v>female</v>
      </c>
      <c r="B166" s="168">
        <f t="shared" si="5"/>
        <v>0</v>
      </c>
      <c r="C166" s="167"/>
      <c r="D166" s="167"/>
      <c r="E166" s="167"/>
      <c r="F166" s="167"/>
      <c r="G166" s="167"/>
      <c r="H166" s="167"/>
    </row>
    <row r="167" spans="1:8">
      <c r="A167" s="168" t="str">
        <f t="shared" si="4"/>
        <v>female</v>
      </c>
      <c r="B167" s="168">
        <f t="shared" si="5"/>
        <v>0</v>
      </c>
      <c r="C167" s="167"/>
      <c r="D167" s="167"/>
      <c r="E167" s="167"/>
      <c r="F167" s="167"/>
      <c r="G167" s="167"/>
      <c r="H167" s="167"/>
    </row>
    <row r="168" spans="1:8">
      <c r="A168" s="168" t="str">
        <f t="shared" si="4"/>
        <v>female</v>
      </c>
      <c r="B168" s="168">
        <f t="shared" si="5"/>
        <v>0</v>
      </c>
      <c r="C168" s="167"/>
      <c r="D168" s="167"/>
      <c r="E168" s="167"/>
      <c r="F168" s="167"/>
      <c r="G168" s="167"/>
      <c r="H168" s="167"/>
    </row>
    <row r="169" spans="1:8">
      <c r="A169" s="168" t="str">
        <f t="shared" si="4"/>
        <v>female</v>
      </c>
      <c r="B169" s="168">
        <f t="shared" si="5"/>
        <v>0</v>
      </c>
      <c r="C169" s="167"/>
      <c r="D169" s="167"/>
      <c r="E169" s="167"/>
      <c r="F169" s="167"/>
      <c r="G169" s="167"/>
      <c r="H169" s="167"/>
    </row>
    <row r="170" spans="1:8">
      <c r="A170" s="168" t="str">
        <f t="shared" si="4"/>
        <v>female</v>
      </c>
      <c r="B170" s="168">
        <f t="shared" si="5"/>
        <v>0</v>
      </c>
      <c r="C170" s="167"/>
      <c r="D170" s="167"/>
      <c r="E170" s="167"/>
      <c r="F170" s="167"/>
      <c r="G170" s="167"/>
      <c r="H170" s="167"/>
    </row>
    <row r="171" spans="1:8">
      <c r="A171" s="168" t="str">
        <f t="shared" si="4"/>
        <v>female</v>
      </c>
      <c r="B171" s="168">
        <f t="shared" si="5"/>
        <v>0</v>
      </c>
      <c r="C171" s="167"/>
      <c r="D171" s="167"/>
      <c r="E171" s="167"/>
      <c r="F171" s="167"/>
      <c r="G171" s="167"/>
      <c r="H171" s="167"/>
    </row>
    <row r="172" spans="1:8">
      <c r="A172" s="168" t="str">
        <f t="shared" si="4"/>
        <v>female</v>
      </c>
      <c r="B172" s="168">
        <f t="shared" si="5"/>
        <v>0</v>
      </c>
      <c r="C172" s="167"/>
      <c r="D172" s="167"/>
      <c r="E172" s="167"/>
      <c r="F172" s="167"/>
      <c r="G172" s="167"/>
      <c r="H172" s="167"/>
    </row>
    <row r="173" spans="1:8">
      <c r="A173" s="168" t="str">
        <f t="shared" si="4"/>
        <v>female</v>
      </c>
      <c r="B173" s="168">
        <f t="shared" si="5"/>
        <v>0</v>
      </c>
      <c r="C173" s="167"/>
      <c r="D173" s="167"/>
      <c r="E173" s="167"/>
      <c r="F173" s="167"/>
      <c r="G173" s="167"/>
      <c r="H173" s="167"/>
    </row>
    <row r="174" spans="1:8">
      <c r="A174" s="168" t="str">
        <f t="shared" si="4"/>
        <v>female</v>
      </c>
      <c r="B174" s="168">
        <f t="shared" si="5"/>
        <v>0</v>
      </c>
      <c r="C174" s="167"/>
      <c r="D174" s="167"/>
      <c r="E174" s="167"/>
      <c r="F174" s="167"/>
      <c r="G174" s="167"/>
      <c r="H174" s="167"/>
    </row>
    <row r="175" spans="1:8">
      <c r="A175" s="168" t="str">
        <f t="shared" si="4"/>
        <v>female</v>
      </c>
      <c r="B175" s="168">
        <f t="shared" si="5"/>
        <v>0</v>
      </c>
      <c r="C175" s="167"/>
      <c r="D175" s="167"/>
      <c r="E175" s="167"/>
      <c r="F175" s="167"/>
      <c r="G175" s="167"/>
      <c r="H175" s="167"/>
    </row>
    <row r="176" spans="1:8">
      <c r="A176" s="168" t="str">
        <f t="shared" si="4"/>
        <v>female</v>
      </c>
      <c r="B176" s="168">
        <f t="shared" si="5"/>
        <v>0</v>
      </c>
      <c r="C176" s="167"/>
      <c r="D176" s="167"/>
      <c r="E176" s="167"/>
      <c r="F176" s="167"/>
      <c r="G176" s="167"/>
      <c r="H176" s="167"/>
    </row>
    <row r="177" spans="1:8">
      <c r="A177" s="168" t="str">
        <f t="shared" si="4"/>
        <v>female</v>
      </c>
      <c r="B177" s="168">
        <f t="shared" si="5"/>
        <v>0</v>
      </c>
      <c r="C177" s="167"/>
      <c r="D177" s="167"/>
      <c r="E177" s="167"/>
      <c r="F177" s="167"/>
      <c r="G177" s="167"/>
      <c r="H177" s="167"/>
    </row>
    <row r="178" spans="1:8">
      <c r="A178" s="168" t="str">
        <f t="shared" si="4"/>
        <v>female</v>
      </c>
      <c r="B178" s="168">
        <f t="shared" si="5"/>
        <v>0</v>
      </c>
      <c r="C178" s="167"/>
      <c r="D178" s="167"/>
      <c r="E178" s="167"/>
      <c r="F178" s="167"/>
      <c r="G178" s="167"/>
      <c r="H178" s="167"/>
    </row>
    <row r="179" spans="1:8">
      <c r="A179" s="168" t="str">
        <f t="shared" si="4"/>
        <v>female</v>
      </c>
      <c r="B179" s="168">
        <f t="shared" si="5"/>
        <v>0</v>
      </c>
      <c r="C179" s="167"/>
      <c r="D179" s="167"/>
      <c r="E179" s="167"/>
      <c r="F179" s="167"/>
      <c r="G179" s="167"/>
      <c r="H179" s="167"/>
    </row>
    <row r="180" spans="1:8">
      <c r="A180" s="168" t="str">
        <f t="shared" si="4"/>
        <v>female</v>
      </c>
      <c r="B180" s="168">
        <f t="shared" si="5"/>
        <v>0</v>
      </c>
      <c r="C180" s="167"/>
      <c r="D180" s="167"/>
      <c r="E180" s="167"/>
      <c r="F180" s="167"/>
      <c r="G180" s="167"/>
      <c r="H180" s="167"/>
    </row>
    <row r="181" spans="1:8">
      <c r="A181" s="168" t="str">
        <f t="shared" si="4"/>
        <v>female</v>
      </c>
      <c r="B181" s="168">
        <f t="shared" si="5"/>
        <v>0</v>
      </c>
      <c r="C181" s="167"/>
      <c r="D181" s="167"/>
      <c r="E181" s="167"/>
      <c r="F181" s="167"/>
      <c r="G181" s="167"/>
      <c r="H181" s="167"/>
    </row>
    <row r="182" spans="1:8">
      <c r="A182" s="168" t="str">
        <f t="shared" si="4"/>
        <v>female</v>
      </c>
      <c r="B182" s="168">
        <f t="shared" si="5"/>
        <v>0</v>
      </c>
      <c r="C182" s="167"/>
      <c r="D182" s="167"/>
      <c r="E182" s="167"/>
      <c r="F182" s="167"/>
      <c r="G182" s="167"/>
      <c r="H182" s="167"/>
    </row>
    <row r="183" spans="1:8">
      <c r="A183" s="168" t="str">
        <f t="shared" si="4"/>
        <v>female</v>
      </c>
      <c r="B183" s="168">
        <f t="shared" si="5"/>
        <v>0</v>
      </c>
      <c r="C183" s="167"/>
      <c r="D183" s="167"/>
      <c r="E183" s="167"/>
      <c r="F183" s="167"/>
      <c r="G183" s="167"/>
      <c r="H183" s="167"/>
    </row>
    <row r="184" spans="1:8">
      <c r="A184" s="168" t="str">
        <f t="shared" si="4"/>
        <v>female</v>
      </c>
      <c r="B184" s="168">
        <f t="shared" si="5"/>
        <v>0</v>
      </c>
      <c r="C184" s="167"/>
      <c r="D184" s="167"/>
      <c r="E184" s="167"/>
      <c r="F184" s="167"/>
      <c r="G184" s="167"/>
      <c r="H184" s="167"/>
    </row>
    <row r="185" spans="1:8">
      <c r="A185" s="168" t="str">
        <f t="shared" si="4"/>
        <v>female</v>
      </c>
      <c r="B185" s="168">
        <f t="shared" si="5"/>
        <v>0</v>
      </c>
      <c r="C185" s="167"/>
      <c r="D185" s="167"/>
      <c r="E185" s="167"/>
      <c r="F185" s="167"/>
      <c r="G185" s="167"/>
      <c r="H185" s="167"/>
    </row>
    <row r="186" spans="1:8">
      <c r="A186" s="168" t="str">
        <f t="shared" si="4"/>
        <v>female</v>
      </c>
      <c r="B186" s="168">
        <f t="shared" si="5"/>
        <v>0</v>
      </c>
      <c r="C186" s="167"/>
      <c r="D186" s="167"/>
      <c r="E186" s="167"/>
      <c r="F186" s="167"/>
      <c r="G186" s="167"/>
      <c r="H186" s="167"/>
    </row>
    <row r="187" spans="1:8">
      <c r="A187" s="168" t="str">
        <f t="shared" si="4"/>
        <v>female</v>
      </c>
      <c r="B187" s="168">
        <f t="shared" si="5"/>
        <v>0</v>
      </c>
      <c r="C187" s="167"/>
      <c r="D187" s="167"/>
      <c r="E187" s="167"/>
      <c r="F187" s="167"/>
      <c r="G187" s="167"/>
      <c r="H187" s="167"/>
    </row>
    <row r="188" spans="1:8">
      <c r="A188" s="168" t="str">
        <f t="shared" si="4"/>
        <v>female</v>
      </c>
      <c r="B188" s="168">
        <f t="shared" si="5"/>
        <v>0</v>
      </c>
      <c r="C188" s="167"/>
      <c r="D188" s="167"/>
      <c r="E188" s="167"/>
      <c r="F188" s="167"/>
      <c r="G188" s="167"/>
      <c r="H188" s="167"/>
    </row>
    <row r="189" spans="1:8">
      <c r="A189" s="168" t="str">
        <f t="shared" si="4"/>
        <v>female</v>
      </c>
      <c r="B189" s="168">
        <f t="shared" si="5"/>
        <v>0</v>
      </c>
      <c r="C189" s="167"/>
      <c r="D189" s="167"/>
      <c r="E189" s="167"/>
      <c r="F189" s="167"/>
      <c r="G189" s="167"/>
      <c r="H189" s="167"/>
    </row>
    <row r="190" spans="1:8">
      <c r="A190" s="168" t="str">
        <f t="shared" si="4"/>
        <v>female</v>
      </c>
      <c r="B190" s="168">
        <f t="shared" si="5"/>
        <v>0</v>
      </c>
      <c r="C190" s="167"/>
      <c r="D190" s="167"/>
      <c r="E190" s="167"/>
      <c r="F190" s="167"/>
      <c r="G190" s="167"/>
      <c r="H190" s="167"/>
    </row>
    <row r="191" spans="1:8">
      <c r="A191" s="168" t="str">
        <f t="shared" si="4"/>
        <v>female</v>
      </c>
      <c r="B191" s="168">
        <f t="shared" si="5"/>
        <v>0</v>
      </c>
      <c r="C191" s="167"/>
      <c r="D191" s="167"/>
      <c r="E191" s="167"/>
      <c r="F191" s="167"/>
      <c r="G191" s="167"/>
      <c r="H191" s="167"/>
    </row>
    <row r="192" spans="1:8">
      <c r="A192" s="168" t="str">
        <f t="shared" si="4"/>
        <v>female</v>
      </c>
      <c r="B192" s="168">
        <f t="shared" si="5"/>
        <v>0</v>
      </c>
      <c r="C192" s="167"/>
      <c r="D192" s="167"/>
      <c r="E192" s="167"/>
      <c r="F192" s="167"/>
      <c r="G192" s="167"/>
      <c r="H192" s="167"/>
    </row>
    <row r="193" spans="1:8">
      <c r="A193" s="168" t="str">
        <f t="shared" si="4"/>
        <v>female</v>
      </c>
      <c r="B193" s="168">
        <f t="shared" si="5"/>
        <v>0</v>
      </c>
      <c r="C193" s="167"/>
      <c r="D193" s="167"/>
      <c r="E193" s="167"/>
      <c r="F193" s="167"/>
      <c r="G193" s="167"/>
      <c r="H193" s="167"/>
    </row>
    <row r="194" spans="1:8">
      <c r="A194" s="168" t="str">
        <f t="shared" si="4"/>
        <v>female</v>
      </c>
      <c r="B194" s="168">
        <f t="shared" si="5"/>
        <v>0</v>
      </c>
      <c r="C194" s="167"/>
      <c r="D194" s="167"/>
      <c r="E194" s="167"/>
      <c r="F194" s="167"/>
      <c r="G194" s="167"/>
      <c r="H194" s="167"/>
    </row>
    <row r="195" spans="1:8">
      <c r="A195" s="168" t="str">
        <f t="shared" ref="A195:A258" si="6">IF(M196="זכר", "male", "female")</f>
        <v>female</v>
      </c>
      <c r="B195" s="168">
        <f t="shared" ref="B195:B258" si="7">N196</f>
        <v>0</v>
      </c>
      <c r="C195" s="167"/>
      <c r="D195" s="167"/>
      <c r="E195" s="167"/>
      <c r="F195" s="167"/>
      <c r="G195" s="167"/>
      <c r="H195" s="167"/>
    </row>
    <row r="196" spans="1:8">
      <c r="A196" s="168" t="str">
        <f t="shared" si="6"/>
        <v>female</v>
      </c>
      <c r="B196" s="168">
        <f t="shared" si="7"/>
        <v>0</v>
      </c>
      <c r="C196" s="167"/>
      <c r="D196" s="167"/>
      <c r="E196" s="167"/>
      <c r="F196" s="167"/>
      <c r="G196" s="167"/>
      <c r="H196" s="167"/>
    </row>
    <row r="197" spans="1:8">
      <c r="A197" s="168" t="str">
        <f t="shared" si="6"/>
        <v>female</v>
      </c>
      <c r="B197" s="168">
        <f t="shared" si="7"/>
        <v>0</v>
      </c>
      <c r="C197" s="167"/>
      <c r="D197" s="167"/>
      <c r="E197" s="167"/>
      <c r="F197" s="167"/>
      <c r="G197" s="167"/>
      <c r="H197" s="167"/>
    </row>
    <row r="198" spans="1:8">
      <c r="A198" s="168" t="str">
        <f t="shared" si="6"/>
        <v>female</v>
      </c>
      <c r="B198" s="168">
        <f t="shared" si="7"/>
        <v>0</v>
      </c>
      <c r="C198" s="167"/>
      <c r="D198" s="167"/>
      <c r="E198" s="167"/>
      <c r="F198" s="167"/>
      <c r="G198" s="167"/>
      <c r="H198" s="167"/>
    </row>
    <row r="199" spans="1:8">
      <c r="A199" s="168" t="str">
        <f t="shared" si="6"/>
        <v>female</v>
      </c>
      <c r="B199" s="168">
        <f t="shared" si="7"/>
        <v>0</v>
      </c>
      <c r="C199" s="167"/>
      <c r="D199" s="167"/>
      <c r="E199" s="167"/>
      <c r="F199" s="167"/>
      <c r="G199" s="167"/>
      <c r="H199" s="167"/>
    </row>
    <row r="200" spans="1:8">
      <c r="A200" s="168" t="str">
        <f t="shared" si="6"/>
        <v>female</v>
      </c>
      <c r="B200" s="168">
        <f t="shared" si="7"/>
        <v>0</v>
      </c>
      <c r="C200" s="167"/>
      <c r="D200" s="167"/>
      <c r="E200" s="167"/>
      <c r="F200" s="167"/>
      <c r="G200" s="167"/>
      <c r="H200" s="167"/>
    </row>
    <row r="201" spans="1:8">
      <c r="A201" s="168" t="str">
        <f t="shared" si="6"/>
        <v>female</v>
      </c>
      <c r="B201" s="168">
        <f t="shared" si="7"/>
        <v>0</v>
      </c>
      <c r="C201" s="167"/>
      <c r="D201" s="167"/>
      <c r="E201" s="167"/>
      <c r="F201" s="167"/>
      <c r="G201" s="167"/>
      <c r="H201" s="167"/>
    </row>
    <row r="202" spans="1:8">
      <c r="A202" s="168" t="str">
        <f t="shared" si="6"/>
        <v>female</v>
      </c>
      <c r="B202" s="168">
        <f t="shared" si="7"/>
        <v>0</v>
      </c>
      <c r="C202" s="167"/>
      <c r="D202" s="167"/>
      <c r="E202" s="167"/>
      <c r="F202" s="167"/>
      <c r="G202" s="167"/>
      <c r="H202" s="167"/>
    </row>
    <row r="203" spans="1:8">
      <c r="A203" s="168" t="str">
        <f t="shared" si="6"/>
        <v>female</v>
      </c>
      <c r="B203" s="168">
        <f t="shared" si="7"/>
        <v>0</v>
      </c>
      <c r="C203" s="167"/>
      <c r="D203" s="167"/>
      <c r="E203" s="167"/>
      <c r="F203" s="167"/>
      <c r="G203" s="167"/>
      <c r="H203" s="167"/>
    </row>
    <row r="204" spans="1:8">
      <c r="A204" s="168" t="str">
        <f t="shared" si="6"/>
        <v>female</v>
      </c>
      <c r="B204" s="168">
        <f t="shared" si="7"/>
        <v>0</v>
      </c>
      <c r="C204" s="167"/>
      <c r="D204" s="167"/>
      <c r="E204" s="167"/>
      <c r="F204" s="167"/>
      <c r="G204" s="167"/>
      <c r="H204" s="167"/>
    </row>
    <row r="205" spans="1:8">
      <c r="A205" s="168" t="str">
        <f t="shared" si="6"/>
        <v>female</v>
      </c>
      <c r="B205" s="168">
        <f t="shared" si="7"/>
        <v>0</v>
      </c>
      <c r="C205" s="167"/>
      <c r="D205" s="167"/>
      <c r="E205" s="167"/>
      <c r="F205" s="167"/>
      <c r="G205" s="167"/>
      <c r="H205" s="167"/>
    </row>
    <row r="206" spans="1:8">
      <c r="A206" s="168" t="str">
        <f t="shared" si="6"/>
        <v>female</v>
      </c>
      <c r="B206" s="168">
        <f t="shared" si="7"/>
        <v>0</v>
      </c>
      <c r="C206" s="167"/>
      <c r="D206" s="167"/>
      <c r="E206" s="167"/>
      <c r="F206" s="167"/>
      <c r="G206" s="167"/>
      <c r="H206" s="167"/>
    </row>
    <row r="207" spans="1:8">
      <c r="A207" s="168" t="str">
        <f t="shared" si="6"/>
        <v>female</v>
      </c>
      <c r="B207" s="168">
        <f t="shared" si="7"/>
        <v>0</v>
      </c>
      <c r="C207" s="167"/>
      <c r="D207" s="167"/>
      <c r="E207" s="167"/>
      <c r="F207" s="167"/>
      <c r="G207" s="167"/>
      <c r="H207" s="167"/>
    </row>
    <row r="208" spans="1:8">
      <c r="A208" s="168" t="str">
        <f t="shared" si="6"/>
        <v>female</v>
      </c>
      <c r="B208" s="168">
        <f t="shared" si="7"/>
        <v>0</v>
      </c>
      <c r="C208" s="167"/>
      <c r="D208" s="167"/>
      <c r="E208" s="167"/>
      <c r="F208" s="167"/>
      <c r="G208" s="167"/>
      <c r="H208" s="167"/>
    </row>
    <row r="209" spans="1:8">
      <c r="A209" s="168" t="str">
        <f t="shared" si="6"/>
        <v>female</v>
      </c>
      <c r="B209" s="168">
        <f t="shared" si="7"/>
        <v>0</v>
      </c>
      <c r="C209" s="167"/>
      <c r="D209" s="167"/>
      <c r="E209" s="167"/>
      <c r="F209" s="167"/>
      <c r="G209" s="167"/>
      <c r="H209" s="167"/>
    </row>
    <row r="210" spans="1:8">
      <c r="A210" s="168" t="str">
        <f t="shared" si="6"/>
        <v>female</v>
      </c>
      <c r="B210" s="168">
        <f t="shared" si="7"/>
        <v>0</v>
      </c>
      <c r="C210" s="167"/>
      <c r="D210" s="167"/>
      <c r="E210" s="167"/>
      <c r="F210" s="167"/>
      <c r="G210" s="167"/>
      <c r="H210" s="167"/>
    </row>
    <row r="211" spans="1:8">
      <c r="A211" s="168" t="str">
        <f t="shared" si="6"/>
        <v>female</v>
      </c>
      <c r="B211" s="168">
        <f t="shared" si="7"/>
        <v>0</v>
      </c>
      <c r="C211" s="167"/>
      <c r="D211" s="167"/>
      <c r="E211" s="167"/>
      <c r="F211" s="167"/>
      <c r="G211" s="167"/>
      <c r="H211" s="167"/>
    </row>
    <row r="212" spans="1:8">
      <c r="A212" s="168" t="str">
        <f t="shared" si="6"/>
        <v>female</v>
      </c>
      <c r="B212" s="168">
        <f t="shared" si="7"/>
        <v>0</v>
      </c>
      <c r="C212" s="167"/>
      <c r="D212" s="167"/>
      <c r="E212" s="167"/>
      <c r="F212" s="167"/>
      <c r="G212" s="167"/>
      <c r="H212" s="167"/>
    </row>
    <row r="213" spans="1:8">
      <c r="A213" s="168" t="str">
        <f t="shared" si="6"/>
        <v>female</v>
      </c>
      <c r="B213" s="168">
        <f t="shared" si="7"/>
        <v>0</v>
      </c>
      <c r="C213" s="167"/>
      <c r="D213" s="167"/>
      <c r="E213" s="167"/>
      <c r="F213" s="167"/>
      <c r="G213" s="167"/>
      <c r="H213" s="167"/>
    </row>
    <row r="214" spans="1:8">
      <c r="A214" s="168" t="str">
        <f t="shared" si="6"/>
        <v>female</v>
      </c>
      <c r="B214" s="168">
        <f t="shared" si="7"/>
        <v>0</v>
      </c>
      <c r="C214" s="167"/>
      <c r="D214" s="167"/>
      <c r="E214" s="167"/>
      <c r="F214" s="167"/>
      <c r="G214" s="167"/>
      <c r="H214" s="167"/>
    </row>
    <row r="215" spans="1:8">
      <c r="A215" s="168" t="str">
        <f t="shared" si="6"/>
        <v>female</v>
      </c>
      <c r="B215" s="168">
        <f t="shared" si="7"/>
        <v>0</v>
      </c>
      <c r="C215" s="167"/>
      <c r="D215" s="167"/>
      <c r="E215" s="167"/>
      <c r="F215" s="167"/>
      <c r="G215" s="167"/>
      <c r="H215" s="167"/>
    </row>
    <row r="216" spans="1:8">
      <c r="A216" s="168" t="str">
        <f t="shared" si="6"/>
        <v>female</v>
      </c>
      <c r="B216" s="168">
        <f t="shared" si="7"/>
        <v>0</v>
      </c>
      <c r="C216" s="167"/>
      <c r="D216" s="167"/>
      <c r="E216" s="167"/>
      <c r="F216" s="167"/>
      <c r="G216" s="167"/>
      <c r="H216" s="167"/>
    </row>
    <row r="217" spans="1:8">
      <c r="A217" s="168" t="str">
        <f t="shared" si="6"/>
        <v>female</v>
      </c>
      <c r="B217" s="168">
        <f t="shared" si="7"/>
        <v>0</v>
      </c>
      <c r="C217" s="167"/>
      <c r="D217" s="167"/>
      <c r="E217" s="167"/>
      <c r="F217" s="167"/>
      <c r="G217" s="167"/>
      <c r="H217" s="167"/>
    </row>
    <row r="218" spans="1:8">
      <c r="A218" s="168" t="str">
        <f t="shared" si="6"/>
        <v>female</v>
      </c>
      <c r="B218" s="168">
        <f t="shared" si="7"/>
        <v>0</v>
      </c>
      <c r="C218" s="167"/>
      <c r="D218" s="167"/>
      <c r="E218" s="167"/>
      <c r="F218" s="167"/>
      <c r="G218" s="167"/>
      <c r="H218" s="167"/>
    </row>
    <row r="219" spans="1:8">
      <c r="A219" s="168" t="str">
        <f t="shared" si="6"/>
        <v>female</v>
      </c>
      <c r="B219" s="168">
        <f t="shared" si="7"/>
        <v>0</v>
      </c>
      <c r="C219" s="167"/>
      <c r="D219" s="167"/>
      <c r="E219" s="167"/>
      <c r="F219" s="167"/>
      <c r="G219" s="167"/>
      <c r="H219" s="167"/>
    </row>
    <row r="220" spans="1:8">
      <c r="A220" s="168" t="str">
        <f t="shared" si="6"/>
        <v>female</v>
      </c>
      <c r="B220" s="168">
        <f t="shared" si="7"/>
        <v>0</v>
      </c>
      <c r="C220" s="167"/>
      <c r="D220" s="167"/>
      <c r="E220" s="167"/>
      <c r="F220" s="167"/>
      <c r="G220" s="167"/>
      <c r="H220" s="167"/>
    </row>
    <row r="221" spans="1:8">
      <c r="A221" s="168" t="str">
        <f t="shared" si="6"/>
        <v>female</v>
      </c>
      <c r="B221" s="168">
        <f t="shared" si="7"/>
        <v>0</v>
      </c>
      <c r="C221" s="167"/>
      <c r="D221" s="167"/>
      <c r="E221" s="167"/>
      <c r="F221" s="167"/>
      <c r="G221" s="167"/>
      <c r="H221" s="167"/>
    </row>
    <row r="222" spans="1:8">
      <c r="A222" s="168" t="str">
        <f t="shared" si="6"/>
        <v>female</v>
      </c>
      <c r="B222" s="168">
        <f t="shared" si="7"/>
        <v>0</v>
      </c>
      <c r="C222" s="167"/>
      <c r="D222" s="167"/>
      <c r="E222" s="167"/>
      <c r="F222" s="167"/>
      <c r="G222" s="167"/>
      <c r="H222" s="167"/>
    </row>
    <row r="223" spans="1:8">
      <c r="A223" s="168" t="str">
        <f t="shared" si="6"/>
        <v>female</v>
      </c>
      <c r="B223" s="168">
        <f t="shared" si="7"/>
        <v>0</v>
      </c>
      <c r="C223" s="167"/>
      <c r="D223" s="167"/>
      <c r="E223" s="167"/>
      <c r="F223" s="167"/>
      <c r="G223" s="167"/>
      <c r="H223" s="167"/>
    </row>
    <row r="224" spans="1:8">
      <c r="A224" s="168" t="str">
        <f t="shared" si="6"/>
        <v>female</v>
      </c>
      <c r="B224" s="168">
        <f t="shared" si="7"/>
        <v>0</v>
      </c>
      <c r="C224" s="167"/>
      <c r="D224" s="167"/>
      <c r="E224" s="167"/>
      <c r="F224" s="167"/>
      <c r="G224" s="167"/>
      <c r="H224" s="167"/>
    </row>
    <row r="225" spans="1:8">
      <c r="A225" s="168" t="str">
        <f t="shared" si="6"/>
        <v>female</v>
      </c>
      <c r="B225" s="168">
        <f t="shared" si="7"/>
        <v>0</v>
      </c>
      <c r="C225" s="167"/>
      <c r="D225" s="167"/>
      <c r="E225" s="167"/>
      <c r="F225" s="167"/>
      <c r="G225" s="167"/>
      <c r="H225" s="167"/>
    </row>
    <row r="226" spans="1:8">
      <c r="A226" s="168" t="str">
        <f t="shared" si="6"/>
        <v>female</v>
      </c>
      <c r="B226" s="168">
        <f t="shared" si="7"/>
        <v>0</v>
      </c>
      <c r="C226" s="167"/>
      <c r="D226" s="167"/>
      <c r="E226" s="167"/>
      <c r="F226" s="167"/>
      <c r="G226" s="167"/>
      <c r="H226" s="167"/>
    </row>
    <row r="227" spans="1:8">
      <c r="A227" s="168" t="str">
        <f t="shared" si="6"/>
        <v>female</v>
      </c>
      <c r="B227" s="168">
        <f t="shared" si="7"/>
        <v>0</v>
      </c>
      <c r="C227" s="167"/>
      <c r="D227" s="167"/>
      <c r="E227" s="167"/>
      <c r="F227" s="167"/>
      <c r="G227" s="167"/>
      <c r="H227" s="167"/>
    </row>
    <row r="228" spans="1:8">
      <c r="A228" s="168" t="str">
        <f t="shared" si="6"/>
        <v>female</v>
      </c>
      <c r="B228" s="168">
        <f t="shared" si="7"/>
        <v>0</v>
      </c>
      <c r="C228" s="167"/>
      <c r="D228" s="167"/>
      <c r="E228" s="167"/>
      <c r="F228" s="167"/>
      <c r="G228" s="167"/>
      <c r="H228" s="167"/>
    </row>
    <row r="229" spans="1:8">
      <c r="A229" s="168" t="str">
        <f t="shared" si="6"/>
        <v>female</v>
      </c>
      <c r="B229" s="168">
        <f t="shared" si="7"/>
        <v>0</v>
      </c>
      <c r="C229" s="167"/>
      <c r="D229" s="167"/>
      <c r="E229" s="167"/>
      <c r="F229" s="167"/>
      <c r="G229" s="167"/>
      <c r="H229" s="167"/>
    </row>
    <row r="230" spans="1:8">
      <c r="A230" s="168" t="str">
        <f t="shared" si="6"/>
        <v>female</v>
      </c>
      <c r="B230" s="168">
        <f t="shared" si="7"/>
        <v>0</v>
      </c>
      <c r="C230" s="167"/>
      <c r="D230" s="167"/>
      <c r="E230" s="167"/>
      <c r="F230" s="167"/>
      <c r="G230" s="167"/>
      <c r="H230" s="167"/>
    </row>
    <row r="231" spans="1:8">
      <c r="A231" s="168" t="str">
        <f t="shared" si="6"/>
        <v>female</v>
      </c>
      <c r="B231" s="168">
        <f t="shared" si="7"/>
        <v>0</v>
      </c>
      <c r="C231" s="167"/>
      <c r="D231" s="167"/>
      <c r="E231" s="167"/>
      <c r="F231" s="167"/>
      <c r="G231" s="167"/>
      <c r="H231" s="167"/>
    </row>
    <row r="232" spans="1:8">
      <c r="A232" s="168" t="str">
        <f t="shared" si="6"/>
        <v>female</v>
      </c>
      <c r="B232" s="168">
        <f t="shared" si="7"/>
        <v>0</v>
      </c>
      <c r="C232" s="167"/>
      <c r="D232" s="167"/>
      <c r="E232" s="167"/>
      <c r="F232" s="167"/>
      <c r="G232" s="167"/>
      <c r="H232" s="167"/>
    </row>
    <row r="233" spans="1:8">
      <c r="A233" s="168" t="str">
        <f t="shared" si="6"/>
        <v>female</v>
      </c>
      <c r="B233" s="168">
        <f t="shared" si="7"/>
        <v>0</v>
      </c>
      <c r="C233" s="167"/>
      <c r="D233" s="167"/>
      <c r="E233" s="167"/>
      <c r="F233" s="167"/>
      <c r="G233" s="167"/>
      <c r="H233" s="167"/>
    </row>
    <row r="234" spans="1:8">
      <c r="A234" s="168" t="str">
        <f t="shared" si="6"/>
        <v>female</v>
      </c>
      <c r="B234" s="168">
        <f t="shared" si="7"/>
        <v>0</v>
      </c>
      <c r="C234" s="167"/>
      <c r="D234" s="167"/>
      <c r="E234" s="167"/>
      <c r="F234" s="167"/>
      <c r="G234" s="167"/>
      <c r="H234" s="167"/>
    </row>
    <row r="235" spans="1:8">
      <c r="A235" s="168" t="str">
        <f t="shared" si="6"/>
        <v>female</v>
      </c>
      <c r="B235" s="168">
        <f t="shared" si="7"/>
        <v>0</v>
      </c>
      <c r="C235" s="167"/>
      <c r="D235" s="167"/>
      <c r="E235" s="167"/>
      <c r="F235" s="167"/>
      <c r="G235" s="167"/>
      <c r="H235" s="167"/>
    </row>
    <row r="236" spans="1:8">
      <c r="A236" s="168" t="str">
        <f t="shared" si="6"/>
        <v>female</v>
      </c>
      <c r="B236" s="168">
        <f t="shared" si="7"/>
        <v>0</v>
      </c>
      <c r="C236" s="167"/>
      <c r="D236" s="167"/>
      <c r="E236" s="167"/>
      <c r="F236" s="167"/>
      <c r="G236" s="167"/>
      <c r="H236" s="167"/>
    </row>
    <row r="237" spans="1:8">
      <c r="A237" s="168" t="str">
        <f t="shared" si="6"/>
        <v>female</v>
      </c>
      <c r="B237" s="168">
        <f t="shared" si="7"/>
        <v>0</v>
      </c>
      <c r="C237" s="167"/>
      <c r="D237" s="167"/>
      <c r="E237" s="167"/>
      <c r="F237" s="167"/>
      <c r="G237" s="167"/>
      <c r="H237" s="167"/>
    </row>
    <row r="238" spans="1:8">
      <c r="A238" s="168" t="str">
        <f t="shared" si="6"/>
        <v>female</v>
      </c>
      <c r="B238" s="168">
        <f t="shared" si="7"/>
        <v>0</v>
      </c>
      <c r="C238" s="167"/>
      <c r="D238" s="167"/>
      <c r="E238" s="167"/>
      <c r="F238" s="167"/>
      <c r="G238" s="167"/>
      <c r="H238" s="167"/>
    </row>
    <row r="239" spans="1:8">
      <c r="A239" s="168" t="str">
        <f t="shared" si="6"/>
        <v>female</v>
      </c>
      <c r="B239" s="168">
        <f t="shared" si="7"/>
        <v>0</v>
      </c>
      <c r="C239" s="167"/>
      <c r="D239" s="167"/>
      <c r="E239" s="167"/>
      <c r="F239" s="167"/>
      <c r="G239" s="167"/>
      <c r="H239" s="167"/>
    </row>
    <row r="240" spans="1:8">
      <c r="A240" s="168" t="str">
        <f t="shared" si="6"/>
        <v>female</v>
      </c>
      <c r="B240" s="168">
        <f t="shared" si="7"/>
        <v>0</v>
      </c>
      <c r="C240" s="167"/>
      <c r="D240" s="167"/>
      <c r="E240" s="167"/>
      <c r="F240" s="167"/>
      <c r="G240" s="167"/>
      <c r="H240" s="167"/>
    </row>
    <row r="241" spans="1:8">
      <c r="A241" s="168" t="str">
        <f t="shared" si="6"/>
        <v>female</v>
      </c>
      <c r="B241" s="168">
        <f t="shared" si="7"/>
        <v>0</v>
      </c>
      <c r="C241" s="167"/>
      <c r="D241" s="167"/>
      <c r="E241" s="167"/>
      <c r="F241" s="167"/>
      <c r="G241" s="167"/>
      <c r="H241" s="167"/>
    </row>
    <row r="242" spans="1:8">
      <c r="A242" s="168" t="str">
        <f t="shared" si="6"/>
        <v>female</v>
      </c>
      <c r="B242" s="168">
        <f t="shared" si="7"/>
        <v>0</v>
      </c>
      <c r="C242" s="167"/>
      <c r="D242" s="167"/>
      <c r="E242" s="167"/>
      <c r="F242" s="167"/>
      <c r="G242" s="167"/>
      <c r="H242" s="167"/>
    </row>
    <row r="243" spans="1:8">
      <c r="A243" s="168" t="str">
        <f t="shared" si="6"/>
        <v>female</v>
      </c>
      <c r="B243" s="168">
        <f t="shared" si="7"/>
        <v>0</v>
      </c>
      <c r="C243" s="167"/>
      <c r="D243" s="167"/>
      <c r="E243" s="167"/>
      <c r="F243" s="167"/>
      <c r="G243" s="167"/>
      <c r="H243" s="167"/>
    </row>
    <row r="244" spans="1:8">
      <c r="A244" s="168" t="str">
        <f t="shared" si="6"/>
        <v>female</v>
      </c>
      <c r="B244" s="168">
        <f t="shared" si="7"/>
        <v>0</v>
      </c>
      <c r="C244" s="167"/>
      <c r="D244" s="167"/>
      <c r="E244" s="167"/>
      <c r="F244" s="167"/>
      <c r="G244" s="167"/>
      <c r="H244" s="167"/>
    </row>
    <row r="245" spans="1:8">
      <c r="A245" s="168" t="str">
        <f t="shared" si="6"/>
        <v>female</v>
      </c>
      <c r="B245" s="168">
        <f t="shared" si="7"/>
        <v>0</v>
      </c>
      <c r="C245" s="167"/>
      <c r="D245" s="167"/>
      <c r="E245" s="167"/>
      <c r="F245" s="167"/>
      <c r="G245" s="167"/>
      <c r="H245" s="167"/>
    </row>
    <row r="246" spans="1:8">
      <c r="A246" s="168" t="str">
        <f t="shared" si="6"/>
        <v>female</v>
      </c>
      <c r="B246" s="168">
        <f t="shared" si="7"/>
        <v>0</v>
      </c>
      <c r="C246" s="167"/>
      <c r="D246" s="167"/>
      <c r="E246" s="167"/>
      <c r="F246" s="167"/>
      <c r="G246" s="167"/>
      <c r="H246" s="167"/>
    </row>
    <row r="247" spans="1:8">
      <c r="A247" s="168" t="str">
        <f t="shared" si="6"/>
        <v>female</v>
      </c>
      <c r="B247" s="168">
        <f t="shared" si="7"/>
        <v>0</v>
      </c>
      <c r="C247" s="167"/>
      <c r="D247" s="167"/>
      <c r="E247" s="167"/>
      <c r="F247" s="167"/>
      <c r="G247" s="167"/>
      <c r="H247" s="167"/>
    </row>
    <row r="248" spans="1:8">
      <c r="A248" s="168" t="str">
        <f t="shared" si="6"/>
        <v>female</v>
      </c>
      <c r="B248" s="168">
        <f t="shared" si="7"/>
        <v>0</v>
      </c>
      <c r="C248" s="167"/>
      <c r="D248" s="167"/>
      <c r="E248" s="167"/>
      <c r="F248" s="167"/>
      <c r="G248" s="167"/>
      <c r="H248" s="167"/>
    </row>
    <row r="249" spans="1:8">
      <c r="A249" s="168" t="str">
        <f t="shared" si="6"/>
        <v>female</v>
      </c>
      <c r="B249" s="168">
        <f t="shared" si="7"/>
        <v>0</v>
      </c>
      <c r="C249" s="167"/>
      <c r="D249" s="167"/>
      <c r="E249" s="167"/>
      <c r="F249" s="167"/>
      <c r="G249" s="167"/>
      <c r="H249" s="167"/>
    </row>
    <row r="250" spans="1:8">
      <c r="A250" s="168" t="str">
        <f t="shared" si="6"/>
        <v>female</v>
      </c>
      <c r="B250" s="168">
        <f t="shared" si="7"/>
        <v>0</v>
      </c>
      <c r="C250" s="167"/>
      <c r="D250" s="167"/>
      <c r="E250" s="167"/>
      <c r="F250" s="167"/>
      <c r="G250" s="167"/>
      <c r="H250" s="167"/>
    </row>
    <row r="251" spans="1:8">
      <c r="A251" s="168" t="str">
        <f t="shared" si="6"/>
        <v>female</v>
      </c>
      <c r="B251" s="168">
        <f t="shared" si="7"/>
        <v>0</v>
      </c>
      <c r="C251" s="167"/>
      <c r="D251" s="167"/>
      <c r="E251" s="167"/>
      <c r="F251" s="167"/>
      <c r="G251" s="167"/>
      <c r="H251" s="167"/>
    </row>
    <row r="252" spans="1:8">
      <c r="A252" s="168" t="str">
        <f t="shared" si="6"/>
        <v>female</v>
      </c>
      <c r="B252" s="168">
        <f t="shared" si="7"/>
        <v>0</v>
      </c>
      <c r="C252" s="167"/>
      <c r="D252" s="167"/>
      <c r="E252" s="167"/>
      <c r="F252" s="167"/>
      <c r="G252" s="167"/>
      <c r="H252" s="167"/>
    </row>
    <row r="253" spans="1:8">
      <c r="A253" s="168" t="str">
        <f t="shared" si="6"/>
        <v>female</v>
      </c>
      <c r="B253" s="168">
        <f t="shared" si="7"/>
        <v>0</v>
      </c>
      <c r="C253" s="167"/>
      <c r="D253" s="167"/>
      <c r="E253" s="167"/>
      <c r="F253" s="167"/>
      <c r="G253" s="167"/>
      <c r="H253" s="167"/>
    </row>
    <row r="254" spans="1:8">
      <c r="A254" s="168" t="str">
        <f t="shared" si="6"/>
        <v>female</v>
      </c>
      <c r="B254" s="168">
        <f t="shared" si="7"/>
        <v>0</v>
      </c>
      <c r="C254" s="167"/>
      <c r="D254" s="167"/>
      <c r="E254" s="167"/>
      <c r="F254" s="167"/>
      <c r="G254" s="167"/>
      <c r="H254" s="167"/>
    </row>
    <row r="255" spans="1:8">
      <c r="A255" s="168" t="str">
        <f t="shared" si="6"/>
        <v>female</v>
      </c>
      <c r="B255" s="168">
        <f t="shared" si="7"/>
        <v>0</v>
      </c>
      <c r="C255" s="167"/>
      <c r="D255" s="167"/>
      <c r="E255" s="167"/>
      <c r="F255" s="167"/>
      <c r="G255" s="167"/>
      <c r="H255" s="167"/>
    </row>
    <row r="256" spans="1:8">
      <c r="A256" s="168" t="str">
        <f t="shared" si="6"/>
        <v>female</v>
      </c>
      <c r="B256" s="168">
        <f t="shared" si="7"/>
        <v>0</v>
      </c>
      <c r="C256" s="167"/>
      <c r="D256" s="167"/>
      <c r="E256" s="167"/>
      <c r="F256" s="167"/>
      <c r="G256" s="167"/>
      <c r="H256" s="167"/>
    </row>
    <row r="257" spans="1:8">
      <c r="A257" s="168" t="str">
        <f t="shared" si="6"/>
        <v>female</v>
      </c>
      <c r="B257" s="168">
        <f t="shared" si="7"/>
        <v>0</v>
      </c>
      <c r="C257" s="167"/>
      <c r="D257" s="167"/>
      <c r="E257" s="167"/>
      <c r="F257" s="167"/>
      <c r="G257" s="167"/>
      <c r="H257" s="167"/>
    </row>
    <row r="258" spans="1:8">
      <c r="A258" s="168" t="str">
        <f t="shared" si="6"/>
        <v>female</v>
      </c>
      <c r="B258" s="168">
        <f t="shared" si="7"/>
        <v>0</v>
      </c>
      <c r="C258" s="167"/>
      <c r="D258" s="167"/>
      <c r="E258" s="167"/>
      <c r="F258" s="167"/>
      <c r="G258" s="167"/>
      <c r="H258" s="167"/>
    </row>
    <row r="259" spans="1:8">
      <c r="A259" s="168" t="str">
        <f t="shared" ref="A259:A322" si="8">IF(M260="זכר", "male", "female")</f>
        <v>female</v>
      </c>
      <c r="B259" s="168">
        <f t="shared" ref="B259:B322" si="9">N260</f>
        <v>0</v>
      </c>
      <c r="C259" s="167"/>
      <c r="D259" s="167"/>
      <c r="E259" s="167"/>
      <c r="F259" s="167"/>
      <c r="G259" s="167"/>
      <c r="H259" s="167"/>
    </row>
    <row r="260" spans="1:8">
      <c r="A260" s="168" t="str">
        <f t="shared" si="8"/>
        <v>female</v>
      </c>
      <c r="B260" s="168">
        <f t="shared" si="9"/>
        <v>0</v>
      </c>
      <c r="C260" s="167"/>
      <c r="D260" s="167"/>
      <c r="E260" s="167"/>
      <c r="F260" s="167"/>
      <c r="G260" s="167"/>
      <c r="H260" s="167"/>
    </row>
    <row r="261" spans="1:8">
      <c r="A261" s="168" t="str">
        <f t="shared" si="8"/>
        <v>female</v>
      </c>
      <c r="B261" s="168">
        <f t="shared" si="9"/>
        <v>0</v>
      </c>
      <c r="C261" s="167"/>
      <c r="D261" s="167"/>
      <c r="E261" s="167"/>
      <c r="F261" s="167"/>
      <c r="G261" s="167"/>
      <c r="H261" s="167"/>
    </row>
    <row r="262" spans="1:8">
      <c r="A262" s="168" t="str">
        <f t="shared" si="8"/>
        <v>female</v>
      </c>
      <c r="B262" s="168">
        <f t="shared" si="9"/>
        <v>0</v>
      </c>
      <c r="C262" s="167"/>
      <c r="D262" s="167"/>
      <c r="E262" s="167"/>
      <c r="F262" s="167"/>
      <c r="G262" s="167"/>
      <c r="H262" s="167"/>
    </row>
    <row r="263" spans="1:8">
      <c r="A263" s="168" t="str">
        <f t="shared" si="8"/>
        <v>female</v>
      </c>
      <c r="B263" s="168">
        <f t="shared" si="9"/>
        <v>0</v>
      </c>
      <c r="C263" s="167"/>
      <c r="D263" s="167"/>
      <c r="E263" s="167"/>
      <c r="F263" s="167"/>
      <c r="G263" s="167"/>
      <c r="H263" s="167"/>
    </row>
    <row r="264" spans="1:8">
      <c r="A264" s="168" t="str">
        <f t="shared" si="8"/>
        <v>female</v>
      </c>
      <c r="B264" s="168">
        <f t="shared" si="9"/>
        <v>0</v>
      </c>
      <c r="C264" s="167"/>
      <c r="D264" s="167"/>
      <c r="E264" s="167"/>
      <c r="F264" s="167"/>
      <c r="G264" s="167"/>
      <c r="H264" s="167"/>
    </row>
    <row r="265" spans="1:8">
      <c r="A265" s="168" t="str">
        <f t="shared" si="8"/>
        <v>female</v>
      </c>
      <c r="B265" s="168">
        <f t="shared" si="9"/>
        <v>0</v>
      </c>
      <c r="C265" s="167"/>
      <c r="D265" s="167"/>
      <c r="E265" s="167"/>
      <c r="F265" s="167"/>
      <c r="G265" s="167"/>
      <c r="H265" s="167"/>
    </row>
    <row r="266" spans="1:8">
      <c r="A266" s="168" t="str">
        <f t="shared" si="8"/>
        <v>female</v>
      </c>
      <c r="B266" s="168">
        <f t="shared" si="9"/>
        <v>0</v>
      </c>
      <c r="C266" s="167"/>
      <c r="D266" s="167"/>
      <c r="E266" s="167"/>
      <c r="F266" s="167"/>
      <c r="G266" s="167"/>
      <c r="H266" s="167"/>
    </row>
    <row r="267" spans="1:8">
      <c r="A267" s="168" t="str">
        <f t="shared" si="8"/>
        <v>female</v>
      </c>
      <c r="B267" s="168">
        <f t="shared" si="9"/>
        <v>0</v>
      </c>
      <c r="C267" s="167"/>
      <c r="D267" s="167"/>
      <c r="E267" s="167"/>
      <c r="F267" s="167"/>
      <c r="G267" s="167"/>
      <c r="H267" s="167"/>
    </row>
    <row r="268" spans="1:8">
      <c r="A268" s="168" t="str">
        <f t="shared" si="8"/>
        <v>female</v>
      </c>
      <c r="B268" s="168">
        <f t="shared" si="9"/>
        <v>0</v>
      </c>
      <c r="C268" s="167"/>
      <c r="D268" s="167"/>
      <c r="E268" s="167"/>
      <c r="F268" s="167"/>
      <c r="G268" s="167"/>
      <c r="H268" s="167"/>
    </row>
    <row r="269" spans="1:8">
      <c r="A269" s="168" t="str">
        <f t="shared" si="8"/>
        <v>female</v>
      </c>
      <c r="B269" s="168">
        <f t="shared" si="9"/>
        <v>0</v>
      </c>
      <c r="C269" s="167"/>
      <c r="D269" s="167"/>
      <c r="E269" s="167"/>
      <c r="F269" s="167"/>
      <c r="G269" s="167"/>
      <c r="H269" s="167"/>
    </row>
    <row r="270" spans="1:8">
      <c r="A270" s="168" t="str">
        <f t="shared" si="8"/>
        <v>female</v>
      </c>
      <c r="B270" s="168">
        <f t="shared" si="9"/>
        <v>0</v>
      </c>
      <c r="C270" s="167"/>
      <c r="D270" s="167"/>
      <c r="E270" s="167"/>
      <c r="F270" s="167"/>
      <c r="G270" s="167"/>
      <c r="H270" s="167"/>
    </row>
    <row r="271" spans="1:8">
      <c r="A271" s="168" t="str">
        <f t="shared" si="8"/>
        <v>female</v>
      </c>
      <c r="B271" s="168">
        <f t="shared" si="9"/>
        <v>0</v>
      </c>
      <c r="C271" s="167"/>
      <c r="D271" s="167"/>
      <c r="E271" s="167"/>
      <c r="F271" s="167"/>
      <c r="G271" s="167"/>
      <c r="H271" s="167"/>
    </row>
    <row r="272" spans="1:8">
      <c r="A272" s="168" t="str">
        <f t="shared" si="8"/>
        <v>female</v>
      </c>
      <c r="B272" s="168">
        <f t="shared" si="9"/>
        <v>0</v>
      </c>
      <c r="C272" s="167"/>
      <c r="D272" s="167"/>
      <c r="E272" s="167"/>
      <c r="F272" s="167"/>
      <c r="G272" s="167"/>
      <c r="H272" s="167"/>
    </row>
    <row r="273" spans="1:8">
      <c r="A273" s="168" t="str">
        <f t="shared" si="8"/>
        <v>female</v>
      </c>
      <c r="B273" s="168">
        <f t="shared" si="9"/>
        <v>0</v>
      </c>
      <c r="C273" s="167"/>
      <c r="D273" s="167"/>
      <c r="E273" s="167"/>
      <c r="F273" s="167"/>
      <c r="G273" s="167"/>
      <c r="H273" s="167"/>
    </row>
    <row r="274" spans="1:8">
      <c r="A274" s="168" t="str">
        <f t="shared" si="8"/>
        <v>female</v>
      </c>
      <c r="B274" s="168">
        <f t="shared" si="9"/>
        <v>0</v>
      </c>
      <c r="C274" s="167"/>
      <c r="D274" s="167"/>
      <c r="E274" s="167"/>
      <c r="F274" s="167"/>
      <c r="G274" s="167"/>
      <c r="H274" s="167"/>
    </row>
    <row r="275" spans="1:8">
      <c r="A275" s="168" t="str">
        <f t="shared" si="8"/>
        <v>female</v>
      </c>
      <c r="B275" s="168">
        <f t="shared" si="9"/>
        <v>0</v>
      </c>
      <c r="C275" s="167"/>
      <c r="D275" s="167"/>
      <c r="E275" s="167"/>
      <c r="F275" s="167"/>
      <c r="G275" s="167"/>
      <c r="H275" s="167"/>
    </row>
    <row r="276" spans="1:8">
      <c r="A276" s="168" t="str">
        <f t="shared" si="8"/>
        <v>female</v>
      </c>
      <c r="B276" s="168">
        <f t="shared" si="9"/>
        <v>0</v>
      </c>
      <c r="C276" s="167"/>
      <c r="D276" s="167"/>
      <c r="E276" s="167"/>
      <c r="F276" s="167"/>
      <c r="G276" s="167"/>
      <c r="H276" s="167"/>
    </row>
    <row r="277" spans="1:8">
      <c r="A277" s="168" t="str">
        <f t="shared" si="8"/>
        <v>female</v>
      </c>
      <c r="B277" s="168">
        <f t="shared" si="9"/>
        <v>0</v>
      </c>
      <c r="C277" s="167"/>
      <c r="D277" s="167"/>
      <c r="E277" s="167"/>
      <c r="F277" s="167"/>
      <c r="G277" s="167"/>
      <c r="H277" s="167"/>
    </row>
    <row r="278" spans="1:8">
      <c r="A278" s="168" t="str">
        <f t="shared" si="8"/>
        <v>female</v>
      </c>
      <c r="B278" s="168">
        <f t="shared" si="9"/>
        <v>0</v>
      </c>
      <c r="C278" s="167"/>
      <c r="D278" s="167"/>
      <c r="E278" s="167"/>
      <c r="F278" s="167"/>
      <c r="G278" s="167"/>
      <c r="H278" s="167"/>
    </row>
    <row r="279" spans="1:8">
      <c r="A279" s="168" t="str">
        <f t="shared" si="8"/>
        <v>female</v>
      </c>
      <c r="B279" s="168">
        <f t="shared" si="9"/>
        <v>0</v>
      </c>
      <c r="C279" s="167"/>
      <c r="D279" s="167"/>
      <c r="E279" s="167"/>
      <c r="F279" s="167"/>
      <c r="G279" s="167"/>
      <c r="H279" s="167"/>
    </row>
    <row r="280" spans="1:8">
      <c r="A280" s="168" t="str">
        <f t="shared" si="8"/>
        <v>female</v>
      </c>
      <c r="B280" s="168">
        <f t="shared" si="9"/>
        <v>0</v>
      </c>
      <c r="C280" s="167"/>
      <c r="D280" s="167"/>
      <c r="E280" s="167"/>
      <c r="F280" s="167"/>
      <c r="G280" s="167"/>
      <c r="H280" s="167"/>
    </row>
    <row r="281" spans="1:8">
      <c r="A281" s="168" t="str">
        <f t="shared" si="8"/>
        <v>female</v>
      </c>
      <c r="B281" s="168">
        <f t="shared" si="9"/>
        <v>0</v>
      </c>
      <c r="C281" s="167"/>
      <c r="D281" s="167"/>
      <c r="E281" s="167"/>
      <c r="F281" s="167"/>
      <c r="G281" s="167"/>
      <c r="H281" s="167"/>
    </row>
    <row r="282" spans="1:8">
      <c r="A282" s="168" t="str">
        <f t="shared" si="8"/>
        <v>female</v>
      </c>
      <c r="B282" s="168">
        <f t="shared" si="9"/>
        <v>0</v>
      </c>
      <c r="C282" s="167"/>
      <c r="D282" s="167"/>
      <c r="E282" s="167"/>
      <c r="F282" s="167"/>
      <c r="G282" s="167"/>
      <c r="H282" s="167"/>
    </row>
    <row r="283" spans="1:8">
      <c r="A283" s="168" t="str">
        <f t="shared" si="8"/>
        <v>female</v>
      </c>
      <c r="B283" s="168">
        <f t="shared" si="9"/>
        <v>0</v>
      </c>
      <c r="C283" s="167"/>
      <c r="D283" s="167"/>
      <c r="E283" s="167"/>
      <c r="F283" s="167"/>
      <c r="G283" s="167"/>
      <c r="H283" s="167"/>
    </row>
    <row r="284" spans="1:8">
      <c r="A284" s="168" t="str">
        <f t="shared" si="8"/>
        <v>female</v>
      </c>
      <c r="B284" s="168">
        <f t="shared" si="9"/>
        <v>0</v>
      </c>
      <c r="C284" s="167"/>
      <c r="D284" s="167"/>
      <c r="E284" s="167"/>
      <c r="F284" s="167"/>
      <c r="G284" s="167"/>
      <c r="H284" s="167"/>
    </row>
    <row r="285" spans="1:8">
      <c r="A285" s="168" t="str">
        <f t="shared" si="8"/>
        <v>female</v>
      </c>
      <c r="B285" s="168">
        <f t="shared" si="9"/>
        <v>0</v>
      </c>
      <c r="C285" s="167"/>
      <c r="D285" s="167"/>
      <c r="E285" s="167"/>
      <c r="F285" s="167"/>
      <c r="G285" s="167"/>
      <c r="H285" s="167"/>
    </row>
    <row r="286" spans="1:8">
      <c r="A286" s="168" t="str">
        <f t="shared" si="8"/>
        <v>female</v>
      </c>
      <c r="B286" s="168">
        <f t="shared" si="9"/>
        <v>0</v>
      </c>
      <c r="C286" s="167"/>
      <c r="D286" s="167"/>
      <c r="E286" s="167"/>
      <c r="F286" s="167"/>
      <c r="G286" s="167"/>
      <c r="H286" s="167"/>
    </row>
    <row r="287" spans="1:8">
      <c r="A287" s="168" t="str">
        <f t="shared" si="8"/>
        <v>female</v>
      </c>
      <c r="B287" s="168">
        <f t="shared" si="9"/>
        <v>0</v>
      </c>
      <c r="C287" s="167"/>
      <c r="D287" s="167"/>
      <c r="E287" s="167"/>
      <c r="F287" s="167"/>
      <c r="G287" s="167"/>
      <c r="H287" s="167"/>
    </row>
    <row r="288" spans="1:8">
      <c r="A288" s="168" t="str">
        <f t="shared" si="8"/>
        <v>female</v>
      </c>
      <c r="B288" s="168">
        <f t="shared" si="9"/>
        <v>0</v>
      </c>
      <c r="C288" s="167"/>
      <c r="D288" s="167"/>
      <c r="E288" s="167"/>
      <c r="F288" s="167"/>
      <c r="G288" s="167"/>
      <c r="H288" s="167"/>
    </row>
    <row r="289" spans="1:8">
      <c r="A289" s="168" t="str">
        <f t="shared" si="8"/>
        <v>female</v>
      </c>
      <c r="B289" s="168">
        <f t="shared" si="9"/>
        <v>0</v>
      </c>
      <c r="C289" s="167"/>
      <c r="D289" s="167"/>
      <c r="E289" s="167"/>
      <c r="F289" s="167"/>
      <c r="G289" s="167"/>
      <c r="H289" s="167"/>
    </row>
    <row r="290" spans="1:8">
      <c r="A290" s="168" t="str">
        <f t="shared" si="8"/>
        <v>female</v>
      </c>
      <c r="B290" s="168">
        <f t="shared" si="9"/>
        <v>0</v>
      </c>
      <c r="C290" s="167"/>
      <c r="D290" s="167"/>
      <c r="E290" s="167"/>
      <c r="F290" s="167"/>
      <c r="G290" s="167"/>
      <c r="H290" s="167"/>
    </row>
    <row r="291" spans="1:8">
      <c r="A291" s="168" t="str">
        <f t="shared" si="8"/>
        <v>female</v>
      </c>
      <c r="B291" s="168">
        <f t="shared" si="9"/>
        <v>0</v>
      </c>
      <c r="C291" s="167"/>
      <c r="D291" s="167"/>
      <c r="E291" s="167"/>
      <c r="F291" s="167"/>
      <c r="G291" s="167"/>
      <c r="H291" s="167"/>
    </row>
    <row r="292" spans="1:8">
      <c r="A292" s="168" t="str">
        <f t="shared" si="8"/>
        <v>female</v>
      </c>
      <c r="B292" s="168">
        <f t="shared" si="9"/>
        <v>0</v>
      </c>
      <c r="C292" s="167"/>
      <c r="D292" s="167"/>
      <c r="E292" s="167"/>
      <c r="F292" s="167"/>
      <c r="G292" s="167"/>
      <c r="H292" s="167"/>
    </row>
    <row r="293" spans="1:8">
      <c r="A293" s="168" t="str">
        <f t="shared" si="8"/>
        <v>female</v>
      </c>
      <c r="B293" s="168">
        <f t="shared" si="9"/>
        <v>0</v>
      </c>
      <c r="C293" s="167"/>
      <c r="D293" s="167"/>
      <c r="E293" s="167"/>
      <c r="F293" s="167"/>
      <c r="G293" s="167"/>
      <c r="H293" s="167"/>
    </row>
    <row r="294" spans="1:8">
      <c r="A294" s="168" t="str">
        <f t="shared" si="8"/>
        <v>female</v>
      </c>
      <c r="B294" s="168">
        <f t="shared" si="9"/>
        <v>0</v>
      </c>
      <c r="C294" s="167"/>
      <c r="D294" s="167"/>
      <c r="E294" s="167"/>
      <c r="F294" s="167"/>
      <c r="G294" s="167"/>
      <c r="H294" s="167"/>
    </row>
    <row r="295" spans="1:8">
      <c r="A295" s="168" t="str">
        <f t="shared" si="8"/>
        <v>female</v>
      </c>
      <c r="B295" s="168">
        <f t="shared" si="9"/>
        <v>0</v>
      </c>
      <c r="C295" s="167"/>
      <c r="D295" s="167"/>
      <c r="E295" s="167"/>
      <c r="F295" s="167"/>
      <c r="G295" s="167"/>
      <c r="H295" s="167"/>
    </row>
    <row r="296" spans="1:8">
      <c r="A296" s="168" t="str">
        <f t="shared" si="8"/>
        <v>female</v>
      </c>
      <c r="B296" s="168">
        <f t="shared" si="9"/>
        <v>0</v>
      </c>
      <c r="C296" s="167"/>
      <c r="D296" s="167"/>
      <c r="E296" s="167"/>
      <c r="F296" s="167"/>
      <c r="G296" s="167"/>
      <c r="H296" s="167"/>
    </row>
    <row r="297" spans="1:8">
      <c r="A297" s="168" t="str">
        <f t="shared" si="8"/>
        <v>female</v>
      </c>
      <c r="B297" s="168">
        <f t="shared" si="9"/>
        <v>0</v>
      </c>
      <c r="C297" s="167"/>
      <c r="D297" s="167"/>
      <c r="E297" s="167"/>
      <c r="F297" s="167"/>
      <c r="G297" s="167"/>
      <c r="H297" s="167"/>
    </row>
    <row r="298" spans="1:8">
      <c r="A298" s="168" t="str">
        <f t="shared" si="8"/>
        <v>female</v>
      </c>
      <c r="B298" s="168">
        <f t="shared" si="9"/>
        <v>0</v>
      </c>
      <c r="C298" s="167"/>
      <c r="D298" s="167"/>
      <c r="E298" s="167"/>
      <c r="F298" s="167"/>
      <c r="G298" s="167"/>
      <c r="H298" s="167"/>
    </row>
    <row r="299" spans="1:8">
      <c r="A299" s="168" t="str">
        <f t="shared" si="8"/>
        <v>female</v>
      </c>
      <c r="B299" s="168">
        <f t="shared" si="9"/>
        <v>0</v>
      </c>
      <c r="C299" s="167"/>
      <c r="D299" s="167"/>
      <c r="E299" s="167"/>
      <c r="F299" s="167"/>
      <c r="G299" s="167"/>
      <c r="H299" s="167"/>
    </row>
    <row r="300" spans="1:8">
      <c r="A300" s="168" t="str">
        <f t="shared" si="8"/>
        <v>female</v>
      </c>
      <c r="B300" s="168">
        <f t="shared" si="9"/>
        <v>0</v>
      </c>
      <c r="C300" s="167"/>
      <c r="D300" s="167"/>
      <c r="E300" s="167"/>
      <c r="F300" s="167"/>
      <c r="G300" s="167"/>
      <c r="H300" s="167"/>
    </row>
    <row r="301" spans="1:8">
      <c r="A301" s="168" t="str">
        <f t="shared" si="8"/>
        <v>female</v>
      </c>
      <c r="B301" s="168">
        <f t="shared" si="9"/>
        <v>0</v>
      </c>
      <c r="C301" s="167"/>
      <c r="D301" s="167"/>
      <c r="E301" s="167"/>
      <c r="F301" s="167"/>
      <c r="G301" s="167"/>
      <c r="H301" s="167"/>
    </row>
    <row r="302" spans="1:8">
      <c r="A302" s="168" t="str">
        <f t="shared" si="8"/>
        <v>female</v>
      </c>
      <c r="B302" s="168">
        <f t="shared" si="9"/>
        <v>0</v>
      </c>
      <c r="C302" s="167"/>
      <c r="D302" s="167"/>
      <c r="E302" s="167"/>
      <c r="F302" s="167"/>
      <c r="G302" s="167"/>
      <c r="H302" s="167"/>
    </row>
    <row r="303" spans="1:8">
      <c r="A303" s="168" t="str">
        <f t="shared" si="8"/>
        <v>female</v>
      </c>
      <c r="B303" s="168">
        <f t="shared" si="9"/>
        <v>0</v>
      </c>
      <c r="C303" s="167"/>
      <c r="D303" s="167"/>
      <c r="E303" s="167"/>
      <c r="F303" s="167"/>
      <c r="G303" s="167"/>
      <c r="H303" s="167"/>
    </row>
    <row r="304" spans="1:8">
      <c r="A304" s="168" t="str">
        <f t="shared" si="8"/>
        <v>female</v>
      </c>
      <c r="B304" s="168">
        <f t="shared" si="9"/>
        <v>0</v>
      </c>
      <c r="C304" s="167"/>
      <c r="D304" s="167"/>
      <c r="E304" s="167"/>
      <c r="F304" s="167"/>
      <c r="G304" s="167"/>
      <c r="H304" s="167"/>
    </row>
    <row r="305" spans="1:8">
      <c r="A305" s="168" t="str">
        <f t="shared" si="8"/>
        <v>female</v>
      </c>
      <c r="B305" s="168">
        <f t="shared" si="9"/>
        <v>0</v>
      </c>
      <c r="C305" s="167"/>
      <c r="D305" s="167"/>
      <c r="E305" s="167"/>
      <c r="F305" s="167"/>
      <c r="G305" s="167"/>
      <c r="H305" s="167"/>
    </row>
    <row r="306" spans="1:8">
      <c r="A306" s="168" t="str">
        <f t="shared" si="8"/>
        <v>female</v>
      </c>
      <c r="B306" s="168">
        <f t="shared" si="9"/>
        <v>0</v>
      </c>
      <c r="C306" s="167"/>
      <c r="D306" s="167"/>
      <c r="E306" s="167"/>
      <c r="F306" s="167"/>
      <c r="G306" s="167"/>
      <c r="H306" s="167"/>
    </row>
    <row r="307" spans="1:8">
      <c r="A307" s="168" t="str">
        <f t="shared" si="8"/>
        <v>female</v>
      </c>
      <c r="B307" s="168">
        <f t="shared" si="9"/>
        <v>0</v>
      </c>
      <c r="C307" s="167"/>
      <c r="D307" s="167"/>
      <c r="E307" s="167"/>
      <c r="F307" s="167"/>
      <c r="G307" s="167"/>
      <c r="H307" s="167"/>
    </row>
    <row r="308" spans="1:8">
      <c r="A308" s="168" t="str">
        <f t="shared" si="8"/>
        <v>female</v>
      </c>
      <c r="B308" s="168">
        <f t="shared" si="9"/>
        <v>0</v>
      </c>
      <c r="C308" s="167"/>
      <c r="D308" s="167"/>
      <c r="E308" s="167"/>
      <c r="F308" s="167"/>
      <c r="G308" s="167"/>
      <c r="H308" s="167"/>
    </row>
    <row r="309" spans="1:8">
      <c r="A309" s="168" t="str">
        <f t="shared" si="8"/>
        <v>female</v>
      </c>
      <c r="B309" s="168">
        <f t="shared" si="9"/>
        <v>0</v>
      </c>
      <c r="C309" s="167"/>
      <c r="D309" s="167"/>
      <c r="E309" s="167"/>
      <c r="F309" s="167"/>
      <c r="G309" s="167"/>
      <c r="H309" s="167"/>
    </row>
    <row r="310" spans="1:8">
      <c r="A310" s="168" t="str">
        <f t="shared" si="8"/>
        <v>female</v>
      </c>
      <c r="B310" s="168">
        <f t="shared" si="9"/>
        <v>0</v>
      </c>
      <c r="C310" s="167"/>
      <c r="D310" s="167"/>
      <c r="E310" s="167"/>
      <c r="F310" s="167"/>
      <c r="G310" s="167"/>
      <c r="H310" s="167"/>
    </row>
    <row r="311" spans="1:8">
      <c r="A311" s="168" t="str">
        <f t="shared" si="8"/>
        <v>female</v>
      </c>
      <c r="B311" s="168">
        <f t="shared" si="9"/>
        <v>0</v>
      </c>
      <c r="C311" s="167"/>
      <c r="D311" s="167"/>
      <c r="E311" s="167"/>
      <c r="F311" s="167"/>
      <c r="G311" s="167"/>
      <c r="H311" s="167"/>
    </row>
    <row r="312" spans="1:8">
      <c r="A312" s="168" t="str">
        <f t="shared" si="8"/>
        <v>female</v>
      </c>
      <c r="B312" s="168">
        <f t="shared" si="9"/>
        <v>0</v>
      </c>
      <c r="C312" s="167"/>
      <c r="D312" s="167"/>
      <c r="E312" s="167"/>
      <c r="F312" s="167"/>
      <c r="G312" s="167"/>
      <c r="H312" s="167"/>
    </row>
    <row r="313" spans="1:8">
      <c r="A313" s="168" t="str">
        <f t="shared" si="8"/>
        <v>female</v>
      </c>
      <c r="B313" s="168">
        <f t="shared" si="9"/>
        <v>0</v>
      </c>
      <c r="C313" s="167"/>
      <c r="D313" s="167"/>
      <c r="E313" s="167"/>
      <c r="F313" s="167"/>
      <c r="G313" s="167"/>
      <c r="H313" s="167"/>
    </row>
    <row r="314" spans="1:8">
      <c r="A314" s="168" t="str">
        <f t="shared" si="8"/>
        <v>female</v>
      </c>
      <c r="B314" s="168">
        <f t="shared" si="9"/>
        <v>0</v>
      </c>
      <c r="C314" s="167"/>
      <c r="D314" s="167"/>
      <c r="E314" s="167"/>
      <c r="F314" s="167"/>
      <c r="G314" s="167"/>
      <c r="H314" s="167"/>
    </row>
    <row r="315" spans="1:8">
      <c r="A315" s="168" t="str">
        <f t="shared" si="8"/>
        <v>female</v>
      </c>
      <c r="B315" s="168">
        <f t="shared" si="9"/>
        <v>0</v>
      </c>
      <c r="C315" s="167"/>
      <c r="D315" s="167"/>
      <c r="E315" s="167"/>
      <c r="F315" s="167"/>
      <c r="G315" s="167"/>
      <c r="H315" s="167"/>
    </row>
    <row r="316" spans="1:8">
      <c r="A316" s="168" t="str">
        <f t="shared" si="8"/>
        <v>female</v>
      </c>
      <c r="B316" s="168">
        <f t="shared" si="9"/>
        <v>0</v>
      </c>
      <c r="C316" s="167"/>
      <c r="D316" s="167"/>
      <c r="E316" s="167"/>
      <c r="F316" s="167"/>
      <c r="G316" s="167"/>
      <c r="H316" s="167"/>
    </row>
    <row r="317" spans="1:8">
      <c r="A317" s="168" t="str">
        <f t="shared" si="8"/>
        <v>female</v>
      </c>
      <c r="B317" s="168">
        <f t="shared" si="9"/>
        <v>0</v>
      </c>
      <c r="C317" s="167"/>
      <c r="D317" s="167"/>
      <c r="E317" s="167"/>
      <c r="F317" s="167"/>
      <c r="G317" s="167"/>
      <c r="H317" s="167"/>
    </row>
    <row r="318" spans="1:8">
      <c r="A318" s="168" t="str">
        <f t="shared" si="8"/>
        <v>female</v>
      </c>
      <c r="B318" s="168">
        <f t="shared" si="9"/>
        <v>0</v>
      </c>
      <c r="C318" s="167"/>
      <c r="D318" s="167"/>
      <c r="E318" s="167"/>
      <c r="F318" s="167"/>
      <c r="G318" s="167"/>
      <c r="H318" s="167"/>
    </row>
    <row r="319" spans="1:8">
      <c r="A319" s="168" t="str">
        <f t="shared" si="8"/>
        <v>female</v>
      </c>
      <c r="B319" s="168">
        <f t="shared" si="9"/>
        <v>0</v>
      </c>
      <c r="C319" s="167"/>
      <c r="D319" s="167"/>
      <c r="E319" s="167"/>
      <c r="F319" s="167"/>
      <c r="G319" s="167"/>
      <c r="H319" s="167"/>
    </row>
    <row r="320" spans="1:8">
      <c r="A320" s="168" t="str">
        <f t="shared" si="8"/>
        <v>female</v>
      </c>
      <c r="B320" s="168">
        <f t="shared" si="9"/>
        <v>0</v>
      </c>
      <c r="C320" s="167"/>
      <c r="D320" s="167"/>
      <c r="E320" s="167"/>
      <c r="F320" s="167"/>
      <c r="G320" s="167"/>
      <c r="H320" s="167"/>
    </row>
    <row r="321" spans="1:8">
      <c r="A321" s="168" t="str">
        <f t="shared" si="8"/>
        <v>female</v>
      </c>
      <c r="B321" s="168">
        <f t="shared" si="9"/>
        <v>0</v>
      </c>
      <c r="C321" s="167"/>
      <c r="D321" s="167"/>
      <c r="E321" s="167"/>
      <c r="F321" s="167"/>
      <c r="G321" s="167"/>
      <c r="H321" s="167"/>
    </row>
    <row r="322" spans="1:8">
      <c r="A322" s="168" t="str">
        <f t="shared" si="8"/>
        <v>female</v>
      </c>
      <c r="B322" s="168">
        <f t="shared" si="9"/>
        <v>0</v>
      </c>
      <c r="C322" s="167"/>
      <c r="D322" s="167"/>
      <c r="E322" s="167"/>
      <c r="F322" s="167"/>
      <c r="G322" s="167"/>
      <c r="H322" s="167"/>
    </row>
    <row r="323" spans="1:8">
      <c r="A323" s="168" t="str">
        <f t="shared" ref="A323:A386" si="10">IF(M324="זכר", "male", "female")</f>
        <v>female</v>
      </c>
      <c r="B323" s="168">
        <f t="shared" ref="B323:B386" si="11">N324</f>
        <v>0</v>
      </c>
      <c r="C323" s="167"/>
      <c r="D323" s="167"/>
      <c r="E323" s="167"/>
      <c r="F323" s="167"/>
      <c r="G323" s="167"/>
      <c r="H323" s="167"/>
    </row>
    <row r="324" spans="1:8">
      <c r="A324" s="168" t="str">
        <f t="shared" si="10"/>
        <v>female</v>
      </c>
      <c r="B324" s="168">
        <f t="shared" si="11"/>
        <v>0</v>
      </c>
      <c r="C324" s="167"/>
      <c r="D324" s="167"/>
      <c r="E324" s="167"/>
      <c r="F324" s="167"/>
      <c r="G324" s="167"/>
      <c r="H324" s="167"/>
    </row>
    <row r="325" spans="1:8">
      <c r="A325" s="168" t="str">
        <f t="shared" si="10"/>
        <v>female</v>
      </c>
      <c r="B325" s="168">
        <f t="shared" si="11"/>
        <v>0</v>
      </c>
      <c r="C325" s="167"/>
      <c r="D325" s="167"/>
      <c r="E325" s="167"/>
      <c r="F325" s="167"/>
      <c r="G325" s="167"/>
      <c r="H325" s="167"/>
    </row>
    <row r="326" spans="1:8">
      <c r="A326" s="168" t="str">
        <f t="shared" si="10"/>
        <v>female</v>
      </c>
      <c r="B326" s="168">
        <f t="shared" si="11"/>
        <v>0</v>
      </c>
      <c r="C326" s="167"/>
      <c r="D326" s="167"/>
      <c r="E326" s="167"/>
      <c r="F326" s="167"/>
      <c r="G326" s="167"/>
      <c r="H326" s="167"/>
    </row>
    <row r="327" spans="1:8">
      <c r="A327" s="168" t="str">
        <f t="shared" si="10"/>
        <v>female</v>
      </c>
      <c r="B327" s="168">
        <f t="shared" si="11"/>
        <v>0</v>
      </c>
      <c r="C327" s="167"/>
      <c r="D327" s="167"/>
      <c r="E327" s="167"/>
      <c r="F327" s="167"/>
      <c r="G327" s="167"/>
      <c r="H327" s="167"/>
    </row>
    <row r="328" spans="1:8">
      <c r="A328" s="168" t="str">
        <f t="shared" si="10"/>
        <v>female</v>
      </c>
      <c r="B328" s="168">
        <f t="shared" si="11"/>
        <v>0</v>
      </c>
      <c r="C328" s="167"/>
      <c r="D328" s="167"/>
      <c r="E328" s="167"/>
      <c r="F328" s="167"/>
      <c r="G328" s="167"/>
      <c r="H328" s="167"/>
    </row>
    <row r="329" spans="1:8">
      <c r="A329" s="168" t="str">
        <f t="shared" si="10"/>
        <v>female</v>
      </c>
      <c r="B329" s="168">
        <f t="shared" si="11"/>
        <v>0</v>
      </c>
      <c r="C329" s="167"/>
      <c r="D329" s="167"/>
      <c r="E329" s="167"/>
      <c r="F329" s="167"/>
      <c r="G329" s="167"/>
      <c r="H329" s="167"/>
    </row>
    <row r="330" spans="1:8">
      <c r="A330" s="168" t="str">
        <f t="shared" si="10"/>
        <v>female</v>
      </c>
      <c r="B330" s="168">
        <f t="shared" si="11"/>
        <v>0</v>
      </c>
      <c r="C330" s="167"/>
      <c r="D330" s="167"/>
      <c r="E330" s="167"/>
      <c r="F330" s="167"/>
      <c r="G330" s="167"/>
      <c r="H330" s="167"/>
    </row>
    <row r="331" spans="1:8">
      <c r="A331" s="168" t="str">
        <f t="shared" si="10"/>
        <v>female</v>
      </c>
      <c r="B331" s="168">
        <f t="shared" si="11"/>
        <v>0</v>
      </c>
      <c r="C331" s="167"/>
      <c r="D331" s="167"/>
      <c r="E331" s="167"/>
      <c r="F331" s="167"/>
      <c r="G331" s="167"/>
      <c r="H331" s="167"/>
    </row>
    <row r="332" spans="1:8">
      <c r="A332" s="168" t="str">
        <f t="shared" si="10"/>
        <v>female</v>
      </c>
      <c r="B332" s="168">
        <f t="shared" si="11"/>
        <v>0</v>
      </c>
      <c r="C332" s="167"/>
      <c r="D332" s="167"/>
      <c r="E332" s="167"/>
      <c r="F332" s="167"/>
      <c r="G332" s="167"/>
      <c r="H332" s="167"/>
    </row>
    <row r="333" spans="1:8">
      <c r="A333" s="168" t="str">
        <f t="shared" si="10"/>
        <v>female</v>
      </c>
      <c r="B333" s="168">
        <f t="shared" si="11"/>
        <v>0</v>
      </c>
      <c r="C333" s="167"/>
      <c r="D333" s="167"/>
      <c r="E333" s="167"/>
      <c r="F333" s="167"/>
      <c r="G333" s="167"/>
      <c r="H333" s="167"/>
    </row>
    <row r="334" spans="1:8">
      <c r="A334" s="168" t="str">
        <f t="shared" si="10"/>
        <v>female</v>
      </c>
      <c r="B334" s="168">
        <f t="shared" si="11"/>
        <v>0</v>
      </c>
      <c r="C334" s="167"/>
      <c r="D334" s="167"/>
      <c r="E334" s="167"/>
      <c r="F334" s="167"/>
      <c r="G334" s="167"/>
      <c r="H334" s="167"/>
    </row>
    <row r="335" spans="1:8">
      <c r="A335" s="168" t="str">
        <f t="shared" si="10"/>
        <v>female</v>
      </c>
      <c r="B335" s="168">
        <f t="shared" si="11"/>
        <v>0</v>
      </c>
      <c r="C335" s="167"/>
      <c r="D335" s="167"/>
      <c r="E335" s="167"/>
      <c r="F335" s="167"/>
      <c r="G335" s="167"/>
      <c r="H335" s="167"/>
    </row>
    <row r="336" spans="1:8">
      <c r="A336" s="168" t="str">
        <f t="shared" si="10"/>
        <v>female</v>
      </c>
      <c r="B336" s="168">
        <f t="shared" si="11"/>
        <v>0</v>
      </c>
      <c r="C336" s="167"/>
      <c r="D336" s="167"/>
      <c r="E336" s="167"/>
      <c r="F336" s="167"/>
      <c r="G336" s="167"/>
      <c r="H336" s="167"/>
    </row>
    <row r="337" spans="1:8">
      <c r="A337" s="168" t="str">
        <f t="shared" si="10"/>
        <v>female</v>
      </c>
      <c r="B337" s="168">
        <f t="shared" si="11"/>
        <v>0</v>
      </c>
      <c r="C337" s="167"/>
      <c r="D337" s="167"/>
      <c r="E337" s="167"/>
      <c r="F337" s="167"/>
      <c r="G337" s="167"/>
      <c r="H337" s="167"/>
    </row>
    <row r="338" spans="1:8">
      <c r="A338" s="168" t="str">
        <f t="shared" si="10"/>
        <v>female</v>
      </c>
      <c r="B338" s="168">
        <f t="shared" si="11"/>
        <v>0</v>
      </c>
      <c r="C338" s="167"/>
      <c r="D338" s="167"/>
      <c r="E338" s="167"/>
      <c r="F338" s="167"/>
      <c r="G338" s="167"/>
      <c r="H338" s="167"/>
    </row>
    <row r="339" spans="1:8">
      <c r="A339" s="168" t="str">
        <f t="shared" si="10"/>
        <v>female</v>
      </c>
      <c r="B339" s="168">
        <f t="shared" si="11"/>
        <v>0</v>
      </c>
      <c r="C339" s="167"/>
      <c r="D339" s="167"/>
      <c r="E339" s="167"/>
      <c r="F339" s="167"/>
      <c r="G339" s="167"/>
      <c r="H339" s="167"/>
    </row>
    <row r="340" spans="1:8">
      <c r="A340" s="168" t="str">
        <f t="shared" si="10"/>
        <v>female</v>
      </c>
      <c r="B340" s="168">
        <f t="shared" si="11"/>
        <v>0</v>
      </c>
      <c r="C340" s="167"/>
      <c r="D340" s="167"/>
      <c r="E340" s="167"/>
      <c r="F340" s="167"/>
      <c r="G340" s="167"/>
      <c r="H340" s="167"/>
    </row>
    <row r="341" spans="1:8">
      <c r="A341" s="168" t="str">
        <f t="shared" si="10"/>
        <v>female</v>
      </c>
      <c r="B341" s="168">
        <f t="shared" si="11"/>
        <v>0</v>
      </c>
      <c r="C341" s="167"/>
      <c r="D341" s="167"/>
      <c r="E341" s="167"/>
      <c r="F341" s="167"/>
      <c r="G341" s="167"/>
      <c r="H341" s="167"/>
    </row>
    <row r="342" spans="1:8">
      <c r="A342" s="168" t="str">
        <f t="shared" si="10"/>
        <v>female</v>
      </c>
      <c r="B342" s="168">
        <f t="shared" si="11"/>
        <v>0</v>
      </c>
      <c r="C342" s="167"/>
      <c r="D342" s="167"/>
      <c r="E342" s="167"/>
      <c r="F342" s="167"/>
      <c r="G342" s="167"/>
      <c r="H342" s="167"/>
    </row>
    <row r="343" spans="1:8">
      <c r="A343" s="168" t="str">
        <f t="shared" si="10"/>
        <v>female</v>
      </c>
      <c r="B343" s="168">
        <f t="shared" si="11"/>
        <v>0</v>
      </c>
      <c r="C343" s="167"/>
      <c r="D343" s="167"/>
      <c r="E343" s="167"/>
      <c r="F343" s="167"/>
      <c r="G343" s="167"/>
      <c r="H343" s="167"/>
    </row>
    <row r="344" spans="1:8">
      <c r="A344" s="168" t="str">
        <f t="shared" si="10"/>
        <v>female</v>
      </c>
      <c r="B344" s="168">
        <f t="shared" si="11"/>
        <v>0</v>
      </c>
      <c r="C344" s="167"/>
      <c r="D344" s="167"/>
      <c r="E344" s="167"/>
      <c r="F344" s="167"/>
      <c r="G344" s="167"/>
      <c r="H344" s="167"/>
    </row>
    <row r="345" spans="1:8">
      <c r="A345" s="168" t="str">
        <f t="shared" si="10"/>
        <v>female</v>
      </c>
      <c r="B345" s="168">
        <f t="shared" si="11"/>
        <v>0</v>
      </c>
      <c r="C345" s="167"/>
      <c r="D345" s="167"/>
      <c r="E345" s="167"/>
      <c r="F345" s="167"/>
      <c r="G345" s="167"/>
      <c r="H345" s="167"/>
    </row>
    <row r="346" spans="1:8">
      <c r="A346" s="168" t="str">
        <f t="shared" si="10"/>
        <v>female</v>
      </c>
      <c r="B346" s="168">
        <f t="shared" si="11"/>
        <v>0</v>
      </c>
      <c r="C346" s="167"/>
      <c r="D346" s="167"/>
      <c r="E346" s="167"/>
      <c r="F346" s="167"/>
      <c r="G346" s="167"/>
      <c r="H346" s="167"/>
    </row>
    <row r="347" spans="1:8">
      <c r="A347" s="168" t="str">
        <f t="shared" si="10"/>
        <v>female</v>
      </c>
      <c r="B347" s="168">
        <f t="shared" si="11"/>
        <v>0</v>
      </c>
      <c r="C347" s="167"/>
      <c r="D347" s="167"/>
      <c r="E347" s="167"/>
      <c r="F347" s="167"/>
      <c r="G347" s="167"/>
      <c r="H347" s="167"/>
    </row>
    <row r="348" spans="1:8">
      <c r="A348" s="168" t="str">
        <f t="shared" si="10"/>
        <v>female</v>
      </c>
      <c r="B348" s="168">
        <f t="shared" si="11"/>
        <v>0</v>
      </c>
      <c r="C348" s="167"/>
      <c r="D348" s="167"/>
      <c r="E348" s="167"/>
      <c r="F348" s="167"/>
      <c r="G348" s="167"/>
      <c r="H348" s="167"/>
    </row>
    <row r="349" spans="1:8">
      <c r="A349" s="168" t="str">
        <f t="shared" si="10"/>
        <v>female</v>
      </c>
      <c r="B349" s="168">
        <f t="shared" si="11"/>
        <v>0</v>
      </c>
      <c r="C349" s="167"/>
      <c r="D349" s="167"/>
      <c r="E349" s="167"/>
      <c r="F349" s="167"/>
      <c r="G349" s="167"/>
      <c r="H349" s="167"/>
    </row>
    <row r="350" spans="1:8">
      <c r="A350" s="168" t="str">
        <f t="shared" si="10"/>
        <v>female</v>
      </c>
      <c r="B350" s="168">
        <f t="shared" si="11"/>
        <v>0</v>
      </c>
      <c r="C350" s="167"/>
      <c r="D350" s="167"/>
      <c r="E350" s="167"/>
      <c r="F350" s="167"/>
      <c r="G350" s="167"/>
      <c r="H350" s="167"/>
    </row>
    <row r="351" spans="1:8">
      <c r="A351" s="168" t="str">
        <f t="shared" si="10"/>
        <v>female</v>
      </c>
      <c r="B351" s="168">
        <f t="shared" si="11"/>
        <v>0</v>
      </c>
      <c r="C351" s="167"/>
      <c r="D351" s="167"/>
      <c r="E351" s="167"/>
      <c r="F351" s="167"/>
      <c r="G351" s="167"/>
      <c r="H351" s="167"/>
    </row>
    <row r="352" spans="1:8">
      <c r="A352" s="168" t="str">
        <f t="shared" si="10"/>
        <v>female</v>
      </c>
      <c r="B352" s="168">
        <f t="shared" si="11"/>
        <v>0</v>
      </c>
      <c r="C352" s="167"/>
      <c r="D352" s="167"/>
      <c r="E352" s="167"/>
      <c r="F352" s="167"/>
      <c r="G352" s="167"/>
      <c r="H352" s="167"/>
    </row>
    <row r="353" spans="1:8">
      <c r="A353" s="168" t="str">
        <f t="shared" si="10"/>
        <v>female</v>
      </c>
      <c r="B353" s="168">
        <f t="shared" si="11"/>
        <v>0</v>
      </c>
      <c r="C353" s="167"/>
      <c r="D353" s="167"/>
      <c r="E353" s="167"/>
      <c r="F353" s="167"/>
      <c r="G353" s="167"/>
      <c r="H353" s="167"/>
    </row>
    <row r="354" spans="1:8">
      <c r="A354" s="168" t="str">
        <f t="shared" si="10"/>
        <v>female</v>
      </c>
      <c r="B354" s="168">
        <f t="shared" si="11"/>
        <v>0</v>
      </c>
      <c r="C354" s="167"/>
      <c r="D354" s="167"/>
      <c r="E354" s="167"/>
      <c r="F354" s="167"/>
      <c r="G354" s="167"/>
      <c r="H354" s="167"/>
    </row>
    <row r="355" spans="1:8">
      <c r="A355" s="168" t="str">
        <f t="shared" si="10"/>
        <v>female</v>
      </c>
      <c r="B355" s="168">
        <f t="shared" si="11"/>
        <v>0</v>
      </c>
      <c r="C355" s="167"/>
      <c r="D355" s="167"/>
      <c r="E355" s="167"/>
      <c r="F355" s="167"/>
      <c r="G355" s="167"/>
      <c r="H355" s="167"/>
    </row>
    <row r="356" spans="1:8">
      <c r="A356" s="168" t="str">
        <f t="shared" si="10"/>
        <v>female</v>
      </c>
      <c r="B356" s="168">
        <f t="shared" si="11"/>
        <v>0</v>
      </c>
      <c r="C356" s="167"/>
      <c r="D356" s="167"/>
      <c r="E356" s="167"/>
      <c r="F356" s="167"/>
      <c r="G356" s="167"/>
      <c r="H356" s="167"/>
    </row>
    <row r="357" spans="1:8">
      <c r="A357" s="168" t="str">
        <f t="shared" si="10"/>
        <v>female</v>
      </c>
      <c r="B357" s="168">
        <f t="shared" si="11"/>
        <v>0</v>
      </c>
      <c r="C357" s="167"/>
      <c r="D357" s="167"/>
      <c r="E357" s="167"/>
      <c r="F357" s="167"/>
      <c r="G357" s="167"/>
      <c r="H357" s="167"/>
    </row>
    <row r="358" spans="1:8">
      <c r="A358" s="168" t="str">
        <f t="shared" si="10"/>
        <v>female</v>
      </c>
      <c r="B358" s="168">
        <f t="shared" si="11"/>
        <v>0</v>
      </c>
      <c r="C358" s="167"/>
      <c r="D358" s="167"/>
      <c r="E358" s="167"/>
      <c r="F358" s="167"/>
      <c r="G358" s="167"/>
      <c r="H358" s="167"/>
    </row>
    <row r="359" spans="1:8">
      <c r="A359" s="168" t="str">
        <f t="shared" si="10"/>
        <v>female</v>
      </c>
      <c r="B359" s="168">
        <f t="shared" si="11"/>
        <v>0</v>
      </c>
      <c r="C359" s="167"/>
      <c r="D359" s="167"/>
      <c r="E359" s="167"/>
      <c r="F359" s="167"/>
      <c r="G359" s="167"/>
      <c r="H359" s="167"/>
    </row>
    <row r="360" spans="1:8">
      <c r="A360" s="168" t="str">
        <f t="shared" si="10"/>
        <v>female</v>
      </c>
      <c r="B360" s="168">
        <f t="shared" si="11"/>
        <v>0</v>
      </c>
      <c r="C360" s="167"/>
      <c r="D360" s="167"/>
      <c r="E360" s="167"/>
      <c r="F360" s="167"/>
      <c r="G360" s="167"/>
      <c r="H360" s="167"/>
    </row>
    <row r="361" spans="1:8">
      <c r="A361" s="168" t="str">
        <f t="shared" si="10"/>
        <v>female</v>
      </c>
      <c r="B361" s="168">
        <f t="shared" si="11"/>
        <v>0</v>
      </c>
      <c r="C361" s="167"/>
      <c r="D361" s="167"/>
      <c r="E361" s="167"/>
      <c r="F361" s="167"/>
      <c r="G361" s="167"/>
      <c r="H361" s="167"/>
    </row>
    <row r="362" spans="1:8">
      <c r="A362" s="168" t="str">
        <f t="shared" si="10"/>
        <v>female</v>
      </c>
      <c r="B362" s="168">
        <f t="shared" si="11"/>
        <v>0</v>
      </c>
      <c r="C362" s="167"/>
      <c r="D362" s="167"/>
      <c r="E362" s="167"/>
      <c r="F362" s="167"/>
      <c r="G362" s="167"/>
      <c r="H362" s="167"/>
    </row>
    <row r="363" spans="1:8">
      <c r="A363" s="168" t="str">
        <f t="shared" si="10"/>
        <v>female</v>
      </c>
      <c r="B363" s="168">
        <f t="shared" si="11"/>
        <v>0</v>
      </c>
      <c r="C363" s="167"/>
      <c r="D363" s="167"/>
      <c r="E363" s="167"/>
      <c r="F363" s="167"/>
      <c r="G363" s="167"/>
      <c r="H363" s="167"/>
    </row>
    <row r="364" spans="1:8">
      <c r="A364" s="168" t="str">
        <f t="shared" si="10"/>
        <v>female</v>
      </c>
      <c r="B364" s="168">
        <f t="shared" si="11"/>
        <v>0</v>
      </c>
      <c r="C364" s="167"/>
      <c r="D364" s="167"/>
      <c r="E364" s="167"/>
      <c r="F364" s="167"/>
      <c r="G364" s="167"/>
      <c r="H364" s="167"/>
    </row>
    <row r="365" spans="1:8">
      <c r="A365" s="168" t="str">
        <f t="shared" si="10"/>
        <v>female</v>
      </c>
      <c r="B365" s="168">
        <f t="shared" si="11"/>
        <v>0</v>
      </c>
      <c r="C365" s="167"/>
      <c r="D365" s="167"/>
      <c r="E365" s="167"/>
      <c r="F365" s="167"/>
      <c r="G365" s="167"/>
      <c r="H365" s="167"/>
    </row>
    <row r="366" spans="1:8">
      <c r="A366" s="168" t="str">
        <f t="shared" si="10"/>
        <v>female</v>
      </c>
      <c r="B366" s="168">
        <f t="shared" si="11"/>
        <v>0</v>
      </c>
      <c r="C366" s="167"/>
      <c r="D366" s="167"/>
      <c r="E366" s="167"/>
      <c r="F366" s="167"/>
      <c r="G366" s="167"/>
      <c r="H366" s="167"/>
    </row>
    <row r="367" spans="1:8">
      <c r="A367" s="168" t="str">
        <f t="shared" si="10"/>
        <v>female</v>
      </c>
      <c r="B367" s="168">
        <f t="shared" si="11"/>
        <v>0</v>
      </c>
      <c r="C367" s="167"/>
      <c r="D367" s="167"/>
      <c r="E367" s="167"/>
      <c r="F367" s="167"/>
      <c r="G367" s="167"/>
      <c r="H367" s="167"/>
    </row>
    <row r="368" spans="1:8">
      <c r="A368" s="168" t="str">
        <f t="shared" si="10"/>
        <v>female</v>
      </c>
      <c r="B368" s="168">
        <f t="shared" si="11"/>
        <v>0</v>
      </c>
      <c r="C368" s="167"/>
      <c r="D368" s="167"/>
      <c r="E368" s="167"/>
      <c r="F368" s="167"/>
      <c r="G368" s="167"/>
      <c r="H368" s="167"/>
    </row>
    <row r="369" spans="1:8">
      <c r="A369" s="168" t="str">
        <f t="shared" si="10"/>
        <v>female</v>
      </c>
      <c r="B369" s="168">
        <f t="shared" si="11"/>
        <v>0</v>
      </c>
      <c r="C369" s="167"/>
      <c r="D369" s="167"/>
      <c r="E369" s="167"/>
      <c r="F369" s="167"/>
      <c r="G369" s="167"/>
      <c r="H369" s="167"/>
    </row>
    <row r="370" spans="1:8">
      <c r="A370" s="168" t="str">
        <f t="shared" si="10"/>
        <v>female</v>
      </c>
      <c r="B370" s="168">
        <f t="shared" si="11"/>
        <v>0</v>
      </c>
      <c r="C370" s="167"/>
      <c r="D370" s="167"/>
      <c r="E370" s="167"/>
      <c r="F370" s="167"/>
      <c r="G370" s="167"/>
      <c r="H370" s="167"/>
    </row>
    <row r="371" spans="1:8">
      <c r="A371" s="168" t="str">
        <f t="shared" si="10"/>
        <v>female</v>
      </c>
      <c r="B371" s="168">
        <f t="shared" si="11"/>
        <v>0</v>
      </c>
      <c r="C371" s="167"/>
      <c r="D371" s="167"/>
      <c r="E371" s="167"/>
      <c r="F371" s="167"/>
      <c r="G371" s="167"/>
      <c r="H371" s="167"/>
    </row>
    <row r="372" spans="1:8">
      <c r="A372" s="168" t="str">
        <f t="shared" si="10"/>
        <v>female</v>
      </c>
      <c r="B372" s="168">
        <f t="shared" si="11"/>
        <v>0</v>
      </c>
      <c r="C372" s="167"/>
      <c r="D372" s="167"/>
      <c r="E372" s="167"/>
      <c r="F372" s="167"/>
      <c r="G372" s="167"/>
      <c r="H372" s="167"/>
    </row>
    <row r="373" spans="1:8">
      <c r="A373" s="168" t="str">
        <f t="shared" si="10"/>
        <v>female</v>
      </c>
      <c r="B373" s="168">
        <f t="shared" si="11"/>
        <v>0</v>
      </c>
      <c r="C373" s="167"/>
      <c r="D373" s="167"/>
      <c r="E373" s="167"/>
      <c r="F373" s="167"/>
      <c r="G373" s="167"/>
      <c r="H373" s="167"/>
    </row>
    <row r="374" spans="1:8">
      <c r="A374" s="168" t="str">
        <f t="shared" si="10"/>
        <v>female</v>
      </c>
      <c r="B374" s="168">
        <f t="shared" si="11"/>
        <v>0</v>
      </c>
      <c r="C374" s="167"/>
      <c r="D374" s="167"/>
      <c r="E374" s="167"/>
      <c r="F374" s="167"/>
      <c r="G374" s="167"/>
      <c r="H374" s="167"/>
    </row>
    <row r="375" spans="1:8">
      <c r="A375" s="168" t="str">
        <f t="shared" si="10"/>
        <v>female</v>
      </c>
      <c r="B375" s="168">
        <f t="shared" si="11"/>
        <v>0</v>
      </c>
      <c r="C375" s="167"/>
      <c r="D375" s="167"/>
      <c r="E375" s="167"/>
      <c r="F375" s="167"/>
      <c r="G375" s="167"/>
      <c r="H375" s="167"/>
    </row>
    <row r="376" spans="1:8">
      <c r="A376" s="168" t="str">
        <f t="shared" si="10"/>
        <v>female</v>
      </c>
      <c r="B376" s="168">
        <f t="shared" si="11"/>
        <v>0</v>
      </c>
      <c r="C376" s="167"/>
      <c r="D376" s="167"/>
      <c r="E376" s="167"/>
      <c r="F376" s="167"/>
      <c r="G376" s="167"/>
      <c r="H376" s="167"/>
    </row>
    <row r="377" spans="1:8">
      <c r="A377" s="168" t="str">
        <f t="shared" si="10"/>
        <v>female</v>
      </c>
      <c r="B377" s="168">
        <f t="shared" si="11"/>
        <v>0</v>
      </c>
      <c r="C377" s="167"/>
      <c r="D377" s="167"/>
      <c r="E377" s="167"/>
      <c r="F377" s="167"/>
      <c r="G377" s="167"/>
      <c r="H377" s="167"/>
    </row>
    <row r="378" spans="1:8">
      <c r="A378" s="168" t="str">
        <f t="shared" si="10"/>
        <v>female</v>
      </c>
      <c r="B378" s="168">
        <f t="shared" si="11"/>
        <v>0</v>
      </c>
      <c r="C378" s="167"/>
      <c r="D378" s="167"/>
      <c r="E378" s="167"/>
      <c r="F378" s="167"/>
      <c r="G378" s="167"/>
      <c r="H378" s="167"/>
    </row>
    <row r="379" spans="1:8">
      <c r="A379" s="168" t="str">
        <f t="shared" si="10"/>
        <v>female</v>
      </c>
      <c r="B379" s="168">
        <f t="shared" si="11"/>
        <v>0</v>
      </c>
      <c r="C379" s="167"/>
      <c r="D379" s="167"/>
      <c r="E379" s="167"/>
      <c r="F379" s="167"/>
      <c r="G379" s="167"/>
      <c r="H379" s="167"/>
    </row>
    <row r="380" spans="1:8">
      <c r="A380" s="168" t="str">
        <f t="shared" si="10"/>
        <v>female</v>
      </c>
      <c r="B380" s="168">
        <f t="shared" si="11"/>
        <v>0</v>
      </c>
      <c r="C380" s="167"/>
      <c r="D380" s="167"/>
      <c r="E380" s="167"/>
      <c r="F380" s="167"/>
      <c r="G380" s="167"/>
      <c r="H380" s="167"/>
    </row>
    <row r="381" spans="1:8">
      <c r="A381" s="168" t="str">
        <f t="shared" si="10"/>
        <v>female</v>
      </c>
      <c r="B381" s="168">
        <f t="shared" si="11"/>
        <v>0</v>
      </c>
      <c r="C381" s="167"/>
      <c r="D381" s="167"/>
      <c r="E381" s="167"/>
      <c r="F381" s="167"/>
      <c r="G381" s="167"/>
      <c r="H381" s="167"/>
    </row>
    <row r="382" spans="1:8">
      <c r="A382" s="168" t="str">
        <f t="shared" si="10"/>
        <v>female</v>
      </c>
      <c r="B382" s="168">
        <f t="shared" si="11"/>
        <v>0</v>
      </c>
      <c r="C382" s="167"/>
      <c r="D382" s="167"/>
      <c r="E382" s="167"/>
      <c r="F382" s="167"/>
      <c r="G382" s="167"/>
      <c r="H382" s="167"/>
    </row>
    <row r="383" spans="1:8">
      <c r="A383" s="168" t="str">
        <f t="shared" si="10"/>
        <v>female</v>
      </c>
      <c r="B383" s="168">
        <f t="shared" si="11"/>
        <v>0</v>
      </c>
      <c r="C383" s="167"/>
      <c r="D383" s="167"/>
      <c r="E383" s="167"/>
      <c r="F383" s="167"/>
      <c r="G383" s="167"/>
      <c r="H383" s="167"/>
    </row>
    <row r="384" spans="1:8">
      <c r="A384" s="168" t="str">
        <f t="shared" si="10"/>
        <v>female</v>
      </c>
      <c r="B384" s="168">
        <f t="shared" si="11"/>
        <v>0</v>
      </c>
      <c r="C384" s="167"/>
      <c r="D384" s="167"/>
      <c r="E384" s="167"/>
      <c r="F384" s="167"/>
      <c r="G384" s="167"/>
      <c r="H384" s="167"/>
    </row>
    <row r="385" spans="1:8">
      <c r="A385" s="168" t="str">
        <f t="shared" si="10"/>
        <v>female</v>
      </c>
      <c r="B385" s="168">
        <f t="shared" si="11"/>
        <v>0</v>
      </c>
      <c r="C385" s="167"/>
      <c r="D385" s="167"/>
      <c r="E385" s="167"/>
      <c r="F385" s="167"/>
      <c r="G385" s="167"/>
      <c r="H385" s="167"/>
    </row>
    <row r="386" spans="1:8">
      <c r="A386" s="168" t="str">
        <f t="shared" si="10"/>
        <v>female</v>
      </c>
      <c r="B386" s="168">
        <f t="shared" si="11"/>
        <v>0</v>
      </c>
      <c r="C386" s="167"/>
      <c r="D386" s="167"/>
      <c r="E386" s="167"/>
      <c r="F386" s="167"/>
      <c r="G386" s="167"/>
      <c r="H386" s="167"/>
    </row>
    <row r="387" spans="1:8">
      <c r="A387" s="168" t="str">
        <f t="shared" ref="A387:A450" si="12">IF(M388="זכר", "male", "female")</f>
        <v>female</v>
      </c>
      <c r="B387" s="168">
        <f t="shared" ref="B387:B450" si="13">N388</f>
        <v>0</v>
      </c>
      <c r="C387" s="167"/>
      <c r="D387" s="167"/>
      <c r="E387" s="167"/>
      <c r="F387" s="167"/>
      <c r="G387" s="167"/>
      <c r="H387" s="167"/>
    </row>
    <row r="388" spans="1:8">
      <c r="A388" s="168" t="str">
        <f t="shared" si="12"/>
        <v>female</v>
      </c>
      <c r="B388" s="168">
        <f t="shared" si="13"/>
        <v>0</v>
      </c>
      <c r="C388" s="167"/>
      <c r="D388" s="167"/>
      <c r="E388" s="167"/>
      <c r="F388" s="167"/>
      <c r="G388" s="167"/>
      <c r="H388" s="167"/>
    </row>
    <row r="389" spans="1:8">
      <c r="A389" s="168" t="str">
        <f t="shared" si="12"/>
        <v>female</v>
      </c>
      <c r="B389" s="168">
        <f t="shared" si="13"/>
        <v>0</v>
      </c>
      <c r="C389" s="167"/>
      <c r="D389" s="167"/>
      <c r="E389" s="167"/>
      <c r="F389" s="167"/>
      <c r="G389" s="167"/>
      <c r="H389" s="167"/>
    </row>
    <row r="390" spans="1:8">
      <c r="A390" s="168" t="str">
        <f t="shared" si="12"/>
        <v>female</v>
      </c>
      <c r="B390" s="168">
        <f t="shared" si="13"/>
        <v>0</v>
      </c>
      <c r="C390" s="167"/>
      <c r="D390" s="167"/>
      <c r="E390" s="167"/>
      <c r="F390" s="167"/>
      <c r="G390" s="167"/>
      <c r="H390" s="167"/>
    </row>
    <row r="391" spans="1:8">
      <c r="A391" s="168" t="str">
        <f t="shared" si="12"/>
        <v>female</v>
      </c>
      <c r="B391" s="168">
        <f t="shared" si="13"/>
        <v>0</v>
      </c>
      <c r="C391" s="167"/>
      <c r="D391" s="167"/>
      <c r="E391" s="167"/>
      <c r="F391" s="167"/>
      <c r="G391" s="167"/>
      <c r="H391" s="167"/>
    </row>
    <row r="392" spans="1:8">
      <c r="A392" s="168" t="str">
        <f t="shared" si="12"/>
        <v>female</v>
      </c>
      <c r="B392" s="168">
        <f t="shared" si="13"/>
        <v>0</v>
      </c>
      <c r="C392" s="167"/>
      <c r="D392" s="167"/>
      <c r="E392" s="167"/>
      <c r="F392" s="167"/>
      <c r="G392" s="167"/>
      <c r="H392" s="167"/>
    </row>
    <row r="393" spans="1:8">
      <c r="A393" s="168" t="str">
        <f t="shared" si="12"/>
        <v>female</v>
      </c>
      <c r="B393" s="168">
        <f t="shared" si="13"/>
        <v>0</v>
      </c>
      <c r="C393" s="167"/>
      <c r="D393" s="167"/>
      <c r="E393" s="167"/>
      <c r="F393" s="167"/>
      <c r="G393" s="167"/>
      <c r="H393" s="167"/>
    </row>
    <row r="394" spans="1:8">
      <c r="A394" s="168" t="str">
        <f t="shared" si="12"/>
        <v>female</v>
      </c>
      <c r="B394" s="168">
        <f t="shared" si="13"/>
        <v>0</v>
      </c>
      <c r="C394" s="167"/>
      <c r="D394" s="167"/>
      <c r="E394" s="167"/>
      <c r="F394" s="167"/>
      <c r="G394" s="167"/>
      <c r="H394" s="167"/>
    </row>
    <row r="395" spans="1:8">
      <c r="A395" s="168" t="str">
        <f t="shared" si="12"/>
        <v>female</v>
      </c>
      <c r="B395" s="168">
        <f t="shared" si="13"/>
        <v>0</v>
      </c>
      <c r="C395" s="167"/>
      <c r="D395" s="167"/>
      <c r="E395" s="167"/>
      <c r="F395" s="167"/>
      <c r="G395" s="167"/>
      <c r="H395" s="167"/>
    </row>
    <row r="396" spans="1:8">
      <c r="A396" s="168" t="str">
        <f t="shared" si="12"/>
        <v>female</v>
      </c>
      <c r="B396" s="168">
        <f t="shared" si="13"/>
        <v>0</v>
      </c>
      <c r="C396" s="167"/>
      <c r="D396" s="167"/>
      <c r="E396" s="167"/>
      <c r="F396" s="167"/>
      <c r="G396" s="167"/>
      <c r="H396" s="167"/>
    </row>
    <row r="397" spans="1:8">
      <c r="A397" s="168" t="str">
        <f t="shared" si="12"/>
        <v>female</v>
      </c>
      <c r="B397" s="168">
        <f t="shared" si="13"/>
        <v>0</v>
      </c>
      <c r="C397" s="167"/>
      <c r="D397" s="167"/>
      <c r="E397" s="167"/>
      <c r="F397" s="167"/>
      <c r="G397" s="167"/>
      <c r="H397" s="167"/>
    </row>
    <row r="398" spans="1:8">
      <c r="A398" s="168" t="str">
        <f t="shared" si="12"/>
        <v>female</v>
      </c>
      <c r="B398" s="168">
        <f t="shared" si="13"/>
        <v>0</v>
      </c>
      <c r="C398" s="167"/>
      <c r="D398" s="167"/>
      <c r="E398" s="167"/>
      <c r="F398" s="167"/>
      <c r="G398" s="167"/>
      <c r="H398" s="167"/>
    </row>
    <row r="399" spans="1:8">
      <c r="A399" s="168" t="str">
        <f t="shared" si="12"/>
        <v>female</v>
      </c>
      <c r="B399" s="168">
        <f t="shared" si="13"/>
        <v>0</v>
      </c>
      <c r="C399" s="167"/>
      <c r="D399" s="167"/>
      <c r="E399" s="167"/>
      <c r="F399" s="167"/>
      <c r="G399" s="167"/>
      <c r="H399" s="167"/>
    </row>
    <row r="400" spans="1:8">
      <c r="A400" s="168" t="str">
        <f t="shared" si="12"/>
        <v>female</v>
      </c>
      <c r="B400" s="168">
        <f t="shared" si="13"/>
        <v>0</v>
      </c>
      <c r="C400" s="167"/>
      <c r="D400" s="167"/>
      <c r="E400" s="167"/>
      <c r="F400" s="167"/>
      <c r="G400" s="167"/>
      <c r="H400" s="167"/>
    </row>
    <row r="401" spans="1:8">
      <c r="A401" s="168" t="str">
        <f t="shared" si="12"/>
        <v>female</v>
      </c>
      <c r="B401" s="168">
        <f t="shared" si="13"/>
        <v>0</v>
      </c>
      <c r="C401" s="167"/>
      <c r="D401" s="167"/>
      <c r="E401" s="167"/>
      <c r="F401" s="167"/>
      <c r="G401" s="167"/>
      <c r="H401" s="167"/>
    </row>
    <row r="402" spans="1:8">
      <c r="A402" s="168" t="str">
        <f t="shared" si="12"/>
        <v>female</v>
      </c>
      <c r="B402" s="168">
        <f t="shared" si="13"/>
        <v>0</v>
      </c>
      <c r="C402" s="167"/>
      <c r="D402" s="167"/>
      <c r="E402" s="167"/>
      <c r="F402" s="167"/>
      <c r="G402" s="167"/>
      <c r="H402" s="167"/>
    </row>
    <row r="403" spans="1:8">
      <c r="A403" s="168" t="str">
        <f t="shared" si="12"/>
        <v>female</v>
      </c>
      <c r="B403" s="168">
        <f t="shared" si="13"/>
        <v>0</v>
      </c>
      <c r="C403" s="167"/>
      <c r="D403" s="167"/>
      <c r="E403" s="167"/>
      <c r="F403" s="167"/>
      <c r="G403" s="167"/>
      <c r="H403" s="167"/>
    </row>
    <row r="404" spans="1:8">
      <c r="A404" s="168" t="str">
        <f t="shared" si="12"/>
        <v>female</v>
      </c>
      <c r="B404" s="168">
        <f t="shared" si="13"/>
        <v>0</v>
      </c>
      <c r="C404" s="167"/>
      <c r="D404" s="167"/>
      <c r="E404" s="167"/>
      <c r="F404" s="167"/>
      <c r="G404" s="167"/>
      <c r="H404" s="167"/>
    </row>
    <row r="405" spans="1:8">
      <c r="A405" s="168" t="str">
        <f t="shared" si="12"/>
        <v>female</v>
      </c>
      <c r="B405" s="168">
        <f t="shared" si="13"/>
        <v>0</v>
      </c>
      <c r="C405" s="167"/>
      <c r="D405" s="167"/>
      <c r="E405" s="167"/>
      <c r="F405" s="167"/>
      <c r="G405" s="167"/>
      <c r="H405" s="167"/>
    </row>
    <row r="406" spans="1:8">
      <c r="A406" s="168" t="str">
        <f t="shared" si="12"/>
        <v>female</v>
      </c>
      <c r="B406" s="168">
        <f t="shared" si="13"/>
        <v>0</v>
      </c>
      <c r="C406" s="167"/>
      <c r="D406" s="167"/>
      <c r="E406" s="167"/>
      <c r="F406" s="167"/>
      <c r="G406" s="167"/>
      <c r="H406" s="167"/>
    </row>
    <row r="407" spans="1:8">
      <c r="A407" s="168" t="str">
        <f t="shared" si="12"/>
        <v>female</v>
      </c>
      <c r="B407" s="168">
        <f t="shared" si="13"/>
        <v>0</v>
      </c>
      <c r="C407" s="167"/>
      <c r="D407" s="167"/>
      <c r="E407" s="167"/>
      <c r="F407" s="167"/>
      <c r="G407" s="167"/>
      <c r="H407" s="167"/>
    </row>
    <row r="408" spans="1:8">
      <c r="A408" s="168" t="str">
        <f t="shared" si="12"/>
        <v>female</v>
      </c>
      <c r="B408" s="168">
        <f t="shared" si="13"/>
        <v>0</v>
      </c>
      <c r="C408" s="167"/>
      <c r="D408" s="167"/>
      <c r="E408" s="167"/>
      <c r="F408" s="167"/>
      <c r="G408" s="167"/>
      <c r="H408" s="167"/>
    </row>
    <row r="409" spans="1:8">
      <c r="A409" s="168" t="str">
        <f t="shared" si="12"/>
        <v>female</v>
      </c>
      <c r="B409" s="168">
        <f t="shared" si="13"/>
        <v>0</v>
      </c>
      <c r="C409" s="167"/>
      <c r="D409" s="167"/>
      <c r="E409" s="167"/>
      <c r="F409" s="167"/>
      <c r="G409" s="167"/>
      <c r="H409" s="167"/>
    </row>
    <row r="410" spans="1:8">
      <c r="A410" s="168" t="str">
        <f t="shared" si="12"/>
        <v>female</v>
      </c>
      <c r="B410" s="168">
        <f t="shared" si="13"/>
        <v>0</v>
      </c>
      <c r="C410" s="167"/>
      <c r="D410" s="167"/>
      <c r="E410" s="167"/>
      <c r="F410" s="167"/>
      <c r="G410" s="167"/>
      <c r="H410" s="167"/>
    </row>
    <row r="411" spans="1:8">
      <c r="A411" s="168" t="str">
        <f t="shared" si="12"/>
        <v>female</v>
      </c>
      <c r="B411" s="168">
        <f t="shared" si="13"/>
        <v>0</v>
      </c>
      <c r="C411" s="167"/>
      <c r="D411" s="167"/>
      <c r="E411" s="167"/>
      <c r="F411" s="167"/>
      <c r="G411" s="167"/>
      <c r="H411" s="167"/>
    </row>
    <row r="412" spans="1:8">
      <c r="A412" s="168" t="str">
        <f t="shared" si="12"/>
        <v>female</v>
      </c>
      <c r="B412" s="168">
        <f t="shared" si="13"/>
        <v>0</v>
      </c>
      <c r="C412" s="167"/>
      <c r="D412" s="167"/>
      <c r="E412" s="167"/>
      <c r="F412" s="167"/>
      <c r="G412" s="167"/>
      <c r="H412" s="167"/>
    </row>
    <row r="413" spans="1:8">
      <c r="A413" s="168" t="str">
        <f t="shared" si="12"/>
        <v>female</v>
      </c>
      <c r="B413" s="168">
        <f t="shared" si="13"/>
        <v>0</v>
      </c>
      <c r="C413" s="167"/>
      <c r="D413" s="167"/>
      <c r="E413" s="167"/>
      <c r="F413" s="167"/>
      <c r="G413" s="167"/>
      <c r="H413" s="167"/>
    </row>
    <row r="414" spans="1:8">
      <c r="A414" s="168" t="str">
        <f t="shared" si="12"/>
        <v>female</v>
      </c>
      <c r="B414" s="168">
        <f t="shared" si="13"/>
        <v>0</v>
      </c>
      <c r="C414" s="167"/>
      <c r="D414" s="167"/>
      <c r="E414" s="167"/>
      <c r="F414" s="167"/>
      <c r="G414" s="167"/>
      <c r="H414" s="167"/>
    </row>
    <row r="415" spans="1:8">
      <c r="A415" s="168" t="str">
        <f t="shared" si="12"/>
        <v>female</v>
      </c>
      <c r="B415" s="168">
        <f t="shared" si="13"/>
        <v>0</v>
      </c>
      <c r="C415" s="167"/>
      <c r="D415" s="167"/>
      <c r="E415" s="167"/>
      <c r="F415" s="167"/>
      <c r="G415" s="167"/>
      <c r="H415" s="167"/>
    </row>
    <row r="416" spans="1:8">
      <c r="A416" s="168" t="str">
        <f t="shared" si="12"/>
        <v>female</v>
      </c>
      <c r="B416" s="168">
        <f t="shared" si="13"/>
        <v>0</v>
      </c>
      <c r="C416" s="167"/>
      <c r="D416" s="167"/>
      <c r="E416" s="167"/>
      <c r="F416" s="167"/>
      <c r="G416" s="167"/>
      <c r="H416" s="167"/>
    </row>
    <row r="417" spans="1:8">
      <c r="A417" s="168" t="str">
        <f t="shared" si="12"/>
        <v>female</v>
      </c>
      <c r="B417" s="168">
        <f t="shared" si="13"/>
        <v>0</v>
      </c>
      <c r="C417" s="167"/>
      <c r="D417" s="167"/>
      <c r="E417" s="167"/>
      <c r="F417" s="167"/>
      <c r="G417" s="167"/>
      <c r="H417" s="167"/>
    </row>
    <row r="418" spans="1:8">
      <c r="A418" s="168" t="str">
        <f t="shared" si="12"/>
        <v>female</v>
      </c>
      <c r="B418" s="168">
        <f t="shared" si="13"/>
        <v>0</v>
      </c>
      <c r="C418" s="167"/>
      <c r="D418" s="167"/>
      <c r="E418" s="167"/>
      <c r="F418" s="167"/>
      <c r="G418" s="167"/>
      <c r="H418" s="167"/>
    </row>
    <row r="419" spans="1:8">
      <c r="A419" s="168" t="str">
        <f t="shared" si="12"/>
        <v>female</v>
      </c>
      <c r="B419" s="168">
        <f t="shared" si="13"/>
        <v>0</v>
      </c>
      <c r="C419" s="167"/>
      <c r="D419" s="167"/>
      <c r="E419" s="167"/>
      <c r="F419" s="167"/>
      <c r="G419" s="167"/>
      <c r="H419" s="167"/>
    </row>
    <row r="420" spans="1:8">
      <c r="A420" s="168" t="str">
        <f t="shared" si="12"/>
        <v>female</v>
      </c>
      <c r="B420" s="168">
        <f t="shared" si="13"/>
        <v>0</v>
      </c>
      <c r="C420" s="167"/>
      <c r="D420" s="167"/>
      <c r="E420" s="167"/>
      <c r="F420" s="167"/>
      <c r="G420" s="167"/>
      <c r="H420" s="167"/>
    </row>
    <row r="421" spans="1:8">
      <c r="A421" s="168" t="str">
        <f t="shared" si="12"/>
        <v>female</v>
      </c>
      <c r="B421" s="168">
        <f t="shared" si="13"/>
        <v>0</v>
      </c>
      <c r="C421" s="167"/>
      <c r="D421" s="167"/>
      <c r="E421" s="167"/>
      <c r="F421" s="167"/>
      <c r="G421" s="167"/>
      <c r="H421" s="167"/>
    </row>
    <row r="422" spans="1:8">
      <c r="A422" s="168" t="str">
        <f t="shared" si="12"/>
        <v>female</v>
      </c>
      <c r="B422" s="168">
        <f t="shared" si="13"/>
        <v>0</v>
      </c>
      <c r="C422" s="167"/>
      <c r="D422" s="167"/>
      <c r="E422" s="167"/>
      <c r="F422" s="167"/>
      <c r="G422" s="167"/>
      <c r="H422" s="167"/>
    </row>
    <row r="423" spans="1:8">
      <c r="A423" s="168" t="str">
        <f t="shared" si="12"/>
        <v>female</v>
      </c>
      <c r="B423" s="168">
        <f t="shared" si="13"/>
        <v>0</v>
      </c>
      <c r="C423" s="167"/>
      <c r="D423" s="167"/>
      <c r="E423" s="167"/>
      <c r="F423" s="167"/>
      <c r="G423" s="167"/>
      <c r="H423" s="167"/>
    </row>
    <row r="424" spans="1:8">
      <c r="A424" s="168" t="str">
        <f t="shared" si="12"/>
        <v>female</v>
      </c>
      <c r="B424" s="168">
        <f t="shared" si="13"/>
        <v>0</v>
      </c>
      <c r="C424" s="167"/>
      <c r="D424" s="167"/>
      <c r="E424" s="167"/>
      <c r="F424" s="167"/>
      <c r="G424" s="167"/>
      <c r="H424" s="167"/>
    </row>
    <row r="425" spans="1:8">
      <c r="A425" s="168" t="str">
        <f t="shared" si="12"/>
        <v>female</v>
      </c>
      <c r="B425" s="168">
        <f t="shared" si="13"/>
        <v>0</v>
      </c>
      <c r="C425" s="167"/>
      <c r="D425" s="167"/>
      <c r="E425" s="167"/>
      <c r="F425" s="167"/>
      <c r="G425" s="167"/>
      <c r="H425" s="167"/>
    </row>
    <row r="426" spans="1:8">
      <c r="A426" s="168" t="str">
        <f t="shared" si="12"/>
        <v>female</v>
      </c>
      <c r="B426" s="168">
        <f t="shared" si="13"/>
        <v>0</v>
      </c>
      <c r="C426" s="167"/>
      <c r="D426" s="167"/>
      <c r="E426" s="167"/>
      <c r="F426" s="167"/>
      <c r="G426" s="167"/>
      <c r="H426" s="167"/>
    </row>
    <row r="427" spans="1:8">
      <c r="A427" s="168" t="str">
        <f t="shared" si="12"/>
        <v>female</v>
      </c>
      <c r="B427" s="168">
        <f t="shared" si="13"/>
        <v>0</v>
      </c>
      <c r="C427" s="167"/>
      <c r="D427" s="167"/>
      <c r="E427" s="167"/>
      <c r="F427" s="167"/>
      <c r="G427" s="167"/>
      <c r="H427" s="167"/>
    </row>
    <row r="428" spans="1:8">
      <c r="A428" s="168" t="str">
        <f t="shared" si="12"/>
        <v>female</v>
      </c>
      <c r="B428" s="168">
        <f t="shared" si="13"/>
        <v>0</v>
      </c>
      <c r="C428" s="167"/>
      <c r="D428" s="167"/>
      <c r="E428" s="167"/>
      <c r="F428" s="167"/>
      <c r="G428" s="167"/>
      <c r="H428" s="167"/>
    </row>
    <row r="429" spans="1:8">
      <c r="A429" s="168" t="str">
        <f t="shared" si="12"/>
        <v>female</v>
      </c>
      <c r="B429" s="168">
        <f t="shared" si="13"/>
        <v>0</v>
      </c>
      <c r="C429" s="167"/>
      <c r="D429" s="167"/>
      <c r="E429" s="167"/>
      <c r="F429" s="167"/>
      <c r="G429" s="167"/>
      <c r="H429" s="167"/>
    </row>
    <row r="430" spans="1:8">
      <c r="A430" s="168" t="str">
        <f t="shared" si="12"/>
        <v>female</v>
      </c>
      <c r="B430" s="168">
        <f t="shared" si="13"/>
        <v>0</v>
      </c>
      <c r="C430" s="167"/>
      <c r="D430" s="167"/>
      <c r="E430" s="167"/>
      <c r="F430" s="167"/>
      <c r="G430" s="167"/>
      <c r="H430" s="167"/>
    </row>
    <row r="431" spans="1:8">
      <c r="A431" s="168" t="str">
        <f t="shared" si="12"/>
        <v>female</v>
      </c>
      <c r="B431" s="168">
        <f t="shared" si="13"/>
        <v>0</v>
      </c>
      <c r="C431" s="167"/>
      <c r="D431" s="167"/>
      <c r="E431" s="167"/>
      <c r="F431" s="167"/>
      <c r="G431" s="167"/>
      <c r="H431" s="167"/>
    </row>
    <row r="432" spans="1:8">
      <c r="A432" s="168" t="str">
        <f t="shared" si="12"/>
        <v>female</v>
      </c>
      <c r="B432" s="168">
        <f t="shared" si="13"/>
        <v>0</v>
      </c>
      <c r="C432" s="167"/>
      <c r="D432" s="167"/>
      <c r="E432" s="167"/>
      <c r="F432" s="167"/>
      <c r="G432" s="167"/>
      <c r="H432" s="167"/>
    </row>
    <row r="433" spans="1:8">
      <c r="A433" s="168" t="str">
        <f t="shared" si="12"/>
        <v>female</v>
      </c>
      <c r="B433" s="168">
        <f t="shared" si="13"/>
        <v>0</v>
      </c>
      <c r="C433" s="167"/>
      <c r="D433" s="167"/>
      <c r="E433" s="167"/>
      <c r="F433" s="167"/>
      <c r="G433" s="167"/>
      <c r="H433" s="167"/>
    </row>
    <row r="434" spans="1:8">
      <c r="A434" s="168" t="str">
        <f t="shared" si="12"/>
        <v>female</v>
      </c>
      <c r="B434" s="168">
        <f t="shared" si="13"/>
        <v>0</v>
      </c>
      <c r="C434" s="167"/>
      <c r="D434" s="167"/>
      <c r="E434" s="167"/>
      <c r="F434" s="167"/>
      <c r="G434" s="167"/>
      <c r="H434" s="167"/>
    </row>
    <row r="435" spans="1:8">
      <c r="A435" s="168" t="str">
        <f t="shared" si="12"/>
        <v>female</v>
      </c>
      <c r="B435" s="168">
        <f t="shared" si="13"/>
        <v>0</v>
      </c>
      <c r="C435" s="167"/>
      <c r="D435" s="167"/>
      <c r="E435" s="167"/>
      <c r="F435" s="167"/>
      <c r="G435" s="167"/>
      <c r="H435" s="167"/>
    </row>
    <row r="436" spans="1:8">
      <c r="A436" s="168" t="str">
        <f t="shared" si="12"/>
        <v>female</v>
      </c>
      <c r="B436" s="168">
        <f t="shared" si="13"/>
        <v>0</v>
      </c>
      <c r="C436" s="167"/>
      <c r="D436" s="167"/>
      <c r="E436" s="167"/>
      <c r="F436" s="167"/>
      <c r="G436" s="167"/>
      <c r="H436" s="167"/>
    </row>
    <row r="437" spans="1:8">
      <c r="A437" s="168" t="str">
        <f t="shared" si="12"/>
        <v>female</v>
      </c>
      <c r="B437" s="168">
        <f t="shared" si="13"/>
        <v>0</v>
      </c>
      <c r="C437" s="167"/>
      <c r="D437" s="167"/>
      <c r="E437" s="167"/>
      <c r="F437" s="167"/>
      <c r="G437" s="167"/>
      <c r="H437" s="167"/>
    </row>
    <row r="438" spans="1:8">
      <c r="A438" s="168" t="str">
        <f t="shared" si="12"/>
        <v>female</v>
      </c>
      <c r="B438" s="168">
        <f t="shared" si="13"/>
        <v>0</v>
      </c>
      <c r="C438" s="167"/>
      <c r="D438" s="167"/>
      <c r="E438" s="167"/>
      <c r="F438" s="167"/>
      <c r="G438" s="167"/>
      <c r="H438" s="167"/>
    </row>
    <row r="439" spans="1:8">
      <c r="A439" s="168" t="str">
        <f t="shared" si="12"/>
        <v>female</v>
      </c>
      <c r="B439" s="168">
        <f t="shared" si="13"/>
        <v>0</v>
      </c>
      <c r="C439" s="167"/>
      <c r="D439" s="167"/>
      <c r="E439" s="167"/>
      <c r="F439" s="167"/>
      <c r="G439" s="167"/>
      <c r="H439" s="167"/>
    </row>
    <row r="440" spans="1:8">
      <c r="A440" s="168" t="str">
        <f t="shared" si="12"/>
        <v>female</v>
      </c>
      <c r="B440" s="168">
        <f t="shared" si="13"/>
        <v>0</v>
      </c>
      <c r="C440" s="167"/>
      <c r="D440" s="167"/>
      <c r="E440" s="167"/>
      <c r="F440" s="167"/>
      <c r="G440" s="167"/>
      <c r="H440" s="167"/>
    </row>
    <row r="441" spans="1:8">
      <c r="A441" s="168" t="str">
        <f t="shared" si="12"/>
        <v>female</v>
      </c>
      <c r="B441" s="168">
        <f t="shared" si="13"/>
        <v>0</v>
      </c>
      <c r="C441" s="167"/>
      <c r="D441" s="167"/>
      <c r="E441" s="167"/>
      <c r="F441" s="167"/>
      <c r="G441" s="167"/>
      <c r="H441" s="167"/>
    </row>
    <row r="442" spans="1:8">
      <c r="A442" s="168" t="str">
        <f t="shared" si="12"/>
        <v>female</v>
      </c>
      <c r="B442" s="168">
        <f t="shared" si="13"/>
        <v>0</v>
      </c>
      <c r="C442" s="167"/>
      <c r="D442" s="167"/>
      <c r="E442" s="167"/>
      <c r="F442" s="167"/>
      <c r="G442" s="167"/>
      <c r="H442" s="167"/>
    </row>
    <row r="443" spans="1:8">
      <c r="A443" s="168" t="str">
        <f t="shared" si="12"/>
        <v>female</v>
      </c>
      <c r="B443" s="168">
        <f t="shared" si="13"/>
        <v>0</v>
      </c>
      <c r="C443" s="167"/>
      <c r="D443" s="167"/>
      <c r="E443" s="167"/>
      <c r="F443" s="167"/>
      <c r="G443" s="167"/>
      <c r="H443" s="167"/>
    </row>
    <row r="444" spans="1:8">
      <c r="A444" s="168" t="str">
        <f t="shared" si="12"/>
        <v>female</v>
      </c>
      <c r="B444" s="168">
        <f t="shared" si="13"/>
        <v>0</v>
      </c>
      <c r="C444" s="167"/>
      <c r="D444" s="167"/>
      <c r="E444" s="167"/>
      <c r="F444" s="167"/>
      <c r="G444" s="167"/>
      <c r="H444" s="167"/>
    </row>
    <row r="445" spans="1:8">
      <c r="A445" s="168" t="str">
        <f t="shared" si="12"/>
        <v>female</v>
      </c>
      <c r="B445" s="168">
        <f t="shared" si="13"/>
        <v>0</v>
      </c>
      <c r="C445" s="167"/>
      <c r="D445" s="167"/>
      <c r="E445" s="167"/>
      <c r="F445" s="167"/>
      <c r="G445" s="167"/>
      <c r="H445" s="167"/>
    </row>
    <row r="446" spans="1:8">
      <c r="A446" s="168" t="str">
        <f t="shared" si="12"/>
        <v>female</v>
      </c>
      <c r="B446" s="168">
        <f t="shared" si="13"/>
        <v>0</v>
      </c>
      <c r="C446" s="167"/>
      <c r="D446" s="167"/>
      <c r="E446" s="167"/>
      <c r="F446" s="167"/>
      <c r="G446" s="167"/>
      <c r="H446" s="167"/>
    </row>
    <row r="447" spans="1:8">
      <c r="A447" s="168" t="str">
        <f t="shared" si="12"/>
        <v>female</v>
      </c>
      <c r="B447" s="168">
        <f t="shared" si="13"/>
        <v>0</v>
      </c>
      <c r="C447" s="167"/>
      <c r="D447" s="167"/>
      <c r="E447" s="167"/>
      <c r="F447" s="167"/>
      <c r="G447" s="167"/>
      <c r="H447" s="167"/>
    </row>
    <row r="448" spans="1:8">
      <c r="A448" s="168" t="str">
        <f t="shared" si="12"/>
        <v>female</v>
      </c>
      <c r="B448" s="168">
        <f t="shared" si="13"/>
        <v>0</v>
      </c>
      <c r="C448" s="167"/>
      <c r="D448" s="167"/>
      <c r="E448" s="167"/>
      <c r="F448" s="167"/>
      <c r="G448" s="167"/>
      <c r="H448" s="167"/>
    </row>
    <row r="449" spans="1:8">
      <c r="A449" s="168" t="str">
        <f t="shared" si="12"/>
        <v>female</v>
      </c>
      <c r="B449" s="168">
        <f t="shared" si="13"/>
        <v>0</v>
      </c>
      <c r="C449" s="167"/>
      <c r="D449" s="167"/>
      <c r="E449" s="167"/>
      <c r="F449" s="167"/>
      <c r="G449" s="167"/>
      <c r="H449" s="167"/>
    </row>
    <row r="450" spans="1:8">
      <c r="A450" s="168" t="str">
        <f t="shared" si="12"/>
        <v>female</v>
      </c>
      <c r="B450" s="168">
        <f t="shared" si="13"/>
        <v>0</v>
      </c>
      <c r="C450" s="167"/>
      <c r="D450" s="167"/>
      <c r="E450" s="167"/>
      <c r="F450" s="167"/>
      <c r="G450" s="167"/>
      <c r="H450" s="167"/>
    </row>
    <row r="451" spans="1:8">
      <c r="A451" s="168" t="str">
        <f t="shared" ref="A451:A514" si="14">IF(M452="זכר", "male", "female")</f>
        <v>female</v>
      </c>
      <c r="B451" s="168">
        <f t="shared" ref="B451:B514" si="15">N452</f>
        <v>0</v>
      </c>
      <c r="C451" s="167"/>
      <c r="D451" s="167"/>
      <c r="E451" s="167"/>
      <c r="F451" s="167"/>
      <c r="G451" s="167"/>
      <c r="H451" s="167"/>
    </row>
    <row r="452" spans="1:8">
      <c r="A452" s="168" t="str">
        <f t="shared" si="14"/>
        <v>female</v>
      </c>
      <c r="B452" s="168">
        <f t="shared" si="15"/>
        <v>0</v>
      </c>
      <c r="C452" s="167"/>
      <c r="D452" s="167"/>
      <c r="E452" s="167"/>
      <c r="F452" s="167"/>
      <c r="G452" s="167"/>
      <c r="H452" s="167"/>
    </row>
    <row r="453" spans="1:8">
      <c r="A453" s="168" t="str">
        <f t="shared" si="14"/>
        <v>female</v>
      </c>
      <c r="B453" s="168">
        <f t="shared" si="15"/>
        <v>0</v>
      </c>
      <c r="C453" s="167"/>
      <c r="D453" s="167"/>
      <c r="E453" s="167"/>
      <c r="F453" s="167"/>
      <c r="G453" s="167"/>
      <c r="H453" s="167"/>
    </row>
    <row r="454" spans="1:8">
      <c r="A454" s="168" t="str">
        <f t="shared" si="14"/>
        <v>female</v>
      </c>
      <c r="B454" s="168">
        <f t="shared" si="15"/>
        <v>0</v>
      </c>
      <c r="C454" s="167"/>
      <c r="D454" s="167"/>
      <c r="E454" s="167"/>
      <c r="F454" s="167"/>
      <c r="G454" s="167"/>
      <c r="H454" s="167"/>
    </row>
    <row r="455" spans="1:8">
      <c r="A455" s="168" t="str">
        <f t="shared" si="14"/>
        <v>female</v>
      </c>
      <c r="B455" s="168">
        <f t="shared" si="15"/>
        <v>0</v>
      </c>
      <c r="C455" s="167"/>
      <c r="D455" s="167"/>
      <c r="E455" s="167"/>
      <c r="F455" s="167"/>
      <c r="G455" s="167"/>
      <c r="H455" s="167"/>
    </row>
    <row r="456" spans="1:8">
      <c r="A456" s="168" t="str">
        <f t="shared" si="14"/>
        <v>female</v>
      </c>
      <c r="B456" s="168">
        <f t="shared" si="15"/>
        <v>0</v>
      </c>
      <c r="C456" s="167"/>
      <c r="D456" s="167"/>
      <c r="E456" s="167"/>
      <c r="F456" s="167"/>
      <c r="G456" s="167"/>
      <c r="H456" s="167"/>
    </row>
    <row r="457" spans="1:8">
      <c r="A457" s="168" t="str">
        <f t="shared" si="14"/>
        <v>female</v>
      </c>
      <c r="B457" s="168">
        <f t="shared" si="15"/>
        <v>0</v>
      </c>
      <c r="C457" s="167"/>
      <c r="D457" s="167"/>
      <c r="E457" s="167"/>
      <c r="F457" s="167"/>
      <c r="G457" s="167"/>
      <c r="H457" s="167"/>
    </row>
    <row r="458" spans="1:8">
      <c r="A458" s="168" t="str">
        <f t="shared" si="14"/>
        <v>female</v>
      </c>
      <c r="B458" s="168">
        <f t="shared" si="15"/>
        <v>0</v>
      </c>
      <c r="C458" s="167"/>
      <c r="D458" s="167"/>
      <c r="E458" s="167"/>
      <c r="F458" s="167"/>
      <c r="G458" s="167"/>
      <c r="H458" s="167"/>
    </row>
    <row r="459" spans="1:8">
      <c r="A459" s="168" t="str">
        <f t="shared" si="14"/>
        <v>female</v>
      </c>
      <c r="B459" s="168">
        <f t="shared" si="15"/>
        <v>0</v>
      </c>
      <c r="C459" s="167"/>
      <c r="D459" s="167"/>
      <c r="E459" s="167"/>
      <c r="F459" s="167"/>
      <c r="G459" s="167"/>
      <c r="H459" s="167"/>
    </row>
    <row r="460" spans="1:8">
      <c r="A460" s="168" t="str">
        <f t="shared" si="14"/>
        <v>female</v>
      </c>
      <c r="B460" s="168">
        <f t="shared" si="15"/>
        <v>0</v>
      </c>
      <c r="C460" s="167"/>
      <c r="D460" s="167"/>
      <c r="E460" s="167"/>
      <c r="F460" s="167"/>
      <c r="G460" s="167"/>
      <c r="H460" s="167"/>
    </row>
    <row r="461" spans="1:8">
      <c r="A461" s="168" t="str">
        <f t="shared" si="14"/>
        <v>female</v>
      </c>
      <c r="B461" s="168">
        <f t="shared" si="15"/>
        <v>0</v>
      </c>
      <c r="C461" s="167"/>
      <c r="D461" s="167"/>
      <c r="E461" s="167"/>
      <c r="F461" s="167"/>
      <c r="G461" s="167"/>
      <c r="H461" s="167"/>
    </row>
    <row r="462" spans="1:8">
      <c r="A462" s="168" t="str">
        <f t="shared" si="14"/>
        <v>female</v>
      </c>
      <c r="B462" s="168">
        <f t="shared" si="15"/>
        <v>0</v>
      </c>
      <c r="C462" s="167"/>
      <c r="D462" s="167"/>
      <c r="E462" s="167"/>
      <c r="F462" s="167"/>
      <c r="G462" s="167"/>
      <c r="H462" s="167"/>
    </row>
    <row r="463" spans="1:8">
      <c r="A463" s="168" t="str">
        <f t="shared" si="14"/>
        <v>female</v>
      </c>
      <c r="B463" s="168">
        <f t="shared" si="15"/>
        <v>0</v>
      </c>
      <c r="C463" s="167"/>
      <c r="D463" s="167"/>
      <c r="E463" s="167"/>
      <c r="F463" s="167"/>
      <c r="G463" s="167"/>
      <c r="H463" s="167"/>
    </row>
    <row r="464" spans="1:8">
      <c r="A464" s="168" t="str">
        <f t="shared" si="14"/>
        <v>female</v>
      </c>
      <c r="B464" s="168">
        <f t="shared" si="15"/>
        <v>0</v>
      </c>
      <c r="C464" s="167"/>
      <c r="D464" s="167"/>
      <c r="E464" s="167"/>
      <c r="F464" s="167"/>
      <c r="G464" s="167"/>
      <c r="H464" s="167"/>
    </row>
    <row r="465" spans="1:8">
      <c r="A465" s="168" t="str">
        <f t="shared" si="14"/>
        <v>female</v>
      </c>
      <c r="B465" s="168">
        <f t="shared" si="15"/>
        <v>0</v>
      </c>
      <c r="C465" s="167"/>
      <c r="D465" s="167"/>
      <c r="E465" s="167"/>
      <c r="F465" s="167"/>
      <c r="G465" s="167"/>
      <c r="H465" s="167"/>
    </row>
    <row r="466" spans="1:8">
      <c r="A466" s="168" t="str">
        <f t="shared" si="14"/>
        <v>female</v>
      </c>
      <c r="B466" s="168">
        <f t="shared" si="15"/>
        <v>0</v>
      </c>
      <c r="C466" s="167"/>
      <c r="D466" s="167"/>
      <c r="E466" s="167"/>
      <c r="F466" s="167"/>
      <c r="G466" s="167"/>
      <c r="H466" s="167"/>
    </row>
    <row r="467" spans="1:8">
      <c r="A467" s="168" t="str">
        <f t="shared" si="14"/>
        <v>female</v>
      </c>
      <c r="B467" s="168">
        <f t="shared" si="15"/>
        <v>0</v>
      </c>
      <c r="C467" s="167"/>
      <c r="D467" s="167"/>
      <c r="E467" s="167"/>
      <c r="F467" s="167"/>
      <c r="G467" s="167"/>
      <c r="H467" s="167"/>
    </row>
    <row r="468" spans="1:8">
      <c r="A468" s="168" t="str">
        <f t="shared" si="14"/>
        <v>female</v>
      </c>
      <c r="B468" s="168">
        <f t="shared" si="15"/>
        <v>0</v>
      </c>
      <c r="C468" s="167"/>
      <c r="D468" s="167"/>
      <c r="E468" s="167"/>
      <c r="F468" s="167"/>
      <c r="G468" s="167"/>
      <c r="H468" s="167"/>
    </row>
    <row r="469" spans="1:8">
      <c r="A469" s="168" t="str">
        <f t="shared" si="14"/>
        <v>female</v>
      </c>
      <c r="B469" s="168">
        <f t="shared" si="15"/>
        <v>0</v>
      </c>
      <c r="C469" s="167"/>
      <c r="D469" s="167"/>
      <c r="E469" s="167"/>
      <c r="F469" s="167"/>
      <c r="G469" s="167"/>
      <c r="H469" s="167"/>
    </row>
    <row r="470" spans="1:8">
      <c r="A470" s="168" t="str">
        <f t="shared" si="14"/>
        <v>female</v>
      </c>
      <c r="B470" s="168">
        <f t="shared" si="15"/>
        <v>0</v>
      </c>
      <c r="C470" s="167"/>
      <c r="D470" s="167"/>
      <c r="E470" s="167"/>
      <c r="F470" s="167"/>
      <c r="G470" s="167"/>
      <c r="H470" s="167"/>
    </row>
    <row r="471" spans="1:8">
      <c r="A471" s="168" t="str">
        <f t="shared" si="14"/>
        <v>female</v>
      </c>
      <c r="B471" s="168">
        <f t="shared" si="15"/>
        <v>0</v>
      </c>
      <c r="C471" s="167"/>
      <c r="D471" s="167"/>
      <c r="E471" s="167"/>
      <c r="F471" s="167"/>
      <c r="G471" s="167"/>
      <c r="H471" s="167"/>
    </row>
    <row r="472" spans="1:8">
      <c r="A472" s="168" t="str">
        <f t="shared" si="14"/>
        <v>female</v>
      </c>
      <c r="B472" s="168">
        <f t="shared" si="15"/>
        <v>0</v>
      </c>
      <c r="C472" s="167"/>
      <c r="D472" s="167"/>
      <c r="E472" s="167"/>
      <c r="F472" s="167"/>
      <c r="G472" s="167"/>
      <c r="H472" s="167"/>
    </row>
    <row r="473" spans="1:8">
      <c r="A473" s="168" t="str">
        <f t="shared" si="14"/>
        <v>female</v>
      </c>
      <c r="B473" s="168">
        <f t="shared" si="15"/>
        <v>0</v>
      </c>
      <c r="C473" s="167"/>
      <c r="D473" s="167"/>
      <c r="E473" s="167"/>
      <c r="F473" s="167"/>
      <c r="G473" s="167"/>
      <c r="H473" s="167"/>
    </row>
    <row r="474" spans="1:8">
      <c r="A474" s="168" t="str">
        <f t="shared" si="14"/>
        <v>female</v>
      </c>
      <c r="B474" s="168">
        <f t="shared" si="15"/>
        <v>0</v>
      </c>
      <c r="C474" s="167"/>
      <c r="D474" s="167"/>
      <c r="E474" s="167"/>
      <c r="F474" s="167"/>
      <c r="G474" s="167"/>
      <c r="H474" s="167"/>
    </row>
    <row r="475" spans="1:8">
      <c r="A475" s="168" t="str">
        <f t="shared" si="14"/>
        <v>female</v>
      </c>
      <c r="B475" s="168">
        <f t="shared" si="15"/>
        <v>0</v>
      </c>
      <c r="C475" s="167"/>
      <c r="D475" s="167"/>
      <c r="E475" s="167"/>
      <c r="F475" s="167"/>
      <c r="G475" s="167"/>
      <c r="H475" s="167"/>
    </row>
    <row r="476" spans="1:8">
      <c r="A476" s="168" t="str">
        <f t="shared" si="14"/>
        <v>female</v>
      </c>
      <c r="B476" s="168">
        <f t="shared" si="15"/>
        <v>0</v>
      </c>
      <c r="C476" s="167"/>
      <c r="D476" s="167"/>
      <c r="E476" s="167"/>
      <c r="F476" s="167"/>
      <c r="G476" s="167"/>
      <c r="H476" s="167"/>
    </row>
    <row r="477" spans="1:8">
      <c r="A477" s="168" t="str">
        <f t="shared" si="14"/>
        <v>female</v>
      </c>
      <c r="B477" s="168">
        <f t="shared" si="15"/>
        <v>0</v>
      </c>
      <c r="C477" s="167"/>
      <c r="D477" s="167"/>
      <c r="E477" s="167"/>
      <c r="F477" s="167"/>
      <c r="G477" s="167"/>
      <c r="H477" s="167"/>
    </row>
    <row r="478" spans="1:8">
      <c r="A478" s="168" t="str">
        <f t="shared" si="14"/>
        <v>female</v>
      </c>
      <c r="B478" s="168">
        <f t="shared" si="15"/>
        <v>0</v>
      </c>
      <c r="C478" s="167"/>
      <c r="D478" s="167"/>
      <c r="E478" s="167"/>
      <c r="F478" s="167"/>
      <c r="G478" s="167"/>
      <c r="H478" s="167"/>
    </row>
    <row r="479" spans="1:8">
      <c r="A479" s="168" t="str">
        <f t="shared" si="14"/>
        <v>female</v>
      </c>
      <c r="B479" s="168">
        <f t="shared" si="15"/>
        <v>0</v>
      </c>
      <c r="C479" s="167"/>
      <c r="D479" s="167"/>
      <c r="E479" s="167"/>
      <c r="F479" s="167"/>
      <c r="G479" s="167"/>
      <c r="H479" s="167"/>
    </row>
    <row r="480" spans="1:8">
      <c r="A480" s="168" t="str">
        <f t="shared" si="14"/>
        <v>female</v>
      </c>
      <c r="B480" s="168">
        <f t="shared" si="15"/>
        <v>0</v>
      </c>
      <c r="C480" s="167"/>
      <c r="D480" s="167"/>
      <c r="E480" s="167"/>
      <c r="F480" s="167"/>
      <c r="G480" s="167"/>
      <c r="H480" s="167"/>
    </row>
    <row r="481" spans="1:8">
      <c r="A481" s="168" t="str">
        <f t="shared" si="14"/>
        <v>female</v>
      </c>
      <c r="B481" s="168">
        <f t="shared" si="15"/>
        <v>0</v>
      </c>
      <c r="C481" s="167"/>
      <c r="D481" s="167"/>
      <c r="E481" s="167"/>
      <c r="F481" s="167"/>
      <c r="G481" s="167"/>
      <c r="H481" s="167"/>
    </row>
    <row r="482" spans="1:8">
      <c r="A482" s="168" t="str">
        <f t="shared" si="14"/>
        <v>female</v>
      </c>
      <c r="B482" s="168">
        <f t="shared" si="15"/>
        <v>0</v>
      </c>
      <c r="C482" s="167"/>
      <c r="D482" s="167"/>
      <c r="E482" s="167"/>
      <c r="F482" s="167"/>
      <c r="G482" s="167"/>
      <c r="H482" s="167"/>
    </row>
    <row r="483" spans="1:8">
      <c r="A483" s="168" t="str">
        <f t="shared" si="14"/>
        <v>female</v>
      </c>
      <c r="B483" s="168">
        <f t="shared" si="15"/>
        <v>0</v>
      </c>
      <c r="C483" s="167"/>
      <c r="D483" s="167"/>
      <c r="E483" s="167"/>
      <c r="F483" s="167"/>
      <c r="G483" s="167"/>
      <c r="H483" s="167"/>
    </row>
    <row r="484" spans="1:8">
      <c r="A484" s="168" t="str">
        <f t="shared" si="14"/>
        <v>female</v>
      </c>
      <c r="B484" s="168">
        <f t="shared" si="15"/>
        <v>0</v>
      </c>
      <c r="C484" s="167"/>
      <c r="D484" s="167"/>
      <c r="E484" s="167"/>
      <c r="F484" s="167"/>
      <c r="G484" s="167"/>
      <c r="H484" s="167"/>
    </row>
    <row r="485" spans="1:8">
      <c r="A485" s="168" t="str">
        <f t="shared" si="14"/>
        <v>female</v>
      </c>
      <c r="B485" s="168">
        <f t="shared" si="15"/>
        <v>0</v>
      </c>
      <c r="C485" s="167"/>
      <c r="D485" s="167"/>
      <c r="E485" s="167"/>
      <c r="F485" s="167"/>
      <c r="G485" s="167"/>
      <c r="H485" s="167"/>
    </row>
    <row r="486" spans="1:8">
      <c r="A486" s="168" t="str">
        <f t="shared" si="14"/>
        <v>female</v>
      </c>
      <c r="B486" s="168">
        <f t="shared" si="15"/>
        <v>0</v>
      </c>
      <c r="C486" s="167"/>
      <c r="D486" s="167"/>
      <c r="E486" s="167"/>
      <c r="F486" s="167"/>
      <c r="G486" s="167"/>
      <c r="H486" s="167"/>
    </row>
    <row r="487" spans="1:8">
      <c r="A487" s="168" t="str">
        <f t="shared" si="14"/>
        <v>female</v>
      </c>
      <c r="B487" s="168">
        <f t="shared" si="15"/>
        <v>0</v>
      </c>
      <c r="C487" s="167"/>
      <c r="D487" s="167"/>
      <c r="E487" s="167"/>
      <c r="F487" s="167"/>
      <c r="G487" s="167"/>
      <c r="H487" s="167"/>
    </row>
    <row r="488" spans="1:8">
      <c r="A488" s="168" t="str">
        <f t="shared" si="14"/>
        <v>female</v>
      </c>
      <c r="B488" s="168">
        <f t="shared" si="15"/>
        <v>0</v>
      </c>
      <c r="C488" s="167"/>
      <c r="D488" s="167"/>
      <c r="E488" s="167"/>
      <c r="F488" s="167"/>
      <c r="G488" s="167"/>
      <c r="H488" s="167"/>
    </row>
    <row r="489" spans="1:8">
      <c r="A489" s="168" t="str">
        <f t="shared" si="14"/>
        <v>female</v>
      </c>
      <c r="B489" s="168">
        <f t="shared" si="15"/>
        <v>0</v>
      </c>
      <c r="C489" s="167"/>
      <c r="D489" s="167"/>
      <c r="E489" s="167"/>
      <c r="F489" s="167"/>
      <c r="G489" s="167"/>
      <c r="H489" s="167"/>
    </row>
    <row r="490" spans="1:8">
      <c r="A490" s="168" t="str">
        <f t="shared" si="14"/>
        <v>female</v>
      </c>
      <c r="B490" s="168">
        <f t="shared" si="15"/>
        <v>0</v>
      </c>
      <c r="C490" s="167"/>
      <c r="D490" s="167"/>
      <c r="E490" s="167"/>
      <c r="F490" s="167"/>
      <c r="G490" s="167"/>
      <c r="H490" s="167"/>
    </row>
    <row r="491" spans="1:8">
      <c r="A491" s="168" t="str">
        <f t="shared" si="14"/>
        <v>female</v>
      </c>
      <c r="B491" s="168">
        <f t="shared" si="15"/>
        <v>0</v>
      </c>
      <c r="C491" s="167"/>
      <c r="D491" s="167"/>
      <c r="E491" s="167"/>
      <c r="F491" s="167"/>
      <c r="G491" s="167"/>
      <c r="H491" s="167"/>
    </row>
    <row r="492" spans="1:8">
      <c r="A492" s="168" t="str">
        <f t="shared" si="14"/>
        <v>female</v>
      </c>
      <c r="B492" s="168">
        <f t="shared" si="15"/>
        <v>0</v>
      </c>
      <c r="C492" s="167"/>
      <c r="D492" s="167"/>
      <c r="E492" s="167"/>
      <c r="F492" s="167"/>
      <c r="G492" s="167"/>
      <c r="H492" s="167"/>
    </row>
    <row r="493" spans="1:8">
      <c r="A493" s="168" t="str">
        <f t="shared" si="14"/>
        <v>female</v>
      </c>
      <c r="B493" s="168">
        <f t="shared" si="15"/>
        <v>0</v>
      </c>
      <c r="C493" s="167"/>
      <c r="D493" s="167"/>
      <c r="E493" s="167"/>
      <c r="F493" s="167"/>
      <c r="G493" s="167"/>
      <c r="H493" s="167"/>
    </row>
    <row r="494" spans="1:8">
      <c r="A494" s="168" t="str">
        <f t="shared" si="14"/>
        <v>female</v>
      </c>
      <c r="B494" s="168">
        <f t="shared" si="15"/>
        <v>0</v>
      </c>
      <c r="C494" s="167"/>
      <c r="D494" s="167"/>
      <c r="E494" s="167"/>
      <c r="F494" s="167"/>
      <c r="G494" s="167"/>
      <c r="H494" s="167"/>
    </row>
    <row r="495" spans="1:8">
      <c r="A495" s="168" t="str">
        <f t="shared" si="14"/>
        <v>female</v>
      </c>
      <c r="B495" s="168">
        <f t="shared" si="15"/>
        <v>0</v>
      </c>
      <c r="C495" s="167"/>
      <c r="D495" s="167"/>
      <c r="E495" s="167"/>
      <c r="F495" s="167"/>
      <c r="G495" s="167"/>
      <c r="H495" s="167"/>
    </row>
    <row r="496" spans="1:8">
      <c r="A496" s="168" t="str">
        <f t="shared" si="14"/>
        <v>female</v>
      </c>
      <c r="B496" s="168">
        <f t="shared" si="15"/>
        <v>0</v>
      </c>
      <c r="C496" s="167"/>
      <c r="D496" s="167"/>
      <c r="E496" s="167"/>
      <c r="F496" s="167"/>
      <c r="G496" s="167"/>
      <c r="H496" s="167"/>
    </row>
    <row r="497" spans="1:8">
      <c r="A497" s="168" t="str">
        <f t="shared" si="14"/>
        <v>female</v>
      </c>
      <c r="B497" s="168">
        <f t="shared" si="15"/>
        <v>0</v>
      </c>
      <c r="C497" s="167"/>
      <c r="D497" s="167"/>
      <c r="E497" s="167"/>
      <c r="F497" s="167"/>
      <c r="G497" s="167"/>
      <c r="H497" s="167"/>
    </row>
    <row r="498" spans="1:8">
      <c r="A498" s="168" t="str">
        <f t="shared" si="14"/>
        <v>female</v>
      </c>
      <c r="B498" s="168">
        <f t="shared" si="15"/>
        <v>0</v>
      </c>
      <c r="C498" s="167"/>
      <c r="D498" s="167"/>
      <c r="E498" s="167"/>
      <c r="F498" s="167"/>
      <c r="G498" s="167"/>
      <c r="H498" s="167"/>
    </row>
    <row r="499" spans="1:8">
      <c r="A499" s="168" t="str">
        <f t="shared" si="14"/>
        <v>female</v>
      </c>
      <c r="B499" s="168">
        <f t="shared" si="15"/>
        <v>0</v>
      </c>
      <c r="C499" s="167"/>
      <c r="D499" s="167"/>
      <c r="E499" s="167"/>
      <c r="F499" s="167"/>
      <c r="G499" s="167"/>
      <c r="H499" s="167"/>
    </row>
    <row r="500" spans="1:8">
      <c r="A500" s="168" t="str">
        <f t="shared" si="14"/>
        <v>female</v>
      </c>
      <c r="B500" s="168">
        <f t="shared" si="15"/>
        <v>0</v>
      </c>
      <c r="C500" s="167"/>
      <c r="D500" s="167"/>
      <c r="E500" s="167"/>
      <c r="F500" s="167"/>
      <c r="G500" s="167"/>
      <c r="H500" s="167"/>
    </row>
    <row r="501" spans="1:8">
      <c r="A501" s="168" t="str">
        <f t="shared" si="14"/>
        <v>female</v>
      </c>
      <c r="B501" s="168">
        <f t="shared" si="15"/>
        <v>0</v>
      </c>
      <c r="C501" s="167"/>
      <c r="D501" s="167"/>
      <c r="E501" s="167"/>
      <c r="F501" s="167"/>
      <c r="G501" s="167"/>
      <c r="H501" s="167"/>
    </row>
    <row r="502" spans="1:8">
      <c r="A502" s="168" t="str">
        <f t="shared" si="14"/>
        <v>female</v>
      </c>
      <c r="B502" s="168">
        <f t="shared" si="15"/>
        <v>0</v>
      </c>
      <c r="C502" s="167"/>
      <c r="D502" s="167"/>
      <c r="E502" s="167"/>
      <c r="F502" s="167"/>
      <c r="G502" s="167"/>
      <c r="H502" s="167"/>
    </row>
    <row r="503" spans="1:8">
      <c r="A503" s="168" t="str">
        <f t="shared" si="14"/>
        <v>female</v>
      </c>
      <c r="B503" s="168">
        <f t="shared" si="15"/>
        <v>0</v>
      </c>
      <c r="C503" s="167"/>
      <c r="D503" s="167"/>
      <c r="E503" s="167"/>
      <c r="F503" s="167"/>
      <c r="G503" s="167"/>
      <c r="H503" s="167"/>
    </row>
    <row r="504" spans="1:8">
      <c r="A504" s="168" t="str">
        <f t="shared" si="14"/>
        <v>female</v>
      </c>
      <c r="B504" s="168">
        <f t="shared" si="15"/>
        <v>0</v>
      </c>
      <c r="C504" s="167"/>
      <c r="D504" s="167"/>
      <c r="E504" s="167"/>
      <c r="F504" s="167"/>
      <c r="G504" s="167"/>
      <c r="H504" s="167"/>
    </row>
    <row r="505" spans="1:8">
      <c r="A505" s="168" t="str">
        <f t="shared" si="14"/>
        <v>female</v>
      </c>
      <c r="B505" s="168">
        <f t="shared" si="15"/>
        <v>0</v>
      </c>
      <c r="C505" s="167"/>
      <c r="D505" s="167"/>
      <c r="E505" s="167"/>
      <c r="F505" s="167"/>
      <c r="G505" s="167"/>
      <c r="H505" s="167"/>
    </row>
    <row r="506" spans="1:8">
      <c r="A506" s="168" t="str">
        <f t="shared" si="14"/>
        <v>female</v>
      </c>
      <c r="B506" s="168">
        <f t="shared" si="15"/>
        <v>0</v>
      </c>
      <c r="C506" s="167"/>
      <c r="D506" s="167"/>
      <c r="E506" s="167"/>
      <c r="F506" s="167"/>
      <c r="G506" s="167"/>
      <c r="H506" s="167"/>
    </row>
    <row r="507" spans="1:8">
      <c r="A507" s="168" t="str">
        <f t="shared" si="14"/>
        <v>female</v>
      </c>
      <c r="B507" s="168">
        <f t="shared" si="15"/>
        <v>0</v>
      </c>
      <c r="C507" s="167"/>
      <c r="D507" s="167"/>
      <c r="E507" s="167"/>
      <c r="F507" s="167"/>
      <c r="G507" s="167"/>
      <c r="H507" s="167"/>
    </row>
    <row r="508" spans="1:8">
      <c r="A508" s="168" t="str">
        <f t="shared" si="14"/>
        <v>female</v>
      </c>
      <c r="B508" s="168">
        <f t="shared" si="15"/>
        <v>0</v>
      </c>
      <c r="C508" s="167"/>
      <c r="D508" s="167"/>
      <c r="E508" s="167"/>
      <c r="F508" s="167"/>
      <c r="G508" s="167"/>
      <c r="H508" s="167"/>
    </row>
    <row r="509" spans="1:8">
      <c r="A509" s="168" t="str">
        <f t="shared" si="14"/>
        <v>female</v>
      </c>
      <c r="B509" s="168">
        <f t="shared" si="15"/>
        <v>0</v>
      </c>
      <c r="C509" s="167"/>
      <c r="D509" s="167"/>
      <c r="E509" s="167"/>
      <c r="F509" s="167"/>
      <c r="G509" s="167"/>
      <c r="H509" s="167"/>
    </row>
    <row r="510" spans="1:8">
      <c r="A510" s="168" t="str">
        <f t="shared" si="14"/>
        <v>female</v>
      </c>
      <c r="B510" s="168">
        <f t="shared" si="15"/>
        <v>0</v>
      </c>
      <c r="C510" s="167"/>
      <c r="D510" s="167"/>
      <c r="E510" s="167"/>
      <c r="F510" s="167"/>
      <c r="G510" s="167"/>
      <c r="H510" s="167"/>
    </row>
    <row r="511" spans="1:8">
      <c r="A511" s="168" t="str">
        <f t="shared" si="14"/>
        <v>female</v>
      </c>
      <c r="B511" s="168">
        <f t="shared" si="15"/>
        <v>0</v>
      </c>
      <c r="C511" s="167"/>
      <c r="D511" s="167"/>
      <c r="E511" s="167"/>
      <c r="F511" s="167"/>
      <c r="G511" s="167"/>
      <c r="H511" s="167"/>
    </row>
    <row r="512" spans="1:8">
      <c r="A512" s="168" t="str">
        <f t="shared" si="14"/>
        <v>female</v>
      </c>
      <c r="B512" s="168">
        <f t="shared" si="15"/>
        <v>0</v>
      </c>
      <c r="C512" s="167"/>
      <c r="D512" s="167"/>
      <c r="E512" s="167"/>
      <c r="F512" s="167"/>
      <c r="G512" s="167"/>
      <c r="H512" s="167"/>
    </row>
    <row r="513" spans="1:8">
      <c r="A513" s="168" t="str">
        <f t="shared" si="14"/>
        <v>female</v>
      </c>
      <c r="B513" s="168">
        <f t="shared" si="15"/>
        <v>0</v>
      </c>
      <c r="C513" s="167"/>
      <c r="D513" s="167"/>
      <c r="E513" s="167"/>
      <c r="F513" s="167"/>
      <c r="G513" s="167"/>
      <c r="H513" s="167"/>
    </row>
    <row r="514" spans="1:8">
      <c r="A514" s="168" t="str">
        <f t="shared" si="14"/>
        <v>female</v>
      </c>
      <c r="B514" s="168">
        <f t="shared" si="15"/>
        <v>0</v>
      </c>
      <c r="C514" s="167"/>
      <c r="D514" s="167"/>
      <c r="E514" s="167"/>
      <c r="F514" s="167"/>
      <c r="G514" s="167"/>
      <c r="H514" s="167"/>
    </row>
    <row r="515" spans="1:8">
      <c r="A515" s="168" t="str">
        <f t="shared" ref="A515:A578" si="16">IF(M516="זכר", "male", "female")</f>
        <v>female</v>
      </c>
      <c r="B515" s="168">
        <f t="shared" ref="B515:B578" si="17">N516</f>
        <v>0</v>
      </c>
      <c r="C515" s="167"/>
      <c r="D515" s="167"/>
      <c r="E515" s="167"/>
      <c r="F515" s="167"/>
      <c r="G515" s="167"/>
      <c r="H515" s="167"/>
    </row>
    <row r="516" spans="1:8">
      <c r="A516" s="168" t="str">
        <f t="shared" si="16"/>
        <v>female</v>
      </c>
      <c r="B516" s="168">
        <f t="shared" si="17"/>
        <v>0</v>
      </c>
      <c r="C516" s="167"/>
      <c r="D516" s="167"/>
      <c r="E516" s="167"/>
      <c r="F516" s="167"/>
      <c r="G516" s="167"/>
      <c r="H516" s="167"/>
    </row>
    <row r="517" spans="1:8">
      <c r="A517" s="168" t="str">
        <f t="shared" si="16"/>
        <v>female</v>
      </c>
      <c r="B517" s="168">
        <f t="shared" si="17"/>
        <v>0</v>
      </c>
      <c r="C517" s="167"/>
      <c r="D517" s="167"/>
      <c r="E517" s="167"/>
      <c r="F517" s="167"/>
      <c r="G517" s="167"/>
      <c r="H517" s="167"/>
    </row>
    <row r="518" spans="1:8">
      <c r="A518" s="168" t="str">
        <f t="shared" si="16"/>
        <v>female</v>
      </c>
      <c r="B518" s="168">
        <f t="shared" si="17"/>
        <v>0</v>
      </c>
      <c r="C518" s="167"/>
      <c r="D518" s="167"/>
      <c r="E518" s="167"/>
      <c r="F518" s="167"/>
      <c r="G518" s="167"/>
      <c r="H518" s="167"/>
    </row>
    <row r="519" spans="1:8">
      <c r="A519" s="168" t="str">
        <f t="shared" si="16"/>
        <v>female</v>
      </c>
      <c r="B519" s="168">
        <f t="shared" si="17"/>
        <v>0</v>
      </c>
      <c r="C519" s="167"/>
      <c r="D519" s="167"/>
      <c r="E519" s="167"/>
      <c r="F519" s="167"/>
      <c r="G519" s="167"/>
      <c r="H519" s="167"/>
    </row>
    <row r="520" spans="1:8">
      <c r="A520" s="168" t="str">
        <f t="shared" si="16"/>
        <v>female</v>
      </c>
      <c r="B520" s="168">
        <f t="shared" si="17"/>
        <v>0</v>
      </c>
      <c r="C520" s="167"/>
      <c r="D520" s="167"/>
      <c r="E520" s="167"/>
      <c r="F520" s="167"/>
      <c r="G520" s="167"/>
      <c r="H520" s="167"/>
    </row>
    <row r="521" spans="1:8">
      <c r="A521" s="168" t="str">
        <f t="shared" si="16"/>
        <v>female</v>
      </c>
      <c r="B521" s="168">
        <f t="shared" si="17"/>
        <v>0</v>
      </c>
      <c r="C521" s="167"/>
      <c r="D521" s="167"/>
      <c r="E521" s="167"/>
      <c r="F521" s="167"/>
      <c r="G521" s="167"/>
      <c r="H521" s="167"/>
    </row>
    <row r="522" spans="1:8">
      <c r="A522" s="168" t="str">
        <f t="shared" si="16"/>
        <v>female</v>
      </c>
      <c r="B522" s="168">
        <f t="shared" si="17"/>
        <v>0</v>
      </c>
      <c r="C522" s="167"/>
      <c r="D522" s="167"/>
      <c r="E522" s="167"/>
      <c r="F522" s="167"/>
      <c r="G522" s="167"/>
      <c r="H522" s="167"/>
    </row>
    <row r="523" spans="1:8">
      <c r="A523" s="168" t="str">
        <f t="shared" si="16"/>
        <v>female</v>
      </c>
      <c r="B523" s="168">
        <f t="shared" si="17"/>
        <v>0</v>
      </c>
      <c r="C523" s="167"/>
      <c r="D523" s="167"/>
      <c r="E523" s="167"/>
      <c r="F523" s="167"/>
      <c r="G523" s="167"/>
      <c r="H523" s="167"/>
    </row>
    <row r="524" spans="1:8">
      <c r="A524" s="168" t="str">
        <f t="shared" si="16"/>
        <v>female</v>
      </c>
      <c r="B524" s="168">
        <f t="shared" si="17"/>
        <v>0</v>
      </c>
      <c r="C524" s="167"/>
      <c r="D524" s="167"/>
      <c r="E524" s="167"/>
      <c r="F524" s="167"/>
      <c r="G524" s="167"/>
      <c r="H524" s="167"/>
    </row>
    <row r="525" spans="1:8">
      <c r="A525" s="168" t="str">
        <f t="shared" si="16"/>
        <v>female</v>
      </c>
      <c r="B525" s="168">
        <f t="shared" si="17"/>
        <v>0</v>
      </c>
      <c r="C525" s="167"/>
      <c r="D525" s="167"/>
      <c r="E525" s="167"/>
      <c r="F525" s="167"/>
      <c r="G525" s="167"/>
      <c r="H525" s="167"/>
    </row>
    <row r="526" spans="1:8">
      <c r="A526" s="168" t="str">
        <f t="shared" si="16"/>
        <v>female</v>
      </c>
      <c r="B526" s="168">
        <f t="shared" si="17"/>
        <v>0</v>
      </c>
      <c r="C526" s="167"/>
      <c r="D526" s="167"/>
      <c r="E526" s="167"/>
      <c r="F526" s="167"/>
      <c r="G526" s="167"/>
      <c r="H526" s="167"/>
    </row>
    <row r="527" spans="1:8">
      <c r="A527" s="168" t="str">
        <f t="shared" si="16"/>
        <v>female</v>
      </c>
      <c r="B527" s="168">
        <f t="shared" si="17"/>
        <v>0</v>
      </c>
      <c r="C527" s="167"/>
      <c r="D527" s="167"/>
      <c r="E527" s="167"/>
      <c r="F527" s="167"/>
      <c r="G527" s="167"/>
      <c r="H527" s="167"/>
    </row>
    <row r="528" spans="1:8">
      <c r="A528" s="168" t="str">
        <f t="shared" si="16"/>
        <v>female</v>
      </c>
      <c r="B528" s="168">
        <f t="shared" si="17"/>
        <v>0</v>
      </c>
      <c r="C528" s="167"/>
      <c r="D528" s="167"/>
      <c r="E528" s="167"/>
      <c r="F528" s="167"/>
      <c r="G528" s="167"/>
      <c r="H528" s="167"/>
    </row>
    <row r="529" spans="1:8">
      <c r="A529" s="168" t="str">
        <f t="shared" si="16"/>
        <v>female</v>
      </c>
      <c r="B529" s="168">
        <f t="shared" si="17"/>
        <v>0</v>
      </c>
      <c r="C529" s="167"/>
      <c r="D529" s="167"/>
      <c r="E529" s="167"/>
      <c r="F529" s="167"/>
      <c r="G529" s="167"/>
      <c r="H529" s="167"/>
    </row>
    <row r="530" spans="1:8">
      <c r="A530" s="168" t="str">
        <f t="shared" si="16"/>
        <v>female</v>
      </c>
      <c r="B530" s="168">
        <f t="shared" si="17"/>
        <v>0</v>
      </c>
      <c r="C530" s="167"/>
      <c r="D530" s="167"/>
      <c r="E530" s="167"/>
      <c r="F530" s="167"/>
      <c r="G530" s="167"/>
      <c r="H530" s="167"/>
    </row>
    <row r="531" spans="1:8">
      <c r="A531" s="168" t="str">
        <f t="shared" si="16"/>
        <v>female</v>
      </c>
      <c r="B531" s="168">
        <f t="shared" si="17"/>
        <v>0</v>
      </c>
      <c r="C531" s="167"/>
      <c r="D531" s="167"/>
      <c r="E531" s="167"/>
      <c r="F531" s="167"/>
      <c r="G531" s="167"/>
      <c r="H531" s="167"/>
    </row>
    <row r="532" spans="1:8">
      <c r="A532" s="168" t="str">
        <f t="shared" si="16"/>
        <v>female</v>
      </c>
      <c r="B532" s="168">
        <f t="shared" si="17"/>
        <v>0</v>
      </c>
      <c r="C532" s="167"/>
      <c r="D532" s="167"/>
      <c r="E532" s="167"/>
      <c r="F532" s="167"/>
      <c r="G532" s="167"/>
      <c r="H532" s="167"/>
    </row>
    <row r="533" spans="1:8">
      <c r="A533" s="168" t="str">
        <f t="shared" si="16"/>
        <v>female</v>
      </c>
      <c r="B533" s="168">
        <f t="shared" si="17"/>
        <v>0</v>
      </c>
      <c r="C533" s="167"/>
      <c r="D533" s="167"/>
      <c r="E533" s="167"/>
      <c r="F533" s="167"/>
      <c r="G533" s="167"/>
      <c r="H533" s="167"/>
    </row>
    <row r="534" spans="1:8">
      <c r="A534" s="168" t="str">
        <f t="shared" si="16"/>
        <v>female</v>
      </c>
      <c r="B534" s="168">
        <f t="shared" si="17"/>
        <v>0</v>
      </c>
      <c r="C534" s="167"/>
      <c r="D534" s="167"/>
      <c r="E534" s="167"/>
      <c r="F534" s="167"/>
      <c r="G534" s="167"/>
      <c r="H534" s="167"/>
    </row>
    <row r="535" spans="1:8">
      <c r="A535" s="168" t="str">
        <f t="shared" si="16"/>
        <v>female</v>
      </c>
      <c r="B535" s="168">
        <f t="shared" si="17"/>
        <v>0</v>
      </c>
      <c r="C535" s="167"/>
      <c r="D535" s="167"/>
      <c r="E535" s="167"/>
      <c r="F535" s="167"/>
      <c r="G535" s="167"/>
      <c r="H535" s="167"/>
    </row>
    <row r="536" spans="1:8">
      <c r="A536" s="168" t="str">
        <f t="shared" si="16"/>
        <v>female</v>
      </c>
      <c r="B536" s="168">
        <f t="shared" si="17"/>
        <v>0</v>
      </c>
      <c r="C536" s="167"/>
      <c r="D536" s="167"/>
      <c r="E536" s="167"/>
      <c r="F536" s="167"/>
      <c r="G536" s="167"/>
      <c r="H536" s="167"/>
    </row>
    <row r="537" spans="1:8">
      <c r="A537" s="168" t="str">
        <f t="shared" si="16"/>
        <v>female</v>
      </c>
      <c r="B537" s="168">
        <f t="shared" si="17"/>
        <v>0</v>
      </c>
      <c r="C537" s="167"/>
      <c r="D537" s="167"/>
      <c r="E537" s="167"/>
      <c r="F537" s="167"/>
      <c r="G537" s="167"/>
      <c r="H537" s="167"/>
    </row>
    <row r="538" spans="1:8">
      <c r="A538" s="168" t="str">
        <f t="shared" si="16"/>
        <v>female</v>
      </c>
      <c r="B538" s="168">
        <f t="shared" si="17"/>
        <v>0</v>
      </c>
      <c r="C538" s="167"/>
      <c r="D538" s="167"/>
      <c r="E538" s="167"/>
      <c r="F538" s="167"/>
      <c r="G538" s="167"/>
      <c r="H538" s="167"/>
    </row>
    <row r="539" spans="1:8">
      <c r="A539" s="168" t="str">
        <f t="shared" si="16"/>
        <v>female</v>
      </c>
      <c r="B539" s="168">
        <f t="shared" si="17"/>
        <v>0</v>
      </c>
      <c r="C539" s="167"/>
      <c r="D539" s="167"/>
      <c r="E539" s="167"/>
      <c r="F539" s="167"/>
      <c r="G539" s="167"/>
      <c r="H539" s="167"/>
    </row>
    <row r="540" spans="1:8">
      <c r="A540" s="168" t="str">
        <f t="shared" si="16"/>
        <v>female</v>
      </c>
      <c r="B540" s="168">
        <f t="shared" si="17"/>
        <v>0</v>
      </c>
      <c r="C540" s="167"/>
      <c r="D540" s="167"/>
      <c r="E540" s="167"/>
      <c r="F540" s="167"/>
      <c r="G540" s="167"/>
      <c r="H540" s="167"/>
    </row>
    <row r="541" spans="1:8">
      <c r="A541" s="168" t="str">
        <f t="shared" si="16"/>
        <v>female</v>
      </c>
      <c r="B541" s="168">
        <f t="shared" si="17"/>
        <v>0</v>
      </c>
      <c r="C541" s="167"/>
      <c r="D541" s="167"/>
      <c r="E541" s="167"/>
      <c r="F541" s="167"/>
      <c r="G541" s="167"/>
      <c r="H541" s="167"/>
    </row>
    <row r="542" spans="1:8">
      <c r="A542" s="168" t="str">
        <f t="shared" si="16"/>
        <v>female</v>
      </c>
      <c r="B542" s="168">
        <f t="shared" si="17"/>
        <v>0</v>
      </c>
      <c r="C542" s="167"/>
      <c r="D542" s="167"/>
      <c r="E542" s="167"/>
      <c r="F542" s="167"/>
      <c r="G542" s="167"/>
      <c r="H542" s="167"/>
    </row>
    <row r="543" spans="1:8">
      <c r="A543" s="168" t="str">
        <f t="shared" si="16"/>
        <v>female</v>
      </c>
      <c r="B543" s="168">
        <f t="shared" si="17"/>
        <v>0</v>
      </c>
      <c r="C543" s="167"/>
      <c r="D543" s="167"/>
      <c r="E543" s="167"/>
      <c r="F543" s="167"/>
      <c r="G543" s="167"/>
      <c r="H543" s="167"/>
    </row>
    <row r="544" spans="1:8">
      <c r="A544" s="168" t="str">
        <f t="shared" si="16"/>
        <v>female</v>
      </c>
      <c r="B544" s="168">
        <f t="shared" si="17"/>
        <v>0</v>
      </c>
      <c r="C544" s="167"/>
      <c r="D544" s="167"/>
      <c r="E544" s="167"/>
      <c r="F544" s="167"/>
      <c r="G544" s="167"/>
      <c r="H544" s="167"/>
    </row>
    <row r="545" spans="1:8">
      <c r="A545" s="168" t="str">
        <f t="shared" si="16"/>
        <v>female</v>
      </c>
      <c r="B545" s="168">
        <f t="shared" si="17"/>
        <v>0</v>
      </c>
      <c r="C545" s="167"/>
      <c r="D545" s="167"/>
      <c r="E545" s="167"/>
      <c r="F545" s="167"/>
      <c r="G545" s="167"/>
      <c r="H545" s="167"/>
    </row>
    <row r="546" spans="1:8">
      <c r="A546" s="168" t="str">
        <f t="shared" si="16"/>
        <v>female</v>
      </c>
      <c r="B546" s="168">
        <f t="shared" si="17"/>
        <v>0</v>
      </c>
      <c r="C546" s="167"/>
      <c r="D546" s="167"/>
      <c r="E546" s="167"/>
      <c r="F546" s="167"/>
      <c r="G546" s="167"/>
      <c r="H546" s="167"/>
    </row>
    <row r="547" spans="1:8">
      <c r="A547" s="168" t="str">
        <f t="shared" si="16"/>
        <v>female</v>
      </c>
      <c r="B547" s="168">
        <f t="shared" si="17"/>
        <v>0</v>
      </c>
      <c r="C547" s="167"/>
      <c r="D547" s="167"/>
      <c r="E547" s="167"/>
      <c r="F547" s="167"/>
      <c r="G547" s="167"/>
      <c r="H547" s="167"/>
    </row>
    <row r="548" spans="1:8">
      <c r="A548" s="168" t="str">
        <f t="shared" si="16"/>
        <v>female</v>
      </c>
      <c r="B548" s="168">
        <f t="shared" si="17"/>
        <v>0</v>
      </c>
      <c r="C548" s="167"/>
      <c r="D548" s="167"/>
      <c r="E548" s="167"/>
      <c r="F548" s="167"/>
      <c r="G548" s="167"/>
      <c r="H548" s="167"/>
    </row>
    <row r="549" spans="1:8">
      <c r="A549" s="168" t="str">
        <f t="shared" si="16"/>
        <v>female</v>
      </c>
      <c r="B549" s="168">
        <f t="shared" si="17"/>
        <v>0</v>
      </c>
      <c r="C549" s="167"/>
      <c r="D549" s="167"/>
      <c r="E549" s="167"/>
      <c r="F549" s="167"/>
      <c r="G549" s="167"/>
      <c r="H549" s="167"/>
    </row>
    <row r="550" spans="1:8">
      <c r="A550" s="168" t="str">
        <f t="shared" si="16"/>
        <v>female</v>
      </c>
      <c r="B550" s="168">
        <f t="shared" si="17"/>
        <v>0</v>
      </c>
      <c r="C550" s="167"/>
      <c r="D550" s="167"/>
      <c r="E550" s="167"/>
      <c r="F550" s="167"/>
      <c r="G550" s="167"/>
      <c r="H550" s="167"/>
    </row>
    <row r="551" spans="1:8">
      <c r="A551" s="168" t="str">
        <f t="shared" si="16"/>
        <v>female</v>
      </c>
      <c r="B551" s="168">
        <f t="shared" si="17"/>
        <v>0</v>
      </c>
      <c r="C551" s="167"/>
      <c r="D551" s="167"/>
      <c r="E551" s="167"/>
      <c r="F551" s="167"/>
      <c r="G551" s="167"/>
      <c r="H551" s="167"/>
    </row>
    <row r="552" spans="1:8">
      <c r="A552" s="168" t="str">
        <f t="shared" si="16"/>
        <v>female</v>
      </c>
      <c r="B552" s="168">
        <f t="shared" si="17"/>
        <v>0</v>
      </c>
      <c r="C552" s="167"/>
      <c r="D552" s="167"/>
      <c r="E552" s="167"/>
      <c r="F552" s="167"/>
      <c r="G552" s="167"/>
      <c r="H552" s="167"/>
    </row>
    <row r="553" spans="1:8">
      <c r="A553" s="168" t="str">
        <f t="shared" si="16"/>
        <v>female</v>
      </c>
      <c r="B553" s="168">
        <f t="shared" si="17"/>
        <v>0</v>
      </c>
      <c r="C553" s="167"/>
      <c r="D553" s="167"/>
      <c r="E553" s="167"/>
      <c r="F553" s="167"/>
      <c r="G553" s="167"/>
      <c r="H553" s="167"/>
    </row>
    <row r="554" spans="1:8">
      <c r="A554" s="168" t="str">
        <f t="shared" si="16"/>
        <v>female</v>
      </c>
      <c r="B554" s="168">
        <f t="shared" si="17"/>
        <v>0</v>
      </c>
      <c r="C554" s="167"/>
      <c r="D554" s="167"/>
      <c r="E554" s="167"/>
      <c r="F554" s="167"/>
      <c r="G554" s="167"/>
      <c r="H554" s="167"/>
    </row>
    <row r="555" spans="1:8">
      <c r="A555" s="168" t="str">
        <f t="shared" si="16"/>
        <v>female</v>
      </c>
      <c r="B555" s="168">
        <f t="shared" si="17"/>
        <v>0</v>
      </c>
      <c r="C555" s="167"/>
      <c r="D555" s="167"/>
      <c r="E555" s="167"/>
      <c r="F555" s="167"/>
      <c r="G555" s="167"/>
      <c r="H555" s="167"/>
    </row>
    <row r="556" spans="1:8">
      <c r="A556" s="168" t="str">
        <f t="shared" si="16"/>
        <v>female</v>
      </c>
      <c r="B556" s="168">
        <f t="shared" si="17"/>
        <v>0</v>
      </c>
      <c r="C556" s="167"/>
      <c r="D556" s="167"/>
      <c r="E556" s="167"/>
      <c r="F556" s="167"/>
      <c r="G556" s="167"/>
      <c r="H556" s="167"/>
    </row>
    <row r="557" spans="1:8">
      <c r="A557" s="168" t="str">
        <f t="shared" si="16"/>
        <v>female</v>
      </c>
      <c r="B557" s="168">
        <f t="shared" si="17"/>
        <v>0</v>
      </c>
      <c r="C557" s="167"/>
      <c r="D557" s="167"/>
      <c r="E557" s="167"/>
      <c r="F557" s="167"/>
      <c r="G557" s="167"/>
      <c r="H557" s="167"/>
    </row>
    <row r="558" spans="1:8">
      <c r="A558" s="168" t="str">
        <f t="shared" si="16"/>
        <v>female</v>
      </c>
      <c r="B558" s="168">
        <f t="shared" si="17"/>
        <v>0</v>
      </c>
      <c r="C558" s="167"/>
      <c r="D558" s="167"/>
      <c r="E558" s="167"/>
      <c r="F558" s="167"/>
      <c r="G558" s="167"/>
      <c r="H558" s="167"/>
    </row>
    <row r="559" spans="1:8">
      <c r="A559" s="168" t="str">
        <f t="shared" si="16"/>
        <v>female</v>
      </c>
      <c r="B559" s="168">
        <f t="shared" si="17"/>
        <v>0</v>
      </c>
      <c r="C559" s="167"/>
      <c r="D559" s="167"/>
      <c r="E559" s="167"/>
      <c r="F559" s="167"/>
      <c r="G559" s="167"/>
      <c r="H559" s="167"/>
    </row>
    <row r="560" spans="1:8">
      <c r="A560" s="168" t="str">
        <f t="shared" si="16"/>
        <v>female</v>
      </c>
      <c r="B560" s="168">
        <f t="shared" si="17"/>
        <v>0</v>
      </c>
      <c r="C560" s="167"/>
      <c r="D560" s="167"/>
      <c r="E560" s="167"/>
      <c r="F560" s="167"/>
      <c r="G560" s="167"/>
      <c r="H560" s="167"/>
    </row>
    <row r="561" spans="1:8">
      <c r="A561" s="168" t="str">
        <f t="shared" si="16"/>
        <v>female</v>
      </c>
      <c r="B561" s="168">
        <f t="shared" si="17"/>
        <v>0</v>
      </c>
      <c r="C561" s="167"/>
      <c r="D561" s="167"/>
      <c r="E561" s="167"/>
      <c r="F561" s="167"/>
      <c r="G561" s="167"/>
      <c r="H561" s="167"/>
    </row>
    <row r="562" spans="1:8">
      <c r="A562" s="168" t="str">
        <f t="shared" si="16"/>
        <v>female</v>
      </c>
      <c r="B562" s="168">
        <f t="shared" si="17"/>
        <v>0</v>
      </c>
      <c r="C562" s="167"/>
      <c r="D562" s="167"/>
      <c r="E562" s="167"/>
      <c r="F562" s="167"/>
      <c r="G562" s="167"/>
      <c r="H562" s="167"/>
    </row>
    <row r="563" spans="1:8">
      <c r="A563" s="168" t="str">
        <f t="shared" si="16"/>
        <v>female</v>
      </c>
      <c r="B563" s="168">
        <f t="shared" si="17"/>
        <v>0</v>
      </c>
      <c r="C563" s="167"/>
      <c r="D563" s="167"/>
      <c r="E563" s="167"/>
      <c r="F563" s="167"/>
      <c r="G563" s="167"/>
      <c r="H563" s="167"/>
    </row>
    <row r="564" spans="1:8">
      <c r="A564" s="168" t="str">
        <f t="shared" si="16"/>
        <v>female</v>
      </c>
      <c r="B564" s="168">
        <f t="shared" si="17"/>
        <v>0</v>
      </c>
      <c r="C564" s="167"/>
      <c r="D564" s="167"/>
      <c r="E564" s="167"/>
      <c r="F564" s="167"/>
      <c r="G564" s="167"/>
      <c r="H564" s="167"/>
    </row>
    <row r="565" spans="1:8">
      <c r="A565" s="168" t="str">
        <f t="shared" si="16"/>
        <v>female</v>
      </c>
      <c r="B565" s="168">
        <f t="shared" si="17"/>
        <v>0</v>
      </c>
      <c r="C565" s="167"/>
      <c r="D565" s="167"/>
      <c r="E565" s="167"/>
      <c r="F565" s="167"/>
      <c r="G565" s="167"/>
      <c r="H565" s="167"/>
    </row>
    <row r="566" spans="1:8">
      <c r="A566" s="168" t="str">
        <f t="shared" si="16"/>
        <v>female</v>
      </c>
      <c r="B566" s="168">
        <f t="shared" si="17"/>
        <v>0</v>
      </c>
      <c r="C566" s="167"/>
      <c r="D566" s="167"/>
      <c r="E566" s="167"/>
      <c r="F566" s="167"/>
      <c r="G566" s="167"/>
      <c r="H566" s="167"/>
    </row>
    <row r="567" spans="1:8">
      <c r="A567" s="168" t="str">
        <f t="shared" si="16"/>
        <v>female</v>
      </c>
      <c r="B567" s="168">
        <f t="shared" si="17"/>
        <v>0</v>
      </c>
      <c r="C567" s="167"/>
      <c r="D567" s="167"/>
      <c r="E567" s="167"/>
      <c r="F567" s="167"/>
      <c r="G567" s="167"/>
      <c r="H567" s="167"/>
    </row>
    <row r="568" spans="1:8">
      <c r="A568" s="168" t="str">
        <f t="shared" si="16"/>
        <v>female</v>
      </c>
      <c r="B568" s="168">
        <f t="shared" si="17"/>
        <v>0</v>
      </c>
      <c r="C568" s="167"/>
      <c r="D568" s="167"/>
      <c r="E568" s="167"/>
      <c r="F568" s="167"/>
      <c r="G568" s="167"/>
      <c r="H568" s="167"/>
    </row>
    <row r="569" spans="1:8">
      <c r="A569" s="168" t="str">
        <f t="shared" si="16"/>
        <v>female</v>
      </c>
      <c r="B569" s="168">
        <f t="shared" si="17"/>
        <v>0</v>
      </c>
      <c r="C569" s="167"/>
      <c r="D569" s="167"/>
      <c r="E569" s="167"/>
      <c r="F569" s="167"/>
      <c r="G569" s="167"/>
      <c r="H569" s="167"/>
    </row>
    <row r="570" spans="1:8">
      <c r="A570" s="168" t="str">
        <f t="shared" si="16"/>
        <v>female</v>
      </c>
      <c r="B570" s="168">
        <f t="shared" si="17"/>
        <v>0</v>
      </c>
      <c r="C570" s="167"/>
      <c r="D570" s="167"/>
      <c r="E570" s="167"/>
      <c r="F570" s="167"/>
      <c r="G570" s="167"/>
      <c r="H570" s="167"/>
    </row>
    <row r="571" spans="1:8">
      <c r="A571" s="168" t="str">
        <f t="shared" si="16"/>
        <v>female</v>
      </c>
      <c r="B571" s="168">
        <f t="shared" si="17"/>
        <v>0</v>
      </c>
      <c r="C571" s="167"/>
      <c r="D571" s="167"/>
      <c r="E571" s="167"/>
      <c r="F571" s="167"/>
      <c r="G571" s="167"/>
      <c r="H571" s="167"/>
    </row>
    <row r="572" spans="1:8">
      <c r="A572" s="168" t="str">
        <f t="shared" si="16"/>
        <v>female</v>
      </c>
      <c r="B572" s="168">
        <f t="shared" si="17"/>
        <v>0</v>
      </c>
      <c r="C572" s="167"/>
      <c r="D572" s="167"/>
      <c r="E572" s="167"/>
      <c r="F572" s="167"/>
      <c r="G572" s="167"/>
      <c r="H572" s="167"/>
    </row>
    <row r="573" spans="1:8">
      <c r="A573" s="168" t="str">
        <f t="shared" si="16"/>
        <v>female</v>
      </c>
      <c r="B573" s="168">
        <f t="shared" si="17"/>
        <v>0</v>
      </c>
      <c r="C573" s="167"/>
      <c r="D573" s="167"/>
      <c r="E573" s="167"/>
      <c r="F573" s="167"/>
      <c r="G573" s="167"/>
      <c r="H573" s="167"/>
    </row>
    <row r="574" spans="1:8">
      <c r="A574" s="168" t="str">
        <f t="shared" si="16"/>
        <v>female</v>
      </c>
      <c r="B574" s="168">
        <f t="shared" si="17"/>
        <v>0</v>
      </c>
      <c r="C574" s="167"/>
      <c r="D574" s="167"/>
      <c r="E574" s="167"/>
      <c r="F574" s="167"/>
      <c r="G574" s="167"/>
      <c r="H574" s="167"/>
    </row>
    <row r="575" spans="1:8">
      <c r="A575" s="168" t="str">
        <f t="shared" si="16"/>
        <v>female</v>
      </c>
      <c r="B575" s="168">
        <f t="shared" si="17"/>
        <v>0</v>
      </c>
      <c r="C575" s="167"/>
      <c r="D575" s="167"/>
      <c r="E575" s="167"/>
      <c r="F575" s="167"/>
      <c r="G575" s="167"/>
      <c r="H575" s="167"/>
    </row>
    <row r="576" spans="1:8">
      <c r="A576" s="168" t="str">
        <f t="shared" si="16"/>
        <v>female</v>
      </c>
      <c r="B576" s="168">
        <f t="shared" si="17"/>
        <v>0</v>
      </c>
      <c r="C576" s="167"/>
      <c r="D576" s="167"/>
      <c r="E576" s="167"/>
      <c r="F576" s="167"/>
      <c r="G576" s="167"/>
      <c r="H576" s="167"/>
    </row>
    <row r="577" spans="1:8">
      <c r="A577" s="168" t="str">
        <f t="shared" si="16"/>
        <v>female</v>
      </c>
      <c r="B577" s="168">
        <f t="shared" si="17"/>
        <v>0</v>
      </c>
      <c r="C577" s="167"/>
      <c r="D577" s="167"/>
      <c r="E577" s="167"/>
      <c r="F577" s="167"/>
      <c r="G577" s="167"/>
      <c r="H577" s="167"/>
    </row>
    <row r="578" spans="1:8">
      <c r="A578" s="168" t="str">
        <f t="shared" si="16"/>
        <v>female</v>
      </c>
      <c r="B578" s="168">
        <f t="shared" si="17"/>
        <v>0</v>
      </c>
      <c r="C578" s="167"/>
      <c r="D578" s="167"/>
      <c r="E578" s="167"/>
      <c r="F578" s="167"/>
      <c r="G578" s="167"/>
      <c r="H578" s="167"/>
    </row>
    <row r="579" spans="1:8">
      <c r="A579" s="168" t="str">
        <f t="shared" ref="A579:A642" si="18">IF(M580="זכר", "male", "female")</f>
        <v>female</v>
      </c>
      <c r="B579" s="168">
        <f t="shared" ref="B579:B642" si="19">N580</f>
        <v>0</v>
      </c>
      <c r="C579" s="167"/>
      <c r="D579" s="167"/>
      <c r="E579" s="167"/>
      <c r="F579" s="167"/>
      <c r="G579" s="167"/>
      <c r="H579" s="167"/>
    </row>
    <row r="580" spans="1:8">
      <c r="A580" s="168" t="str">
        <f t="shared" si="18"/>
        <v>female</v>
      </c>
      <c r="B580" s="168">
        <f t="shared" si="19"/>
        <v>0</v>
      </c>
      <c r="C580" s="167"/>
      <c r="D580" s="167"/>
      <c r="E580" s="167"/>
      <c r="F580" s="167"/>
      <c r="G580" s="167"/>
      <c r="H580" s="167"/>
    </row>
    <row r="581" spans="1:8">
      <c r="A581" s="168" t="str">
        <f t="shared" si="18"/>
        <v>female</v>
      </c>
      <c r="B581" s="168">
        <f t="shared" si="19"/>
        <v>0</v>
      </c>
      <c r="C581" s="167"/>
      <c r="D581" s="167"/>
      <c r="E581" s="167"/>
      <c r="F581" s="167"/>
      <c r="G581" s="167"/>
      <c r="H581" s="167"/>
    </row>
    <row r="582" spans="1:8">
      <c r="A582" s="168" t="str">
        <f t="shared" si="18"/>
        <v>female</v>
      </c>
      <c r="B582" s="168">
        <f t="shared" si="19"/>
        <v>0</v>
      </c>
      <c r="C582" s="167"/>
      <c r="D582" s="167"/>
      <c r="E582" s="167"/>
      <c r="F582" s="167"/>
      <c r="G582" s="167"/>
      <c r="H582" s="167"/>
    </row>
    <row r="583" spans="1:8">
      <c r="A583" s="168" t="str">
        <f t="shared" si="18"/>
        <v>female</v>
      </c>
      <c r="B583" s="168">
        <f t="shared" si="19"/>
        <v>0</v>
      </c>
      <c r="C583" s="167"/>
      <c r="D583" s="167"/>
      <c r="E583" s="167"/>
      <c r="F583" s="167"/>
      <c r="G583" s="167"/>
      <c r="H583" s="167"/>
    </row>
    <row r="584" spans="1:8">
      <c r="A584" s="168" t="str">
        <f t="shared" si="18"/>
        <v>female</v>
      </c>
      <c r="B584" s="168">
        <f t="shared" si="19"/>
        <v>0</v>
      </c>
      <c r="C584" s="167"/>
      <c r="D584" s="167"/>
      <c r="E584" s="167"/>
      <c r="F584" s="167"/>
      <c r="G584" s="167"/>
      <c r="H584" s="167"/>
    </row>
    <row r="585" spans="1:8">
      <c r="A585" s="168" t="str">
        <f t="shared" si="18"/>
        <v>female</v>
      </c>
      <c r="B585" s="168">
        <f t="shared" si="19"/>
        <v>0</v>
      </c>
      <c r="C585" s="167"/>
      <c r="D585" s="167"/>
      <c r="E585" s="167"/>
      <c r="F585" s="167"/>
      <c r="G585" s="167"/>
      <c r="H585" s="167"/>
    </row>
    <row r="586" spans="1:8">
      <c r="A586" s="168" t="str">
        <f t="shared" si="18"/>
        <v>female</v>
      </c>
      <c r="B586" s="168">
        <f t="shared" si="19"/>
        <v>0</v>
      </c>
      <c r="C586" s="167"/>
      <c r="D586" s="167"/>
      <c r="E586" s="167"/>
      <c r="F586" s="167"/>
      <c r="G586" s="167"/>
      <c r="H586" s="167"/>
    </row>
    <row r="587" spans="1:8">
      <c r="A587" s="168" t="str">
        <f t="shared" si="18"/>
        <v>female</v>
      </c>
      <c r="B587" s="168">
        <f t="shared" si="19"/>
        <v>0</v>
      </c>
      <c r="C587" s="167"/>
      <c r="D587" s="167"/>
      <c r="E587" s="167"/>
      <c r="F587" s="167"/>
      <c r="G587" s="167"/>
      <c r="H587" s="167"/>
    </row>
    <row r="588" spans="1:8">
      <c r="A588" s="168" t="str">
        <f t="shared" si="18"/>
        <v>female</v>
      </c>
      <c r="B588" s="168">
        <f t="shared" si="19"/>
        <v>0</v>
      </c>
      <c r="C588" s="167"/>
      <c r="D588" s="167"/>
      <c r="E588" s="167"/>
      <c r="F588" s="167"/>
      <c r="G588" s="167"/>
      <c r="H588" s="167"/>
    </row>
    <row r="589" spans="1:8">
      <c r="A589" s="168" t="str">
        <f t="shared" si="18"/>
        <v>female</v>
      </c>
      <c r="B589" s="168">
        <f t="shared" si="19"/>
        <v>0</v>
      </c>
      <c r="C589" s="167"/>
      <c r="D589" s="167"/>
      <c r="E589" s="167"/>
      <c r="F589" s="167"/>
      <c r="G589" s="167"/>
      <c r="H589" s="167"/>
    </row>
    <row r="590" spans="1:8">
      <c r="A590" s="168" t="str">
        <f t="shared" si="18"/>
        <v>female</v>
      </c>
      <c r="B590" s="168">
        <f t="shared" si="19"/>
        <v>0</v>
      </c>
      <c r="C590" s="167"/>
      <c r="D590" s="167"/>
      <c r="E590" s="167"/>
      <c r="F590" s="167"/>
      <c r="G590" s="167"/>
      <c r="H590" s="167"/>
    </row>
    <row r="591" spans="1:8">
      <c r="A591" s="168" t="str">
        <f t="shared" si="18"/>
        <v>female</v>
      </c>
      <c r="B591" s="168">
        <f t="shared" si="19"/>
        <v>0</v>
      </c>
      <c r="C591" s="167"/>
      <c r="D591" s="167"/>
      <c r="E591" s="167"/>
      <c r="F591" s="167"/>
      <c r="G591" s="167"/>
      <c r="H591" s="167"/>
    </row>
    <row r="592" spans="1:8">
      <c r="A592" s="168" t="str">
        <f t="shared" si="18"/>
        <v>female</v>
      </c>
      <c r="B592" s="168">
        <f t="shared" si="19"/>
        <v>0</v>
      </c>
      <c r="C592" s="167"/>
      <c r="D592" s="167"/>
      <c r="E592" s="167"/>
      <c r="F592" s="167"/>
      <c r="G592" s="167"/>
      <c r="H592" s="167"/>
    </row>
    <row r="593" spans="1:8">
      <c r="A593" s="168" t="str">
        <f t="shared" si="18"/>
        <v>female</v>
      </c>
      <c r="B593" s="168">
        <f t="shared" si="19"/>
        <v>0</v>
      </c>
      <c r="C593" s="167"/>
      <c r="D593" s="167"/>
      <c r="E593" s="167"/>
      <c r="F593" s="167"/>
      <c r="G593" s="167"/>
      <c r="H593" s="167"/>
    </row>
    <row r="594" spans="1:8">
      <c r="A594" s="168" t="str">
        <f t="shared" si="18"/>
        <v>female</v>
      </c>
      <c r="B594" s="168">
        <f t="shared" si="19"/>
        <v>0</v>
      </c>
      <c r="C594" s="167"/>
      <c r="D594" s="167"/>
      <c r="E594" s="167"/>
      <c r="F594" s="167"/>
      <c r="G594" s="167"/>
      <c r="H594" s="167"/>
    </row>
    <row r="595" spans="1:8">
      <c r="A595" s="168" t="str">
        <f t="shared" si="18"/>
        <v>female</v>
      </c>
      <c r="B595" s="168">
        <f t="shared" si="19"/>
        <v>0</v>
      </c>
      <c r="C595" s="167"/>
      <c r="D595" s="167"/>
      <c r="E595" s="167"/>
      <c r="F595" s="167"/>
      <c r="G595" s="167"/>
      <c r="H595" s="167"/>
    </row>
    <row r="596" spans="1:8">
      <c r="A596" s="168" t="str">
        <f t="shared" si="18"/>
        <v>female</v>
      </c>
      <c r="B596" s="168">
        <f t="shared" si="19"/>
        <v>0</v>
      </c>
      <c r="C596" s="167"/>
      <c r="D596" s="167"/>
      <c r="E596" s="167"/>
      <c r="F596" s="167"/>
      <c r="G596" s="167"/>
      <c r="H596" s="167"/>
    </row>
    <row r="597" spans="1:8">
      <c r="A597" s="168" t="str">
        <f t="shared" si="18"/>
        <v>female</v>
      </c>
      <c r="B597" s="168">
        <f t="shared" si="19"/>
        <v>0</v>
      </c>
      <c r="C597" s="167"/>
      <c r="D597" s="167"/>
      <c r="E597" s="167"/>
      <c r="F597" s="167"/>
      <c r="G597" s="167"/>
      <c r="H597" s="167"/>
    </row>
    <row r="598" spans="1:8">
      <c r="A598" s="168" t="str">
        <f t="shared" si="18"/>
        <v>female</v>
      </c>
      <c r="B598" s="168">
        <f t="shared" si="19"/>
        <v>0</v>
      </c>
      <c r="C598" s="167"/>
      <c r="D598" s="167"/>
      <c r="E598" s="167"/>
      <c r="F598" s="167"/>
      <c r="G598" s="167"/>
      <c r="H598" s="167"/>
    </row>
    <row r="599" spans="1:8">
      <c r="A599" s="168" t="str">
        <f t="shared" si="18"/>
        <v>female</v>
      </c>
      <c r="B599" s="168">
        <f t="shared" si="19"/>
        <v>0</v>
      </c>
      <c r="C599" s="167"/>
      <c r="D599" s="167"/>
      <c r="E599" s="167"/>
      <c r="F599" s="167"/>
      <c r="G599" s="167"/>
      <c r="H599" s="167"/>
    </row>
    <row r="600" spans="1:8">
      <c r="A600" s="168" t="str">
        <f t="shared" si="18"/>
        <v>female</v>
      </c>
      <c r="B600" s="168">
        <f t="shared" si="19"/>
        <v>0</v>
      </c>
      <c r="C600" s="167"/>
      <c r="D600" s="167"/>
      <c r="E600" s="167"/>
      <c r="F600" s="167"/>
      <c r="G600" s="167"/>
      <c r="H600" s="167"/>
    </row>
    <row r="601" spans="1:8">
      <c r="A601" s="168" t="str">
        <f t="shared" si="18"/>
        <v>female</v>
      </c>
      <c r="B601" s="168">
        <f t="shared" si="19"/>
        <v>0</v>
      </c>
      <c r="C601" s="167"/>
      <c r="D601" s="167"/>
      <c r="E601" s="167"/>
      <c r="F601" s="167"/>
      <c r="G601" s="167"/>
      <c r="H601" s="167"/>
    </row>
    <row r="602" spans="1:8">
      <c r="A602" s="168" t="str">
        <f t="shared" si="18"/>
        <v>female</v>
      </c>
      <c r="B602" s="168">
        <f t="shared" si="19"/>
        <v>0</v>
      </c>
      <c r="C602" s="167"/>
      <c r="D602" s="167"/>
      <c r="E602" s="167"/>
      <c r="F602" s="167"/>
      <c r="G602" s="167"/>
      <c r="H602" s="167"/>
    </row>
    <row r="603" spans="1:8">
      <c r="A603" s="168" t="str">
        <f t="shared" si="18"/>
        <v>female</v>
      </c>
      <c r="B603" s="168">
        <f t="shared" si="19"/>
        <v>0</v>
      </c>
      <c r="C603" s="167"/>
      <c r="D603" s="167"/>
      <c r="E603" s="167"/>
      <c r="F603" s="167"/>
      <c r="G603" s="167"/>
      <c r="H603" s="167"/>
    </row>
    <row r="604" spans="1:8">
      <c r="A604" s="168" t="str">
        <f t="shared" si="18"/>
        <v>female</v>
      </c>
      <c r="B604" s="168">
        <f t="shared" si="19"/>
        <v>0</v>
      </c>
      <c r="C604" s="167"/>
      <c r="D604" s="167"/>
      <c r="E604" s="167"/>
      <c r="F604" s="167"/>
      <c r="G604" s="167"/>
      <c r="H604" s="167"/>
    </row>
    <row r="605" spans="1:8">
      <c r="A605" s="168" t="str">
        <f t="shared" si="18"/>
        <v>female</v>
      </c>
      <c r="B605" s="168">
        <f t="shared" si="19"/>
        <v>0</v>
      </c>
      <c r="C605" s="167"/>
      <c r="D605" s="167"/>
      <c r="E605" s="167"/>
      <c r="F605" s="167"/>
      <c r="G605" s="167"/>
      <c r="H605" s="167"/>
    </row>
    <row r="606" spans="1:8">
      <c r="A606" s="168" t="str">
        <f t="shared" si="18"/>
        <v>female</v>
      </c>
      <c r="B606" s="168">
        <f t="shared" si="19"/>
        <v>0</v>
      </c>
      <c r="C606" s="167"/>
      <c r="D606" s="167"/>
      <c r="E606" s="167"/>
      <c r="F606" s="167"/>
      <c r="G606" s="167"/>
      <c r="H606" s="167"/>
    </row>
    <row r="607" spans="1:8">
      <c r="A607" s="168" t="str">
        <f t="shared" si="18"/>
        <v>female</v>
      </c>
      <c r="B607" s="168">
        <f t="shared" si="19"/>
        <v>0</v>
      </c>
      <c r="C607" s="167"/>
      <c r="D607" s="167"/>
      <c r="E607" s="167"/>
      <c r="F607" s="167"/>
      <c r="G607" s="167"/>
      <c r="H607" s="167"/>
    </row>
    <row r="608" spans="1:8">
      <c r="A608" s="168" t="str">
        <f t="shared" si="18"/>
        <v>female</v>
      </c>
      <c r="B608" s="168">
        <f t="shared" si="19"/>
        <v>0</v>
      </c>
      <c r="C608" s="167"/>
      <c r="D608" s="167"/>
      <c r="E608" s="167"/>
      <c r="F608" s="167"/>
      <c r="G608" s="167"/>
      <c r="H608" s="167"/>
    </row>
    <row r="609" spans="1:8">
      <c r="A609" s="168" t="str">
        <f t="shared" si="18"/>
        <v>female</v>
      </c>
      <c r="B609" s="168">
        <f t="shared" si="19"/>
        <v>0</v>
      </c>
      <c r="C609" s="167"/>
      <c r="D609" s="167"/>
      <c r="E609" s="167"/>
      <c r="F609" s="167"/>
      <c r="G609" s="167"/>
      <c r="H609" s="167"/>
    </row>
    <row r="610" spans="1:8">
      <c r="A610" s="168" t="str">
        <f t="shared" si="18"/>
        <v>female</v>
      </c>
      <c r="B610" s="168">
        <f t="shared" si="19"/>
        <v>0</v>
      </c>
      <c r="C610" s="167"/>
      <c r="D610" s="167"/>
      <c r="E610" s="167"/>
      <c r="F610" s="167"/>
      <c r="G610" s="167"/>
      <c r="H610" s="167"/>
    </row>
    <row r="611" spans="1:8">
      <c r="A611" s="168" t="str">
        <f t="shared" si="18"/>
        <v>female</v>
      </c>
      <c r="B611" s="168">
        <f t="shared" si="19"/>
        <v>0</v>
      </c>
      <c r="C611" s="167"/>
      <c r="D611" s="167"/>
      <c r="E611" s="167"/>
      <c r="F611" s="167"/>
      <c r="G611" s="167"/>
      <c r="H611" s="167"/>
    </row>
    <row r="612" spans="1:8">
      <c r="A612" s="168" t="str">
        <f t="shared" si="18"/>
        <v>female</v>
      </c>
      <c r="B612" s="168">
        <f t="shared" si="19"/>
        <v>0</v>
      </c>
      <c r="C612" s="167"/>
      <c r="D612" s="167"/>
      <c r="E612" s="167"/>
      <c r="F612" s="167"/>
      <c r="G612" s="167"/>
      <c r="H612" s="167"/>
    </row>
    <row r="613" spans="1:8">
      <c r="A613" s="168" t="str">
        <f t="shared" si="18"/>
        <v>female</v>
      </c>
      <c r="B613" s="168">
        <f t="shared" si="19"/>
        <v>0</v>
      </c>
      <c r="C613" s="167"/>
      <c r="D613" s="167"/>
      <c r="E613" s="167"/>
      <c r="F613" s="167"/>
      <c r="G613" s="167"/>
      <c r="H613" s="167"/>
    </row>
    <row r="614" spans="1:8">
      <c r="A614" s="168" t="str">
        <f t="shared" si="18"/>
        <v>female</v>
      </c>
      <c r="B614" s="168">
        <f t="shared" si="19"/>
        <v>0</v>
      </c>
      <c r="C614" s="167"/>
      <c r="D614" s="167"/>
      <c r="E614" s="167"/>
      <c r="F614" s="167"/>
      <c r="G614" s="167"/>
      <c r="H614" s="167"/>
    </row>
    <row r="615" spans="1:8">
      <c r="A615" s="168" t="str">
        <f t="shared" si="18"/>
        <v>female</v>
      </c>
      <c r="B615" s="168">
        <f t="shared" si="19"/>
        <v>0</v>
      </c>
      <c r="C615" s="167"/>
      <c r="D615" s="167"/>
      <c r="E615" s="167"/>
      <c r="F615" s="167"/>
      <c r="G615" s="167"/>
      <c r="H615" s="167"/>
    </row>
    <row r="616" spans="1:8">
      <c r="A616" s="168" t="str">
        <f t="shared" si="18"/>
        <v>female</v>
      </c>
      <c r="B616" s="168">
        <f t="shared" si="19"/>
        <v>0</v>
      </c>
      <c r="C616" s="167"/>
      <c r="D616" s="167"/>
      <c r="E616" s="167"/>
      <c r="F616" s="167"/>
      <c r="G616" s="167"/>
      <c r="H616" s="167"/>
    </row>
    <row r="617" spans="1:8">
      <c r="A617" s="168" t="str">
        <f t="shared" si="18"/>
        <v>female</v>
      </c>
      <c r="B617" s="168">
        <f t="shared" si="19"/>
        <v>0</v>
      </c>
      <c r="C617" s="167"/>
      <c r="D617" s="167"/>
      <c r="E617" s="167"/>
      <c r="F617" s="167"/>
      <c r="G617" s="167"/>
      <c r="H617" s="167"/>
    </row>
    <row r="618" spans="1:8">
      <c r="A618" s="168" t="str">
        <f t="shared" si="18"/>
        <v>female</v>
      </c>
      <c r="B618" s="168">
        <f t="shared" si="19"/>
        <v>0</v>
      </c>
      <c r="C618" s="167"/>
      <c r="D618" s="167"/>
      <c r="E618" s="167"/>
      <c r="F618" s="167"/>
      <c r="G618" s="167"/>
      <c r="H618" s="167"/>
    </row>
    <row r="619" spans="1:8">
      <c r="A619" s="168" t="str">
        <f t="shared" si="18"/>
        <v>female</v>
      </c>
      <c r="B619" s="168">
        <f t="shared" si="19"/>
        <v>0</v>
      </c>
      <c r="C619" s="167"/>
      <c r="D619" s="167"/>
      <c r="E619" s="167"/>
      <c r="F619" s="167"/>
      <c r="G619" s="167"/>
      <c r="H619" s="167"/>
    </row>
    <row r="620" spans="1:8">
      <c r="A620" s="168" t="str">
        <f t="shared" si="18"/>
        <v>female</v>
      </c>
      <c r="B620" s="168">
        <f t="shared" si="19"/>
        <v>0</v>
      </c>
      <c r="C620" s="167"/>
      <c r="D620" s="167"/>
      <c r="E620" s="167"/>
      <c r="F620" s="167"/>
      <c r="G620" s="167"/>
      <c r="H620" s="167"/>
    </row>
    <row r="621" spans="1:8">
      <c r="A621" s="168" t="str">
        <f t="shared" si="18"/>
        <v>female</v>
      </c>
      <c r="B621" s="168">
        <f t="shared" si="19"/>
        <v>0</v>
      </c>
      <c r="C621" s="167"/>
      <c r="D621" s="167"/>
      <c r="E621" s="167"/>
      <c r="F621" s="167"/>
      <c r="G621" s="167"/>
      <c r="H621" s="167"/>
    </row>
    <row r="622" spans="1:8">
      <c r="A622" s="168" t="str">
        <f t="shared" si="18"/>
        <v>female</v>
      </c>
      <c r="B622" s="168">
        <f t="shared" si="19"/>
        <v>0</v>
      </c>
      <c r="C622" s="167"/>
      <c r="D622" s="167"/>
      <c r="E622" s="167"/>
      <c r="F622" s="167"/>
      <c r="G622" s="167"/>
      <c r="H622" s="167"/>
    </row>
    <row r="623" spans="1:8">
      <c r="A623" s="168" t="str">
        <f t="shared" si="18"/>
        <v>female</v>
      </c>
      <c r="B623" s="168">
        <f t="shared" si="19"/>
        <v>0</v>
      </c>
      <c r="C623" s="167"/>
      <c r="D623" s="167"/>
      <c r="E623" s="167"/>
      <c r="F623" s="167"/>
      <c r="G623" s="167"/>
      <c r="H623" s="167"/>
    </row>
    <row r="624" spans="1:8">
      <c r="A624" s="168" t="str">
        <f t="shared" si="18"/>
        <v>female</v>
      </c>
      <c r="B624" s="168">
        <f t="shared" si="19"/>
        <v>0</v>
      </c>
      <c r="C624" s="167"/>
      <c r="D624" s="167"/>
      <c r="E624" s="167"/>
      <c r="F624" s="167"/>
      <c r="G624" s="167"/>
      <c r="H624" s="167"/>
    </row>
    <row r="625" spans="1:8">
      <c r="A625" s="168" t="str">
        <f t="shared" si="18"/>
        <v>female</v>
      </c>
      <c r="B625" s="168">
        <f t="shared" si="19"/>
        <v>0</v>
      </c>
      <c r="C625" s="167"/>
      <c r="D625" s="167"/>
      <c r="E625" s="167"/>
      <c r="F625" s="167"/>
      <c r="G625" s="167"/>
      <c r="H625" s="167"/>
    </row>
    <row r="626" spans="1:8">
      <c r="A626" s="168" t="str">
        <f t="shared" si="18"/>
        <v>female</v>
      </c>
      <c r="B626" s="168">
        <f t="shared" si="19"/>
        <v>0</v>
      </c>
      <c r="C626" s="167"/>
      <c r="D626" s="167"/>
      <c r="E626" s="167"/>
      <c r="F626" s="167"/>
      <c r="G626" s="167"/>
      <c r="H626" s="167"/>
    </row>
    <row r="627" spans="1:8">
      <c r="A627" s="168" t="str">
        <f t="shared" si="18"/>
        <v>female</v>
      </c>
      <c r="B627" s="168">
        <f t="shared" si="19"/>
        <v>0</v>
      </c>
      <c r="C627" s="167"/>
      <c r="D627" s="167"/>
      <c r="E627" s="167"/>
      <c r="F627" s="167"/>
      <c r="G627" s="167"/>
      <c r="H627" s="167"/>
    </row>
    <row r="628" spans="1:8">
      <c r="A628" s="168" t="str">
        <f t="shared" si="18"/>
        <v>female</v>
      </c>
      <c r="B628" s="168">
        <f t="shared" si="19"/>
        <v>0</v>
      </c>
      <c r="C628" s="167"/>
      <c r="D628" s="167"/>
      <c r="E628" s="167"/>
      <c r="F628" s="167"/>
      <c r="G628" s="167"/>
      <c r="H628" s="167"/>
    </row>
    <row r="629" spans="1:8">
      <c r="A629" s="168" t="str">
        <f t="shared" si="18"/>
        <v>female</v>
      </c>
      <c r="B629" s="168">
        <f t="shared" si="19"/>
        <v>0</v>
      </c>
      <c r="C629" s="167"/>
      <c r="D629" s="167"/>
      <c r="E629" s="167"/>
      <c r="F629" s="167"/>
      <c r="G629" s="167"/>
      <c r="H629" s="167"/>
    </row>
    <row r="630" spans="1:8">
      <c r="A630" s="168" t="str">
        <f t="shared" si="18"/>
        <v>female</v>
      </c>
      <c r="B630" s="168">
        <f t="shared" si="19"/>
        <v>0</v>
      </c>
      <c r="C630" s="167"/>
      <c r="D630" s="167"/>
      <c r="E630" s="167"/>
      <c r="F630" s="167"/>
      <c r="G630" s="167"/>
      <c r="H630" s="167"/>
    </row>
    <row r="631" spans="1:8">
      <c r="A631" s="168" t="str">
        <f t="shared" si="18"/>
        <v>female</v>
      </c>
      <c r="B631" s="168">
        <f t="shared" si="19"/>
        <v>0</v>
      </c>
      <c r="C631" s="167"/>
      <c r="D631" s="167"/>
      <c r="E631" s="167"/>
      <c r="F631" s="167"/>
      <c r="G631" s="167"/>
      <c r="H631" s="167"/>
    </row>
    <row r="632" spans="1:8">
      <c r="A632" s="168" t="str">
        <f t="shared" si="18"/>
        <v>female</v>
      </c>
      <c r="B632" s="168">
        <f t="shared" si="19"/>
        <v>0</v>
      </c>
      <c r="C632" s="167"/>
      <c r="D632" s="167"/>
      <c r="E632" s="167"/>
      <c r="F632" s="167"/>
      <c r="G632" s="167"/>
      <c r="H632" s="167"/>
    </row>
    <row r="633" spans="1:8">
      <c r="A633" s="168" t="str">
        <f t="shared" si="18"/>
        <v>female</v>
      </c>
      <c r="B633" s="168">
        <f t="shared" si="19"/>
        <v>0</v>
      </c>
      <c r="C633" s="167"/>
      <c r="D633" s="167"/>
      <c r="E633" s="167"/>
      <c r="F633" s="167"/>
      <c r="G633" s="167"/>
      <c r="H633" s="167"/>
    </row>
    <row r="634" spans="1:8">
      <c r="A634" s="168" t="str">
        <f t="shared" si="18"/>
        <v>female</v>
      </c>
      <c r="B634" s="168">
        <f t="shared" si="19"/>
        <v>0</v>
      </c>
      <c r="C634" s="167"/>
      <c r="D634" s="167"/>
      <c r="E634" s="167"/>
      <c r="F634" s="167"/>
      <c r="G634" s="167"/>
      <c r="H634" s="167"/>
    </row>
    <row r="635" spans="1:8">
      <c r="A635" s="168" t="str">
        <f t="shared" si="18"/>
        <v>female</v>
      </c>
      <c r="B635" s="168">
        <f t="shared" si="19"/>
        <v>0</v>
      </c>
      <c r="C635" s="167"/>
      <c r="D635" s="167"/>
      <c r="E635" s="167"/>
      <c r="F635" s="167"/>
      <c r="G635" s="167"/>
      <c r="H635" s="167"/>
    </row>
    <row r="636" spans="1:8">
      <c r="A636" s="168" t="str">
        <f t="shared" si="18"/>
        <v>female</v>
      </c>
      <c r="B636" s="168">
        <f t="shared" si="19"/>
        <v>0</v>
      </c>
      <c r="C636" s="167"/>
      <c r="D636" s="167"/>
      <c r="E636" s="167"/>
      <c r="F636" s="167"/>
      <c r="G636" s="167"/>
      <c r="H636" s="167"/>
    </row>
    <row r="637" spans="1:8">
      <c r="A637" s="168" t="str">
        <f t="shared" si="18"/>
        <v>female</v>
      </c>
      <c r="B637" s="168">
        <f t="shared" si="19"/>
        <v>0</v>
      </c>
      <c r="C637" s="167"/>
      <c r="D637" s="167"/>
      <c r="E637" s="167"/>
      <c r="F637" s="167"/>
      <c r="G637" s="167"/>
      <c r="H637" s="167"/>
    </row>
    <row r="638" spans="1:8">
      <c r="A638" s="168" t="str">
        <f t="shared" si="18"/>
        <v>female</v>
      </c>
      <c r="B638" s="168">
        <f t="shared" si="19"/>
        <v>0</v>
      </c>
      <c r="C638" s="167"/>
      <c r="D638" s="167"/>
      <c r="E638" s="167"/>
      <c r="F638" s="167"/>
      <c r="G638" s="167"/>
      <c r="H638" s="167"/>
    </row>
    <row r="639" spans="1:8">
      <c r="A639" s="168" t="str">
        <f t="shared" si="18"/>
        <v>female</v>
      </c>
      <c r="B639" s="168">
        <f t="shared" si="19"/>
        <v>0</v>
      </c>
      <c r="C639" s="167"/>
      <c r="D639" s="167"/>
      <c r="E639" s="167"/>
      <c r="F639" s="167"/>
      <c r="G639" s="167"/>
      <c r="H639" s="167"/>
    </row>
    <row r="640" spans="1:8">
      <c r="A640" s="168" t="str">
        <f t="shared" si="18"/>
        <v>female</v>
      </c>
      <c r="B640" s="168">
        <f t="shared" si="19"/>
        <v>0</v>
      </c>
      <c r="C640" s="167"/>
      <c r="D640" s="167"/>
      <c r="E640" s="167"/>
      <c r="F640" s="167"/>
      <c r="G640" s="167"/>
      <c r="H640" s="167"/>
    </row>
    <row r="641" spans="1:8">
      <c r="A641" s="168" t="str">
        <f t="shared" si="18"/>
        <v>female</v>
      </c>
      <c r="B641" s="168">
        <f t="shared" si="19"/>
        <v>0</v>
      </c>
      <c r="C641" s="167"/>
      <c r="D641" s="167"/>
      <c r="E641" s="167"/>
      <c r="F641" s="167"/>
      <c r="G641" s="167"/>
      <c r="H641" s="167"/>
    </row>
    <row r="642" spans="1:8">
      <c r="A642" s="168" t="str">
        <f t="shared" si="18"/>
        <v>female</v>
      </c>
      <c r="B642" s="168">
        <f t="shared" si="19"/>
        <v>0</v>
      </c>
      <c r="C642" s="167"/>
      <c r="D642" s="167"/>
      <c r="E642" s="167"/>
      <c r="F642" s="167"/>
      <c r="G642" s="167"/>
      <c r="H642" s="167"/>
    </row>
    <row r="643" spans="1:8">
      <c r="A643" s="168" t="str">
        <f t="shared" ref="A643:A706" si="20">IF(M644="זכר", "male", "female")</f>
        <v>female</v>
      </c>
      <c r="B643" s="168">
        <f t="shared" ref="B643:B706" si="21">N644</f>
        <v>0</v>
      </c>
      <c r="C643" s="167"/>
      <c r="D643" s="167"/>
      <c r="E643" s="167"/>
      <c r="F643" s="167"/>
      <c r="G643" s="167"/>
      <c r="H643" s="167"/>
    </row>
    <row r="644" spans="1:8">
      <c r="A644" s="168" t="str">
        <f t="shared" si="20"/>
        <v>female</v>
      </c>
      <c r="B644" s="168">
        <f t="shared" si="21"/>
        <v>0</v>
      </c>
      <c r="C644" s="167"/>
      <c r="D644" s="167"/>
      <c r="E644" s="167"/>
      <c r="F644" s="167"/>
      <c r="G644" s="167"/>
      <c r="H644" s="167"/>
    </row>
    <row r="645" spans="1:8">
      <c r="A645" s="168" t="str">
        <f t="shared" si="20"/>
        <v>female</v>
      </c>
      <c r="B645" s="168">
        <f t="shared" si="21"/>
        <v>0</v>
      </c>
      <c r="C645" s="167"/>
      <c r="D645" s="167"/>
      <c r="E645" s="167"/>
      <c r="F645" s="167"/>
      <c r="G645" s="167"/>
      <c r="H645" s="167"/>
    </row>
    <row r="646" spans="1:8">
      <c r="A646" s="168" t="str">
        <f t="shared" si="20"/>
        <v>female</v>
      </c>
      <c r="B646" s="168">
        <f t="shared" si="21"/>
        <v>0</v>
      </c>
      <c r="C646" s="167"/>
      <c r="D646" s="167"/>
      <c r="E646" s="167"/>
      <c r="F646" s="167"/>
      <c r="G646" s="167"/>
      <c r="H646" s="167"/>
    </row>
    <row r="647" spans="1:8">
      <c r="A647" s="168" t="str">
        <f t="shared" si="20"/>
        <v>female</v>
      </c>
      <c r="B647" s="168">
        <f t="shared" si="21"/>
        <v>0</v>
      </c>
      <c r="C647" s="167"/>
      <c r="D647" s="167"/>
      <c r="E647" s="167"/>
      <c r="F647" s="167"/>
      <c r="G647" s="167"/>
      <c r="H647" s="167"/>
    </row>
    <row r="648" spans="1:8">
      <c r="A648" s="168" t="str">
        <f t="shared" si="20"/>
        <v>female</v>
      </c>
      <c r="B648" s="168">
        <f t="shared" si="21"/>
        <v>0</v>
      </c>
      <c r="C648" s="167"/>
      <c r="D648" s="167"/>
      <c r="E648" s="167"/>
      <c r="F648" s="167"/>
      <c r="G648" s="167"/>
      <c r="H648" s="167"/>
    </row>
    <row r="649" spans="1:8">
      <c r="A649" s="168" t="str">
        <f t="shared" si="20"/>
        <v>female</v>
      </c>
      <c r="B649" s="168">
        <f t="shared" si="21"/>
        <v>0</v>
      </c>
      <c r="C649" s="167"/>
      <c r="D649" s="167"/>
      <c r="E649" s="167"/>
      <c r="F649" s="167"/>
      <c r="G649" s="167"/>
      <c r="H649" s="167"/>
    </row>
    <row r="650" spans="1:8">
      <c r="A650" s="168" t="str">
        <f t="shared" si="20"/>
        <v>female</v>
      </c>
      <c r="B650" s="168">
        <f t="shared" si="21"/>
        <v>0</v>
      </c>
      <c r="C650" s="167"/>
      <c r="D650" s="167"/>
      <c r="E650" s="167"/>
      <c r="F650" s="167"/>
      <c r="G650" s="167"/>
      <c r="H650" s="167"/>
    </row>
    <row r="651" spans="1:8">
      <c r="A651" s="168" t="str">
        <f t="shared" si="20"/>
        <v>female</v>
      </c>
      <c r="B651" s="168">
        <f t="shared" si="21"/>
        <v>0</v>
      </c>
      <c r="C651" s="167"/>
      <c r="D651" s="167"/>
      <c r="E651" s="167"/>
      <c r="F651" s="167"/>
      <c r="G651" s="167"/>
      <c r="H651" s="167"/>
    </row>
    <row r="652" spans="1:8">
      <c r="A652" s="168" t="str">
        <f t="shared" si="20"/>
        <v>female</v>
      </c>
      <c r="B652" s="168">
        <f t="shared" si="21"/>
        <v>0</v>
      </c>
      <c r="C652" s="167"/>
      <c r="D652" s="167"/>
      <c r="E652" s="167"/>
      <c r="F652" s="167"/>
      <c r="G652" s="167"/>
      <c r="H652" s="167"/>
    </row>
    <row r="653" spans="1:8">
      <c r="A653" s="168" t="str">
        <f t="shared" si="20"/>
        <v>female</v>
      </c>
      <c r="B653" s="168">
        <f t="shared" si="21"/>
        <v>0</v>
      </c>
      <c r="C653" s="167"/>
      <c r="D653" s="167"/>
      <c r="E653" s="167"/>
      <c r="F653" s="167"/>
      <c r="G653" s="167"/>
      <c r="H653" s="167"/>
    </row>
    <row r="654" spans="1:8">
      <c r="A654" s="168" t="str">
        <f t="shared" si="20"/>
        <v>female</v>
      </c>
      <c r="B654" s="168">
        <f t="shared" si="21"/>
        <v>0</v>
      </c>
      <c r="C654" s="167"/>
      <c r="D654" s="167"/>
      <c r="E654" s="167"/>
      <c r="F654" s="167"/>
      <c r="G654" s="167"/>
      <c r="H654" s="167"/>
    </row>
    <row r="655" spans="1:8">
      <c r="A655" s="168" t="str">
        <f t="shared" si="20"/>
        <v>female</v>
      </c>
      <c r="B655" s="168">
        <f t="shared" si="21"/>
        <v>0</v>
      </c>
      <c r="C655" s="167"/>
      <c r="D655" s="167"/>
      <c r="E655" s="167"/>
      <c r="F655" s="167"/>
      <c r="G655" s="167"/>
      <c r="H655" s="167"/>
    </row>
    <row r="656" spans="1:8">
      <c r="A656" s="168" t="str">
        <f t="shared" si="20"/>
        <v>female</v>
      </c>
      <c r="B656" s="168">
        <f t="shared" si="21"/>
        <v>0</v>
      </c>
      <c r="C656" s="167"/>
      <c r="D656" s="167"/>
      <c r="E656" s="167"/>
      <c r="F656" s="167"/>
      <c r="G656" s="167"/>
      <c r="H656" s="167"/>
    </row>
    <row r="657" spans="1:8">
      <c r="A657" s="168" t="str">
        <f t="shared" si="20"/>
        <v>female</v>
      </c>
      <c r="B657" s="168">
        <f t="shared" si="21"/>
        <v>0</v>
      </c>
      <c r="C657" s="167"/>
      <c r="D657" s="167"/>
      <c r="E657" s="167"/>
      <c r="F657" s="167"/>
      <c r="G657" s="167"/>
      <c r="H657" s="167"/>
    </row>
    <row r="658" spans="1:8">
      <c r="A658" s="168" t="str">
        <f t="shared" si="20"/>
        <v>female</v>
      </c>
      <c r="B658" s="168">
        <f t="shared" si="21"/>
        <v>0</v>
      </c>
      <c r="C658" s="167"/>
      <c r="D658" s="167"/>
      <c r="E658" s="167"/>
      <c r="F658" s="167"/>
      <c r="G658" s="167"/>
      <c r="H658" s="167"/>
    </row>
    <row r="659" spans="1:8">
      <c r="A659" s="168" t="str">
        <f t="shared" si="20"/>
        <v>female</v>
      </c>
      <c r="B659" s="168">
        <f t="shared" si="21"/>
        <v>0</v>
      </c>
      <c r="C659" s="167"/>
      <c r="D659" s="167"/>
      <c r="E659" s="167"/>
      <c r="F659" s="167"/>
      <c r="G659" s="167"/>
      <c r="H659" s="167"/>
    </row>
    <row r="660" spans="1:8">
      <c r="A660" s="168" t="str">
        <f t="shared" si="20"/>
        <v>female</v>
      </c>
      <c r="B660" s="168">
        <f t="shared" si="21"/>
        <v>0</v>
      </c>
      <c r="C660" s="167"/>
      <c r="D660" s="167"/>
      <c r="E660" s="167"/>
      <c r="F660" s="167"/>
      <c r="G660" s="167"/>
      <c r="H660" s="167"/>
    </row>
    <row r="661" spans="1:8">
      <c r="A661" s="168" t="str">
        <f t="shared" si="20"/>
        <v>female</v>
      </c>
      <c r="B661" s="168">
        <f t="shared" si="21"/>
        <v>0</v>
      </c>
      <c r="C661" s="167"/>
      <c r="D661" s="167"/>
      <c r="E661" s="167"/>
      <c r="F661" s="167"/>
      <c r="G661" s="167"/>
      <c r="H661" s="167"/>
    </row>
    <row r="662" spans="1:8">
      <c r="A662" s="168" t="str">
        <f t="shared" si="20"/>
        <v>female</v>
      </c>
      <c r="B662" s="168">
        <f t="shared" si="21"/>
        <v>0</v>
      </c>
      <c r="C662" s="167"/>
      <c r="D662" s="167"/>
      <c r="E662" s="167"/>
      <c r="F662" s="167"/>
      <c r="G662" s="167"/>
      <c r="H662" s="167"/>
    </row>
    <row r="663" spans="1:8">
      <c r="A663" s="168" t="str">
        <f t="shared" si="20"/>
        <v>female</v>
      </c>
      <c r="B663" s="168">
        <f t="shared" si="21"/>
        <v>0</v>
      </c>
      <c r="C663" s="167"/>
      <c r="D663" s="167"/>
      <c r="E663" s="167"/>
      <c r="F663" s="167"/>
      <c r="G663" s="167"/>
      <c r="H663" s="167"/>
    </row>
    <row r="664" spans="1:8">
      <c r="A664" s="168" t="str">
        <f t="shared" si="20"/>
        <v>female</v>
      </c>
      <c r="B664" s="168">
        <f t="shared" si="21"/>
        <v>0</v>
      </c>
      <c r="C664" s="167"/>
      <c r="D664" s="167"/>
      <c r="E664" s="167"/>
      <c r="F664" s="167"/>
      <c r="G664" s="167"/>
      <c r="H664" s="167"/>
    </row>
    <row r="665" spans="1:8">
      <c r="A665" s="168" t="str">
        <f t="shared" si="20"/>
        <v>female</v>
      </c>
      <c r="B665" s="168">
        <f t="shared" si="21"/>
        <v>0</v>
      </c>
      <c r="C665" s="167"/>
      <c r="D665" s="167"/>
      <c r="E665" s="167"/>
      <c r="F665" s="167"/>
      <c r="G665" s="167"/>
      <c r="H665" s="167"/>
    </row>
    <row r="666" spans="1:8">
      <c r="A666" s="168" t="str">
        <f t="shared" si="20"/>
        <v>female</v>
      </c>
      <c r="B666" s="168">
        <f t="shared" si="21"/>
        <v>0</v>
      </c>
      <c r="C666" s="167"/>
      <c r="D666" s="167"/>
      <c r="E666" s="167"/>
      <c r="F666" s="167"/>
      <c r="G666" s="167"/>
      <c r="H666" s="167"/>
    </row>
    <row r="667" spans="1:8">
      <c r="A667" s="168" t="str">
        <f t="shared" si="20"/>
        <v>female</v>
      </c>
      <c r="B667" s="168">
        <f t="shared" si="21"/>
        <v>0</v>
      </c>
      <c r="C667" s="167"/>
      <c r="D667" s="167"/>
      <c r="E667" s="167"/>
      <c r="F667" s="167"/>
      <c r="G667" s="167"/>
      <c r="H667" s="167"/>
    </row>
    <row r="668" spans="1:8">
      <c r="A668" s="168" t="str">
        <f t="shared" si="20"/>
        <v>female</v>
      </c>
      <c r="B668" s="168">
        <f t="shared" si="21"/>
        <v>0</v>
      </c>
      <c r="C668" s="167"/>
      <c r="D668" s="167"/>
      <c r="E668" s="167"/>
      <c r="F668" s="167"/>
      <c r="G668" s="167"/>
      <c r="H668" s="167"/>
    </row>
    <row r="669" spans="1:8">
      <c r="A669" s="168" t="str">
        <f t="shared" si="20"/>
        <v>female</v>
      </c>
      <c r="B669" s="168">
        <f t="shared" si="21"/>
        <v>0</v>
      </c>
      <c r="C669" s="167"/>
      <c r="D669" s="167"/>
      <c r="E669" s="167"/>
      <c r="F669" s="167"/>
      <c r="G669" s="167"/>
      <c r="H669" s="167"/>
    </row>
    <row r="670" spans="1:8">
      <c r="A670" s="168" t="str">
        <f t="shared" si="20"/>
        <v>female</v>
      </c>
      <c r="B670" s="168">
        <f t="shared" si="21"/>
        <v>0</v>
      </c>
      <c r="C670" s="167"/>
      <c r="D670" s="167"/>
      <c r="E670" s="167"/>
      <c r="F670" s="167"/>
      <c r="G670" s="167"/>
      <c r="H670" s="167"/>
    </row>
    <row r="671" spans="1:8">
      <c r="A671" s="168" t="str">
        <f t="shared" si="20"/>
        <v>female</v>
      </c>
      <c r="B671" s="168">
        <f t="shared" si="21"/>
        <v>0</v>
      </c>
      <c r="C671" s="167"/>
      <c r="D671" s="167"/>
      <c r="E671" s="167"/>
      <c r="F671" s="167"/>
      <c r="G671" s="167"/>
      <c r="H671" s="167"/>
    </row>
    <row r="672" spans="1:8">
      <c r="A672" s="168" t="str">
        <f t="shared" si="20"/>
        <v>female</v>
      </c>
      <c r="B672" s="168">
        <f t="shared" si="21"/>
        <v>0</v>
      </c>
      <c r="C672" s="167"/>
      <c r="D672" s="167"/>
      <c r="E672" s="167"/>
      <c r="F672" s="167"/>
      <c r="G672" s="167"/>
      <c r="H672" s="167"/>
    </row>
    <row r="673" spans="1:8">
      <c r="A673" s="168" t="str">
        <f t="shared" si="20"/>
        <v>female</v>
      </c>
      <c r="B673" s="168">
        <f t="shared" si="21"/>
        <v>0</v>
      </c>
      <c r="C673" s="167"/>
      <c r="D673" s="167"/>
      <c r="E673" s="167"/>
      <c r="F673" s="167"/>
      <c r="G673" s="167"/>
      <c r="H673" s="167"/>
    </row>
    <row r="674" spans="1:8">
      <c r="A674" s="168" t="str">
        <f t="shared" si="20"/>
        <v>female</v>
      </c>
      <c r="B674" s="168">
        <f t="shared" si="21"/>
        <v>0</v>
      </c>
      <c r="C674" s="167"/>
      <c r="D674" s="167"/>
      <c r="E674" s="167"/>
      <c r="F674" s="167"/>
      <c r="G674" s="167"/>
      <c r="H674" s="167"/>
    </row>
    <row r="675" spans="1:8">
      <c r="A675" s="168" t="str">
        <f t="shared" si="20"/>
        <v>female</v>
      </c>
      <c r="B675" s="168">
        <f t="shared" si="21"/>
        <v>0</v>
      </c>
      <c r="C675" s="167"/>
      <c r="D675" s="167"/>
      <c r="E675" s="167"/>
      <c r="F675" s="167"/>
      <c r="G675" s="167"/>
      <c r="H675" s="167"/>
    </row>
    <row r="676" spans="1:8">
      <c r="A676" s="168" t="str">
        <f t="shared" si="20"/>
        <v>female</v>
      </c>
      <c r="B676" s="168">
        <f t="shared" si="21"/>
        <v>0</v>
      </c>
      <c r="C676" s="167"/>
      <c r="D676" s="167"/>
      <c r="E676" s="167"/>
      <c r="F676" s="167"/>
      <c r="G676" s="167"/>
      <c r="H676" s="167"/>
    </row>
    <row r="677" spans="1:8">
      <c r="A677" s="168" t="str">
        <f t="shared" si="20"/>
        <v>female</v>
      </c>
      <c r="B677" s="168">
        <f t="shared" si="21"/>
        <v>0</v>
      </c>
      <c r="C677" s="167"/>
      <c r="D677" s="167"/>
      <c r="E677" s="167"/>
      <c r="F677" s="167"/>
      <c r="G677" s="167"/>
      <c r="H677" s="167"/>
    </row>
    <row r="678" spans="1:8">
      <c r="A678" s="168" t="str">
        <f t="shared" si="20"/>
        <v>female</v>
      </c>
      <c r="B678" s="168">
        <f t="shared" si="21"/>
        <v>0</v>
      </c>
      <c r="C678" s="167"/>
      <c r="D678" s="167"/>
      <c r="E678" s="167"/>
      <c r="F678" s="167"/>
      <c r="G678" s="167"/>
      <c r="H678" s="167"/>
    </row>
    <row r="679" spans="1:8">
      <c r="A679" s="168" t="str">
        <f t="shared" si="20"/>
        <v>female</v>
      </c>
      <c r="B679" s="168">
        <f t="shared" si="21"/>
        <v>0</v>
      </c>
      <c r="C679" s="167"/>
      <c r="D679" s="167"/>
      <c r="E679" s="167"/>
      <c r="F679" s="167"/>
      <c r="G679" s="167"/>
      <c r="H679" s="167"/>
    </row>
    <row r="680" spans="1:8">
      <c r="A680" s="168" t="str">
        <f t="shared" si="20"/>
        <v>female</v>
      </c>
      <c r="B680" s="168">
        <f t="shared" si="21"/>
        <v>0</v>
      </c>
      <c r="C680" s="167"/>
      <c r="D680" s="167"/>
      <c r="E680" s="167"/>
      <c r="F680" s="167"/>
      <c r="G680" s="167"/>
      <c r="H680" s="167"/>
    </row>
    <row r="681" spans="1:8">
      <c r="A681" s="168" t="str">
        <f t="shared" si="20"/>
        <v>female</v>
      </c>
      <c r="B681" s="168">
        <f t="shared" si="21"/>
        <v>0</v>
      </c>
      <c r="C681" s="167"/>
      <c r="D681" s="167"/>
      <c r="E681" s="167"/>
      <c r="F681" s="167"/>
      <c r="G681" s="167"/>
      <c r="H681" s="167"/>
    </row>
    <row r="682" spans="1:8">
      <c r="A682" s="168" t="str">
        <f t="shared" si="20"/>
        <v>female</v>
      </c>
      <c r="B682" s="168">
        <f t="shared" si="21"/>
        <v>0</v>
      </c>
      <c r="C682" s="167"/>
      <c r="D682" s="167"/>
      <c r="E682" s="167"/>
      <c r="F682" s="167"/>
      <c r="G682" s="167"/>
      <c r="H682" s="167"/>
    </row>
    <row r="683" spans="1:8">
      <c r="A683" s="168" t="str">
        <f t="shared" si="20"/>
        <v>female</v>
      </c>
      <c r="B683" s="168">
        <f t="shared" si="21"/>
        <v>0</v>
      </c>
      <c r="C683" s="167"/>
      <c r="D683" s="167"/>
      <c r="E683" s="167"/>
      <c r="F683" s="167"/>
      <c r="G683" s="167"/>
      <c r="H683" s="167"/>
    </row>
    <row r="684" spans="1:8">
      <c r="A684" s="168" t="str">
        <f t="shared" si="20"/>
        <v>female</v>
      </c>
      <c r="B684" s="168">
        <f t="shared" si="21"/>
        <v>0</v>
      </c>
      <c r="C684" s="167"/>
      <c r="D684" s="167"/>
      <c r="E684" s="167"/>
      <c r="F684" s="167"/>
      <c r="G684" s="167"/>
      <c r="H684" s="167"/>
    </row>
    <row r="685" spans="1:8">
      <c r="A685" s="168" t="str">
        <f t="shared" si="20"/>
        <v>female</v>
      </c>
      <c r="B685" s="168">
        <f t="shared" si="21"/>
        <v>0</v>
      </c>
      <c r="C685" s="167"/>
      <c r="D685" s="167"/>
      <c r="E685" s="167"/>
      <c r="F685" s="167"/>
      <c r="G685" s="167"/>
      <c r="H685" s="167"/>
    </row>
    <row r="686" spans="1:8">
      <c r="A686" s="168" t="str">
        <f t="shared" si="20"/>
        <v>female</v>
      </c>
      <c r="B686" s="168">
        <f t="shared" si="21"/>
        <v>0</v>
      </c>
      <c r="C686" s="167"/>
      <c r="D686" s="167"/>
      <c r="E686" s="167"/>
      <c r="F686" s="167"/>
      <c r="G686" s="167"/>
      <c r="H686" s="167"/>
    </row>
    <row r="687" spans="1:8">
      <c r="A687" s="168" t="str">
        <f t="shared" si="20"/>
        <v>female</v>
      </c>
      <c r="B687" s="168">
        <f t="shared" si="21"/>
        <v>0</v>
      </c>
      <c r="C687" s="167"/>
      <c r="D687" s="167"/>
      <c r="E687" s="167"/>
      <c r="F687" s="167"/>
      <c r="G687" s="167"/>
      <c r="H687" s="167"/>
    </row>
    <row r="688" spans="1:8">
      <c r="A688" s="168" t="str">
        <f t="shared" si="20"/>
        <v>female</v>
      </c>
      <c r="B688" s="168">
        <f t="shared" si="21"/>
        <v>0</v>
      </c>
      <c r="C688" s="167"/>
      <c r="D688" s="167"/>
      <c r="E688" s="167"/>
      <c r="F688" s="167"/>
      <c r="G688" s="167"/>
      <c r="H688" s="167"/>
    </row>
    <row r="689" spans="1:8">
      <c r="A689" s="168" t="str">
        <f t="shared" si="20"/>
        <v>female</v>
      </c>
      <c r="B689" s="168">
        <f t="shared" si="21"/>
        <v>0</v>
      </c>
      <c r="C689" s="167"/>
      <c r="D689" s="167"/>
      <c r="E689" s="167"/>
      <c r="F689" s="167"/>
      <c r="G689" s="167"/>
      <c r="H689" s="167"/>
    </row>
    <row r="690" spans="1:8">
      <c r="A690" s="168" t="str">
        <f t="shared" si="20"/>
        <v>female</v>
      </c>
      <c r="B690" s="168">
        <f t="shared" si="21"/>
        <v>0</v>
      </c>
      <c r="C690" s="167"/>
      <c r="D690" s="167"/>
      <c r="E690" s="167"/>
      <c r="F690" s="167"/>
      <c r="G690" s="167"/>
      <c r="H690" s="167"/>
    </row>
    <row r="691" spans="1:8">
      <c r="A691" s="168" t="str">
        <f t="shared" si="20"/>
        <v>female</v>
      </c>
      <c r="B691" s="168">
        <f t="shared" si="21"/>
        <v>0</v>
      </c>
      <c r="C691" s="167"/>
      <c r="D691" s="167"/>
      <c r="E691" s="167"/>
      <c r="F691" s="167"/>
      <c r="G691" s="167"/>
      <c r="H691" s="167"/>
    </row>
    <row r="692" spans="1:8">
      <c r="A692" s="168" t="str">
        <f t="shared" si="20"/>
        <v>female</v>
      </c>
      <c r="B692" s="168">
        <f t="shared" si="21"/>
        <v>0</v>
      </c>
      <c r="C692" s="167"/>
      <c r="D692" s="167"/>
      <c r="E692" s="167"/>
      <c r="F692" s="167"/>
      <c r="G692" s="167"/>
      <c r="H692" s="167"/>
    </row>
    <row r="693" spans="1:8">
      <c r="A693" s="168" t="str">
        <f t="shared" si="20"/>
        <v>female</v>
      </c>
      <c r="B693" s="168">
        <f t="shared" si="21"/>
        <v>0</v>
      </c>
      <c r="C693" s="167"/>
      <c r="D693" s="167"/>
      <c r="E693" s="167"/>
      <c r="F693" s="167"/>
      <c r="G693" s="167"/>
      <c r="H693" s="167"/>
    </row>
    <row r="694" spans="1:8">
      <c r="A694" s="168" t="str">
        <f t="shared" si="20"/>
        <v>female</v>
      </c>
      <c r="B694" s="168">
        <f t="shared" si="21"/>
        <v>0</v>
      </c>
      <c r="C694" s="167"/>
      <c r="D694" s="167"/>
      <c r="E694" s="167"/>
      <c r="F694" s="167"/>
      <c r="G694" s="167"/>
      <c r="H694" s="167"/>
    </row>
    <row r="695" spans="1:8">
      <c r="A695" s="168" t="str">
        <f t="shared" si="20"/>
        <v>female</v>
      </c>
      <c r="B695" s="168">
        <f t="shared" si="21"/>
        <v>0</v>
      </c>
      <c r="C695" s="167"/>
      <c r="D695" s="167"/>
      <c r="E695" s="167"/>
      <c r="F695" s="167"/>
      <c r="G695" s="167"/>
      <c r="H695" s="167"/>
    </row>
    <row r="696" spans="1:8">
      <c r="A696" s="168" t="str">
        <f t="shared" si="20"/>
        <v>female</v>
      </c>
      <c r="B696" s="168">
        <f t="shared" si="21"/>
        <v>0</v>
      </c>
      <c r="C696" s="167"/>
      <c r="D696" s="167"/>
      <c r="E696" s="167"/>
      <c r="F696" s="167"/>
      <c r="G696" s="167"/>
      <c r="H696" s="167"/>
    </row>
    <row r="697" spans="1:8">
      <c r="A697" s="168" t="str">
        <f t="shared" si="20"/>
        <v>female</v>
      </c>
      <c r="B697" s="168">
        <f t="shared" si="21"/>
        <v>0</v>
      </c>
      <c r="C697" s="167"/>
      <c r="D697" s="167"/>
      <c r="E697" s="167"/>
      <c r="F697" s="167"/>
      <c r="G697" s="167"/>
      <c r="H697" s="167"/>
    </row>
    <row r="698" spans="1:8">
      <c r="A698" s="168" t="str">
        <f t="shared" si="20"/>
        <v>female</v>
      </c>
      <c r="B698" s="168">
        <f t="shared" si="21"/>
        <v>0</v>
      </c>
      <c r="C698" s="167"/>
      <c r="D698" s="167"/>
      <c r="E698" s="167"/>
      <c r="F698" s="167"/>
      <c r="G698" s="167"/>
      <c r="H698" s="167"/>
    </row>
    <row r="699" spans="1:8">
      <c r="A699" s="168" t="str">
        <f t="shared" si="20"/>
        <v>female</v>
      </c>
      <c r="B699" s="168">
        <f t="shared" si="21"/>
        <v>0</v>
      </c>
      <c r="C699" s="167"/>
      <c r="D699" s="167"/>
      <c r="E699" s="167"/>
      <c r="F699" s="167"/>
      <c r="G699" s="167"/>
      <c r="H699" s="167"/>
    </row>
    <row r="700" spans="1:8">
      <c r="A700" s="168" t="str">
        <f t="shared" si="20"/>
        <v>female</v>
      </c>
      <c r="B700" s="168">
        <f t="shared" si="21"/>
        <v>0</v>
      </c>
      <c r="C700" s="167"/>
      <c r="D700" s="167"/>
      <c r="E700" s="167"/>
      <c r="F700" s="167"/>
      <c r="G700" s="167"/>
      <c r="H700" s="167"/>
    </row>
    <row r="701" spans="1:8">
      <c r="A701" s="168" t="str">
        <f t="shared" si="20"/>
        <v>female</v>
      </c>
      <c r="B701" s="168">
        <f t="shared" si="21"/>
        <v>0</v>
      </c>
      <c r="C701" s="167"/>
      <c r="D701" s="167"/>
      <c r="E701" s="167"/>
      <c r="F701" s="167"/>
      <c r="G701" s="167"/>
      <c r="H701" s="167"/>
    </row>
    <row r="702" spans="1:8">
      <c r="A702" s="168" t="str">
        <f t="shared" si="20"/>
        <v>female</v>
      </c>
      <c r="B702" s="168">
        <f t="shared" si="21"/>
        <v>0</v>
      </c>
      <c r="C702" s="167"/>
      <c r="D702" s="167"/>
      <c r="E702" s="167"/>
      <c r="F702" s="167"/>
      <c r="G702" s="167"/>
      <c r="H702" s="167"/>
    </row>
    <row r="703" spans="1:8">
      <c r="A703" s="168" t="str">
        <f t="shared" si="20"/>
        <v>female</v>
      </c>
      <c r="B703" s="168">
        <f t="shared" si="21"/>
        <v>0</v>
      </c>
      <c r="C703" s="167"/>
      <c r="D703" s="167"/>
      <c r="E703" s="167"/>
      <c r="F703" s="167"/>
      <c r="G703" s="167"/>
      <c r="H703" s="167"/>
    </row>
    <row r="704" spans="1:8">
      <c r="A704" s="168" t="str">
        <f t="shared" si="20"/>
        <v>female</v>
      </c>
      <c r="B704" s="168">
        <f t="shared" si="21"/>
        <v>0</v>
      </c>
      <c r="C704" s="167"/>
      <c r="D704" s="167"/>
      <c r="E704" s="167"/>
      <c r="F704" s="167"/>
      <c r="G704" s="167"/>
      <c r="H704" s="167"/>
    </row>
    <row r="705" spans="1:8">
      <c r="A705" s="168" t="str">
        <f t="shared" si="20"/>
        <v>female</v>
      </c>
      <c r="B705" s="168">
        <f t="shared" si="21"/>
        <v>0</v>
      </c>
      <c r="C705" s="167"/>
      <c r="D705" s="167"/>
      <c r="E705" s="167"/>
      <c r="F705" s="167"/>
      <c r="G705" s="167"/>
      <c r="H705" s="167"/>
    </row>
    <row r="706" spans="1:8">
      <c r="A706" s="168" t="str">
        <f t="shared" si="20"/>
        <v>female</v>
      </c>
      <c r="B706" s="168">
        <f t="shared" si="21"/>
        <v>0</v>
      </c>
      <c r="C706" s="167"/>
      <c r="D706" s="167"/>
      <c r="E706" s="167"/>
      <c r="F706" s="167"/>
      <c r="G706" s="167"/>
      <c r="H706" s="167"/>
    </row>
    <row r="707" spans="1:8">
      <c r="A707" s="168" t="str">
        <f t="shared" ref="A707:A770" si="22">IF(M708="זכר", "male", "female")</f>
        <v>female</v>
      </c>
      <c r="B707" s="168">
        <f t="shared" ref="B707:B770" si="23">N708</f>
        <v>0</v>
      </c>
      <c r="C707" s="167"/>
      <c r="D707" s="167"/>
      <c r="E707" s="167"/>
      <c r="F707" s="167"/>
      <c r="G707" s="167"/>
      <c r="H707" s="167"/>
    </row>
    <row r="708" spans="1:8">
      <c r="A708" s="168" t="str">
        <f t="shared" si="22"/>
        <v>female</v>
      </c>
      <c r="B708" s="168">
        <f t="shared" si="23"/>
        <v>0</v>
      </c>
      <c r="C708" s="167"/>
      <c r="D708" s="167"/>
      <c r="E708" s="167"/>
      <c r="F708" s="167"/>
      <c r="G708" s="167"/>
      <c r="H708" s="167"/>
    </row>
    <row r="709" spans="1:8">
      <c r="A709" s="168" t="str">
        <f t="shared" si="22"/>
        <v>female</v>
      </c>
      <c r="B709" s="168">
        <f t="shared" si="23"/>
        <v>0</v>
      </c>
      <c r="C709" s="167"/>
      <c r="D709" s="167"/>
      <c r="E709" s="167"/>
      <c r="F709" s="167"/>
      <c r="G709" s="167"/>
      <c r="H709" s="167"/>
    </row>
    <row r="710" spans="1:8">
      <c r="A710" s="168" t="str">
        <f t="shared" si="22"/>
        <v>female</v>
      </c>
      <c r="B710" s="168">
        <f t="shared" si="23"/>
        <v>0</v>
      </c>
      <c r="C710" s="167"/>
      <c r="D710" s="167"/>
      <c r="E710" s="167"/>
      <c r="F710" s="167"/>
      <c r="G710" s="167"/>
      <c r="H710" s="167"/>
    </row>
    <row r="711" spans="1:8">
      <c r="A711" s="168" t="str">
        <f t="shared" si="22"/>
        <v>female</v>
      </c>
      <c r="B711" s="168">
        <f t="shared" si="23"/>
        <v>0</v>
      </c>
      <c r="C711" s="167"/>
      <c r="D711" s="167"/>
      <c r="E711" s="167"/>
      <c r="F711" s="167"/>
      <c r="G711" s="167"/>
      <c r="H711" s="167"/>
    </row>
    <row r="712" spans="1:8">
      <c r="A712" s="168" t="str">
        <f t="shared" si="22"/>
        <v>female</v>
      </c>
      <c r="B712" s="168">
        <f t="shared" si="23"/>
        <v>0</v>
      </c>
      <c r="C712" s="167"/>
      <c r="D712" s="167"/>
      <c r="E712" s="167"/>
      <c r="F712" s="167"/>
      <c r="G712" s="167"/>
      <c r="H712" s="167"/>
    </row>
    <row r="713" spans="1:8">
      <c r="A713" s="168" t="str">
        <f t="shared" si="22"/>
        <v>female</v>
      </c>
      <c r="B713" s="168">
        <f t="shared" si="23"/>
        <v>0</v>
      </c>
      <c r="C713" s="167"/>
      <c r="D713" s="167"/>
      <c r="E713" s="167"/>
      <c r="F713" s="167"/>
      <c r="G713" s="167"/>
      <c r="H713" s="167"/>
    </row>
    <row r="714" spans="1:8">
      <c r="A714" s="168" t="str">
        <f t="shared" si="22"/>
        <v>female</v>
      </c>
      <c r="B714" s="168">
        <f t="shared" si="23"/>
        <v>0</v>
      </c>
      <c r="C714" s="167"/>
      <c r="D714" s="167"/>
      <c r="E714" s="167"/>
      <c r="F714" s="167"/>
      <c r="G714" s="167"/>
      <c r="H714" s="167"/>
    </row>
    <row r="715" spans="1:8">
      <c r="A715" s="168" t="str">
        <f t="shared" si="22"/>
        <v>female</v>
      </c>
      <c r="B715" s="168">
        <f t="shared" si="23"/>
        <v>0</v>
      </c>
      <c r="C715" s="167"/>
      <c r="D715" s="167"/>
      <c r="E715" s="167"/>
      <c r="F715" s="167"/>
      <c r="G715" s="167"/>
      <c r="H715" s="167"/>
    </row>
    <row r="716" spans="1:8">
      <c r="A716" s="168" t="str">
        <f t="shared" si="22"/>
        <v>female</v>
      </c>
      <c r="B716" s="168">
        <f t="shared" si="23"/>
        <v>0</v>
      </c>
      <c r="C716" s="167"/>
      <c r="D716" s="167"/>
      <c r="E716" s="167"/>
      <c r="F716" s="167"/>
      <c r="G716" s="167"/>
      <c r="H716" s="167"/>
    </row>
    <row r="717" spans="1:8">
      <c r="A717" s="168" t="str">
        <f t="shared" si="22"/>
        <v>female</v>
      </c>
      <c r="B717" s="168">
        <f t="shared" si="23"/>
        <v>0</v>
      </c>
      <c r="C717" s="167"/>
      <c r="D717" s="167"/>
      <c r="E717" s="167"/>
      <c r="F717" s="167"/>
      <c r="G717" s="167"/>
      <c r="H717" s="167"/>
    </row>
    <row r="718" spans="1:8">
      <c r="A718" s="168" t="str">
        <f t="shared" si="22"/>
        <v>female</v>
      </c>
      <c r="B718" s="168">
        <f t="shared" si="23"/>
        <v>0</v>
      </c>
      <c r="C718" s="167"/>
      <c r="D718" s="167"/>
      <c r="E718" s="167"/>
      <c r="F718" s="167"/>
      <c r="G718" s="167"/>
      <c r="H718" s="167"/>
    </row>
    <row r="719" spans="1:8">
      <c r="A719" s="168" t="str">
        <f t="shared" si="22"/>
        <v>female</v>
      </c>
      <c r="B719" s="168">
        <f t="shared" si="23"/>
        <v>0</v>
      </c>
      <c r="C719" s="167"/>
      <c r="D719" s="167"/>
      <c r="E719" s="167"/>
      <c r="F719" s="167"/>
      <c r="G719" s="167"/>
      <c r="H719" s="167"/>
    </row>
    <row r="720" spans="1:8">
      <c r="A720" s="168" t="str">
        <f t="shared" si="22"/>
        <v>female</v>
      </c>
      <c r="B720" s="168">
        <f t="shared" si="23"/>
        <v>0</v>
      </c>
      <c r="C720" s="167"/>
      <c r="D720" s="167"/>
      <c r="E720" s="167"/>
      <c r="F720" s="167"/>
      <c r="G720" s="167"/>
      <c r="H720" s="167"/>
    </row>
    <row r="721" spans="1:8">
      <c r="A721" s="168" t="str">
        <f t="shared" si="22"/>
        <v>female</v>
      </c>
      <c r="B721" s="168">
        <f t="shared" si="23"/>
        <v>0</v>
      </c>
      <c r="C721" s="167"/>
      <c r="D721" s="167"/>
      <c r="E721" s="167"/>
      <c r="F721" s="167"/>
      <c r="G721" s="167"/>
      <c r="H721" s="167"/>
    </row>
    <row r="722" spans="1:8">
      <c r="A722" s="168" t="str">
        <f t="shared" si="22"/>
        <v>female</v>
      </c>
      <c r="B722" s="168">
        <f t="shared" si="23"/>
        <v>0</v>
      </c>
      <c r="C722" s="167"/>
      <c r="D722" s="167"/>
      <c r="E722" s="167"/>
      <c r="F722" s="167"/>
      <c r="G722" s="167"/>
      <c r="H722" s="167"/>
    </row>
    <row r="723" spans="1:8">
      <c r="A723" s="168" t="str">
        <f t="shared" si="22"/>
        <v>female</v>
      </c>
      <c r="B723" s="168">
        <f t="shared" si="23"/>
        <v>0</v>
      </c>
      <c r="C723" s="167"/>
      <c r="D723" s="167"/>
      <c r="E723" s="167"/>
      <c r="F723" s="167"/>
      <c r="G723" s="167"/>
      <c r="H723" s="167"/>
    </row>
    <row r="724" spans="1:8">
      <c r="A724" s="168" t="str">
        <f t="shared" si="22"/>
        <v>female</v>
      </c>
      <c r="B724" s="168">
        <f t="shared" si="23"/>
        <v>0</v>
      </c>
      <c r="C724" s="167"/>
      <c r="D724" s="167"/>
      <c r="E724" s="167"/>
      <c r="F724" s="167"/>
      <c r="G724" s="167"/>
      <c r="H724" s="167"/>
    </row>
    <row r="725" spans="1:8">
      <c r="A725" s="168" t="str">
        <f t="shared" si="22"/>
        <v>female</v>
      </c>
      <c r="B725" s="168">
        <f t="shared" si="23"/>
        <v>0</v>
      </c>
      <c r="C725" s="167"/>
      <c r="D725" s="167"/>
      <c r="E725" s="167"/>
      <c r="F725" s="167"/>
      <c r="G725" s="167"/>
      <c r="H725" s="167"/>
    </row>
    <row r="726" spans="1:8">
      <c r="A726" s="168" t="str">
        <f t="shared" si="22"/>
        <v>female</v>
      </c>
      <c r="B726" s="168">
        <f t="shared" si="23"/>
        <v>0</v>
      </c>
      <c r="C726" s="167"/>
      <c r="D726" s="167"/>
      <c r="E726" s="167"/>
      <c r="F726" s="167"/>
      <c r="G726" s="167"/>
      <c r="H726" s="167"/>
    </row>
    <row r="727" spans="1:8">
      <c r="A727" s="168" t="str">
        <f t="shared" si="22"/>
        <v>female</v>
      </c>
      <c r="B727" s="168">
        <f t="shared" si="23"/>
        <v>0</v>
      </c>
      <c r="C727" s="167"/>
      <c r="D727" s="167"/>
      <c r="E727" s="167"/>
      <c r="F727" s="167"/>
      <c r="G727" s="167"/>
      <c r="H727" s="167"/>
    </row>
    <row r="728" spans="1:8">
      <c r="A728" s="168" t="str">
        <f t="shared" si="22"/>
        <v>female</v>
      </c>
      <c r="B728" s="168">
        <f t="shared" si="23"/>
        <v>0</v>
      </c>
      <c r="C728" s="167"/>
      <c r="D728" s="167"/>
      <c r="E728" s="167"/>
      <c r="F728" s="167"/>
      <c r="G728" s="167"/>
      <c r="H728" s="167"/>
    </row>
    <row r="729" spans="1:8">
      <c r="A729" s="168" t="str">
        <f t="shared" si="22"/>
        <v>female</v>
      </c>
      <c r="B729" s="168">
        <f t="shared" si="23"/>
        <v>0</v>
      </c>
      <c r="C729" s="167"/>
      <c r="D729" s="167"/>
      <c r="E729" s="167"/>
      <c r="F729" s="167"/>
      <c r="G729" s="167"/>
      <c r="H729" s="167"/>
    </row>
    <row r="730" spans="1:8">
      <c r="A730" s="168" t="str">
        <f t="shared" si="22"/>
        <v>female</v>
      </c>
      <c r="B730" s="168">
        <f t="shared" si="23"/>
        <v>0</v>
      </c>
      <c r="C730" s="167"/>
      <c r="D730" s="167"/>
      <c r="E730" s="167"/>
      <c r="F730" s="167"/>
      <c r="G730" s="167"/>
      <c r="H730" s="167"/>
    </row>
    <row r="731" spans="1:8">
      <c r="A731" s="168" t="str">
        <f t="shared" si="22"/>
        <v>female</v>
      </c>
      <c r="B731" s="168">
        <f t="shared" si="23"/>
        <v>0</v>
      </c>
      <c r="C731" s="167"/>
      <c r="D731" s="167"/>
      <c r="E731" s="167"/>
      <c r="F731" s="167"/>
      <c r="G731" s="167"/>
      <c r="H731" s="167"/>
    </row>
    <row r="732" spans="1:8">
      <c r="A732" s="168" t="str">
        <f t="shared" si="22"/>
        <v>female</v>
      </c>
      <c r="B732" s="168">
        <f t="shared" si="23"/>
        <v>0</v>
      </c>
      <c r="C732" s="167"/>
      <c r="D732" s="167"/>
      <c r="E732" s="167"/>
      <c r="F732" s="167"/>
      <c r="G732" s="167"/>
      <c r="H732" s="167"/>
    </row>
    <row r="733" spans="1:8">
      <c r="A733" s="168" t="str">
        <f t="shared" si="22"/>
        <v>female</v>
      </c>
      <c r="B733" s="168">
        <f t="shared" si="23"/>
        <v>0</v>
      </c>
      <c r="C733" s="167"/>
      <c r="D733" s="167"/>
      <c r="E733" s="167"/>
      <c r="F733" s="167"/>
      <c r="G733" s="167"/>
      <c r="H733" s="167"/>
    </row>
    <row r="734" spans="1:8">
      <c r="A734" s="168" t="str">
        <f t="shared" si="22"/>
        <v>female</v>
      </c>
      <c r="B734" s="168">
        <f t="shared" si="23"/>
        <v>0</v>
      </c>
      <c r="C734" s="167"/>
      <c r="D734" s="167"/>
      <c r="E734" s="167"/>
      <c r="F734" s="167"/>
      <c r="G734" s="167"/>
      <c r="H734" s="167"/>
    </row>
    <row r="735" spans="1:8">
      <c r="A735" s="168" t="str">
        <f t="shared" si="22"/>
        <v>female</v>
      </c>
      <c r="B735" s="168">
        <f t="shared" si="23"/>
        <v>0</v>
      </c>
      <c r="C735" s="167"/>
      <c r="D735" s="167"/>
      <c r="E735" s="167"/>
      <c r="F735" s="167"/>
      <c r="G735" s="167"/>
      <c r="H735" s="167"/>
    </row>
    <row r="736" spans="1:8">
      <c r="A736" s="168" t="str">
        <f t="shared" si="22"/>
        <v>female</v>
      </c>
      <c r="B736" s="168">
        <f t="shared" si="23"/>
        <v>0</v>
      </c>
      <c r="C736" s="167"/>
      <c r="D736" s="167"/>
      <c r="E736" s="167"/>
      <c r="F736" s="167"/>
      <c r="G736" s="167"/>
      <c r="H736" s="167"/>
    </row>
    <row r="737" spans="1:8">
      <c r="A737" s="168" t="str">
        <f t="shared" si="22"/>
        <v>female</v>
      </c>
      <c r="B737" s="168">
        <f t="shared" si="23"/>
        <v>0</v>
      </c>
      <c r="C737" s="167"/>
      <c r="D737" s="167"/>
      <c r="E737" s="167"/>
      <c r="F737" s="167"/>
      <c r="G737" s="167"/>
      <c r="H737" s="167"/>
    </row>
    <row r="738" spans="1:8">
      <c r="A738" s="168" t="str">
        <f t="shared" si="22"/>
        <v>female</v>
      </c>
      <c r="B738" s="168">
        <f t="shared" si="23"/>
        <v>0</v>
      </c>
      <c r="C738" s="167"/>
      <c r="D738" s="167"/>
      <c r="E738" s="167"/>
      <c r="F738" s="167"/>
      <c r="G738" s="167"/>
      <c r="H738" s="167"/>
    </row>
    <row r="739" spans="1:8">
      <c r="A739" s="168" t="str">
        <f t="shared" si="22"/>
        <v>female</v>
      </c>
      <c r="B739" s="168">
        <f t="shared" si="23"/>
        <v>0</v>
      </c>
      <c r="C739" s="167"/>
      <c r="D739" s="167"/>
      <c r="E739" s="167"/>
      <c r="F739" s="167"/>
      <c r="G739" s="167"/>
      <c r="H739" s="167"/>
    </row>
    <row r="740" spans="1:8">
      <c r="A740" s="168" t="str">
        <f t="shared" si="22"/>
        <v>female</v>
      </c>
      <c r="B740" s="168">
        <f t="shared" si="23"/>
        <v>0</v>
      </c>
      <c r="C740" s="167"/>
      <c r="D740" s="167"/>
      <c r="E740" s="167"/>
      <c r="F740" s="167"/>
      <c r="G740" s="167"/>
      <c r="H740" s="167"/>
    </row>
    <row r="741" spans="1:8">
      <c r="A741" s="168" t="str">
        <f t="shared" si="22"/>
        <v>female</v>
      </c>
      <c r="B741" s="168">
        <f t="shared" si="23"/>
        <v>0</v>
      </c>
      <c r="C741" s="167"/>
      <c r="D741" s="167"/>
      <c r="E741" s="167"/>
      <c r="F741" s="167"/>
      <c r="G741" s="167"/>
      <c r="H741" s="167"/>
    </row>
    <row r="742" spans="1:8">
      <c r="A742" s="168" t="str">
        <f t="shared" si="22"/>
        <v>female</v>
      </c>
      <c r="B742" s="168">
        <f t="shared" si="23"/>
        <v>0</v>
      </c>
      <c r="C742" s="167"/>
      <c r="D742" s="167"/>
      <c r="E742" s="167"/>
      <c r="F742" s="167"/>
      <c r="G742" s="167"/>
      <c r="H742" s="167"/>
    </row>
    <row r="743" spans="1:8">
      <c r="A743" s="168" t="str">
        <f t="shared" si="22"/>
        <v>female</v>
      </c>
      <c r="B743" s="168">
        <f t="shared" si="23"/>
        <v>0</v>
      </c>
      <c r="C743" s="167"/>
      <c r="D743" s="167"/>
      <c r="E743" s="167"/>
      <c r="F743" s="167"/>
      <c r="G743" s="167"/>
      <c r="H743" s="167"/>
    </row>
    <row r="744" spans="1:8">
      <c r="A744" s="168" t="str">
        <f t="shared" si="22"/>
        <v>female</v>
      </c>
      <c r="B744" s="168">
        <f t="shared" si="23"/>
        <v>0</v>
      </c>
      <c r="C744" s="167"/>
      <c r="D744" s="167"/>
      <c r="E744" s="167"/>
      <c r="F744" s="167"/>
      <c r="G744" s="167"/>
      <c r="H744" s="167"/>
    </row>
    <row r="745" spans="1:8">
      <c r="A745" s="168" t="str">
        <f t="shared" si="22"/>
        <v>female</v>
      </c>
      <c r="B745" s="168">
        <f t="shared" si="23"/>
        <v>0</v>
      </c>
      <c r="C745" s="167"/>
      <c r="D745" s="167"/>
      <c r="E745" s="167"/>
      <c r="F745" s="167"/>
      <c r="G745" s="167"/>
      <c r="H745" s="167"/>
    </row>
    <row r="746" spans="1:8">
      <c r="A746" s="168" t="str">
        <f t="shared" si="22"/>
        <v>female</v>
      </c>
      <c r="B746" s="168">
        <f t="shared" si="23"/>
        <v>0</v>
      </c>
      <c r="C746" s="167"/>
      <c r="D746" s="167"/>
      <c r="E746" s="167"/>
      <c r="F746" s="167"/>
      <c r="G746" s="167"/>
      <c r="H746" s="167"/>
    </row>
    <row r="747" spans="1:8">
      <c r="A747" s="168" t="str">
        <f t="shared" si="22"/>
        <v>female</v>
      </c>
      <c r="B747" s="168">
        <f t="shared" si="23"/>
        <v>0</v>
      </c>
      <c r="C747" s="167"/>
      <c r="D747" s="167"/>
      <c r="E747" s="167"/>
      <c r="F747" s="167"/>
      <c r="G747" s="167"/>
      <c r="H747" s="167"/>
    </row>
    <row r="748" spans="1:8">
      <c r="A748" s="168" t="str">
        <f t="shared" si="22"/>
        <v>female</v>
      </c>
      <c r="B748" s="168">
        <f t="shared" si="23"/>
        <v>0</v>
      </c>
      <c r="C748" s="167"/>
      <c r="D748" s="167"/>
      <c r="E748" s="167"/>
      <c r="F748" s="167"/>
      <c r="G748" s="167"/>
      <c r="H748" s="167"/>
    </row>
    <row r="749" spans="1:8">
      <c r="A749" s="168" t="str">
        <f t="shared" si="22"/>
        <v>female</v>
      </c>
      <c r="B749" s="168">
        <f t="shared" si="23"/>
        <v>0</v>
      </c>
      <c r="C749" s="167"/>
      <c r="D749" s="167"/>
      <c r="E749" s="167"/>
      <c r="F749" s="167"/>
      <c r="G749" s="167"/>
      <c r="H749" s="167"/>
    </row>
    <row r="750" spans="1:8">
      <c r="A750" s="168" t="str">
        <f t="shared" si="22"/>
        <v>female</v>
      </c>
      <c r="B750" s="168">
        <f t="shared" si="23"/>
        <v>0</v>
      </c>
      <c r="C750" s="167"/>
      <c r="D750" s="167"/>
      <c r="E750" s="167"/>
      <c r="F750" s="167"/>
      <c r="G750" s="167"/>
      <c r="H750" s="167"/>
    </row>
    <row r="751" spans="1:8">
      <c r="A751" s="168" t="str">
        <f t="shared" si="22"/>
        <v>female</v>
      </c>
      <c r="B751" s="168">
        <f t="shared" si="23"/>
        <v>0</v>
      </c>
      <c r="C751" s="167"/>
      <c r="D751" s="167"/>
      <c r="E751" s="167"/>
      <c r="F751" s="167"/>
      <c r="G751" s="167"/>
      <c r="H751" s="167"/>
    </row>
    <row r="752" spans="1:8">
      <c r="A752" s="168" t="str">
        <f t="shared" si="22"/>
        <v>female</v>
      </c>
      <c r="B752" s="168">
        <f t="shared" si="23"/>
        <v>0</v>
      </c>
      <c r="C752" s="167"/>
      <c r="D752" s="167"/>
      <c r="E752" s="167"/>
      <c r="F752" s="167"/>
      <c r="G752" s="167"/>
      <c r="H752" s="167"/>
    </row>
    <row r="753" spans="1:8">
      <c r="A753" s="168" t="str">
        <f t="shared" si="22"/>
        <v>female</v>
      </c>
      <c r="B753" s="168">
        <f t="shared" si="23"/>
        <v>0</v>
      </c>
      <c r="C753" s="167"/>
      <c r="D753" s="167"/>
      <c r="E753" s="167"/>
      <c r="F753" s="167"/>
      <c r="G753" s="167"/>
      <c r="H753" s="167"/>
    </row>
    <row r="754" spans="1:8">
      <c r="A754" s="168" t="str">
        <f t="shared" si="22"/>
        <v>female</v>
      </c>
      <c r="B754" s="168">
        <f t="shared" si="23"/>
        <v>0</v>
      </c>
      <c r="C754" s="167"/>
      <c r="D754" s="167"/>
      <c r="E754" s="167"/>
      <c r="F754" s="167"/>
      <c r="G754" s="167"/>
      <c r="H754" s="167"/>
    </row>
    <row r="755" spans="1:8">
      <c r="A755" s="168" t="str">
        <f t="shared" si="22"/>
        <v>female</v>
      </c>
      <c r="B755" s="168">
        <f t="shared" si="23"/>
        <v>0</v>
      </c>
      <c r="C755" s="167"/>
      <c r="D755" s="167"/>
      <c r="E755" s="167"/>
      <c r="F755" s="167"/>
      <c r="G755" s="167"/>
      <c r="H755" s="167"/>
    </row>
    <row r="756" spans="1:8">
      <c r="A756" s="168" t="str">
        <f t="shared" si="22"/>
        <v>female</v>
      </c>
      <c r="B756" s="168">
        <f t="shared" si="23"/>
        <v>0</v>
      </c>
      <c r="C756" s="167"/>
      <c r="D756" s="167"/>
      <c r="E756" s="167"/>
      <c r="F756" s="167"/>
      <c r="G756" s="167"/>
      <c r="H756" s="167"/>
    </row>
    <row r="757" spans="1:8">
      <c r="A757" s="168" t="str">
        <f t="shared" si="22"/>
        <v>female</v>
      </c>
      <c r="B757" s="168">
        <f t="shared" si="23"/>
        <v>0</v>
      </c>
      <c r="C757" s="167"/>
      <c r="D757" s="167"/>
      <c r="E757" s="167"/>
      <c r="F757" s="167"/>
      <c r="G757" s="167"/>
      <c r="H757" s="167"/>
    </row>
    <row r="758" spans="1:8">
      <c r="A758" s="168" t="str">
        <f t="shared" si="22"/>
        <v>female</v>
      </c>
      <c r="B758" s="168">
        <f t="shared" si="23"/>
        <v>0</v>
      </c>
      <c r="C758" s="167"/>
      <c r="D758" s="167"/>
      <c r="E758" s="167"/>
      <c r="F758" s="167"/>
      <c r="G758" s="167"/>
      <c r="H758" s="167"/>
    </row>
    <row r="759" spans="1:8">
      <c r="A759" s="168" t="str">
        <f t="shared" si="22"/>
        <v>female</v>
      </c>
      <c r="B759" s="168">
        <f t="shared" si="23"/>
        <v>0</v>
      </c>
      <c r="C759" s="167"/>
      <c r="D759" s="167"/>
      <c r="E759" s="167"/>
      <c r="F759" s="167"/>
      <c r="G759" s="167"/>
      <c r="H759" s="167"/>
    </row>
    <row r="760" spans="1:8">
      <c r="A760" s="168" t="str">
        <f t="shared" si="22"/>
        <v>female</v>
      </c>
      <c r="B760" s="168">
        <f t="shared" si="23"/>
        <v>0</v>
      </c>
      <c r="C760" s="167"/>
      <c r="D760" s="167"/>
      <c r="E760" s="167"/>
      <c r="F760" s="167"/>
      <c r="G760" s="167"/>
      <c r="H760" s="167"/>
    </row>
    <row r="761" spans="1:8">
      <c r="A761" s="168" t="str">
        <f t="shared" si="22"/>
        <v>female</v>
      </c>
      <c r="B761" s="168">
        <f t="shared" si="23"/>
        <v>0</v>
      </c>
      <c r="C761" s="167"/>
      <c r="D761" s="167"/>
      <c r="E761" s="167"/>
      <c r="F761" s="167"/>
      <c r="G761" s="167"/>
      <c r="H761" s="167"/>
    </row>
    <row r="762" spans="1:8">
      <c r="A762" s="168" t="str">
        <f t="shared" si="22"/>
        <v>female</v>
      </c>
      <c r="B762" s="168">
        <f t="shared" si="23"/>
        <v>0</v>
      </c>
      <c r="C762" s="167"/>
      <c r="D762" s="167"/>
      <c r="E762" s="167"/>
      <c r="F762" s="167"/>
      <c r="G762" s="167"/>
      <c r="H762" s="167"/>
    </row>
    <row r="763" spans="1:8">
      <c r="A763" s="168" t="str">
        <f t="shared" si="22"/>
        <v>female</v>
      </c>
      <c r="B763" s="168">
        <f t="shared" si="23"/>
        <v>0</v>
      </c>
      <c r="C763" s="167"/>
      <c r="D763" s="167"/>
      <c r="E763" s="167"/>
      <c r="F763" s="167"/>
      <c r="G763" s="167"/>
      <c r="H763" s="167"/>
    </row>
    <row r="764" spans="1:8">
      <c r="A764" s="168" t="str">
        <f t="shared" si="22"/>
        <v>female</v>
      </c>
      <c r="B764" s="168">
        <f t="shared" si="23"/>
        <v>0</v>
      </c>
      <c r="C764" s="167"/>
      <c r="D764" s="167"/>
      <c r="E764" s="167"/>
      <c r="F764" s="167"/>
      <c r="G764" s="167"/>
      <c r="H764" s="167"/>
    </row>
    <row r="765" spans="1:8">
      <c r="A765" s="168" t="str">
        <f t="shared" si="22"/>
        <v>female</v>
      </c>
      <c r="B765" s="168">
        <f t="shared" si="23"/>
        <v>0</v>
      </c>
      <c r="C765" s="167"/>
      <c r="D765" s="167"/>
      <c r="E765" s="167"/>
      <c r="F765" s="167"/>
      <c r="G765" s="167"/>
      <c r="H765" s="167"/>
    </row>
    <row r="766" spans="1:8">
      <c r="A766" s="168" t="str">
        <f t="shared" si="22"/>
        <v>female</v>
      </c>
      <c r="B766" s="168">
        <f t="shared" si="23"/>
        <v>0</v>
      </c>
      <c r="C766" s="167"/>
      <c r="D766" s="167"/>
      <c r="E766" s="167"/>
      <c r="F766" s="167"/>
      <c r="G766" s="167"/>
      <c r="H766" s="167"/>
    </row>
    <row r="767" spans="1:8">
      <c r="A767" s="168" t="str">
        <f t="shared" si="22"/>
        <v>female</v>
      </c>
      <c r="B767" s="168">
        <f t="shared" si="23"/>
        <v>0</v>
      </c>
      <c r="C767" s="167"/>
      <c r="D767" s="167"/>
      <c r="E767" s="167"/>
      <c r="F767" s="167"/>
      <c r="G767" s="167"/>
      <c r="H767" s="167"/>
    </row>
    <row r="768" spans="1:8">
      <c r="A768" s="168" t="str">
        <f t="shared" si="22"/>
        <v>female</v>
      </c>
      <c r="B768" s="168">
        <f t="shared" si="23"/>
        <v>0</v>
      </c>
      <c r="C768" s="167"/>
      <c r="D768" s="167"/>
      <c r="E768" s="167"/>
      <c r="F768" s="167"/>
      <c r="G768" s="167"/>
      <c r="H768" s="167"/>
    </row>
    <row r="769" spans="1:8">
      <c r="A769" s="168" t="str">
        <f t="shared" si="22"/>
        <v>female</v>
      </c>
      <c r="B769" s="168">
        <f t="shared" si="23"/>
        <v>0</v>
      </c>
      <c r="C769" s="167"/>
      <c r="D769" s="167"/>
      <c r="E769" s="167"/>
      <c r="F769" s="167"/>
      <c r="G769" s="167"/>
      <c r="H769" s="167"/>
    </row>
    <row r="770" spans="1:8">
      <c r="A770" s="168" t="str">
        <f t="shared" si="22"/>
        <v>female</v>
      </c>
      <c r="B770" s="168">
        <f t="shared" si="23"/>
        <v>0</v>
      </c>
      <c r="C770" s="167"/>
      <c r="D770" s="167"/>
      <c r="E770" s="167"/>
      <c r="F770" s="167"/>
      <c r="G770" s="167"/>
      <c r="H770" s="167"/>
    </row>
    <row r="771" spans="1:8">
      <c r="A771" s="168" t="str">
        <f t="shared" ref="A771:A834" si="24">IF(M772="זכר", "male", "female")</f>
        <v>female</v>
      </c>
      <c r="B771" s="168">
        <f t="shared" ref="B771:B834" si="25">N772</f>
        <v>0</v>
      </c>
      <c r="C771" s="167"/>
      <c r="D771" s="167"/>
      <c r="E771" s="167"/>
      <c r="F771" s="167"/>
      <c r="G771" s="167"/>
      <c r="H771" s="167"/>
    </row>
    <row r="772" spans="1:8">
      <c r="A772" s="168" t="str">
        <f t="shared" si="24"/>
        <v>female</v>
      </c>
      <c r="B772" s="168">
        <f t="shared" si="25"/>
        <v>0</v>
      </c>
      <c r="C772" s="167"/>
      <c r="D772" s="167"/>
      <c r="E772" s="167"/>
      <c r="F772" s="167"/>
      <c r="G772" s="167"/>
      <c r="H772" s="167"/>
    </row>
    <row r="773" spans="1:8">
      <c r="A773" s="168" t="str">
        <f t="shared" si="24"/>
        <v>female</v>
      </c>
      <c r="B773" s="168">
        <f t="shared" si="25"/>
        <v>0</v>
      </c>
      <c r="C773" s="167"/>
      <c r="D773" s="167"/>
      <c r="E773" s="167"/>
      <c r="F773" s="167"/>
      <c r="G773" s="167"/>
      <c r="H773" s="167"/>
    </row>
    <row r="774" spans="1:8">
      <c r="A774" s="168" t="str">
        <f t="shared" si="24"/>
        <v>female</v>
      </c>
      <c r="B774" s="168">
        <f t="shared" si="25"/>
        <v>0</v>
      </c>
      <c r="C774" s="167"/>
      <c r="D774" s="167"/>
      <c r="E774" s="167"/>
      <c r="F774" s="167"/>
      <c r="G774" s="167"/>
      <c r="H774" s="167"/>
    </row>
    <row r="775" spans="1:8">
      <c r="A775" s="168" t="str">
        <f t="shared" si="24"/>
        <v>female</v>
      </c>
      <c r="B775" s="168">
        <f t="shared" si="25"/>
        <v>0</v>
      </c>
      <c r="C775" s="167"/>
      <c r="D775" s="167"/>
      <c r="E775" s="167"/>
      <c r="F775" s="167"/>
      <c r="G775" s="167"/>
      <c r="H775" s="167"/>
    </row>
    <row r="776" spans="1:8">
      <c r="A776" s="168" t="str">
        <f t="shared" si="24"/>
        <v>female</v>
      </c>
      <c r="B776" s="168">
        <f t="shared" si="25"/>
        <v>0</v>
      </c>
      <c r="C776" s="167"/>
      <c r="D776" s="167"/>
      <c r="E776" s="167"/>
      <c r="F776" s="167"/>
      <c r="G776" s="167"/>
      <c r="H776" s="167"/>
    </row>
    <row r="777" spans="1:8">
      <c r="A777" s="168" t="str">
        <f t="shared" si="24"/>
        <v>female</v>
      </c>
      <c r="B777" s="168">
        <f t="shared" si="25"/>
        <v>0</v>
      </c>
      <c r="C777" s="167"/>
      <c r="D777" s="167"/>
      <c r="E777" s="167"/>
      <c r="F777" s="167"/>
      <c r="G777" s="167"/>
      <c r="H777" s="167"/>
    </row>
    <row r="778" spans="1:8">
      <c r="A778" s="168" t="str">
        <f t="shared" si="24"/>
        <v>female</v>
      </c>
      <c r="B778" s="168">
        <f t="shared" si="25"/>
        <v>0</v>
      </c>
      <c r="C778" s="167"/>
      <c r="D778" s="167"/>
      <c r="E778" s="167"/>
      <c r="F778" s="167"/>
      <c r="G778" s="167"/>
      <c r="H778" s="167"/>
    </row>
    <row r="779" spans="1:8">
      <c r="A779" s="168" t="str">
        <f t="shared" si="24"/>
        <v>female</v>
      </c>
      <c r="B779" s="168">
        <f t="shared" si="25"/>
        <v>0</v>
      </c>
      <c r="C779" s="167"/>
      <c r="D779" s="167"/>
      <c r="E779" s="167"/>
      <c r="F779" s="167"/>
      <c r="G779" s="167"/>
      <c r="H779" s="167"/>
    </row>
    <row r="780" spans="1:8">
      <c r="A780" s="168" t="str">
        <f t="shared" si="24"/>
        <v>female</v>
      </c>
      <c r="B780" s="168">
        <f t="shared" si="25"/>
        <v>0</v>
      </c>
      <c r="C780" s="167"/>
      <c r="D780" s="167"/>
      <c r="E780" s="167"/>
      <c r="F780" s="167"/>
      <c r="G780" s="167"/>
      <c r="H780" s="167"/>
    </row>
    <row r="781" spans="1:8">
      <c r="A781" s="168" t="str">
        <f t="shared" si="24"/>
        <v>female</v>
      </c>
      <c r="B781" s="168">
        <f t="shared" si="25"/>
        <v>0</v>
      </c>
      <c r="C781" s="167"/>
      <c r="D781" s="167"/>
      <c r="E781" s="167"/>
      <c r="F781" s="167"/>
      <c r="G781" s="167"/>
      <c r="H781" s="167"/>
    </row>
    <row r="782" spans="1:8">
      <c r="A782" s="168" t="str">
        <f t="shared" si="24"/>
        <v>female</v>
      </c>
      <c r="B782" s="168">
        <f t="shared" si="25"/>
        <v>0</v>
      </c>
      <c r="C782" s="167"/>
      <c r="D782" s="167"/>
      <c r="E782" s="167"/>
      <c r="F782" s="167"/>
      <c r="G782" s="167"/>
      <c r="H782" s="167"/>
    </row>
    <row r="783" spans="1:8">
      <c r="A783" s="168" t="str">
        <f t="shared" si="24"/>
        <v>female</v>
      </c>
      <c r="B783" s="168">
        <f t="shared" si="25"/>
        <v>0</v>
      </c>
      <c r="C783" s="167"/>
      <c r="D783" s="167"/>
      <c r="E783" s="167"/>
      <c r="F783" s="167"/>
      <c r="G783" s="167"/>
      <c r="H783" s="167"/>
    </row>
    <row r="784" spans="1:8">
      <c r="A784" s="168" t="str">
        <f t="shared" si="24"/>
        <v>female</v>
      </c>
      <c r="B784" s="168">
        <f t="shared" si="25"/>
        <v>0</v>
      </c>
      <c r="C784" s="167"/>
      <c r="D784" s="167"/>
      <c r="E784" s="167"/>
      <c r="F784" s="167"/>
      <c r="G784" s="167"/>
      <c r="H784" s="167"/>
    </row>
    <row r="785" spans="1:8">
      <c r="A785" s="168" t="str">
        <f t="shared" si="24"/>
        <v>female</v>
      </c>
      <c r="B785" s="168">
        <f t="shared" si="25"/>
        <v>0</v>
      </c>
      <c r="C785" s="167"/>
      <c r="D785" s="167"/>
      <c r="E785" s="167"/>
      <c r="F785" s="167"/>
      <c r="G785" s="167"/>
      <c r="H785" s="167"/>
    </row>
    <row r="786" spans="1:8">
      <c r="A786" s="168" t="str">
        <f t="shared" si="24"/>
        <v>female</v>
      </c>
      <c r="B786" s="168">
        <f t="shared" si="25"/>
        <v>0</v>
      </c>
      <c r="C786" s="167"/>
      <c r="D786" s="167"/>
      <c r="E786" s="167"/>
      <c r="F786" s="167"/>
      <c r="G786" s="167"/>
      <c r="H786" s="167"/>
    </row>
    <row r="787" spans="1:8">
      <c r="A787" s="168" t="str">
        <f t="shared" si="24"/>
        <v>female</v>
      </c>
      <c r="B787" s="168">
        <f t="shared" si="25"/>
        <v>0</v>
      </c>
      <c r="C787" s="167"/>
      <c r="D787" s="167"/>
      <c r="E787" s="167"/>
      <c r="F787" s="167"/>
      <c r="G787" s="167"/>
      <c r="H787" s="167"/>
    </row>
    <row r="788" spans="1:8">
      <c r="A788" s="168" t="str">
        <f t="shared" si="24"/>
        <v>female</v>
      </c>
      <c r="B788" s="168">
        <f t="shared" si="25"/>
        <v>0</v>
      </c>
      <c r="C788" s="167"/>
      <c r="D788" s="167"/>
      <c r="E788" s="167"/>
      <c r="F788" s="167"/>
      <c r="G788" s="167"/>
      <c r="H788" s="167"/>
    </row>
    <row r="789" spans="1:8">
      <c r="A789" s="168" t="str">
        <f t="shared" si="24"/>
        <v>female</v>
      </c>
      <c r="B789" s="168">
        <f t="shared" si="25"/>
        <v>0</v>
      </c>
      <c r="C789" s="167"/>
      <c r="D789" s="167"/>
      <c r="E789" s="167"/>
      <c r="F789" s="167"/>
      <c r="G789" s="167"/>
      <c r="H789" s="167"/>
    </row>
    <row r="790" spans="1:8">
      <c r="A790" s="168" t="str">
        <f t="shared" si="24"/>
        <v>female</v>
      </c>
      <c r="B790" s="168">
        <f t="shared" si="25"/>
        <v>0</v>
      </c>
      <c r="C790" s="167"/>
      <c r="D790" s="167"/>
      <c r="E790" s="167"/>
      <c r="F790" s="167"/>
      <c r="G790" s="167"/>
      <c r="H790" s="167"/>
    </row>
    <row r="791" spans="1:8">
      <c r="A791" s="168" t="str">
        <f t="shared" si="24"/>
        <v>female</v>
      </c>
      <c r="B791" s="168">
        <f t="shared" si="25"/>
        <v>0</v>
      </c>
      <c r="C791" s="167"/>
      <c r="D791" s="167"/>
      <c r="E791" s="167"/>
      <c r="F791" s="167"/>
      <c r="G791" s="167"/>
      <c r="H791" s="167"/>
    </row>
    <row r="792" spans="1:8">
      <c r="A792" s="168" t="str">
        <f t="shared" si="24"/>
        <v>female</v>
      </c>
      <c r="B792" s="168">
        <f t="shared" si="25"/>
        <v>0</v>
      </c>
      <c r="C792" s="167"/>
      <c r="D792" s="167"/>
      <c r="E792" s="167"/>
      <c r="F792" s="167"/>
      <c r="G792" s="167"/>
      <c r="H792" s="167"/>
    </row>
    <row r="793" spans="1:8">
      <c r="A793" s="168" t="str">
        <f t="shared" si="24"/>
        <v>female</v>
      </c>
      <c r="B793" s="168">
        <f t="shared" si="25"/>
        <v>0</v>
      </c>
      <c r="C793" s="167"/>
      <c r="D793" s="167"/>
      <c r="E793" s="167"/>
      <c r="F793" s="167"/>
      <c r="G793" s="167"/>
      <c r="H793" s="167"/>
    </row>
    <row r="794" spans="1:8">
      <c r="A794" s="168" t="str">
        <f t="shared" si="24"/>
        <v>female</v>
      </c>
      <c r="B794" s="168">
        <f t="shared" si="25"/>
        <v>0</v>
      </c>
      <c r="C794" s="167"/>
      <c r="D794" s="167"/>
      <c r="E794" s="167"/>
      <c r="F794" s="167"/>
      <c r="G794" s="167"/>
      <c r="H794" s="167"/>
    </row>
    <row r="795" spans="1:8">
      <c r="A795" s="168" t="str">
        <f t="shared" si="24"/>
        <v>female</v>
      </c>
      <c r="B795" s="168">
        <f t="shared" si="25"/>
        <v>0</v>
      </c>
      <c r="C795" s="167"/>
      <c r="D795" s="167"/>
      <c r="E795" s="167"/>
      <c r="F795" s="167"/>
      <c r="G795" s="167"/>
      <c r="H795" s="167"/>
    </row>
    <row r="796" spans="1:8">
      <c r="A796" s="168" t="str">
        <f t="shared" si="24"/>
        <v>female</v>
      </c>
      <c r="B796" s="168">
        <f t="shared" si="25"/>
        <v>0</v>
      </c>
      <c r="C796" s="167"/>
      <c r="D796" s="167"/>
      <c r="E796" s="167"/>
      <c r="F796" s="167"/>
      <c r="G796" s="167"/>
      <c r="H796" s="167"/>
    </row>
    <row r="797" spans="1:8">
      <c r="A797" s="168" t="str">
        <f t="shared" si="24"/>
        <v>female</v>
      </c>
      <c r="B797" s="168">
        <f t="shared" si="25"/>
        <v>0</v>
      </c>
      <c r="C797" s="167"/>
      <c r="D797" s="167"/>
      <c r="E797" s="167"/>
      <c r="F797" s="167"/>
      <c r="G797" s="167"/>
      <c r="H797" s="167"/>
    </row>
    <row r="798" spans="1:8">
      <c r="A798" s="168" t="str">
        <f t="shared" si="24"/>
        <v>female</v>
      </c>
      <c r="B798" s="168">
        <f t="shared" si="25"/>
        <v>0</v>
      </c>
      <c r="C798" s="167"/>
      <c r="D798" s="167"/>
      <c r="E798" s="167"/>
      <c r="F798" s="167"/>
      <c r="G798" s="167"/>
      <c r="H798" s="167"/>
    </row>
    <row r="799" spans="1:8">
      <c r="A799" s="168" t="str">
        <f t="shared" si="24"/>
        <v>female</v>
      </c>
      <c r="B799" s="168">
        <f t="shared" si="25"/>
        <v>0</v>
      </c>
      <c r="C799" s="167"/>
      <c r="D799" s="167"/>
      <c r="E799" s="167"/>
      <c r="F799" s="167"/>
      <c r="G799" s="167"/>
      <c r="H799" s="167"/>
    </row>
    <row r="800" spans="1:8">
      <c r="A800" s="168" t="str">
        <f t="shared" si="24"/>
        <v>female</v>
      </c>
      <c r="B800" s="168">
        <f t="shared" si="25"/>
        <v>0</v>
      </c>
      <c r="C800" s="167"/>
      <c r="D800" s="167"/>
      <c r="E800" s="167"/>
      <c r="F800" s="167"/>
      <c r="G800" s="167"/>
      <c r="H800" s="167"/>
    </row>
    <row r="801" spans="1:8">
      <c r="A801" s="168" t="str">
        <f t="shared" si="24"/>
        <v>female</v>
      </c>
      <c r="B801" s="168">
        <f t="shared" si="25"/>
        <v>0</v>
      </c>
      <c r="C801" s="167"/>
      <c r="D801" s="167"/>
      <c r="E801" s="167"/>
      <c r="F801" s="167"/>
      <c r="G801" s="167"/>
      <c r="H801" s="167"/>
    </row>
    <row r="802" spans="1:8">
      <c r="A802" s="168" t="str">
        <f t="shared" si="24"/>
        <v>female</v>
      </c>
      <c r="B802" s="168">
        <f t="shared" si="25"/>
        <v>0</v>
      </c>
      <c r="C802" s="167"/>
      <c r="D802" s="167"/>
      <c r="E802" s="167"/>
      <c r="F802" s="167"/>
      <c r="G802" s="167"/>
      <c r="H802" s="167"/>
    </row>
    <row r="803" spans="1:8">
      <c r="A803" s="168" t="str">
        <f t="shared" si="24"/>
        <v>female</v>
      </c>
      <c r="B803" s="168">
        <f t="shared" si="25"/>
        <v>0</v>
      </c>
      <c r="C803" s="167"/>
      <c r="D803" s="167"/>
      <c r="E803" s="167"/>
      <c r="F803" s="167"/>
      <c r="G803" s="167"/>
      <c r="H803" s="167"/>
    </row>
    <row r="804" spans="1:8">
      <c r="A804" s="168" t="str">
        <f t="shared" si="24"/>
        <v>female</v>
      </c>
      <c r="B804" s="168">
        <f t="shared" si="25"/>
        <v>0</v>
      </c>
      <c r="C804" s="167"/>
      <c r="D804" s="167"/>
      <c r="E804" s="167"/>
      <c r="F804" s="167"/>
      <c r="G804" s="167"/>
      <c r="H804" s="167"/>
    </row>
    <row r="805" spans="1:8">
      <c r="A805" s="168" t="str">
        <f t="shared" si="24"/>
        <v>female</v>
      </c>
      <c r="B805" s="168">
        <f t="shared" si="25"/>
        <v>0</v>
      </c>
      <c r="C805" s="167"/>
      <c r="D805" s="167"/>
      <c r="E805" s="167"/>
      <c r="F805" s="167"/>
      <c r="G805" s="167"/>
      <c r="H805" s="167"/>
    </row>
    <row r="806" spans="1:8">
      <c r="A806" s="168" t="str">
        <f t="shared" si="24"/>
        <v>female</v>
      </c>
      <c r="B806" s="168">
        <f t="shared" si="25"/>
        <v>0</v>
      </c>
      <c r="C806" s="167"/>
      <c r="D806" s="167"/>
      <c r="E806" s="167"/>
      <c r="F806" s="167"/>
      <c r="G806" s="167"/>
      <c r="H806" s="167"/>
    </row>
    <row r="807" spans="1:8">
      <c r="A807" s="168" t="str">
        <f t="shared" si="24"/>
        <v>female</v>
      </c>
      <c r="B807" s="168">
        <f t="shared" si="25"/>
        <v>0</v>
      </c>
      <c r="C807" s="167"/>
      <c r="D807" s="167"/>
      <c r="E807" s="167"/>
      <c r="F807" s="167"/>
      <c r="G807" s="167"/>
      <c r="H807" s="167"/>
    </row>
    <row r="808" spans="1:8">
      <c r="A808" s="168" t="str">
        <f t="shared" si="24"/>
        <v>female</v>
      </c>
      <c r="B808" s="168">
        <f t="shared" si="25"/>
        <v>0</v>
      </c>
      <c r="C808" s="167"/>
      <c r="D808" s="167"/>
      <c r="E808" s="167"/>
      <c r="F808" s="167"/>
      <c r="G808" s="167"/>
      <c r="H808" s="167"/>
    </row>
    <row r="809" spans="1:8">
      <c r="A809" s="168" t="str">
        <f t="shared" si="24"/>
        <v>female</v>
      </c>
      <c r="B809" s="168">
        <f t="shared" si="25"/>
        <v>0</v>
      </c>
      <c r="C809" s="167"/>
      <c r="D809" s="167"/>
      <c r="E809" s="167"/>
      <c r="F809" s="167"/>
      <c r="G809" s="167"/>
      <c r="H809" s="167"/>
    </row>
    <row r="810" spans="1:8">
      <c r="A810" s="168" t="str">
        <f t="shared" si="24"/>
        <v>female</v>
      </c>
      <c r="B810" s="168">
        <f t="shared" si="25"/>
        <v>0</v>
      </c>
      <c r="C810" s="167"/>
      <c r="D810" s="167"/>
      <c r="E810" s="167"/>
      <c r="F810" s="167"/>
      <c r="G810" s="167"/>
      <c r="H810" s="167"/>
    </row>
    <row r="811" spans="1:8">
      <c r="A811" s="168" t="str">
        <f t="shared" si="24"/>
        <v>female</v>
      </c>
      <c r="B811" s="168">
        <f t="shared" si="25"/>
        <v>0</v>
      </c>
      <c r="C811" s="167"/>
      <c r="D811" s="167"/>
      <c r="E811" s="167"/>
      <c r="F811" s="167"/>
      <c r="G811" s="167"/>
      <c r="H811" s="167"/>
    </row>
    <row r="812" spans="1:8">
      <c r="A812" s="168" t="str">
        <f t="shared" si="24"/>
        <v>female</v>
      </c>
      <c r="B812" s="168">
        <f t="shared" si="25"/>
        <v>0</v>
      </c>
      <c r="C812" s="167"/>
      <c r="D812" s="167"/>
      <c r="E812" s="167"/>
      <c r="F812" s="167"/>
      <c r="G812" s="167"/>
      <c r="H812" s="167"/>
    </row>
    <row r="813" spans="1:8">
      <c r="A813" s="168" t="str">
        <f t="shared" si="24"/>
        <v>female</v>
      </c>
      <c r="B813" s="168">
        <f t="shared" si="25"/>
        <v>0</v>
      </c>
      <c r="C813" s="167"/>
      <c r="D813" s="167"/>
      <c r="E813" s="167"/>
      <c r="F813" s="167"/>
      <c r="G813" s="167"/>
      <c r="H813" s="167"/>
    </row>
    <row r="814" spans="1:8">
      <c r="A814" s="168" t="str">
        <f t="shared" si="24"/>
        <v>female</v>
      </c>
      <c r="B814" s="168">
        <f t="shared" si="25"/>
        <v>0</v>
      </c>
      <c r="C814" s="167"/>
      <c r="D814" s="167"/>
      <c r="E814" s="167"/>
      <c r="F814" s="167"/>
      <c r="G814" s="167"/>
      <c r="H814" s="167"/>
    </row>
    <row r="815" spans="1:8">
      <c r="A815" s="168" t="str">
        <f t="shared" si="24"/>
        <v>female</v>
      </c>
      <c r="B815" s="168">
        <f t="shared" si="25"/>
        <v>0</v>
      </c>
      <c r="C815" s="167"/>
      <c r="D815" s="167"/>
      <c r="E815" s="167"/>
      <c r="F815" s="167"/>
      <c r="G815" s="167"/>
      <c r="H815" s="167"/>
    </row>
    <row r="816" spans="1:8">
      <c r="A816" s="168" t="str">
        <f t="shared" si="24"/>
        <v>female</v>
      </c>
      <c r="B816" s="168">
        <f t="shared" si="25"/>
        <v>0</v>
      </c>
      <c r="C816" s="167"/>
      <c r="D816" s="167"/>
      <c r="E816" s="167"/>
      <c r="F816" s="167"/>
      <c r="G816" s="167"/>
      <c r="H816" s="167"/>
    </row>
    <row r="817" spans="1:8">
      <c r="A817" s="168" t="str">
        <f t="shared" si="24"/>
        <v>female</v>
      </c>
      <c r="B817" s="168">
        <f t="shared" si="25"/>
        <v>0</v>
      </c>
      <c r="C817" s="167"/>
      <c r="D817" s="167"/>
      <c r="E817" s="167"/>
      <c r="F817" s="167"/>
      <c r="G817" s="167"/>
      <c r="H817" s="167"/>
    </row>
    <row r="818" spans="1:8">
      <c r="A818" s="168" t="str">
        <f t="shared" si="24"/>
        <v>female</v>
      </c>
      <c r="B818" s="168">
        <f t="shared" si="25"/>
        <v>0</v>
      </c>
      <c r="C818" s="167"/>
      <c r="D818" s="167"/>
      <c r="E818" s="167"/>
      <c r="F818" s="167"/>
      <c r="G818" s="167"/>
      <c r="H818" s="167"/>
    </row>
    <row r="819" spans="1:8">
      <c r="A819" s="168" t="str">
        <f t="shared" si="24"/>
        <v>female</v>
      </c>
      <c r="B819" s="168">
        <f t="shared" si="25"/>
        <v>0</v>
      </c>
      <c r="C819" s="167"/>
      <c r="D819" s="167"/>
      <c r="E819" s="167"/>
      <c r="F819" s="167"/>
      <c r="G819" s="167"/>
      <c r="H819" s="167"/>
    </row>
    <row r="820" spans="1:8">
      <c r="A820" s="168" t="str">
        <f t="shared" si="24"/>
        <v>female</v>
      </c>
      <c r="B820" s="168">
        <f t="shared" si="25"/>
        <v>0</v>
      </c>
      <c r="C820" s="167"/>
      <c r="D820" s="167"/>
      <c r="E820" s="167"/>
      <c r="F820" s="167"/>
      <c r="G820" s="167"/>
      <c r="H820" s="167"/>
    </row>
    <row r="821" spans="1:8">
      <c r="A821" s="168" t="str">
        <f t="shared" si="24"/>
        <v>female</v>
      </c>
      <c r="B821" s="168">
        <f t="shared" si="25"/>
        <v>0</v>
      </c>
      <c r="C821" s="167"/>
      <c r="D821" s="167"/>
      <c r="E821" s="167"/>
      <c r="F821" s="167"/>
      <c r="G821" s="167"/>
      <c r="H821" s="167"/>
    </row>
    <row r="822" spans="1:8">
      <c r="A822" s="168" t="str">
        <f t="shared" si="24"/>
        <v>female</v>
      </c>
      <c r="B822" s="168">
        <f t="shared" si="25"/>
        <v>0</v>
      </c>
      <c r="C822" s="167"/>
      <c r="D822" s="167"/>
      <c r="E822" s="167"/>
      <c r="F822" s="167"/>
      <c r="G822" s="167"/>
      <c r="H822" s="167"/>
    </row>
    <row r="823" spans="1:8">
      <c r="A823" s="168" t="str">
        <f t="shared" si="24"/>
        <v>female</v>
      </c>
      <c r="B823" s="168">
        <f t="shared" si="25"/>
        <v>0</v>
      </c>
      <c r="C823" s="167"/>
      <c r="D823" s="167"/>
      <c r="E823" s="167"/>
      <c r="F823" s="167"/>
      <c r="G823" s="167"/>
      <c r="H823" s="167"/>
    </row>
    <row r="824" spans="1:8">
      <c r="A824" s="168" t="str">
        <f t="shared" si="24"/>
        <v>female</v>
      </c>
      <c r="B824" s="168">
        <f t="shared" si="25"/>
        <v>0</v>
      </c>
      <c r="C824" s="167"/>
      <c r="D824" s="167"/>
      <c r="E824" s="167"/>
      <c r="F824" s="167"/>
      <c r="G824" s="167"/>
      <c r="H824" s="167"/>
    </row>
    <row r="825" spans="1:8">
      <c r="A825" s="168" t="str">
        <f t="shared" si="24"/>
        <v>female</v>
      </c>
      <c r="B825" s="168">
        <f t="shared" si="25"/>
        <v>0</v>
      </c>
      <c r="C825" s="167"/>
      <c r="D825" s="167"/>
      <c r="E825" s="167"/>
      <c r="F825" s="167"/>
      <c r="G825" s="167"/>
      <c r="H825" s="167"/>
    </row>
    <row r="826" spans="1:8">
      <c r="A826" s="168" t="str">
        <f t="shared" si="24"/>
        <v>female</v>
      </c>
      <c r="B826" s="168">
        <f t="shared" si="25"/>
        <v>0</v>
      </c>
      <c r="C826" s="167"/>
      <c r="D826" s="167"/>
      <c r="E826" s="167"/>
      <c r="F826" s="167"/>
      <c r="G826" s="167"/>
      <c r="H826" s="167"/>
    </row>
    <row r="827" spans="1:8">
      <c r="A827" s="168" t="str">
        <f t="shared" si="24"/>
        <v>female</v>
      </c>
      <c r="B827" s="168">
        <f t="shared" si="25"/>
        <v>0</v>
      </c>
      <c r="C827" s="167"/>
      <c r="D827" s="167"/>
      <c r="E827" s="167"/>
      <c r="F827" s="167"/>
      <c r="G827" s="167"/>
      <c r="H827" s="167"/>
    </row>
    <row r="828" spans="1:8">
      <c r="A828" s="168" t="str">
        <f t="shared" si="24"/>
        <v>female</v>
      </c>
      <c r="B828" s="168">
        <f t="shared" si="25"/>
        <v>0</v>
      </c>
      <c r="C828" s="167"/>
      <c r="D828" s="167"/>
      <c r="E828" s="167"/>
      <c r="F828" s="167"/>
      <c r="G828" s="167"/>
      <c r="H828" s="167"/>
    </row>
    <row r="829" spans="1:8">
      <c r="A829" s="168" t="str">
        <f t="shared" si="24"/>
        <v>female</v>
      </c>
      <c r="B829" s="168">
        <f t="shared" si="25"/>
        <v>0</v>
      </c>
      <c r="C829" s="167"/>
      <c r="D829" s="167"/>
      <c r="E829" s="167"/>
      <c r="F829" s="167"/>
      <c r="G829" s="167"/>
      <c r="H829" s="167"/>
    </row>
    <row r="830" spans="1:8">
      <c r="A830" s="168" t="str">
        <f t="shared" si="24"/>
        <v>female</v>
      </c>
      <c r="B830" s="168">
        <f t="shared" si="25"/>
        <v>0</v>
      </c>
      <c r="C830" s="167"/>
      <c r="D830" s="167"/>
      <c r="E830" s="167"/>
      <c r="F830" s="167"/>
      <c r="G830" s="167"/>
      <c r="H830" s="167"/>
    </row>
    <row r="831" spans="1:8">
      <c r="A831" s="168" t="str">
        <f t="shared" si="24"/>
        <v>female</v>
      </c>
      <c r="B831" s="168">
        <f t="shared" si="25"/>
        <v>0</v>
      </c>
      <c r="C831" s="167"/>
      <c r="D831" s="167"/>
      <c r="E831" s="167"/>
      <c r="F831" s="167"/>
      <c r="G831" s="167"/>
      <c r="H831" s="167"/>
    </row>
    <row r="832" spans="1:8">
      <c r="A832" s="168" t="str">
        <f t="shared" si="24"/>
        <v>female</v>
      </c>
      <c r="B832" s="168">
        <f t="shared" si="25"/>
        <v>0</v>
      </c>
      <c r="C832" s="167"/>
      <c r="D832" s="167"/>
      <c r="E832" s="167"/>
      <c r="F832" s="167"/>
      <c r="G832" s="167"/>
      <c r="H832" s="167"/>
    </row>
    <row r="833" spans="1:8">
      <c r="A833" s="168" t="str">
        <f t="shared" si="24"/>
        <v>female</v>
      </c>
      <c r="B833" s="168">
        <f t="shared" si="25"/>
        <v>0</v>
      </c>
      <c r="C833" s="167"/>
      <c r="D833" s="167"/>
      <c r="E833" s="167"/>
      <c r="F833" s="167"/>
      <c r="G833" s="167"/>
      <c r="H833" s="167"/>
    </row>
    <row r="834" spans="1:8">
      <c r="A834" s="168" t="str">
        <f t="shared" si="24"/>
        <v>female</v>
      </c>
      <c r="B834" s="168">
        <f t="shared" si="25"/>
        <v>0</v>
      </c>
      <c r="C834" s="167"/>
      <c r="D834" s="167"/>
      <c r="E834" s="167"/>
      <c r="F834" s="167"/>
      <c r="G834" s="167"/>
      <c r="H834" s="167"/>
    </row>
    <row r="835" spans="1:8">
      <c r="A835" s="168" t="str">
        <f t="shared" ref="A835:A898" si="26">IF(M836="זכר", "male", "female")</f>
        <v>female</v>
      </c>
      <c r="B835" s="168">
        <f t="shared" ref="B835:B898" si="27">N836</f>
        <v>0</v>
      </c>
      <c r="C835" s="167"/>
      <c r="D835" s="167"/>
      <c r="E835" s="167"/>
      <c r="F835" s="167"/>
      <c r="G835" s="167"/>
      <c r="H835" s="167"/>
    </row>
    <row r="836" spans="1:8">
      <c r="A836" s="168" t="str">
        <f t="shared" si="26"/>
        <v>female</v>
      </c>
      <c r="B836" s="168">
        <f t="shared" si="27"/>
        <v>0</v>
      </c>
      <c r="C836" s="167"/>
      <c r="D836" s="167"/>
      <c r="E836" s="167"/>
      <c r="F836" s="167"/>
      <c r="G836" s="167"/>
      <c r="H836" s="167"/>
    </row>
    <row r="837" spans="1:8">
      <c r="A837" s="168" t="str">
        <f t="shared" si="26"/>
        <v>female</v>
      </c>
      <c r="B837" s="168">
        <f t="shared" si="27"/>
        <v>0</v>
      </c>
      <c r="C837" s="167"/>
      <c r="D837" s="167"/>
      <c r="E837" s="167"/>
      <c r="F837" s="167"/>
      <c r="G837" s="167"/>
      <c r="H837" s="167"/>
    </row>
    <row r="838" spans="1:8">
      <c r="A838" s="168" t="str">
        <f t="shared" si="26"/>
        <v>female</v>
      </c>
      <c r="B838" s="168">
        <f t="shared" si="27"/>
        <v>0</v>
      </c>
      <c r="C838" s="167"/>
      <c r="D838" s="167"/>
      <c r="E838" s="167"/>
      <c r="F838" s="167"/>
      <c r="G838" s="167"/>
      <c r="H838" s="167"/>
    </row>
    <row r="839" spans="1:8">
      <c r="A839" s="168" t="str">
        <f t="shared" si="26"/>
        <v>female</v>
      </c>
      <c r="B839" s="168">
        <f t="shared" si="27"/>
        <v>0</v>
      </c>
      <c r="C839" s="167"/>
      <c r="D839" s="167"/>
      <c r="E839" s="167"/>
      <c r="F839" s="167"/>
      <c r="G839" s="167"/>
      <c r="H839" s="167"/>
    </row>
    <row r="840" spans="1:8">
      <c r="A840" s="168" t="str">
        <f t="shared" si="26"/>
        <v>female</v>
      </c>
      <c r="B840" s="168">
        <f t="shared" si="27"/>
        <v>0</v>
      </c>
      <c r="C840" s="167"/>
      <c r="D840" s="167"/>
      <c r="E840" s="167"/>
      <c r="F840" s="167"/>
      <c r="G840" s="167"/>
      <c r="H840" s="167"/>
    </row>
    <row r="841" spans="1:8">
      <c r="A841" s="168" t="str">
        <f t="shared" si="26"/>
        <v>female</v>
      </c>
      <c r="B841" s="168">
        <f t="shared" si="27"/>
        <v>0</v>
      </c>
      <c r="C841" s="167"/>
      <c r="D841" s="167"/>
      <c r="E841" s="167"/>
      <c r="F841" s="167"/>
      <c r="G841" s="167"/>
      <c r="H841" s="167"/>
    </row>
    <row r="842" spans="1:8">
      <c r="A842" s="168" t="str">
        <f t="shared" si="26"/>
        <v>female</v>
      </c>
      <c r="B842" s="168">
        <f t="shared" si="27"/>
        <v>0</v>
      </c>
      <c r="C842" s="167"/>
      <c r="D842" s="167"/>
      <c r="E842" s="167"/>
      <c r="F842" s="167"/>
      <c r="G842" s="167"/>
      <c r="H842" s="167"/>
    </row>
    <row r="843" spans="1:8">
      <c r="A843" s="168" t="str">
        <f t="shared" si="26"/>
        <v>female</v>
      </c>
      <c r="B843" s="168">
        <f t="shared" si="27"/>
        <v>0</v>
      </c>
      <c r="C843" s="167"/>
      <c r="D843" s="167"/>
      <c r="E843" s="167"/>
      <c r="F843" s="167"/>
      <c r="G843" s="167"/>
      <c r="H843" s="167"/>
    </row>
    <row r="844" spans="1:8">
      <c r="A844" s="168" t="str">
        <f t="shared" si="26"/>
        <v>female</v>
      </c>
      <c r="B844" s="168">
        <f t="shared" si="27"/>
        <v>0</v>
      </c>
      <c r="C844" s="167"/>
      <c r="D844" s="167"/>
      <c r="E844" s="167"/>
      <c r="F844" s="167"/>
      <c r="G844" s="167"/>
      <c r="H844" s="167"/>
    </row>
    <row r="845" spans="1:8">
      <c r="A845" s="168" t="str">
        <f t="shared" si="26"/>
        <v>female</v>
      </c>
      <c r="B845" s="168">
        <f t="shared" si="27"/>
        <v>0</v>
      </c>
      <c r="C845" s="167"/>
      <c r="D845" s="167"/>
      <c r="E845" s="167"/>
      <c r="F845" s="167"/>
      <c r="G845" s="167"/>
      <c r="H845" s="167"/>
    </row>
    <row r="846" spans="1:8">
      <c r="A846" s="168" t="str">
        <f t="shared" si="26"/>
        <v>female</v>
      </c>
      <c r="B846" s="168">
        <f t="shared" si="27"/>
        <v>0</v>
      </c>
      <c r="C846" s="167"/>
      <c r="D846" s="167"/>
      <c r="E846" s="167"/>
      <c r="F846" s="167"/>
      <c r="G846" s="167"/>
      <c r="H846" s="167"/>
    </row>
    <row r="847" spans="1:8">
      <c r="A847" s="168" t="str">
        <f t="shared" si="26"/>
        <v>female</v>
      </c>
      <c r="B847" s="168">
        <f t="shared" si="27"/>
        <v>0</v>
      </c>
      <c r="C847" s="167"/>
      <c r="D847" s="167"/>
      <c r="E847" s="167"/>
      <c r="F847" s="167"/>
      <c r="G847" s="167"/>
      <c r="H847" s="167"/>
    </row>
    <row r="848" spans="1:8">
      <c r="A848" s="168" t="str">
        <f t="shared" si="26"/>
        <v>female</v>
      </c>
      <c r="B848" s="168">
        <f t="shared" si="27"/>
        <v>0</v>
      </c>
      <c r="C848" s="167"/>
      <c r="D848" s="167"/>
      <c r="E848" s="167"/>
      <c r="F848" s="167"/>
      <c r="G848" s="167"/>
      <c r="H848" s="167"/>
    </row>
    <row r="849" spans="1:8">
      <c r="A849" s="168" t="str">
        <f t="shared" si="26"/>
        <v>female</v>
      </c>
      <c r="B849" s="168">
        <f t="shared" si="27"/>
        <v>0</v>
      </c>
      <c r="C849" s="167"/>
      <c r="D849" s="167"/>
      <c r="E849" s="167"/>
      <c r="F849" s="167"/>
      <c r="G849" s="167"/>
      <c r="H849" s="167"/>
    </row>
    <row r="850" spans="1:8">
      <c r="A850" s="168" t="str">
        <f t="shared" si="26"/>
        <v>female</v>
      </c>
      <c r="B850" s="168">
        <f t="shared" si="27"/>
        <v>0</v>
      </c>
      <c r="C850" s="167"/>
      <c r="D850" s="167"/>
      <c r="E850" s="167"/>
      <c r="F850" s="167"/>
      <c r="G850" s="167"/>
      <c r="H850" s="167"/>
    </row>
    <row r="851" spans="1:8">
      <c r="A851" s="168" t="str">
        <f t="shared" si="26"/>
        <v>female</v>
      </c>
      <c r="B851" s="168">
        <f t="shared" si="27"/>
        <v>0</v>
      </c>
      <c r="C851" s="167"/>
      <c r="D851" s="167"/>
      <c r="E851" s="167"/>
      <c r="F851" s="167"/>
      <c r="G851" s="167"/>
      <c r="H851" s="167"/>
    </row>
    <row r="852" spans="1:8">
      <c r="A852" s="168" t="str">
        <f t="shared" si="26"/>
        <v>female</v>
      </c>
      <c r="B852" s="168">
        <f t="shared" si="27"/>
        <v>0</v>
      </c>
      <c r="C852" s="167"/>
      <c r="D852" s="167"/>
      <c r="E852" s="167"/>
      <c r="F852" s="167"/>
      <c r="G852" s="167"/>
      <c r="H852" s="167"/>
    </row>
    <row r="853" spans="1:8">
      <c r="A853" s="168" t="str">
        <f t="shared" si="26"/>
        <v>female</v>
      </c>
      <c r="B853" s="168">
        <f t="shared" si="27"/>
        <v>0</v>
      </c>
      <c r="C853" s="167"/>
      <c r="D853" s="167"/>
      <c r="E853" s="167"/>
      <c r="F853" s="167"/>
      <c r="G853" s="167"/>
      <c r="H853" s="167"/>
    </row>
    <row r="854" spans="1:8">
      <c r="A854" s="168" t="str">
        <f t="shared" si="26"/>
        <v>female</v>
      </c>
      <c r="B854" s="168">
        <f t="shared" si="27"/>
        <v>0</v>
      </c>
      <c r="C854" s="167"/>
      <c r="D854" s="167"/>
      <c r="E854" s="167"/>
      <c r="F854" s="167"/>
      <c r="G854" s="167"/>
      <c r="H854" s="167"/>
    </row>
    <row r="855" spans="1:8">
      <c r="A855" s="168" t="str">
        <f t="shared" si="26"/>
        <v>female</v>
      </c>
      <c r="B855" s="168">
        <f t="shared" si="27"/>
        <v>0</v>
      </c>
      <c r="C855" s="167"/>
      <c r="D855" s="167"/>
      <c r="E855" s="167"/>
      <c r="F855" s="167"/>
      <c r="G855" s="167"/>
      <c r="H855" s="167"/>
    </row>
    <row r="856" spans="1:8">
      <c r="A856" s="168" t="str">
        <f t="shared" si="26"/>
        <v>female</v>
      </c>
      <c r="B856" s="168">
        <f t="shared" si="27"/>
        <v>0</v>
      </c>
      <c r="C856" s="167"/>
      <c r="D856" s="167"/>
      <c r="E856" s="167"/>
      <c r="F856" s="167"/>
      <c r="G856" s="167"/>
      <c r="H856" s="167"/>
    </row>
    <row r="857" spans="1:8">
      <c r="A857" s="168" t="str">
        <f t="shared" si="26"/>
        <v>female</v>
      </c>
      <c r="B857" s="168">
        <f t="shared" si="27"/>
        <v>0</v>
      </c>
      <c r="C857" s="167"/>
      <c r="D857" s="167"/>
      <c r="E857" s="167"/>
      <c r="F857" s="167"/>
      <c r="G857" s="167"/>
      <c r="H857" s="167"/>
    </row>
    <row r="858" spans="1:8">
      <c r="A858" s="168" t="str">
        <f t="shared" si="26"/>
        <v>female</v>
      </c>
      <c r="B858" s="168">
        <f t="shared" si="27"/>
        <v>0</v>
      </c>
      <c r="C858" s="167"/>
      <c r="D858" s="167"/>
      <c r="E858" s="167"/>
      <c r="F858" s="167"/>
      <c r="G858" s="167"/>
      <c r="H858" s="167"/>
    </row>
    <row r="859" spans="1:8">
      <c r="A859" s="168" t="str">
        <f t="shared" si="26"/>
        <v>female</v>
      </c>
      <c r="B859" s="168">
        <f t="shared" si="27"/>
        <v>0</v>
      </c>
      <c r="C859" s="167"/>
      <c r="D859" s="167"/>
      <c r="E859" s="167"/>
      <c r="F859" s="167"/>
      <c r="G859" s="167"/>
      <c r="H859" s="167"/>
    </row>
    <row r="860" spans="1:8">
      <c r="A860" s="168" t="str">
        <f t="shared" si="26"/>
        <v>female</v>
      </c>
      <c r="B860" s="168">
        <f t="shared" si="27"/>
        <v>0</v>
      </c>
      <c r="C860" s="167"/>
      <c r="D860" s="167"/>
      <c r="E860" s="167"/>
      <c r="F860" s="167"/>
      <c r="G860" s="167"/>
      <c r="H860" s="167"/>
    </row>
    <row r="861" spans="1:8">
      <c r="A861" s="168" t="str">
        <f t="shared" si="26"/>
        <v>female</v>
      </c>
      <c r="B861" s="168">
        <f t="shared" si="27"/>
        <v>0</v>
      </c>
      <c r="C861" s="167"/>
      <c r="D861" s="167"/>
      <c r="E861" s="167"/>
      <c r="F861" s="167"/>
      <c r="G861" s="167"/>
      <c r="H861" s="167"/>
    </row>
    <row r="862" spans="1:8">
      <c r="A862" s="168" t="str">
        <f t="shared" si="26"/>
        <v>female</v>
      </c>
      <c r="B862" s="168">
        <f t="shared" si="27"/>
        <v>0</v>
      </c>
      <c r="C862" s="167"/>
      <c r="D862" s="167"/>
      <c r="E862" s="167"/>
      <c r="F862" s="167"/>
      <c r="G862" s="167"/>
      <c r="H862" s="167"/>
    </row>
    <row r="863" spans="1:8">
      <c r="A863" s="168" t="str">
        <f t="shared" si="26"/>
        <v>female</v>
      </c>
      <c r="B863" s="168">
        <f t="shared" si="27"/>
        <v>0</v>
      </c>
      <c r="C863" s="167"/>
      <c r="D863" s="167"/>
      <c r="E863" s="167"/>
      <c r="F863" s="167"/>
      <c r="G863" s="167"/>
      <c r="H863" s="167"/>
    </row>
    <row r="864" spans="1:8">
      <c r="A864" s="168" t="str">
        <f t="shared" si="26"/>
        <v>female</v>
      </c>
      <c r="B864" s="168">
        <f t="shared" si="27"/>
        <v>0</v>
      </c>
      <c r="C864" s="167"/>
      <c r="D864" s="167"/>
      <c r="E864" s="167"/>
      <c r="F864" s="167"/>
      <c r="G864" s="167"/>
      <c r="H864" s="167"/>
    </row>
    <row r="865" spans="1:8">
      <c r="A865" s="168" t="str">
        <f t="shared" si="26"/>
        <v>female</v>
      </c>
      <c r="B865" s="168">
        <f t="shared" si="27"/>
        <v>0</v>
      </c>
      <c r="C865" s="167"/>
      <c r="D865" s="167"/>
      <c r="E865" s="167"/>
      <c r="F865" s="167"/>
      <c r="G865" s="167"/>
      <c r="H865" s="167"/>
    </row>
    <row r="866" spans="1:8">
      <c r="A866" s="168" t="str">
        <f t="shared" si="26"/>
        <v>female</v>
      </c>
      <c r="B866" s="168">
        <f t="shared" si="27"/>
        <v>0</v>
      </c>
      <c r="C866" s="167"/>
      <c r="D866" s="167"/>
      <c r="E866" s="167"/>
      <c r="F866" s="167"/>
      <c r="G866" s="167"/>
      <c r="H866" s="167"/>
    </row>
    <row r="867" spans="1:8">
      <c r="A867" s="168" t="str">
        <f t="shared" si="26"/>
        <v>female</v>
      </c>
      <c r="B867" s="168">
        <f t="shared" si="27"/>
        <v>0</v>
      </c>
      <c r="C867" s="167"/>
      <c r="D867" s="167"/>
      <c r="E867" s="167"/>
      <c r="F867" s="167"/>
      <c r="G867" s="167"/>
      <c r="H867" s="167"/>
    </row>
    <row r="868" spans="1:8">
      <c r="A868" s="168" t="str">
        <f t="shared" si="26"/>
        <v>female</v>
      </c>
      <c r="B868" s="168">
        <f t="shared" si="27"/>
        <v>0</v>
      </c>
      <c r="C868" s="167"/>
      <c r="D868" s="167"/>
      <c r="E868" s="167"/>
      <c r="F868" s="167"/>
      <c r="G868" s="167"/>
      <c r="H868" s="167"/>
    </row>
    <row r="869" spans="1:8">
      <c r="A869" s="168" t="str">
        <f t="shared" si="26"/>
        <v>female</v>
      </c>
      <c r="B869" s="168">
        <f t="shared" si="27"/>
        <v>0</v>
      </c>
      <c r="C869" s="167"/>
      <c r="D869" s="167"/>
      <c r="E869" s="167"/>
      <c r="F869" s="167"/>
      <c r="G869" s="167"/>
      <c r="H869" s="167"/>
    </row>
    <row r="870" spans="1:8">
      <c r="A870" s="168" t="str">
        <f t="shared" si="26"/>
        <v>female</v>
      </c>
      <c r="B870" s="168">
        <f t="shared" si="27"/>
        <v>0</v>
      </c>
      <c r="C870" s="167"/>
      <c r="D870" s="167"/>
      <c r="E870" s="167"/>
      <c r="F870" s="167"/>
      <c r="G870" s="167"/>
      <c r="H870" s="167"/>
    </row>
    <row r="871" spans="1:8">
      <c r="A871" s="168" t="str">
        <f t="shared" si="26"/>
        <v>female</v>
      </c>
      <c r="B871" s="168">
        <f t="shared" si="27"/>
        <v>0</v>
      </c>
      <c r="C871" s="167"/>
      <c r="D871" s="167"/>
      <c r="E871" s="167"/>
      <c r="F871" s="167"/>
      <c r="G871" s="167"/>
      <c r="H871" s="167"/>
    </row>
    <row r="872" spans="1:8">
      <c r="A872" s="168" t="str">
        <f t="shared" si="26"/>
        <v>female</v>
      </c>
      <c r="B872" s="168">
        <f t="shared" si="27"/>
        <v>0</v>
      </c>
      <c r="C872" s="167"/>
      <c r="D872" s="167"/>
      <c r="E872" s="167"/>
      <c r="F872" s="167"/>
      <c r="G872" s="167"/>
      <c r="H872" s="167"/>
    </row>
    <row r="873" spans="1:8">
      <c r="A873" s="168" t="str">
        <f t="shared" si="26"/>
        <v>female</v>
      </c>
      <c r="B873" s="168">
        <f t="shared" si="27"/>
        <v>0</v>
      </c>
      <c r="C873" s="167"/>
      <c r="D873" s="167"/>
      <c r="E873" s="167"/>
      <c r="F873" s="167"/>
      <c r="G873" s="167"/>
      <c r="H873" s="167"/>
    </row>
    <row r="874" spans="1:8">
      <c r="A874" s="168" t="str">
        <f t="shared" si="26"/>
        <v>female</v>
      </c>
      <c r="B874" s="168">
        <f t="shared" si="27"/>
        <v>0</v>
      </c>
      <c r="C874" s="167"/>
      <c r="D874" s="167"/>
      <c r="E874" s="167"/>
      <c r="F874" s="167"/>
      <c r="G874" s="167"/>
      <c r="H874" s="167"/>
    </row>
    <row r="875" spans="1:8">
      <c r="A875" s="168" t="str">
        <f t="shared" si="26"/>
        <v>female</v>
      </c>
      <c r="B875" s="168">
        <f t="shared" si="27"/>
        <v>0</v>
      </c>
      <c r="C875" s="167"/>
      <c r="D875" s="167"/>
      <c r="E875" s="167"/>
      <c r="F875" s="167"/>
      <c r="G875" s="167"/>
      <c r="H875" s="167"/>
    </row>
    <row r="876" spans="1:8">
      <c r="A876" s="168" t="str">
        <f t="shared" si="26"/>
        <v>female</v>
      </c>
      <c r="B876" s="168">
        <f t="shared" si="27"/>
        <v>0</v>
      </c>
      <c r="C876" s="167"/>
      <c r="D876" s="167"/>
      <c r="E876" s="167"/>
      <c r="F876" s="167"/>
      <c r="G876" s="167"/>
      <c r="H876" s="167"/>
    </row>
    <row r="877" spans="1:8">
      <c r="A877" s="168" t="str">
        <f t="shared" si="26"/>
        <v>female</v>
      </c>
      <c r="B877" s="168">
        <f t="shared" si="27"/>
        <v>0</v>
      </c>
      <c r="C877" s="167"/>
      <c r="D877" s="167"/>
      <c r="E877" s="167"/>
      <c r="F877" s="167"/>
      <c r="G877" s="167"/>
      <c r="H877" s="167"/>
    </row>
    <row r="878" spans="1:8">
      <c r="A878" s="168" t="str">
        <f t="shared" si="26"/>
        <v>female</v>
      </c>
      <c r="B878" s="168">
        <f t="shared" si="27"/>
        <v>0</v>
      </c>
      <c r="C878" s="167"/>
      <c r="D878" s="167"/>
      <c r="E878" s="167"/>
      <c r="F878" s="167"/>
      <c r="G878" s="167"/>
      <c r="H878" s="167"/>
    </row>
    <row r="879" spans="1:8">
      <c r="A879" s="168" t="str">
        <f t="shared" si="26"/>
        <v>female</v>
      </c>
      <c r="B879" s="168">
        <f t="shared" si="27"/>
        <v>0</v>
      </c>
      <c r="C879" s="167"/>
      <c r="D879" s="167"/>
      <c r="E879" s="167"/>
      <c r="F879" s="167"/>
      <c r="G879" s="167"/>
      <c r="H879" s="167"/>
    </row>
    <row r="880" spans="1:8">
      <c r="A880" s="168" t="str">
        <f t="shared" si="26"/>
        <v>female</v>
      </c>
      <c r="B880" s="168">
        <f t="shared" si="27"/>
        <v>0</v>
      </c>
      <c r="C880" s="167"/>
      <c r="D880" s="167"/>
      <c r="E880" s="167"/>
      <c r="F880" s="167"/>
      <c r="G880" s="167"/>
      <c r="H880" s="167"/>
    </row>
    <row r="881" spans="1:8">
      <c r="A881" s="168" t="str">
        <f t="shared" si="26"/>
        <v>female</v>
      </c>
      <c r="B881" s="168">
        <f t="shared" si="27"/>
        <v>0</v>
      </c>
      <c r="C881" s="167"/>
      <c r="D881" s="167"/>
      <c r="E881" s="167"/>
      <c r="F881" s="167"/>
      <c r="G881" s="167"/>
      <c r="H881" s="167"/>
    </row>
    <row r="882" spans="1:8">
      <c r="A882" s="168" t="str">
        <f t="shared" si="26"/>
        <v>female</v>
      </c>
      <c r="B882" s="168">
        <f t="shared" si="27"/>
        <v>0</v>
      </c>
      <c r="C882" s="167"/>
      <c r="D882" s="167"/>
      <c r="E882" s="167"/>
      <c r="F882" s="167"/>
      <c r="G882" s="167"/>
      <c r="H882" s="167"/>
    </row>
    <row r="883" spans="1:8">
      <c r="A883" s="168" t="str">
        <f t="shared" si="26"/>
        <v>female</v>
      </c>
      <c r="B883" s="168">
        <f t="shared" si="27"/>
        <v>0</v>
      </c>
      <c r="C883" s="167"/>
      <c r="D883" s="167"/>
      <c r="E883" s="167"/>
      <c r="F883" s="167"/>
      <c r="G883" s="167"/>
      <c r="H883" s="167"/>
    </row>
    <row r="884" spans="1:8">
      <c r="A884" s="168" t="str">
        <f t="shared" si="26"/>
        <v>female</v>
      </c>
      <c r="B884" s="168">
        <f t="shared" si="27"/>
        <v>0</v>
      </c>
      <c r="C884" s="167"/>
      <c r="D884" s="167"/>
      <c r="E884" s="167"/>
      <c r="F884" s="167"/>
      <c r="G884" s="167"/>
      <c r="H884" s="167"/>
    </row>
    <row r="885" spans="1:8">
      <c r="A885" s="168" t="str">
        <f t="shared" si="26"/>
        <v>female</v>
      </c>
      <c r="B885" s="168">
        <f t="shared" si="27"/>
        <v>0</v>
      </c>
      <c r="C885" s="167"/>
      <c r="D885" s="167"/>
      <c r="E885" s="167"/>
      <c r="F885" s="167"/>
      <c r="G885" s="167"/>
      <c r="H885" s="167"/>
    </row>
    <row r="886" spans="1:8">
      <c r="A886" s="168" t="str">
        <f t="shared" si="26"/>
        <v>female</v>
      </c>
      <c r="B886" s="168">
        <f t="shared" si="27"/>
        <v>0</v>
      </c>
      <c r="C886" s="167"/>
      <c r="D886" s="167"/>
      <c r="E886" s="167"/>
      <c r="F886" s="167"/>
      <c r="G886" s="167"/>
      <c r="H886" s="167"/>
    </row>
    <row r="887" spans="1:8">
      <c r="A887" s="168" t="str">
        <f t="shared" si="26"/>
        <v>female</v>
      </c>
      <c r="B887" s="168">
        <f t="shared" si="27"/>
        <v>0</v>
      </c>
      <c r="C887" s="167"/>
      <c r="D887" s="167"/>
      <c r="E887" s="167"/>
      <c r="F887" s="167"/>
      <c r="G887" s="167"/>
      <c r="H887" s="167"/>
    </row>
    <row r="888" spans="1:8">
      <c r="A888" s="168" t="str">
        <f t="shared" si="26"/>
        <v>female</v>
      </c>
      <c r="B888" s="168">
        <f t="shared" si="27"/>
        <v>0</v>
      </c>
      <c r="C888" s="167"/>
      <c r="D888" s="167"/>
      <c r="E888" s="167"/>
      <c r="F888" s="167"/>
      <c r="G888" s="167"/>
      <c r="H888" s="167"/>
    </row>
    <row r="889" spans="1:8">
      <c r="A889" s="168" t="str">
        <f t="shared" si="26"/>
        <v>female</v>
      </c>
      <c r="B889" s="168">
        <f t="shared" si="27"/>
        <v>0</v>
      </c>
      <c r="C889" s="167"/>
      <c r="D889" s="167"/>
      <c r="E889" s="167"/>
      <c r="F889" s="167"/>
      <c r="G889" s="167"/>
      <c r="H889" s="167"/>
    </row>
    <row r="890" spans="1:8">
      <c r="A890" s="168" t="str">
        <f t="shared" si="26"/>
        <v>female</v>
      </c>
      <c r="B890" s="168">
        <f t="shared" si="27"/>
        <v>0</v>
      </c>
      <c r="C890" s="167"/>
      <c r="D890" s="167"/>
      <c r="E890" s="167"/>
      <c r="F890" s="167"/>
      <c r="G890" s="167"/>
      <c r="H890" s="167"/>
    </row>
    <row r="891" spans="1:8">
      <c r="A891" s="168" t="str">
        <f t="shared" si="26"/>
        <v>female</v>
      </c>
      <c r="B891" s="168">
        <f t="shared" si="27"/>
        <v>0</v>
      </c>
      <c r="C891" s="167"/>
      <c r="D891" s="167"/>
      <c r="E891" s="167"/>
      <c r="F891" s="167"/>
      <c r="G891" s="167"/>
      <c r="H891" s="167"/>
    </row>
    <row r="892" spans="1:8">
      <c r="A892" s="168" t="str">
        <f t="shared" si="26"/>
        <v>female</v>
      </c>
      <c r="B892" s="168">
        <f t="shared" si="27"/>
        <v>0</v>
      </c>
      <c r="C892" s="167"/>
      <c r="D892" s="167"/>
      <c r="E892" s="167"/>
      <c r="F892" s="167"/>
      <c r="G892" s="167"/>
      <c r="H892" s="167"/>
    </row>
    <row r="893" spans="1:8">
      <c r="A893" s="168" t="str">
        <f t="shared" si="26"/>
        <v>female</v>
      </c>
      <c r="B893" s="168">
        <f t="shared" si="27"/>
        <v>0</v>
      </c>
      <c r="C893" s="167"/>
      <c r="D893" s="167"/>
      <c r="E893" s="167"/>
      <c r="F893" s="167"/>
      <c r="G893" s="167"/>
      <c r="H893" s="167"/>
    </row>
    <row r="894" spans="1:8">
      <c r="A894" s="168" t="str">
        <f t="shared" si="26"/>
        <v>female</v>
      </c>
      <c r="B894" s="168">
        <f t="shared" si="27"/>
        <v>0</v>
      </c>
      <c r="C894" s="167"/>
      <c r="D894" s="167"/>
      <c r="E894" s="167"/>
      <c r="F894" s="167"/>
      <c r="G894" s="167"/>
      <c r="H894" s="167"/>
    </row>
    <row r="895" spans="1:8">
      <c r="A895" s="168" t="str">
        <f t="shared" si="26"/>
        <v>female</v>
      </c>
      <c r="B895" s="168">
        <f t="shared" si="27"/>
        <v>0</v>
      </c>
      <c r="C895" s="167"/>
      <c r="D895" s="167"/>
      <c r="E895" s="167"/>
      <c r="F895" s="167"/>
      <c r="G895" s="167"/>
      <c r="H895" s="167"/>
    </row>
    <row r="896" spans="1:8">
      <c r="A896" s="168" t="str">
        <f t="shared" si="26"/>
        <v>female</v>
      </c>
      <c r="B896" s="168">
        <f t="shared" si="27"/>
        <v>0</v>
      </c>
      <c r="C896" s="167"/>
      <c r="D896" s="167"/>
      <c r="E896" s="167"/>
      <c r="F896" s="167"/>
      <c r="G896" s="167"/>
      <c r="H896" s="167"/>
    </row>
    <row r="897" spans="1:8">
      <c r="A897" s="168" t="str">
        <f t="shared" si="26"/>
        <v>female</v>
      </c>
      <c r="B897" s="168">
        <f t="shared" si="27"/>
        <v>0</v>
      </c>
      <c r="C897" s="167"/>
      <c r="D897" s="167"/>
      <c r="E897" s="167"/>
      <c r="F897" s="167"/>
      <c r="G897" s="167"/>
      <c r="H897" s="167"/>
    </row>
    <row r="898" spans="1:8">
      <c r="A898" s="168" t="str">
        <f t="shared" si="26"/>
        <v>female</v>
      </c>
      <c r="B898" s="168">
        <f t="shared" si="27"/>
        <v>0</v>
      </c>
      <c r="C898" s="167"/>
      <c r="D898" s="167"/>
      <c r="E898" s="167"/>
      <c r="F898" s="167"/>
      <c r="G898" s="167"/>
      <c r="H898" s="167"/>
    </row>
    <row r="899" spans="1:8">
      <c r="A899" s="168" t="str">
        <f t="shared" ref="A899:A962" si="28">IF(M900="זכר", "male", "female")</f>
        <v>female</v>
      </c>
      <c r="B899" s="168">
        <f t="shared" ref="B899:B962" si="29">N900</f>
        <v>0</v>
      </c>
      <c r="C899" s="167"/>
      <c r="D899" s="167"/>
      <c r="E899" s="167"/>
      <c r="F899" s="167"/>
      <c r="G899" s="167"/>
      <c r="H899" s="167"/>
    </row>
    <row r="900" spans="1:8">
      <c r="A900" s="168" t="str">
        <f t="shared" si="28"/>
        <v>female</v>
      </c>
      <c r="B900" s="168">
        <f t="shared" si="29"/>
        <v>0</v>
      </c>
      <c r="C900" s="167"/>
      <c r="D900" s="167"/>
      <c r="E900" s="167"/>
      <c r="F900" s="167"/>
      <c r="G900" s="167"/>
      <c r="H900" s="167"/>
    </row>
    <row r="901" spans="1:8">
      <c r="A901" s="168" t="str">
        <f t="shared" si="28"/>
        <v>female</v>
      </c>
      <c r="B901" s="168">
        <f t="shared" si="29"/>
        <v>0</v>
      </c>
      <c r="C901" s="167"/>
      <c r="D901" s="167"/>
      <c r="E901" s="167"/>
      <c r="F901" s="167"/>
      <c r="G901" s="167"/>
      <c r="H901" s="167"/>
    </row>
    <row r="902" spans="1:8">
      <c r="A902" s="168" t="str">
        <f t="shared" si="28"/>
        <v>female</v>
      </c>
      <c r="B902" s="168">
        <f t="shared" si="29"/>
        <v>0</v>
      </c>
      <c r="C902" s="167"/>
      <c r="D902" s="167"/>
      <c r="E902" s="167"/>
      <c r="F902" s="167"/>
      <c r="G902" s="167"/>
      <c r="H902" s="167"/>
    </row>
    <row r="903" spans="1:8">
      <c r="A903" s="168" t="str">
        <f t="shared" si="28"/>
        <v>female</v>
      </c>
      <c r="B903" s="168">
        <f t="shared" si="29"/>
        <v>0</v>
      </c>
      <c r="C903" s="167"/>
      <c r="D903" s="167"/>
      <c r="E903" s="167"/>
      <c r="F903" s="167"/>
      <c r="G903" s="167"/>
      <c r="H903" s="167"/>
    </row>
    <row r="904" spans="1:8">
      <c r="A904" s="168" t="str">
        <f t="shared" si="28"/>
        <v>female</v>
      </c>
      <c r="B904" s="168">
        <f t="shared" si="29"/>
        <v>0</v>
      </c>
      <c r="C904" s="167"/>
      <c r="D904" s="167"/>
      <c r="E904" s="167"/>
      <c r="F904" s="167"/>
      <c r="G904" s="167"/>
      <c r="H904" s="167"/>
    </row>
    <row r="905" spans="1:8">
      <c r="A905" s="168" t="str">
        <f t="shared" si="28"/>
        <v>female</v>
      </c>
      <c r="B905" s="168">
        <f t="shared" si="29"/>
        <v>0</v>
      </c>
      <c r="C905" s="167"/>
      <c r="D905" s="167"/>
      <c r="E905" s="167"/>
      <c r="F905" s="167"/>
      <c r="G905" s="167"/>
      <c r="H905" s="167"/>
    </row>
    <row r="906" spans="1:8">
      <c r="A906" s="168" t="str">
        <f t="shared" si="28"/>
        <v>female</v>
      </c>
      <c r="B906" s="168">
        <f t="shared" si="29"/>
        <v>0</v>
      </c>
      <c r="C906" s="167"/>
      <c r="D906" s="167"/>
      <c r="E906" s="167"/>
      <c r="F906" s="167"/>
      <c r="G906" s="167"/>
      <c r="H906" s="167"/>
    </row>
    <row r="907" spans="1:8">
      <c r="A907" s="168" t="str">
        <f t="shared" si="28"/>
        <v>female</v>
      </c>
      <c r="B907" s="168">
        <f t="shared" si="29"/>
        <v>0</v>
      </c>
      <c r="C907" s="167"/>
      <c r="D907" s="167"/>
      <c r="E907" s="167"/>
      <c r="F907" s="167"/>
      <c r="G907" s="167"/>
      <c r="H907" s="167"/>
    </row>
    <row r="908" spans="1:8">
      <c r="A908" s="168" t="str">
        <f t="shared" si="28"/>
        <v>female</v>
      </c>
      <c r="B908" s="168">
        <f t="shared" si="29"/>
        <v>0</v>
      </c>
      <c r="C908" s="167"/>
      <c r="D908" s="167"/>
      <c r="E908" s="167"/>
      <c r="F908" s="167"/>
      <c r="G908" s="167"/>
      <c r="H908" s="167"/>
    </row>
    <row r="909" spans="1:8">
      <c r="A909" s="168" t="str">
        <f t="shared" si="28"/>
        <v>female</v>
      </c>
      <c r="B909" s="168">
        <f t="shared" si="29"/>
        <v>0</v>
      </c>
      <c r="C909" s="167"/>
      <c r="D909" s="167"/>
      <c r="E909" s="167"/>
      <c r="F909" s="167"/>
      <c r="G909" s="167"/>
      <c r="H909" s="167"/>
    </row>
    <row r="910" spans="1:8">
      <c r="A910" s="168" t="str">
        <f t="shared" si="28"/>
        <v>female</v>
      </c>
      <c r="B910" s="168">
        <f t="shared" si="29"/>
        <v>0</v>
      </c>
      <c r="C910" s="167"/>
      <c r="D910" s="167"/>
      <c r="E910" s="167"/>
      <c r="F910" s="167"/>
      <c r="G910" s="167"/>
      <c r="H910" s="167"/>
    </row>
    <row r="911" spans="1:8">
      <c r="A911" s="168" t="str">
        <f t="shared" si="28"/>
        <v>female</v>
      </c>
      <c r="B911" s="168">
        <f t="shared" si="29"/>
        <v>0</v>
      </c>
      <c r="C911" s="167"/>
      <c r="D911" s="167"/>
      <c r="E911" s="167"/>
      <c r="F911" s="167"/>
      <c r="G911" s="167"/>
      <c r="H911" s="167"/>
    </row>
    <row r="912" spans="1:8">
      <c r="A912" s="168" t="str">
        <f t="shared" si="28"/>
        <v>female</v>
      </c>
      <c r="B912" s="168">
        <f t="shared" si="29"/>
        <v>0</v>
      </c>
      <c r="C912" s="167"/>
      <c r="D912" s="167"/>
      <c r="E912" s="167"/>
      <c r="F912" s="167"/>
      <c r="G912" s="167"/>
      <c r="H912" s="167"/>
    </row>
    <row r="913" spans="1:8">
      <c r="A913" s="168" t="str">
        <f t="shared" si="28"/>
        <v>female</v>
      </c>
      <c r="B913" s="168">
        <f t="shared" si="29"/>
        <v>0</v>
      </c>
      <c r="C913" s="167"/>
      <c r="D913" s="167"/>
      <c r="E913" s="167"/>
      <c r="F913" s="167"/>
      <c r="G913" s="167"/>
      <c r="H913" s="167"/>
    </row>
    <row r="914" spans="1:8">
      <c r="A914" s="168" t="str">
        <f t="shared" si="28"/>
        <v>female</v>
      </c>
      <c r="B914" s="168">
        <f t="shared" si="29"/>
        <v>0</v>
      </c>
      <c r="C914" s="167"/>
      <c r="D914" s="167"/>
      <c r="E914" s="167"/>
      <c r="F914" s="167"/>
      <c r="G914" s="167"/>
      <c r="H914" s="167"/>
    </row>
    <row r="915" spans="1:8">
      <c r="A915" s="168" t="str">
        <f t="shared" si="28"/>
        <v>female</v>
      </c>
      <c r="B915" s="168">
        <f t="shared" si="29"/>
        <v>0</v>
      </c>
      <c r="C915" s="167"/>
      <c r="D915" s="167"/>
      <c r="E915" s="167"/>
      <c r="F915" s="167"/>
      <c r="G915" s="167"/>
      <c r="H915" s="167"/>
    </row>
    <row r="916" spans="1:8">
      <c r="A916" s="168" t="str">
        <f t="shared" si="28"/>
        <v>female</v>
      </c>
      <c r="B916" s="168">
        <f t="shared" si="29"/>
        <v>0</v>
      </c>
      <c r="C916" s="167"/>
      <c r="D916" s="167"/>
      <c r="E916" s="167"/>
      <c r="F916" s="167"/>
      <c r="G916" s="167"/>
      <c r="H916" s="167"/>
    </row>
    <row r="917" spans="1:8">
      <c r="A917" s="168" t="str">
        <f t="shared" si="28"/>
        <v>female</v>
      </c>
      <c r="B917" s="168">
        <f t="shared" si="29"/>
        <v>0</v>
      </c>
      <c r="C917" s="167"/>
      <c r="D917" s="167"/>
      <c r="E917" s="167"/>
      <c r="F917" s="167"/>
      <c r="G917" s="167"/>
      <c r="H917" s="167"/>
    </row>
    <row r="918" spans="1:8">
      <c r="A918" s="168" t="str">
        <f t="shared" si="28"/>
        <v>female</v>
      </c>
      <c r="B918" s="168">
        <f t="shared" si="29"/>
        <v>0</v>
      </c>
      <c r="C918" s="167"/>
      <c r="D918" s="167"/>
      <c r="E918" s="167"/>
      <c r="F918" s="167"/>
      <c r="G918" s="167"/>
      <c r="H918" s="167"/>
    </row>
    <row r="919" spans="1:8">
      <c r="A919" s="168" t="str">
        <f t="shared" si="28"/>
        <v>female</v>
      </c>
      <c r="B919" s="168">
        <f t="shared" si="29"/>
        <v>0</v>
      </c>
      <c r="C919" s="167"/>
      <c r="D919" s="167"/>
      <c r="E919" s="167"/>
      <c r="F919" s="167"/>
      <c r="G919" s="167"/>
      <c r="H919" s="167"/>
    </row>
    <row r="920" spans="1:8">
      <c r="A920" s="168" t="str">
        <f t="shared" si="28"/>
        <v>female</v>
      </c>
      <c r="B920" s="168">
        <f t="shared" si="29"/>
        <v>0</v>
      </c>
      <c r="C920" s="167"/>
      <c r="D920" s="167"/>
      <c r="E920" s="167"/>
      <c r="F920" s="167"/>
      <c r="G920" s="167"/>
      <c r="H920" s="167"/>
    </row>
    <row r="921" spans="1:8">
      <c r="A921" s="168" t="str">
        <f t="shared" si="28"/>
        <v>female</v>
      </c>
      <c r="B921" s="168">
        <f t="shared" si="29"/>
        <v>0</v>
      </c>
      <c r="C921" s="167"/>
      <c r="D921" s="167"/>
      <c r="E921" s="167"/>
      <c r="F921" s="167"/>
      <c r="G921" s="167"/>
      <c r="H921" s="167"/>
    </row>
    <row r="922" spans="1:8">
      <c r="A922" s="168" t="str">
        <f t="shared" si="28"/>
        <v>female</v>
      </c>
      <c r="B922" s="168">
        <f t="shared" si="29"/>
        <v>0</v>
      </c>
      <c r="C922" s="167"/>
      <c r="D922" s="167"/>
      <c r="E922" s="167"/>
      <c r="F922" s="167"/>
      <c r="G922" s="167"/>
      <c r="H922" s="167"/>
    </row>
    <row r="923" spans="1:8">
      <c r="A923" s="168" t="str">
        <f t="shared" si="28"/>
        <v>female</v>
      </c>
      <c r="B923" s="168">
        <f t="shared" si="29"/>
        <v>0</v>
      </c>
      <c r="C923" s="167"/>
      <c r="D923" s="167"/>
      <c r="E923" s="167"/>
      <c r="F923" s="167"/>
      <c r="G923" s="167"/>
      <c r="H923" s="167"/>
    </row>
    <row r="924" spans="1:8">
      <c r="A924" s="168" t="str">
        <f t="shared" si="28"/>
        <v>female</v>
      </c>
      <c r="B924" s="168">
        <f t="shared" si="29"/>
        <v>0</v>
      </c>
      <c r="C924" s="167"/>
      <c r="D924" s="167"/>
      <c r="E924" s="167"/>
      <c r="F924" s="167"/>
      <c r="G924" s="167"/>
      <c r="H924" s="167"/>
    </row>
    <row r="925" spans="1:8">
      <c r="A925" s="168" t="str">
        <f t="shared" si="28"/>
        <v>female</v>
      </c>
      <c r="B925" s="168">
        <f t="shared" si="29"/>
        <v>0</v>
      </c>
      <c r="C925" s="167"/>
      <c r="D925" s="167"/>
      <c r="E925" s="167"/>
      <c r="F925" s="167"/>
      <c r="G925" s="167"/>
      <c r="H925" s="167"/>
    </row>
    <row r="926" spans="1:8">
      <c r="A926" s="168" t="str">
        <f t="shared" si="28"/>
        <v>female</v>
      </c>
      <c r="B926" s="168">
        <f t="shared" si="29"/>
        <v>0</v>
      </c>
      <c r="C926" s="167"/>
      <c r="D926" s="167"/>
      <c r="E926" s="167"/>
      <c r="F926" s="167"/>
      <c r="G926" s="167"/>
      <c r="H926" s="167"/>
    </row>
    <row r="927" spans="1:8">
      <c r="A927" s="168" t="str">
        <f t="shared" si="28"/>
        <v>female</v>
      </c>
      <c r="B927" s="168">
        <f t="shared" si="29"/>
        <v>0</v>
      </c>
      <c r="C927" s="167"/>
      <c r="D927" s="167"/>
      <c r="E927" s="167"/>
      <c r="F927" s="167"/>
      <c r="G927" s="167"/>
      <c r="H927" s="167"/>
    </row>
    <row r="928" spans="1:8">
      <c r="A928" s="168" t="str">
        <f t="shared" si="28"/>
        <v>female</v>
      </c>
      <c r="B928" s="168">
        <f t="shared" si="29"/>
        <v>0</v>
      </c>
      <c r="C928" s="167"/>
      <c r="D928" s="167"/>
      <c r="E928" s="167"/>
      <c r="F928" s="167"/>
      <c r="G928" s="167"/>
      <c r="H928" s="167"/>
    </row>
    <row r="929" spans="1:8">
      <c r="A929" s="168" t="str">
        <f t="shared" si="28"/>
        <v>female</v>
      </c>
      <c r="B929" s="168">
        <f t="shared" si="29"/>
        <v>0</v>
      </c>
      <c r="C929" s="167"/>
      <c r="D929" s="167"/>
      <c r="E929" s="167"/>
      <c r="F929" s="167"/>
      <c r="G929" s="167"/>
      <c r="H929" s="167"/>
    </row>
    <row r="930" spans="1:8">
      <c r="A930" s="168" t="str">
        <f t="shared" si="28"/>
        <v>female</v>
      </c>
      <c r="B930" s="168">
        <f t="shared" si="29"/>
        <v>0</v>
      </c>
      <c r="C930" s="167"/>
      <c r="D930" s="167"/>
      <c r="E930" s="167"/>
      <c r="F930" s="167"/>
      <c r="G930" s="167"/>
      <c r="H930" s="167"/>
    </row>
    <row r="931" spans="1:8">
      <c r="A931" s="168" t="str">
        <f t="shared" si="28"/>
        <v>female</v>
      </c>
      <c r="B931" s="168">
        <f t="shared" si="29"/>
        <v>0</v>
      </c>
      <c r="C931" s="167"/>
      <c r="D931" s="167"/>
      <c r="E931" s="167"/>
      <c r="F931" s="167"/>
      <c r="G931" s="167"/>
      <c r="H931" s="167"/>
    </row>
    <row r="932" spans="1:8">
      <c r="A932" s="168" t="str">
        <f t="shared" si="28"/>
        <v>female</v>
      </c>
      <c r="B932" s="168">
        <f t="shared" si="29"/>
        <v>0</v>
      </c>
      <c r="C932" s="167"/>
      <c r="D932" s="167"/>
      <c r="E932" s="167"/>
      <c r="F932" s="167"/>
      <c r="G932" s="167"/>
      <c r="H932" s="167"/>
    </row>
    <row r="933" spans="1:8">
      <c r="A933" s="168" t="str">
        <f t="shared" si="28"/>
        <v>female</v>
      </c>
      <c r="B933" s="168">
        <f t="shared" si="29"/>
        <v>0</v>
      </c>
      <c r="C933" s="167"/>
      <c r="D933" s="167"/>
      <c r="E933" s="167"/>
      <c r="F933" s="167"/>
      <c r="G933" s="167"/>
      <c r="H933" s="167"/>
    </row>
    <row r="934" spans="1:8">
      <c r="A934" s="168" t="str">
        <f t="shared" si="28"/>
        <v>female</v>
      </c>
      <c r="B934" s="168">
        <f t="shared" si="29"/>
        <v>0</v>
      </c>
      <c r="C934" s="167"/>
      <c r="D934" s="167"/>
      <c r="E934" s="167"/>
      <c r="F934" s="167"/>
      <c r="G934" s="167"/>
      <c r="H934" s="167"/>
    </row>
    <row r="935" spans="1:8">
      <c r="A935" s="168" t="str">
        <f t="shared" si="28"/>
        <v>female</v>
      </c>
      <c r="B935" s="168">
        <f t="shared" si="29"/>
        <v>0</v>
      </c>
      <c r="C935" s="167"/>
      <c r="D935" s="167"/>
      <c r="E935" s="167"/>
      <c r="F935" s="167"/>
      <c r="G935" s="167"/>
      <c r="H935" s="167"/>
    </row>
    <row r="936" spans="1:8">
      <c r="A936" s="168" t="str">
        <f t="shared" si="28"/>
        <v>female</v>
      </c>
      <c r="B936" s="168">
        <f t="shared" si="29"/>
        <v>0</v>
      </c>
      <c r="C936" s="167"/>
      <c r="D936" s="167"/>
      <c r="E936" s="167"/>
      <c r="F936" s="167"/>
      <c r="G936" s="167"/>
      <c r="H936" s="167"/>
    </row>
    <row r="937" spans="1:8">
      <c r="A937" s="168" t="str">
        <f t="shared" si="28"/>
        <v>female</v>
      </c>
      <c r="B937" s="168">
        <f t="shared" si="29"/>
        <v>0</v>
      </c>
      <c r="C937" s="167"/>
      <c r="D937" s="167"/>
      <c r="E937" s="167"/>
      <c r="F937" s="167"/>
      <c r="G937" s="167"/>
      <c r="H937" s="167"/>
    </row>
    <row r="938" spans="1:8">
      <c r="A938" s="168" t="str">
        <f t="shared" si="28"/>
        <v>female</v>
      </c>
      <c r="B938" s="168">
        <f t="shared" si="29"/>
        <v>0</v>
      </c>
      <c r="C938" s="167"/>
      <c r="D938" s="167"/>
      <c r="E938" s="167"/>
      <c r="F938" s="167"/>
      <c r="G938" s="167"/>
      <c r="H938" s="167"/>
    </row>
    <row r="939" spans="1:8">
      <c r="A939" s="168" t="str">
        <f t="shared" si="28"/>
        <v>female</v>
      </c>
      <c r="B939" s="168">
        <f t="shared" si="29"/>
        <v>0</v>
      </c>
      <c r="C939" s="167"/>
      <c r="D939" s="167"/>
      <c r="E939" s="167"/>
      <c r="F939" s="167"/>
      <c r="G939" s="167"/>
      <c r="H939" s="167"/>
    </row>
    <row r="940" spans="1:8">
      <c r="A940" s="168" t="str">
        <f t="shared" si="28"/>
        <v>female</v>
      </c>
      <c r="B940" s="168">
        <f t="shared" si="29"/>
        <v>0</v>
      </c>
      <c r="C940" s="167"/>
      <c r="D940" s="167"/>
      <c r="E940" s="167"/>
      <c r="F940" s="167"/>
      <c r="G940" s="167"/>
      <c r="H940" s="167"/>
    </row>
    <row r="941" spans="1:8">
      <c r="A941" s="168" t="str">
        <f t="shared" si="28"/>
        <v>female</v>
      </c>
      <c r="B941" s="168">
        <f t="shared" si="29"/>
        <v>0</v>
      </c>
      <c r="C941" s="167"/>
      <c r="D941" s="167"/>
      <c r="E941" s="167"/>
      <c r="F941" s="167"/>
      <c r="G941" s="167"/>
      <c r="H941" s="167"/>
    </row>
    <row r="942" spans="1:8">
      <c r="A942" s="168" t="str">
        <f t="shared" si="28"/>
        <v>female</v>
      </c>
      <c r="B942" s="168">
        <f t="shared" si="29"/>
        <v>0</v>
      </c>
      <c r="C942" s="167"/>
      <c r="D942" s="167"/>
      <c r="E942" s="167"/>
      <c r="F942" s="167"/>
      <c r="G942" s="167"/>
      <c r="H942" s="167"/>
    </row>
    <row r="943" spans="1:8">
      <c r="A943" s="168" t="str">
        <f t="shared" si="28"/>
        <v>female</v>
      </c>
      <c r="B943" s="168">
        <f t="shared" si="29"/>
        <v>0</v>
      </c>
      <c r="C943" s="167"/>
      <c r="D943" s="167"/>
      <c r="E943" s="167"/>
      <c r="F943" s="167"/>
      <c r="G943" s="167"/>
      <c r="H943" s="167"/>
    </row>
    <row r="944" spans="1:8">
      <c r="A944" s="168" t="str">
        <f t="shared" si="28"/>
        <v>female</v>
      </c>
      <c r="B944" s="168">
        <f t="shared" si="29"/>
        <v>0</v>
      </c>
      <c r="C944" s="167"/>
      <c r="D944" s="167"/>
      <c r="E944" s="167"/>
      <c r="F944" s="167"/>
      <c r="G944" s="167"/>
      <c r="H944" s="167"/>
    </row>
    <row r="945" spans="1:8">
      <c r="A945" s="168" t="str">
        <f t="shared" si="28"/>
        <v>female</v>
      </c>
      <c r="B945" s="168">
        <f t="shared" si="29"/>
        <v>0</v>
      </c>
      <c r="C945" s="167"/>
      <c r="D945" s="167"/>
      <c r="E945" s="167"/>
      <c r="F945" s="167"/>
      <c r="G945" s="167"/>
      <c r="H945" s="167"/>
    </row>
    <row r="946" spans="1:8">
      <c r="A946" s="168" t="str">
        <f t="shared" si="28"/>
        <v>female</v>
      </c>
      <c r="B946" s="168">
        <f t="shared" si="29"/>
        <v>0</v>
      </c>
      <c r="C946" s="167"/>
      <c r="D946" s="167"/>
      <c r="E946" s="167"/>
      <c r="F946" s="167"/>
      <c r="G946" s="167"/>
      <c r="H946" s="167"/>
    </row>
    <row r="947" spans="1:8">
      <c r="A947" s="168" t="str">
        <f t="shared" si="28"/>
        <v>female</v>
      </c>
      <c r="B947" s="168">
        <f t="shared" si="29"/>
        <v>0</v>
      </c>
      <c r="C947" s="167"/>
      <c r="D947" s="167"/>
      <c r="E947" s="167"/>
      <c r="F947" s="167"/>
      <c r="G947" s="167"/>
      <c r="H947" s="167"/>
    </row>
    <row r="948" spans="1:8">
      <c r="A948" s="168" t="str">
        <f t="shared" si="28"/>
        <v>female</v>
      </c>
      <c r="B948" s="168">
        <f t="shared" si="29"/>
        <v>0</v>
      </c>
      <c r="C948" s="167"/>
      <c r="D948" s="167"/>
      <c r="E948" s="167"/>
      <c r="F948" s="167"/>
      <c r="G948" s="167"/>
      <c r="H948" s="167"/>
    </row>
    <row r="949" spans="1:8">
      <c r="A949" s="168" t="str">
        <f t="shared" si="28"/>
        <v>female</v>
      </c>
      <c r="B949" s="168">
        <f t="shared" si="29"/>
        <v>0</v>
      </c>
      <c r="C949" s="167"/>
      <c r="D949" s="167"/>
      <c r="E949" s="167"/>
      <c r="F949" s="167"/>
      <c r="G949" s="167"/>
      <c r="H949" s="167"/>
    </row>
    <row r="950" spans="1:8">
      <c r="A950" s="168" t="str">
        <f t="shared" si="28"/>
        <v>female</v>
      </c>
      <c r="B950" s="168">
        <f t="shared" si="29"/>
        <v>0</v>
      </c>
      <c r="C950" s="167"/>
      <c r="D950" s="167"/>
      <c r="E950" s="167"/>
      <c r="F950" s="167"/>
      <c r="G950" s="167"/>
      <c r="H950" s="167"/>
    </row>
    <row r="951" spans="1:8">
      <c r="A951" s="168" t="str">
        <f t="shared" si="28"/>
        <v>female</v>
      </c>
      <c r="B951" s="168">
        <f t="shared" si="29"/>
        <v>0</v>
      </c>
      <c r="C951" s="167"/>
      <c r="D951" s="167"/>
      <c r="E951" s="167"/>
      <c r="F951" s="167"/>
      <c r="G951" s="167"/>
      <c r="H951" s="167"/>
    </row>
    <row r="952" spans="1:8">
      <c r="A952" s="168" t="str">
        <f t="shared" si="28"/>
        <v>female</v>
      </c>
      <c r="B952" s="168">
        <f t="shared" si="29"/>
        <v>0</v>
      </c>
      <c r="C952" s="167"/>
      <c r="D952" s="167"/>
      <c r="E952" s="167"/>
      <c r="F952" s="167"/>
      <c r="G952" s="167"/>
      <c r="H952" s="167"/>
    </row>
    <row r="953" spans="1:8">
      <c r="A953" s="168" t="str">
        <f t="shared" si="28"/>
        <v>female</v>
      </c>
      <c r="B953" s="168">
        <f t="shared" si="29"/>
        <v>0</v>
      </c>
      <c r="C953" s="167"/>
      <c r="D953" s="167"/>
      <c r="E953" s="167"/>
      <c r="F953" s="167"/>
      <c r="G953" s="167"/>
      <c r="H953" s="167"/>
    </row>
    <row r="954" spans="1:8">
      <c r="A954" s="168" t="str">
        <f t="shared" si="28"/>
        <v>female</v>
      </c>
      <c r="B954" s="168">
        <f t="shared" si="29"/>
        <v>0</v>
      </c>
      <c r="C954" s="167"/>
      <c r="D954" s="167"/>
      <c r="E954" s="167"/>
      <c r="F954" s="167"/>
      <c r="G954" s="167"/>
      <c r="H954" s="167"/>
    </row>
    <row r="955" spans="1:8">
      <c r="A955" s="168" t="str">
        <f t="shared" si="28"/>
        <v>female</v>
      </c>
      <c r="B955" s="168">
        <f t="shared" si="29"/>
        <v>0</v>
      </c>
      <c r="C955" s="167"/>
      <c r="D955" s="167"/>
      <c r="E955" s="167"/>
      <c r="F955" s="167"/>
      <c r="G955" s="167"/>
      <c r="H955" s="167"/>
    </row>
    <row r="956" spans="1:8">
      <c r="A956" s="168" t="str">
        <f t="shared" si="28"/>
        <v>female</v>
      </c>
      <c r="B956" s="168">
        <f t="shared" si="29"/>
        <v>0</v>
      </c>
      <c r="C956" s="167"/>
      <c r="D956" s="167"/>
      <c r="E956" s="167"/>
      <c r="F956" s="167"/>
      <c r="G956" s="167"/>
      <c r="H956" s="167"/>
    </row>
    <row r="957" spans="1:8">
      <c r="A957" s="168" t="str">
        <f t="shared" si="28"/>
        <v>female</v>
      </c>
      <c r="B957" s="168">
        <f t="shared" si="29"/>
        <v>0</v>
      </c>
      <c r="C957" s="167"/>
      <c r="D957" s="167"/>
      <c r="E957" s="167"/>
      <c r="F957" s="167"/>
      <c r="G957" s="167"/>
      <c r="H957" s="167"/>
    </row>
    <row r="958" spans="1:8">
      <c r="A958" s="168" t="str">
        <f t="shared" si="28"/>
        <v>female</v>
      </c>
      <c r="B958" s="168">
        <f t="shared" si="29"/>
        <v>0</v>
      </c>
      <c r="C958" s="167"/>
      <c r="D958" s="167"/>
      <c r="E958" s="167"/>
      <c r="F958" s="167"/>
      <c r="G958" s="167"/>
      <c r="H958" s="167"/>
    </row>
    <row r="959" spans="1:8">
      <c r="A959" s="168" t="str">
        <f t="shared" si="28"/>
        <v>female</v>
      </c>
      <c r="B959" s="168">
        <f t="shared" si="29"/>
        <v>0</v>
      </c>
      <c r="C959" s="167"/>
      <c r="D959" s="167"/>
      <c r="E959" s="167"/>
      <c r="F959" s="167"/>
      <c r="G959" s="167"/>
      <c r="H959" s="167"/>
    </row>
    <row r="960" spans="1:8">
      <c r="A960" s="168" t="str">
        <f t="shared" si="28"/>
        <v>female</v>
      </c>
      <c r="B960" s="168">
        <f t="shared" si="29"/>
        <v>0</v>
      </c>
      <c r="C960" s="167"/>
      <c r="D960" s="167"/>
      <c r="E960" s="167"/>
      <c r="F960" s="167"/>
      <c r="G960" s="167"/>
      <c r="H960" s="167"/>
    </row>
    <row r="961" spans="1:8">
      <c r="A961" s="168" t="str">
        <f t="shared" si="28"/>
        <v>female</v>
      </c>
      <c r="B961" s="168">
        <f t="shared" si="29"/>
        <v>0</v>
      </c>
      <c r="C961" s="167"/>
      <c r="D961" s="167"/>
      <c r="E961" s="167"/>
      <c r="F961" s="167"/>
      <c r="G961" s="167"/>
      <c r="H961" s="167"/>
    </row>
    <row r="962" spans="1:8">
      <c r="A962" s="168" t="str">
        <f t="shared" si="28"/>
        <v>female</v>
      </c>
      <c r="B962" s="168">
        <f t="shared" si="29"/>
        <v>0</v>
      </c>
      <c r="C962" s="167"/>
      <c r="D962" s="167"/>
      <c r="E962" s="167"/>
      <c r="F962" s="167"/>
      <c r="G962" s="167"/>
      <c r="H962" s="167"/>
    </row>
    <row r="963" spans="1:8">
      <c r="A963" s="168" t="str">
        <f t="shared" ref="A963:A1026" si="30">IF(M964="זכר", "male", "female")</f>
        <v>female</v>
      </c>
      <c r="B963" s="168">
        <f t="shared" ref="B963:B1026" si="31">N964</f>
        <v>0</v>
      </c>
      <c r="C963" s="167"/>
      <c r="D963" s="167"/>
      <c r="E963" s="167"/>
      <c r="F963" s="167"/>
      <c r="G963" s="167"/>
      <c r="H963" s="167"/>
    </row>
    <row r="964" spans="1:8">
      <c r="A964" s="168" t="str">
        <f t="shared" si="30"/>
        <v>female</v>
      </c>
      <c r="B964" s="168">
        <f t="shared" si="31"/>
        <v>0</v>
      </c>
      <c r="C964" s="167"/>
      <c r="D964" s="167"/>
      <c r="E964" s="167"/>
      <c r="F964" s="167"/>
      <c r="G964" s="167"/>
      <c r="H964" s="167"/>
    </row>
    <row r="965" spans="1:8">
      <c r="A965" s="168" t="str">
        <f t="shared" si="30"/>
        <v>female</v>
      </c>
      <c r="B965" s="168">
        <f t="shared" si="31"/>
        <v>0</v>
      </c>
      <c r="C965" s="167"/>
      <c r="D965" s="167"/>
      <c r="E965" s="167"/>
      <c r="F965" s="167"/>
      <c r="G965" s="167"/>
      <c r="H965" s="167"/>
    </row>
    <row r="966" spans="1:8">
      <c r="A966" s="168" t="str">
        <f t="shared" si="30"/>
        <v>female</v>
      </c>
      <c r="B966" s="168">
        <f t="shared" si="31"/>
        <v>0</v>
      </c>
      <c r="C966" s="167"/>
      <c r="D966" s="167"/>
      <c r="E966" s="167"/>
      <c r="F966" s="167"/>
      <c r="G966" s="167"/>
      <c r="H966" s="167"/>
    </row>
    <row r="967" spans="1:8">
      <c r="A967" s="168" t="str">
        <f t="shared" si="30"/>
        <v>female</v>
      </c>
      <c r="B967" s="168">
        <f t="shared" si="31"/>
        <v>0</v>
      </c>
      <c r="C967" s="167"/>
      <c r="D967" s="167"/>
      <c r="E967" s="167"/>
      <c r="F967" s="167"/>
      <c r="G967" s="167"/>
      <c r="H967" s="167"/>
    </row>
    <row r="968" spans="1:8">
      <c r="A968" s="168" t="str">
        <f t="shared" si="30"/>
        <v>female</v>
      </c>
      <c r="B968" s="168">
        <f t="shared" si="31"/>
        <v>0</v>
      </c>
      <c r="C968" s="167"/>
      <c r="D968" s="167"/>
      <c r="E968" s="167"/>
      <c r="F968" s="167"/>
      <c r="G968" s="167"/>
      <c r="H968" s="167"/>
    </row>
    <row r="969" spans="1:8">
      <c r="A969" s="168" t="str">
        <f t="shared" si="30"/>
        <v>female</v>
      </c>
      <c r="B969" s="168">
        <f t="shared" si="31"/>
        <v>0</v>
      </c>
      <c r="C969" s="167"/>
      <c r="D969" s="167"/>
      <c r="E969" s="167"/>
      <c r="F969" s="167"/>
      <c r="G969" s="167"/>
      <c r="H969" s="167"/>
    </row>
    <row r="970" spans="1:8">
      <c r="A970" s="168" t="str">
        <f t="shared" si="30"/>
        <v>female</v>
      </c>
      <c r="B970" s="168">
        <f t="shared" si="31"/>
        <v>0</v>
      </c>
      <c r="C970" s="167"/>
      <c r="D970" s="167"/>
      <c r="E970" s="167"/>
      <c r="F970" s="167"/>
      <c r="G970" s="167"/>
      <c r="H970" s="167"/>
    </row>
    <row r="971" spans="1:8">
      <c r="A971" s="168" t="str">
        <f t="shared" si="30"/>
        <v>female</v>
      </c>
      <c r="B971" s="168">
        <f t="shared" si="31"/>
        <v>0</v>
      </c>
      <c r="C971" s="167"/>
      <c r="D971" s="167"/>
      <c r="E971" s="167"/>
      <c r="F971" s="167"/>
      <c r="G971" s="167"/>
      <c r="H971" s="167"/>
    </row>
    <row r="972" spans="1:8">
      <c r="A972" s="168" t="str">
        <f t="shared" si="30"/>
        <v>female</v>
      </c>
      <c r="B972" s="168">
        <f t="shared" si="31"/>
        <v>0</v>
      </c>
      <c r="C972" s="167"/>
      <c r="D972" s="167"/>
      <c r="E972" s="167"/>
      <c r="F972" s="167"/>
      <c r="G972" s="167"/>
      <c r="H972" s="167"/>
    </row>
    <row r="973" spans="1:8">
      <c r="A973" s="168" t="str">
        <f t="shared" si="30"/>
        <v>female</v>
      </c>
      <c r="B973" s="168">
        <f t="shared" si="31"/>
        <v>0</v>
      </c>
      <c r="C973" s="167"/>
      <c r="D973" s="167"/>
      <c r="E973" s="167"/>
      <c r="F973" s="167"/>
      <c r="G973" s="167"/>
      <c r="H973" s="167"/>
    </row>
    <row r="974" spans="1:8">
      <c r="A974" s="168" t="str">
        <f t="shared" si="30"/>
        <v>female</v>
      </c>
      <c r="B974" s="168">
        <f t="shared" si="31"/>
        <v>0</v>
      </c>
      <c r="C974" s="167"/>
      <c r="D974" s="167"/>
      <c r="E974" s="167"/>
      <c r="F974" s="167"/>
      <c r="G974" s="167"/>
      <c r="H974" s="167"/>
    </row>
    <row r="975" spans="1:8">
      <c r="A975" s="168" t="str">
        <f t="shared" si="30"/>
        <v>female</v>
      </c>
      <c r="B975" s="168">
        <f t="shared" si="31"/>
        <v>0</v>
      </c>
      <c r="C975" s="167"/>
      <c r="D975" s="167"/>
      <c r="E975" s="167"/>
      <c r="F975" s="167"/>
      <c r="G975" s="167"/>
      <c r="H975" s="167"/>
    </row>
    <row r="976" spans="1:8">
      <c r="A976" s="168" t="str">
        <f t="shared" si="30"/>
        <v>female</v>
      </c>
      <c r="B976" s="168">
        <f t="shared" si="31"/>
        <v>0</v>
      </c>
      <c r="C976" s="167"/>
      <c r="D976" s="167"/>
      <c r="E976" s="167"/>
      <c r="F976" s="167"/>
      <c r="G976" s="167"/>
      <c r="H976" s="167"/>
    </row>
    <row r="977" spans="1:8">
      <c r="A977" s="168" t="str">
        <f t="shared" si="30"/>
        <v>female</v>
      </c>
      <c r="B977" s="168">
        <f t="shared" si="31"/>
        <v>0</v>
      </c>
      <c r="C977" s="167"/>
      <c r="D977" s="167"/>
      <c r="E977" s="167"/>
      <c r="F977" s="167"/>
      <c r="G977" s="167"/>
      <c r="H977" s="167"/>
    </row>
    <row r="978" spans="1:8">
      <c r="A978" s="168" t="str">
        <f t="shared" si="30"/>
        <v>female</v>
      </c>
      <c r="B978" s="168">
        <f t="shared" si="31"/>
        <v>0</v>
      </c>
      <c r="C978" s="167"/>
      <c r="D978" s="167"/>
      <c r="E978" s="167"/>
      <c r="F978" s="167"/>
      <c r="G978" s="167"/>
      <c r="H978" s="167"/>
    </row>
    <row r="979" spans="1:8">
      <c r="A979" s="168" t="str">
        <f t="shared" si="30"/>
        <v>female</v>
      </c>
      <c r="B979" s="168">
        <f t="shared" si="31"/>
        <v>0</v>
      </c>
      <c r="C979" s="167"/>
      <c r="D979" s="167"/>
      <c r="E979" s="167"/>
      <c r="F979" s="167"/>
      <c r="G979" s="167"/>
      <c r="H979" s="167"/>
    </row>
    <row r="980" spans="1:8">
      <c r="A980" s="168" t="str">
        <f t="shared" si="30"/>
        <v>female</v>
      </c>
      <c r="B980" s="168">
        <f t="shared" si="31"/>
        <v>0</v>
      </c>
      <c r="C980" s="167"/>
      <c r="D980" s="167"/>
      <c r="E980" s="167"/>
      <c r="F980" s="167"/>
      <c r="G980" s="167"/>
      <c r="H980" s="167"/>
    </row>
    <row r="981" spans="1:8">
      <c r="A981" s="168" t="str">
        <f t="shared" si="30"/>
        <v>female</v>
      </c>
      <c r="B981" s="168">
        <f t="shared" si="31"/>
        <v>0</v>
      </c>
      <c r="C981" s="167"/>
      <c r="D981" s="167"/>
      <c r="E981" s="167"/>
      <c r="F981" s="167"/>
      <c r="G981" s="167"/>
      <c r="H981" s="167"/>
    </row>
    <row r="982" spans="1:8">
      <c r="A982" s="168" t="str">
        <f t="shared" si="30"/>
        <v>female</v>
      </c>
      <c r="B982" s="168">
        <f t="shared" si="31"/>
        <v>0</v>
      </c>
      <c r="C982" s="167"/>
      <c r="D982" s="167"/>
      <c r="E982" s="167"/>
      <c r="F982" s="167"/>
      <c r="G982" s="167"/>
      <c r="H982" s="167"/>
    </row>
    <row r="983" spans="1:8">
      <c r="A983" s="168" t="str">
        <f t="shared" si="30"/>
        <v>female</v>
      </c>
      <c r="B983" s="168">
        <f t="shared" si="31"/>
        <v>0</v>
      </c>
      <c r="C983" s="167"/>
      <c r="D983" s="167"/>
      <c r="E983" s="167"/>
      <c r="F983" s="167"/>
      <c r="G983" s="167"/>
      <c r="H983" s="167"/>
    </row>
    <row r="984" spans="1:8">
      <c r="A984" s="168" t="str">
        <f t="shared" si="30"/>
        <v>female</v>
      </c>
      <c r="B984" s="168">
        <f t="shared" si="31"/>
        <v>0</v>
      </c>
      <c r="C984" s="167"/>
      <c r="D984" s="167"/>
      <c r="E984" s="167"/>
      <c r="F984" s="167"/>
      <c r="G984" s="167"/>
      <c r="H984" s="167"/>
    </row>
    <row r="985" spans="1:8">
      <c r="A985" s="168" t="str">
        <f t="shared" si="30"/>
        <v>female</v>
      </c>
      <c r="B985" s="168">
        <f t="shared" si="31"/>
        <v>0</v>
      </c>
      <c r="C985" s="167"/>
      <c r="D985" s="167"/>
      <c r="E985" s="167"/>
      <c r="F985" s="167"/>
      <c r="G985" s="167"/>
      <c r="H985" s="167"/>
    </row>
    <row r="986" spans="1:8">
      <c r="A986" s="168" t="str">
        <f t="shared" si="30"/>
        <v>female</v>
      </c>
      <c r="B986" s="168">
        <f t="shared" si="31"/>
        <v>0</v>
      </c>
      <c r="C986" s="167"/>
      <c r="D986" s="167"/>
      <c r="E986" s="167"/>
      <c r="F986" s="167"/>
      <c r="G986" s="167"/>
      <c r="H986" s="167"/>
    </row>
    <row r="987" spans="1:8">
      <c r="A987" s="168" t="str">
        <f t="shared" si="30"/>
        <v>female</v>
      </c>
      <c r="B987" s="168">
        <f t="shared" si="31"/>
        <v>0</v>
      </c>
      <c r="C987" s="167"/>
      <c r="D987" s="167"/>
      <c r="E987" s="167"/>
      <c r="F987" s="167"/>
      <c r="G987" s="167"/>
      <c r="H987" s="167"/>
    </row>
    <row r="988" spans="1:8">
      <c r="A988" s="168" t="str">
        <f t="shared" si="30"/>
        <v>female</v>
      </c>
      <c r="B988" s="168">
        <f t="shared" si="31"/>
        <v>0</v>
      </c>
      <c r="C988" s="167"/>
      <c r="D988" s="167"/>
      <c r="E988" s="167"/>
      <c r="F988" s="167"/>
      <c r="G988" s="167"/>
      <c r="H988" s="167"/>
    </row>
    <row r="989" spans="1:8">
      <c r="A989" s="168" t="str">
        <f t="shared" si="30"/>
        <v>female</v>
      </c>
      <c r="B989" s="168">
        <f t="shared" si="31"/>
        <v>0</v>
      </c>
      <c r="C989" s="167"/>
      <c r="D989" s="167"/>
      <c r="E989" s="167"/>
      <c r="F989" s="167"/>
      <c r="G989" s="167"/>
      <c r="H989" s="167"/>
    </row>
    <row r="990" spans="1:8">
      <c r="A990" s="168" t="str">
        <f t="shared" si="30"/>
        <v>female</v>
      </c>
      <c r="B990" s="168">
        <f t="shared" si="31"/>
        <v>0</v>
      </c>
      <c r="C990" s="167"/>
      <c r="D990" s="167"/>
      <c r="E990" s="167"/>
      <c r="F990" s="167"/>
      <c r="G990" s="167"/>
      <c r="H990" s="167"/>
    </row>
    <row r="991" spans="1:8">
      <c r="A991" s="168" t="str">
        <f t="shared" si="30"/>
        <v>female</v>
      </c>
      <c r="B991" s="168">
        <f t="shared" si="31"/>
        <v>0</v>
      </c>
      <c r="C991" s="167"/>
      <c r="D991" s="167"/>
      <c r="E991" s="167"/>
      <c r="F991" s="167"/>
      <c r="G991" s="167"/>
      <c r="H991" s="167"/>
    </row>
    <row r="992" spans="1:8">
      <c r="A992" s="168" t="str">
        <f t="shared" si="30"/>
        <v>female</v>
      </c>
      <c r="B992" s="168">
        <f t="shared" si="31"/>
        <v>0</v>
      </c>
      <c r="C992" s="167"/>
      <c r="D992" s="167"/>
      <c r="E992" s="167"/>
      <c r="F992" s="167"/>
      <c r="G992" s="167"/>
      <c r="H992" s="167"/>
    </row>
    <row r="993" spans="1:8">
      <c r="A993" s="168" t="str">
        <f t="shared" si="30"/>
        <v>female</v>
      </c>
      <c r="B993" s="168">
        <f t="shared" si="31"/>
        <v>0</v>
      </c>
      <c r="C993" s="167"/>
      <c r="D993" s="167"/>
      <c r="E993" s="167"/>
      <c r="F993" s="167"/>
      <c r="G993" s="167"/>
      <c r="H993" s="167"/>
    </row>
    <row r="994" spans="1:8">
      <c r="A994" s="168" t="str">
        <f t="shared" si="30"/>
        <v>female</v>
      </c>
      <c r="B994" s="168">
        <f t="shared" si="31"/>
        <v>0</v>
      </c>
      <c r="C994" s="167"/>
      <c r="D994" s="167"/>
      <c r="E994" s="167"/>
      <c r="F994" s="167"/>
      <c r="G994" s="167"/>
      <c r="H994" s="167"/>
    </row>
    <row r="995" spans="1:8">
      <c r="A995" s="168" t="str">
        <f t="shared" si="30"/>
        <v>female</v>
      </c>
      <c r="B995" s="168">
        <f t="shared" si="31"/>
        <v>0</v>
      </c>
      <c r="C995" s="167"/>
      <c r="D995" s="167"/>
      <c r="E995" s="167"/>
      <c r="F995" s="167"/>
      <c r="G995" s="167"/>
      <c r="H995" s="167"/>
    </row>
    <row r="996" spans="1:8">
      <c r="A996" s="168" t="str">
        <f t="shared" si="30"/>
        <v>female</v>
      </c>
      <c r="B996" s="168">
        <f t="shared" si="31"/>
        <v>0</v>
      </c>
      <c r="C996" s="167"/>
      <c r="D996" s="167"/>
      <c r="E996" s="167"/>
      <c r="F996" s="167"/>
      <c r="G996" s="167"/>
      <c r="H996" s="167"/>
    </row>
    <row r="997" spans="1:8">
      <c r="A997" s="168" t="str">
        <f t="shared" si="30"/>
        <v>female</v>
      </c>
      <c r="B997" s="168">
        <f t="shared" si="31"/>
        <v>0</v>
      </c>
      <c r="C997" s="167"/>
      <c r="D997" s="167"/>
      <c r="E997" s="167"/>
      <c r="F997" s="167"/>
      <c r="G997" s="167"/>
      <c r="H997" s="167"/>
    </row>
    <row r="998" spans="1:8">
      <c r="A998" s="168" t="str">
        <f t="shared" si="30"/>
        <v>female</v>
      </c>
      <c r="B998" s="168">
        <f t="shared" si="31"/>
        <v>0</v>
      </c>
      <c r="C998" s="167"/>
      <c r="D998" s="167"/>
      <c r="E998" s="167"/>
      <c r="F998" s="167"/>
      <c r="G998" s="167"/>
      <c r="H998" s="167"/>
    </row>
    <row r="999" spans="1:8">
      <c r="A999" s="168" t="str">
        <f t="shared" si="30"/>
        <v>female</v>
      </c>
      <c r="B999" s="168">
        <f t="shared" si="31"/>
        <v>0</v>
      </c>
      <c r="C999" s="167"/>
      <c r="D999" s="167"/>
      <c r="E999" s="167"/>
      <c r="F999" s="167"/>
      <c r="G999" s="167"/>
      <c r="H999" s="167"/>
    </row>
    <row r="1000" spans="1:8">
      <c r="A1000" s="168" t="str">
        <f t="shared" si="30"/>
        <v>female</v>
      </c>
      <c r="B1000" s="168">
        <f t="shared" si="31"/>
        <v>0</v>
      </c>
      <c r="C1000" s="167"/>
      <c r="D1000" s="167"/>
      <c r="E1000" s="167"/>
      <c r="F1000" s="167"/>
      <c r="G1000" s="167"/>
      <c r="H1000" s="167"/>
    </row>
    <row r="1001" spans="1:8">
      <c r="A1001" s="168" t="str">
        <f t="shared" si="30"/>
        <v>female</v>
      </c>
      <c r="B1001" s="168">
        <f t="shared" si="31"/>
        <v>0</v>
      </c>
      <c r="C1001" s="167"/>
      <c r="D1001" s="167"/>
      <c r="E1001" s="167"/>
      <c r="F1001" s="167"/>
      <c r="G1001" s="167"/>
      <c r="H1001" s="167"/>
    </row>
    <row r="1002" spans="1:8">
      <c r="A1002" s="168" t="str">
        <f t="shared" si="30"/>
        <v>female</v>
      </c>
      <c r="B1002" s="168">
        <f t="shared" si="31"/>
        <v>0</v>
      </c>
      <c r="C1002" s="167"/>
      <c r="D1002" s="167"/>
      <c r="E1002" s="167"/>
      <c r="F1002" s="167"/>
      <c r="G1002" s="167"/>
      <c r="H1002" s="167"/>
    </row>
    <row r="1003" spans="1:8">
      <c r="A1003" s="168" t="str">
        <f t="shared" si="30"/>
        <v>female</v>
      </c>
      <c r="B1003" s="168">
        <f t="shared" si="31"/>
        <v>0</v>
      </c>
      <c r="C1003" s="167"/>
      <c r="D1003" s="167"/>
      <c r="E1003" s="167"/>
      <c r="F1003" s="167"/>
      <c r="G1003" s="167"/>
      <c r="H1003" s="167"/>
    </row>
    <row r="1004" spans="1:8">
      <c r="A1004" s="168" t="str">
        <f t="shared" si="30"/>
        <v>female</v>
      </c>
      <c r="B1004" s="168">
        <f t="shared" si="31"/>
        <v>0</v>
      </c>
      <c r="C1004" s="167"/>
      <c r="D1004" s="167"/>
      <c r="E1004" s="167"/>
      <c r="F1004" s="167"/>
      <c r="G1004" s="167"/>
      <c r="H1004" s="167"/>
    </row>
    <row r="1005" spans="1:8">
      <c r="A1005" s="168" t="str">
        <f t="shared" si="30"/>
        <v>female</v>
      </c>
      <c r="B1005" s="168">
        <f t="shared" si="31"/>
        <v>0</v>
      </c>
      <c r="C1005" s="167"/>
      <c r="D1005" s="167"/>
      <c r="E1005" s="167"/>
      <c r="F1005" s="167"/>
      <c r="G1005" s="167"/>
      <c r="H1005" s="167"/>
    </row>
    <row r="1006" spans="1:8">
      <c r="A1006" s="168" t="str">
        <f t="shared" si="30"/>
        <v>female</v>
      </c>
      <c r="B1006" s="168">
        <f t="shared" si="31"/>
        <v>0</v>
      </c>
      <c r="C1006" s="167"/>
      <c r="D1006" s="167"/>
      <c r="E1006" s="167"/>
      <c r="F1006" s="167"/>
      <c r="G1006" s="167"/>
      <c r="H1006" s="167"/>
    </row>
    <row r="1007" spans="1:8">
      <c r="A1007" s="168" t="str">
        <f t="shared" si="30"/>
        <v>female</v>
      </c>
      <c r="B1007" s="168">
        <f t="shared" si="31"/>
        <v>0</v>
      </c>
      <c r="C1007" s="167"/>
      <c r="D1007" s="167"/>
      <c r="E1007" s="167"/>
      <c r="F1007" s="167"/>
      <c r="G1007" s="167"/>
      <c r="H1007" s="167"/>
    </row>
    <row r="1008" spans="1:8">
      <c r="A1008" s="168" t="str">
        <f t="shared" si="30"/>
        <v>female</v>
      </c>
      <c r="B1008" s="168">
        <f t="shared" si="31"/>
        <v>0</v>
      </c>
      <c r="C1008" s="167"/>
      <c r="D1008" s="167"/>
      <c r="E1008" s="167"/>
      <c r="F1008" s="167"/>
      <c r="G1008" s="167"/>
      <c r="H1008" s="167"/>
    </row>
    <row r="1009" spans="1:8">
      <c r="A1009" s="168" t="str">
        <f t="shared" si="30"/>
        <v>female</v>
      </c>
      <c r="B1009" s="168">
        <f t="shared" si="31"/>
        <v>0</v>
      </c>
      <c r="C1009" s="167"/>
      <c r="D1009" s="167"/>
      <c r="E1009" s="167"/>
      <c r="F1009" s="167"/>
      <c r="G1009" s="167"/>
      <c r="H1009" s="167"/>
    </row>
    <row r="1010" spans="1:8">
      <c r="A1010" s="168" t="str">
        <f t="shared" si="30"/>
        <v>female</v>
      </c>
      <c r="B1010" s="168">
        <f t="shared" si="31"/>
        <v>0</v>
      </c>
      <c r="C1010" s="167"/>
      <c r="D1010" s="167"/>
      <c r="E1010" s="167"/>
      <c r="F1010" s="167"/>
      <c r="G1010" s="167"/>
      <c r="H1010" s="167"/>
    </row>
    <row r="1011" spans="1:8">
      <c r="A1011" s="168" t="str">
        <f t="shared" si="30"/>
        <v>female</v>
      </c>
      <c r="B1011" s="168">
        <f t="shared" si="31"/>
        <v>0</v>
      </c>
      <c r="C1011" s="167"/>
      <c r="D1011" s="167"/>
      <c r="E1011" s="167"/>
      <c r="F1011" s="167"/>
      <c r="G1011" s="167"/>
      <c r="H1011" s="167"/>
    </row>
    <row r="1012" spans="1:8">
      <c r="A1012" s="168" t="str">
        <f t="shared" si="30"/>
        <v>female</v>
      </c>
      <c r="B1012" s="168">
        <f t="shared" si="31"/>
        <v>0</v>
      </c>
      <c r="C1012" s="167"/>
      <c r="D1012" s="167"/>
      <c r="E1012" s="167"/>
      <c r="F1012" s="167"/>
      <c r="G1012" s="167"/>
      <c r="H1012" s="167"/>
    </row>
    <row r="1013" spans="1:8">
      <c r="A1013" s="168" t="str">
        <f t="shared" si="30"/>
        <v>female</v>
      </c>
      <c r="B1013" s="168">
        <f t="shared" si="31"/>
        <v>0</v>
      </c>
      <c r="C1013" s="167"/>
      <c r="D1013" s="167"/>
      <c r="E1013" s="167"/>
      <c r="F1013" s="167"/>
      <c r="G1013" s="167"/>
      <c r="H1013" s="167"/>
    </row>
    <row r="1014" spans="1:8">
      <c r="A1014" s="168" t="str">
        <f t="shared" si="30"/>
        <v>female</v>
      </c>
      <c r="B1014" s="168">
        <f t="shared" si="31"/>
        <v>0</v>
      </c>
      <c r="C1014" s="167"/>
      <c r="D1014" s="167"/>
      <c r="E1014" s="167"/>
      <c r="F1014" s="167"/>
      <c r="G1014" s="167"/>
      <c r="H1014" s="167"/>
    </row>
    <row r="1015" spans="1:8">
      <c r="A1015" s="168" t="str">
        <f t="shared" si="30"/>
        <v>female</v>
      </c>
      <c r="B1015" s="168">
        <f t="shared" si="31"/>
        <v>0</v>
      </c>
      <c r="C1015" s="167"/>
      <c r="D1015" s="167"/>
      <c r="E1015" s="167"/>
      <c r="F1015" s="167"/>
      <c r="G1015" s="167"/>
      <c r="H1015" s="167"/>
    </row>
    <row r="1016" spans="1:8">
      <c r="A1016" s="168" t="str">
        <f t="shared" si="30"/>
        <v>female</v>
      </c>
      <c r="B1016" s="168">
        <f t="shared" si="31"/>
        <v>0</v>
      </c>
      <c r="C1016" s="167"/>
      <c r="D1016" s="167"/>
      <c r="E1016" s="167"/>
      <c r="F1016" s="167"/>
      <c r="G1016" s="167"/>
      <c r="H1016" s="167"/>
    </row>
    <row r="1017" spans="1:8">
      <c r="A1017" s="168" t="str">
        <f t="shared" si="30"/>
        <v>female</v>
      </c>
      <c r="B1017" s="168">
        <f t="shared" si="31"/>
        <v>0</v>
      </c>
      <c r="C1017" s="167"/>
      <c r="D1017" s="167"/>
      <c r="E1017" s="167"/>
      <c r="F1017" s="167"/>
      <c r="G1017" s="167"/>
      <c r="H1017" s="167"/>
    </row>
    <row r="1018" spans="1:8">
      <c r="A1018" s="168" t="str">
        <f t="shared" si="30"/>
        <v>female</v>
      </c>
      <c r="B1018" s="168">
        <f t="shared" si="31"/>
        <v>0</v>
      </c>
      <c r="C1018" s="167"/>
      <c r="D1018" s="167"/>
      <c r="E1018" s="167"/>
      <c r="F1018" s="167"/>
      <c r="G1018" s="167"/>
      <c r="H1018" s="167"/>
    </row>
    <row r="1019" spans="1:8">
      <c r="A1019" s="168" t="str">
        <f t="shared" si="30"/>
        <v>female</v>
      </c>
      <c r="B1019" s="168">
        <f t="shared" si="31"/>
        <v>0</v>
      </c>
      <c r="C1019" s="167"/>
      <c r="D1019" s="167"/>
      <c r="E1019" s="167"/>
      <c r="F1019" s="167"/>
      <c r="G1019" s="167"/>
      <c r="H1019" s="167"/>
    </row>
    <row r="1020" spans="1:8">
      <c r="A1020" s="168" t="str">
        <f t="shared" si="30"/>
        <v>female</v>
      </c>
      <c r="B1020" s="168">
        <f t="shared" si="31"/>
        <v>0</v>
      </c>
      <c r="C1020" s="167"/>
      <c r="D1020" s="167"/>
      <c r="E1020" s="167"/>
      <c r="F1020" s="167"/>
      <c r="G1020" s="167"/>
      <c r="H1020" s="167"/>
    </row>
    <row r="1021" spans="1:8">
      <c r="A1021" s="168" t="str">
        <f t="shared" si="30"/>
        <v>female</v>
      </c>
      <c r="B1021" s="168">
        <f t="shared" si="31"/>
        <v>0</v>
      </c>
      <c r="C1021" s="167"/>
      <c r="D1021" s="167"/>
      <c r="E1021" s="167"/>
      <c r="F1021" s="167"/>
      <c r="G1021" s="167"/>
      <c r="H1021" s="167"/>
    </row>
    <row r="1022" spans="1:8">
      <c r="A1022" s="168" t="str">
        <f t="shared" si="30"/>
        <v>female</v>
      </c>
      <c r="B1022" s="168">
        <f t="shared" si="31"/>
        <v>0</v>
      </c>
      <c r="C1022" s="167"/>
      <c r="D1022" s="167"/>
      <c r="E1022" s="167"/>
      <c r="F1022" s="167"/>
      <c r="G1022" s="167"/>
      <c r="H1022" s="167"/>
    </row>
    <row r="1023" spans="1:8">
      <c r="A1023" s="168" t="str">
        <f t="shared" si="30"/>
        <v>female</v>
      </c>
      <c r="B1023" s="168">
        <f t="shared" si="31"/>
        <v>0</v>
      </c>
      <c r="C1023" s="167"/>
      <c r="D1023" s="167"/>
      <c r="E1023" s="167"/>
      <c r="F1023" s="167"/>
      <c r="G1023" s="167"/>
      <c r="H1023" s="167"/>
    </row>
    <row r="1024" spans="1:8">
      <c r="A1024" s="168" t="str">
        <f t="shared" si="30"/>
        <v>female</v>
      </c>
      <c r="B1024" s="168">
        <f t="shared" si="31"/>
        <v>0</v>
      </c>
      <c r="C1024" s="167"/>
      <c r="D1024" s="167"/>
      <c r="E1024" s="167"/>
      <c r="F1024" s="167"/>
      <c r="G1024" s="167"/>
      <c r="H1024" s="167"/>
    </row>
    <row r="1025" spans="1:8">
      <c r="A1025" s="168" t="str">
        <f t="shared" si="30"/>
        <v>female</v>
      </c>
      <c r="B1025" s="168">
        <f t="shared" si="31"/>
        <v>0</v>
      </c>
      <c r="C1025" s="167"/>
      <c r="D1025" s="167"/>
      <c r="E1025" s="167"/>
      <c r="F1025" s="167"/>
      <c r="G1025" s="167"/>
      <c r="H1025" s="167"/>
    </row>
    <row r="1026" spans="1:8">
      <c r="A1026" s="168" t="str">
        <f t="shared" si="30"/>
        <v>female</v>
      </c>
      <c r="B1026" s="168">
        <f t="shared" si="31"/>
        <v>0</v>
      </c>
      <c r="C1026" s="167"/>
      <c r="D1026" s="167"/>
      <c r="E1026" s="167"/>
      <c r="F1026" s="167"/>
      <c r="G1026" s="167"/>
      <c r="H1026" s="167"/>
    </row>
    <row r="1027" spans="1:8">
      <c r="A1027" s="168" t="str">
        <f t="shared" ref="A1027:A1078" si="32">IF(M1028="זכר", "male", "female")</f>
        <v>female</v>
      </c>
      <c r="B1027" s="168">
        <f t="shared" ref="B1027:B1078" si="33">N1028</f>
        <v>0</v>
      </c>
      <c r="C1027" s="167"/>
      <c r="D1027" s="167"/>
      <c r="E1027" s="167"/>
      <c r="F1027" s="167"/>
      <c r="G1027" s="167"/>
      <c r="H1027" s="167"/>
    </row>
    <row r="1028" spans="1:8">
      <c r="A1028" s="168" t="str">
        <f t="shared" si="32"/>
        <v>female</v>
      </c>
      <c r="B1028" s="168">
        <f t="shared" si="33"/>
        <v>0</v>
      </c>
      <c r="C1028" s="167"/>
      <c r="D1028" s="167"/>
      <c r="E1028" s="167"/>
      <c r="F1028" s="167"/>
      <c r="G1028" s="167"/>
      <c r="H1028" s="167"/>
    </row>
    <row r="1029" spans="1:8">
      <c r="A1029" s="168" t="str">
        <f t="shared" si="32"/>
        <v>female</v>
      </c>
      <c r="B1029" s="168">
        <f t="shared" si="33"/>
        <v>0</v>
      </c>
      <c r="C1029" s="167"/>
      <c r="D1029" s="167"/>
      <c r="E1029" s="167"/>
      <c r="F1029" s="167"/>
      <c r="G1029" s="167"/>
      <c r="H1029" s="167"/>
    </row>
    <row r="1030" spans="1:8">
      <c r="A1030" s="168" t="str">
        <f t="shared" si="32"/>
        <v>female</v>
      </c>
      <c r="B1030" s="168">
        <f t="shared" si="33"/>
        <v>0</v>
      </c>
      <c r="C1030" s="167"/>
      <c r="D1030" s="167"/>
      <c r="E1030" s="167"/>
      <c r="F1030" s="167"/>
      <c r="G1030" s="167"/>
      <c r="H1030" s="167"/>
    </row>
    <row r="1031" spans="1:8">
      <c r="A1031" s="168" t="str">
        <f t="shared" si="32"/>
        <v>female</v>
      </c>
      <c r="B1031" s="168">
        <f t="shared" si="33"/>
        <v>0</v>
      </c>
      <c r="C1031" s="167"/>
      <c r="D1031" s="167"/>
      <c r="E1031" s="167"/>
      <c r="F1031" s="167"/>
      <c r="G1031" s="167"/>
      <c r="H1031" s="167"/>
    </row>
    <row r="1032" spans="1:8">
      <c r="A1032" s="168" t="str">
        <f t="shared" si="32"/>
        <v>female</v>
      </c>
      <c r="B1032" s="168">
        <f t="shared" si="33"/>
        <v>0</v>
      </c>
      <c r="C1032" s="167"/>
      <c r="D1032" s="167"/>
      <c r="E1032" s="167"/>
      <c r="F1032" s="167"/>
      <c r="G1032" s="167"/>
      <c r="H1032" s="167"/>
    </row>
    <row r="1033" spans="1:8">
      <c r="A1033" s="168" t="str">
        <f t="shared" si="32"/>
        <v>female</v>
      </c>
      <c r="B1033" s="168">
        <f t="shared" si="33"/>
        <v>0</v>
      </c>
      <c r="C1033" s="167"/>
      <c r="D1033" s="167"/>
      <c r="E1033" s="167"/>
      <c r="F1033" s="167"/>
      <c r="G1033" s="167"/>
      <c r="H1033" s="167"/>
    </row>
    <row r="1034" spans="1:8">
      <c r="A1034" s="168" t="str">
        <f t="shared" si="32"/>
        <v>female</v>
      </c>
      <c r="B1034" s="168">
        <f t="shared" si="33"/>
        <v>0</v>
      </c>
      <c r="C1034" s="167"/>
      <c r="D1034" s="167"/>
      <c r="E1034" s="167"/>
      <c r="F1034" s="167"/>
      <c r="G1034" s="167"/>
      <c r="H1034" s="167"/>
    </row>
    <row r="1035" spans="1:8">
      <c r="A1035" s="168" t="str">
        <f t="shared" si="32"/>
        <v>female</v>
      </c>
      <c r="B1035" s="168">
        <f t="shared" si="33"/>
        <v>0</v>
      </c>
      <c r="C1035" s="167"/>
      <c r="D1035" s="167"/>
      <c r="E1035" s="167"/>
      <c r="F1035" s="167"/>
      <c r="G1035" s="167"/>
      <c r="H1035" s="167"/>
    </row>
    <row r="1036" spans="1:8">
      <c r="A1036" s="168" t="str">
        <f t="shared" si="32"/>
        <v>female</v>
      </c>
      <c r="B1036" s="168">
        <f t="shared" si="33"/>
        <v>0</v>
      </c>
      <c r="C1036" s="167"/>
      <c r="D1036" s="167"/>
      <c r="E1036" s="167"/>
      <c r="F1036" s="167"/>
      <c r="G1036" s="167"/>
      <c r="H1036" s="167"/>
    </row>
    <row r="1037" spans="1:8">
      <c r="A1037" s="168" t="str">
        <f t="shared" si="32"/>
        <v>female</v>
      </c>
      <c r="B1037" s="168">
        <f t="shared" si="33"/>
        <v>0</v>
      </c>
      <c r="C1037" s="167"/>
      <c r="D1037" s="167"/>
      <c r="E1037" s="167"/>
      <c r="F1037" s="167"/>
      <c r="G1037" s="167"/>
      <c r="H1037" s="167"/>
    </row>
    <row r="1038" spans="1:8">
      <c r="A1038" s="168" t="str">
        <f t="shared" si="32"/>
        <v>female</v>
      </c>
      <c r="B1038" s="168">
        <f t="shared" si="33"/>
        <v>0</v>
      </c>
      <c r="C1038" s="167"/>
      <c r="D1038" s="167"/>
      <c r="E1038" s="167"/>
      <c r="F1038" s="167"/>
      <c r="G1038" s="167"/>
      <c r="H1038" s="167"/>
    </row>
    <row r="1039" spans="1:8">
      <c r="A1039" s="168" t="str">
        <f t="shared" si="32"/>
        <v>female</v>
      </c>
      <c r="B1039" s="168">
        <f t="shared" si="33"/>
        <v>0</v>
      </c>
      <c r="C1039" s="167"/>
      <c r="D1039" s="167"/>
      <c r="E1039" s="167"/>
      <c r="F1039" s="167"/>
      <c r="G1039" s="167"/>
      <c r="H1039" s="167"/>
    </row>
    <row r="1040" spans="1:8">
      <c r="A1040" s="168" t="str">
        <f t="shared" si="32"/>
        <v>female</v>
      </c>
      <c r="B1040" s="168">
        <f t="shared" si="33"/>
        <v>0</v>
      </c>
      <c r="C1040" s="167"/>
      <c r="D1040" s="167"/>
      <c r="E1040" s="167"/>
      <c r="F1040" s="167"/>
      <c r="G1040" s="167"/>
      <c r="H1040" s="167"/>
    </row>
    <row r="1041" spans="1:8">
      <c r="A1041" s="168" t="str">
        <f t="shared" si="32"/>
        <v>female</v>
      </c>
      <c r="B1041" s="168">
        <f t="shared" si="33"/>
        <v>0</v>
      </c>
      <c r="C1041" s="167"/>
      <c r="D1041" s="167"/>
      <c r="E1041" s="167"/>
      <c r="F1041" s="167"/>
      <c r="G1041" s="167"/>
      <c r="H1041" s="167"/>
    </row>
    <row r="1042" spans="1:8">
      <c r="A1042" s="168" t="str">
        <f t="shared" si="32"/>
        <v>female</v>
      </c>
      <c r="B1042" s="168">
        <f t="shared" si="33"/>
        <v>0</v>
      </c>
      <c r="C1042" s="167"/>
      <c r="D1042" s="167"/>
      <c r="E1042" s="167"/>
      <c r="F1042" s="167"/>
      <c r="G1042" s="167"/>
      <c r="H1042" s="167"/>
    </row>
    <row r="1043" spans="1:8">
      <c r="A1043" s="168" t="str">
        <f t="shared" si="32"/>
        <v>female</v>
      </c>
      <c r="B1043" s="168">
        <f t="shared" si="33"/>
        <v>0</v>
      </c>
      <c r="C1043" s="167"/>
      <c r="D1043" s="167"/>
      <c r="E1043" s="167"/>
      <c r="F1043" s="167"/>
      <c r="G1043" s="167"/>
      <c r="H1043" s="167"/>
    </row>
    <row r="1044" spans="1:8">
      <c r="A1044" s="168" t="str">
        <f t="shared" si="32"/>
        <v>female</v>
      </c>
      <c r="B1044" s="168">
        <f t="shared" si="33"/>
        <v>0</v>
      </c>
      <c r="C1044" s="167"/>
      <c r="D1044" s="167"/>
      <c r="E1044" s="167"/>
      <c r="F1044" s="167"/>
      <c r="G1044" s="167"/>
      <c r="H1044" s="167"/>
    </row>
    <row r="1045" spans="1:8">
      <c r="A1045" s="168" t="str">
        <f t="shared" si="32"/>
        <v>female</v>
      </c>
      <c r="B1045" s="168">
        <f t="shared" si="33"/>
        <v>0</v>
      </c>
      <c r="C1045" s="167"/>
      <c r="D1045" s="167"/>
      <c r="E1045" s="167"/>
      <c r="F1045" s="167"/>
      <c r="G1045" s="167"/>
      <c r="H1045" s="167"/>
    </row>
    <row r="1046" spans="1:8">
      <c r="A1046" s="168" t="str">
        <f t="shared" si="32"/>
        <v>female</v>
      </c>
      <c r="B1046" s="168">
        <f t="shared" si="33"/>
        <v>0</v>
      </c>
      <c r="C1046" s="167"/>
      <c r="D1046" s="167"/>
      <c r="E1046" s="167"/>
      <c r="F1046" s="167"/>
      <c r="G1046" s="167"/>
      <c r="H1046" s="167"/>
    </row>
    <row r="1047" spans="1:8">
      <c r="A1047" s="168" t="str">
        <f t="shared" si="32"/>
        <v>female</v>
      </c>
      <c r="B1047" s="168">
        <f t="shared" si="33"/>
        <v>0</v>
      </c>
      <c r="C1047" s="167"/>
      <c r="D1047" s="167"/>
      <c r="E1047" s="167"/>
      <c r="F1047" s="167"/>
      <c r="G1047" s="167"/>
      <c r="H1047" s="167"/>
    </row>
    <row r="1048" spans="1:8">
      <c r="A1048" s="168" t="str">
        <f t="shared" si="32"/>
        <v>female</v>
      </c>
      <c r="B1048" s="168">
        <f t="shared" si="33"/>
        <v>0</v>
      </c>
      <c r="C1048" s="167"/>
      <c r="D1048" s="167"/>
      <c r="E1048" s="167"/>
      <c r="F1048" s="167"/>
      <c r="G1048" s="167"/>
      <c r="H1048" s="167"/>
    </row>
    <row r="1049" spans="1:8">
      <c r="A1049" s="168" t="str">
        <f t="shared" si="32"/>
        <v>female</v>
      </c>
      <c r="B1049" s="168">
        <f t="shared" si="33"/>
        <v>0</v>
      </c>
      <c r="C1049" s="167"/>
      <c r="D1049" s="167"/>
      <c r="E1049" s="167"/>
      <c r="F1049" s="167"/>
      <c r="G1049" s="167"/>
      <c r="H1049" s="167"/>
    </row>
    <row r="1050" spans="1:8">
      <c r="A1050" s="168" t="str">
        <f t="shared" si="32"/>
        <v>female</v>
      </c>
      <c r="B1050" s="168">
        <f t="shared" si="33"/>
        <v>0</v>
      </c>
      <c r="C1050" s="167"/>
      <c r="D1050" s="167"/>
      <c r="E1050" s="167"/>
      <c r="F1050" s="167"/>
      <c r="G1050" s="167"/>
      <c r="H1050" s="167"/>
    </row>
    <row r="1051" spans="1:8">
      <c r="A1051" s="168" t="str">
        <f t="shared" si="32"/>
        <v>female</v>
      </c>
      <c r="B1051" s="168">
        <f t="shared" si="33"/>
        <v>0</v>
      </c>
      <c r="C1051" s="167"/>
      <c r="D1051" s="167"/>
      <c r="E1051" s="167"/>
      <c r="F1051" s="167"/>
      <c r="G1051" s="167"/>
      <c r="H1051" s="167"/>
    </row>
    <row r="1052" spans="1:8">
      <c r="A1052" s="168" t="str">
        <f t="shared" si="32"/>
        <v>female</v>
      </c>
      <c r="B1052" s="168">
        <f t="shared" si="33"/>
        <v>0</v>
      </c>
      <c r="C1052" s="167"/>
      <c r="D1052" s="167"/>
      <c r="E1052" s="167"/>
      <c r="F1052" s="167"/>
      <c r="G1052" s="167"/>
      <c r="H1052" s="167"/>
    </row>
    <row r="1053" spans="1:8">
      <c r="A1053" s="168" t="str">
        <f t="shared" si="32"/>
        <v>female</v>
      </c>
      <c r="B1053" s="168">
        <f t="shared" si="33"/>
        <v>0</v>
      </c>
      <c r="C1053" s="167"/>
      <c r="D1053" s="167"/>
      <c r="E1053" s="167"/>
      <c r="F1053" s="167"/>
      <c r="G1053" s="167"/>
      <c r="H1053" s="167"/>
    </row>
    <row r="1054" spans="1:8">
      <c r="A1054" s="168" t="str">
        <f t="shared" si="32"/>
        <v>female</v>
      </c>
      <c r="B1054" s="168">
        <f t="shared" si="33"/>
        <v>0</v>
      </c>
      <c r="C1054" s="167"/>
      <c r="D1054" s="167"/>
      <c r="E1054" s="167"/>
      <c r="F1054" s="167"/>
      <c r="G1054" s="167"/>
      <c r="H1054" s="167"/>
    </row>
    <row r="1055" spans="1:8">
      <c r="A1055" s="168" t="str">
        <f t="shared" si="32"/>
        <v>female</v>
      </c>
      <c r="B1055" s="168">
        <f t="shared" si="33"/>
        <v>0</v>
      </c>
      <c r="C1055" s="167"/>
      <c r="D1055" s="167"/>
      <c r="E1055" s="167"/>
      <c r="F1055" s="167"/>
      <c r="G1055" s="167"/>
      <c r="H1055" s="167"/>
    </row>
    <row r="1056" spans="1:8">
      <c r="A1056" s="168" t="str">
        <f t="shared" si="32"/>
        <v>female</v>
      </c>
      <c r="B1056" s="168">
        <f t="shared" si="33"/>
        <v>0</v>
      </c>
      <c r="C1056" s="167"/>
      <c r="D1056" s="167"/>
      <c r="E1056" s="167"/>
      <c r="F1056" s="167"/>
      <c r="G1056" s="167"/>
      <c r="H1056" s="167"/>
    </row>
    <row r="1057" spans="1:8">
      <c r="A1057" s="168" t="str">
        <f t="shared" si="32"/>
        <v>female</v>
      </c>
      <c r="B1057" s="168">
        <f t="shared" si="33"/>
        <v>0</v>
      </c>
      <c r="C1057" s="167"/>
      <c r="D1057" s="167"/>
      <c r="E1057" s="167"/>
      <c r="F1057" s="167"/>
      <c r="G1057" s="167"/>
      <c r="H1057" s="167"/>
    </row>
    <row r="1058" spans="1:8">
      <c r="A1058" s="168" t="str">
        <f t="shared" si="32"/>
        <v>female</v>
      </c>
      <c r="B1058" s="168">
        <f t="shared" si="33"/>
        <v>0</v>
      </c>
      <c r="C1058" s="167"/>
      <c r="D1058" s="167"/>
      <c r="E1058" s="167"/>
      <c r="F1058" s="167"/>
      <c r="G1058" s="167"/>
      <c r="H1058" s="167"/>
    </row>
    <row r="1059" spans="1:8">
      <c r="A1059" s="168" t="str">
        <f t="shared" si="32"/>
        <v>female</v>
      </c>
      <c r="B1059" s="168">
        <f t="shared" si="33"/>
        <v>0</v>
      </c>
      <c r="C1059" s="167"/>
      <c r="D1059" s="167"/>
      <c r="E1059" s="167"/>
      <c r="F1059" s="167"/>
      <c r="G1059" s="167"/>
      <c r="H1059" s="167"/>
    </row>
    <row r="1060" spans="1:8">
      <c r="A1060" s="168" t="str">
        <f t="shared" si="32"/>
        <v>female</v>
      </c>
      <c r="B1060" s="168">
        <f t="shared" si="33"/>
        <v>0</v>
      </c>
      <c r="C1060" s="167"/>
      <c r="D1060" s="167"/>
      <c r="E1060" s="167"/>
      <c r="F1060" s="167"/>
      <c r="G1060" s="167"/>
      <c r="H1060" s="167"/>
    </row>
    <row r="1061" spans="1:8">
      <c r="A1061" s="168" t="str">
        <f t="shared" si="32"/>
        <v>female</v>
      </c>
      <c r="B1061" s="168">
        <f t="shared" si="33"/>
        <v>0</v>
      </c>
      <c r="C1061" s="167"/>
      <c r="D1061" s="167"/>
      <c r="E1061" s="167"/>
      <c r="F1061" s="167"/>
      <c r="G1061" s="167"/>
      <c r="H1061" s="167"/>
    </row>
    <row r="1062" spans="1:8">
      <c r="A1062" s="168" t="str">
        <f t="shared" si="32"/>
        <v>female</v>
      </c>
      <c r="B1062" s="168">
        <f t="shared" si="33"/>
        <v>0</v>
      </c>
      <c r="C1062" s="167"/>
      <c r="D1062" s="167"/>
      <c r="E1062" s="167"/>
      <c r="F1062" s="167"/>
      <c r="G1062" s="167"/>
      <c r="H1062" s="167"/>
    </row>
    <row r="1063" spans="1:8">
      <c r="A1063" s="168" t="str">
        <f t="shared" si="32"/>
        <v>female</v>
      </c>
      <c r="B1063" s="168">
        <f t="shared" si="33"/>
        <v>0</v>
      </c>
      <c r="C1063" s="167"/>
      <c r="D1063" s="167"/>
      <c r="E1063" s="167"/>
      <c r="F1063" s="167"/>
      <c r="G1063" s="167"/>
      <c r="H1063" s="167"/>
    </row>
    <row r="1064" spans="1:8">
      <c r="A1064" s="168" t="str">
        <f t="shared" si="32"/>
        <v>female</v>
      </c>
      <c r="B1064" s="168">
        <f t="shared" si="33"/>
        <v>0</v>
      </c>
      <c r="C1064" s="167"/>
      <c r="D1064" s="167"/>
      <c r="E1064" s="167"/>
      <c r="F1064" s="167"/>
      <c r="G1064" s="167"/>
      <c r="H1064" s="167"/>
    </row>
    <row r="1065" spans="1:8">
      <c r="A1065" s="168" t="str">
        <f t="shared" si="32"/>
        <v>female</v>
      </c>
      <c r="B1065" s="168">
        <f t="shared" si="33"/>
        <v>0</v>
      </c>
      <c r="C1065" s="167"/>
      <c r="D1065" s="167"/>
      <c r="E1065" s="167"/>
      <c r="F1065" s="167"/>
      <c r="G1065" s="167"/>
      <c r="H1065" s="167"/>
    </row>
    <row r="1066" spans="1:8">
      <c r="A1066" s="168" t="str">
        <f t="shared" si="32"/>
        <v>female</v>
      </c>
      <c r="B1066" s="168">
        <f t="shared" si="33"/>
        <v>0</v>
      </c>
      <c r="C1066" s="167"/>
      <c r="D1066" s="167"/>
      <c r="E1066" s="167"/>
      <c r="F1066" s="167"/>
      <c r="G1066" s="167"/>
      <c r="H1066" s="167"/>
    </row>
    <row r="1067" spans="1:8">
      <c r="A1067" s="168" t="str">
        <f t="shared" si="32"/>
        <v>female</v>
      </c>
      <c r="B1067" s="168">
        <f t="shared" si="33"/>
        <v>0</v>
      </c>
      <c r="C1067" s="167"/>
      <c r="D1067" s="167"/>
      <c r="E1067" s="167"/>
      <c r="F1067" s="167"/>
      <c r="G1067" s="167"/>
      <c r="H1067" s="167"/>
    </row>
    <row r="1068" spans="1:8">
      <c r="A1068" s="168" t="str">
        <f t="shared" si="32"/>
        <v>female</v>
      </c>
      <c r="B1068" s="168">
        <f t="shared" si="33"/>
        <v>0</v>
      </c>
      <c r="C1068" s="167"/>
      <c r="D1068" s="167"/>
      <c r="E1068" s="167"/>
      <c r="F1068" s="167"/>
      <c r="G1068" s="167"/>
      <c r="H1068" s="167"/>
    </row>
    <row r="1069" spans="1:8">
      <c r="A1069" s="168" t="str">
        <f t="shared" si="32"/>
        <v>female</v>
      </c>
      <c r="B1069" s="168">
        <f t="shared" si="33"/>
        <v>0</v>
      </c>
      <c r="C1069" s="167"/>
      <c r="D1069" s="167"/>
      <c r="E1069" s="167"/>
      <c r="F1069" s="167"/>
      <c r="G1069" s="167"/>
      <c r="H1069" s="167"/>
    </row>
    <row r="1070" spans="1:8">
      <c r="A1070" s="168" t="str">
        <f t="shared" si="32"/>
        <v>female</v>
      </c>
      <c r="B1070" s="168">
        <f t="shared" si="33"/>
        <v>0</v>
      </c>
      <c r="C1070" s="167"/>
      <c r="D1070" s="167"/>
      <c r="E1070" s="167"/>
      <c r="F1070" s="167"/>
      <c r="G1070" s="167"/>
      <c r="H1070" s="167"/>
    </row>
    <row r="1071" spans="1:8">
      <c r="A1071" s="168" t="str">
        <f t="shared" si="32"/>
        <v>female</v>
      </c>
      <c r="B1071" s="168">
        <f t="shared" si="33"/>
        <v>0</v>
      </c>
      <c r="C1071" s="167"/>
      <c r="D1071" s="167"/>
      <c r="E1071" s="167"/>
      <c r="F1071" s="167"/>
      <c r="G1071" s="167"/>
      <c r="H1071" s="167"/>
    </row>
    <row r="1072" spans="1:8">
      <c r="A1072" s="168" t="str">
        <f t="shared" si="32"/>
        <v>female</v>
      </c>
      <c r="B1072" s="168">
        <f t="shared" si="33"/>
        <v>0</v>
      </c>
      <c r="C1072" s="167"/>
      <c r="D1072" s="167"/>
      <c r="E1072" s="167"/>
      <c r="F1072" s="167"/>
      <c r="G1072" s="167"/>
      <c r="H1072" s="167"/>
    </row>
    <row r="1073" spans="1:8">
      <c r="A1073" s="168" t="str">
        <f t="shared" si="32"/>
        <v>female</v>
      </c>
      <c r="B1073" s="168">
        <f t="shared" si="33"/>
        <v>0</v>
      </c>
      <c r="C1073" s="167"/>
      <c r="D1073" s="167"/>
      <c r="E1073" s="167"/>
      <c r="F1073" s="167"/>
      <c r="G1073" s="167"/>
      <c r="H1073" s="167"/>
    </row>
    <row r="1074" spans="1:8">
      <c r="A1074" s="168" t="str">
        <f t="shared" si="32"/>
        <v>female</v>
      </c>
      <c r="B1074" s="168">
        <f t="shared" si="33"/>
        <v>0</v>
      </c>
      <c r="C1074" s="167"/>
      <c r="D1074" s="167"/>
      <c r="E1074" s="167"/>
      <c r="F1074" s="167"/>
      <c r="G1074" s="167"/>
      <c r="H1074" s="167"/>
    </row>
    <row r="1075" spans="1:8">
      <c r="A1075" s="168" t="str">
        <f t="shared" si="32"/>
        <v>female</v>
      </c>
      <c r="B1075" s="168">
        <f t="shared" si="33"/>
        <v>0</v>
      </c>
      <c r="C1075" s="167"/>
      <c r="D1075" s="167"/>
      <c r="E1075" s="167"/>
      <c r="F1075" s="167"/>
      <c r="G1075" s="167"/>
      <c r="H1075" s="167"/>
    </row>
    <row r="1076" spans="1:8">
      <c r="A1076" s="168" t="str">
        <f t="shared" si="32"/>
        <v>female</v>
      </c>
      <c r="B1076" s="168">
        <f t="shared" si="33"/>
        <v>0</v>
      </c>
      <c r="C1076" s="167"/>
      <c r="D1076" s="167"/>
      <c r="E1076" s="167"/>
      <c r="F1076" s="167"/>
      <c r="G1076" s="167"/>
      <c r="H1076" s="167"/>
    </row>
    <row r="1077" spans="1:8">
      <c r="A1077" s="168" t="str">
        <f t="shared" si="32"/>
        <v>female</v>
      </c>
      <c r="B1077" s="168">
        <f t="shared" si="33"/>
        <v>0</v>
      </c>
      <c r="C1077" s="167"/>
      <c r="D1077" s="167"/>
      <c r="E1077" s="167"/>
      <c r="F1077" s="167"/>
      <c r="G1077" s="167"/>
      <c r="H1077" s="167"/>
    </row>
    <row r="1078" spans="1:8">
      <c r="A1078" s="168" t="str">
        <f t="shared" si="32"/>
        <v>female</v>
      </c>
      <c r="B1078" s="168">
        <f t="shared" si="33"/>
        <v>0</v>
      </c>
      <c r="C1078" s="167"/>
      <c r="D1078" s="167"/>
      <c r="E1078" s="167"/>
      <c r="F1078" s="167"/>
      <c r="G1078" s="167"/>
      <c r="H1078" s="167"/>
    </row>
  </sheetData>
  <sortState ref="F6:F16">
    <sortCondition ref="F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103"/>
  <sheetViews>
    <sheetView workbookViewId="0">
      <selection activeCell="M7" sqref="M7"/>
    </sheetView>
  </sheetViews>
  <sheetFormatPr defaultColWidth="8.83203125" defaultRowHeight="15.5"/>
  <cols>
    <col min="1" max="1" width="8.83203125" customWidth="1"/>
  </cols>
  <sheetData>
    <row r="1" spans="3:13">
      <c r="C1" t="s">
        <v>358</v>
      </c>
    </row>
    <row r="2" spans="3:13" ht="16" thickBot="1"/>
    <row r="3" spans="3:13" ht="27.5" thickBot="1">
      <c r="F3" s="148" t="s">
        <v>359</v>
      </c>
      <c r="G3" s="148" t="s">
        <v>360</v>
      </c>
      <c r="H3" s="148" t="s">
        <v>361</v>
      </c>
      <c r="I3" s="148" t="s">
        <v>362</v>
      </c>
      <c r="L3" s="49" t="s">
        <v>193</v>
      </c>
    </row>
    <row r="4" spans="3:13" ht="16" thickBot="1">
      <c r="F4" s="149">
        <v>0.99324999999999997</v>
      </c>
      <c r="G4" s="149">
        <v>0.99350000000000005</v>
      </c>
      <c r="H4" s="150">
        <v>0.99299999999999999</v>
      </c>
      <c r="I4" s="150">
        <v>0</v>
      </c>
      <c r="L4" s="7" t="s">
        <v>195</v>
      </c>
      <c r="M4">
        <f>AVERAGE(F4:F21)</f>
        <v>0.98546061111111116</v>
      </c>
    </row>
    <row r="5" spans="3:13" ht="16" thickBot="1">
      <c r="F5" s="149">
        <v>0.99233400000000005</v>
      </c>
      <c r="G5" s="149">
        <v>0.99280000000000002</v>
      </c>
      <c r="H5" s="150">
        <v>0.99180000000000001</v>
      </c>
      <c r="I5" s="150">
        <v>1</v>
      </c>
      <c r="L5" s="8" t="s">
        <v>196</v>
      </c>
      <c r="M5">
        <f>AVERAGE(F22:F28)</f>
        <v>0.97251985714285716</v>
      </c>
    </row>
    <row r="6" spans="3:13" ht="16" thickBot="1">
      <c r="F6" s="149">
        <v>0.99141699999999999</v>
      </c>
      <c r="G6" s="149">
        <v>0.99219999999999997</v>
      </c>
      <c r="H6" s="150">
        <v>0.99070000000000003</v>
      </c>
      <c r="I6" s="150">
        <v>2</v>
      </c>
      <c r="L6" s="8" t="s">
        <v>197</v>
      </c>
      <c r="M6">
        <f>AVERAGE(F29:F38)</f>
        <v>0.93993930000000003</v>
      </c>
    </row>
    <row r="7" spans="3:13" ht="16" thickBot="1">
      <c r="F7" s="149">
        <v>0.99050099999999996</v>
      </c>
      <c r="G7" s="149">
        <v>0.99150000000000005</v>
      </c>
      <c r="H7" s="150">
        <v>0.98919999999999997</v>
      </c>
      <c r="I7" s="150">
        <v>3</v>
      </c>
      <c r="L7" s="8" t="s">
        <v>198</v>
      </c>
      <c r="M7">
        <f>AVERAGE(F39:F48)</f>
        <v>0.88740710000000012</v>
      </c>
    </row>
    <row r="8" spans="3:13" ht="16" thickBot="1">
      <c r="F8" s="149">
        <v>0.98958400000000002</v>
      </c>
      <c r="G8" s="149">
        <v>0.99080000000000001</v>
      </c>
      <c r="H8" s="150">
        <v>0.98829999999999996</v>
      </c>
      <c r="I8" s="150">
        <v>4</v>
      </c>
      <c r="L8" s="8" t="s">
        <v>199</v>
      </c>
      <c r="M8">
        <f>AVERAGE(F49:F58)</f>
        <v>0.83289360000000001</v>
      </c>
    </row>
    <row r="9" spans="3:13" ht="16" thickBot="1">
      <c r="F9" s="149">
        <v>0.98866799999999999</v>
      </c>
      <c r="G9" s="149">
        <v>0.99019999999999997</v>
      </c>
      <c r="H9" s="150">
        <v>0.98719999999999997</v>
      </c>
      <c r="I9" s="150">
        <v>5</v>
      </c>
      <c r="L9" s="8" t="s">
        <v>200</v>
      </c>
      <c r="M9">
        <f>AVERAGE(F59:F68)</f>
        <v>0.78203029999999996</v>
      </c>
    </row>
    <row r="10" spans="3:13" ht="16" thickBot="1">
      <c r="F10" s="149">
        <v>0.98775199999999996</v>
      </c>
      <c r="G10" s="149">
        <v>0.98950000000000005</v>
      </c>
      <c r="H10" s="150">
        <v>0.98599999999999999</v>
      </c>
      <c r="I10" s="150">
        <v>6</v>
      </c>
      <c r="L10" s="8" t="s">
        <v>201</v>
      </c>
      <c r="M10">
        <f>AVERAGE(F69:F78)</f>
        <v>0.73301919999999998</v>
      </c>
    </row>
    <row r="11" spans="3:13" ht="16" thickBot="1">
      <c r="F11" s="149">
        <v>0.98683500000000002</v>
      </c>
      <c r="G11" s="149">
        <v>0.98880000000000001</v>
      </c>
      <c r="H11" s="150">
        <v>0.98480000000000001</v>
      </c>
      <c r="I11" s="150">
        <v>7</v>
      </c>
      <c r="L11" s="8" t="s">
        <v>202</v>
      </c>
      <c r="M11">
        <f>AVERAGE(F79:F88)</f>
        <v>0.69030099999999994</v>
      </c>
    </row>
    <row r="12" spans="3:13" ht="16" thickBot="1">
      <c r="F12" s="149">
        <v>0.98591899999999999</v>
      </c>
      <c r="G12" s="149">
        <v>0.98819999999999997</v>
      </c>
      <c r="H12" s="150">
        <v>0.98370000000000002</v>
      </c>
      <c r="I12" s="150">
        <v>8</v>
      </c>
    </row>
    <row r="13" spans="3:13" ht="16" thickBot="1">
      <c r="F13" s="149">
        <v>0.98500200000000004</v>
      </c>
      <c r="G13" s="149">
        <v>0.98750000000000004</v>
      </c>
      <c r="H13" s="150">
        <v>0.98250000000000004</v>
      </c>
      <c r="I13" s="150">
        <v>9</v>
      </c>
    </row>
    <row r="14" spans="3:13" ht="16" thickBot="1">
      <c r="F14" s="149">
        <v>0.98408600000000002</v>
      </c>
      <c r="G14" s="149">
        <v>0.98680000000000001</v>
      </c>
      <c r="H14" s="150">
        <v>0.98129999999999995</v>
      </c>
      <c r="I14" s="150">
        <v>10</v>
      </c>
    </row>
    <row r="15" spans="3:13" ht="16" thickBot="1">
      <c r="F15" s="149">
        <v>0.98316999999999999</v>
      </c>
      <c r="G15" s="149">
        <v>0.98619999999999997</v>
      </c>
      <c r="H15" s="150">
        <v>0.98019999999999996</v>
      </c>
      <c r="I15" s="150">
        <v>11</v>
      </c>
    </row>
    <row r="16" spans="3:13" ht="16" thickBot="1">
      <c r="F16" s="149">
        <v>0.98225300000000004</v>
      </c>
      <c r="G16" s="149">
        <v>0.98550000000000004</v>
      </c>
      <c r="H16" s="150">
        <v>0.97899999999999998</v>
      </c>
      <c r="I16" s="150">
        <v>12</v>
      </c>
    </row>
    <row r="17" spans="6:9" ht="16" thickBot="1">
      <c r="F17" s="149">
        <v>0.98133700000000001</v>
      </c>
      <c r="G17" s="149">
        <v>0.9849</v>
      </c>
      <c r="H17" s="149">
        <v>0.9778</v>
      </c>
      <c r="I17" s="150">
        <v>13</v>
      </c>
    </row>
    <row r="18" spans="6:9" ht="16" thickBot="1">
      <c r="F18" s="149">
        <v>0.98041999999999996</v>
      </c>
      <c r="G18" s="149">
        <v>0.98419999999999996</v>
      </c>
      <c r="H18" s="149">
        <v>0.97670000000000001</v>
      </c>
      <c r="I18" s="150">
        <v>14</v>
      </c>
    </row>
    <row r="19" spans="6:9" ht="16" thickBot="1">
      <c r="F19" s="149">
        <v>0.97950400000000004</v>
      </c>
      <c r="G19" s="149">
        <v>0.98350000000000004</v>
      </c>
      <c r="H19" s="149">
        <v>0.97550000000000003</v>
      </c>
      <c r="I19" s="150">
        <v>15</v>
      </c>
    </row>
    <row r="20" spans="6:9" ht="16" thickBot="1">
      <c r="F20" s="149">
        <v>0.97858800000000001</v>
      </c>
      <c r="G20" s="149">
        <v>0.9829</v>
      </c>
      <c r="H20" s="149">
        <v>0.97430000000000005</v>
      </c>
      <c r="I20" s="150">
        <v>16</v>
      </c>
    </row>
    <row r="21" spans="6:9" ht="16" thickBot="1">
      <c r="F21" s="149">
        <v>0.97767099999999996</v>
      </c>
      <c r="G21" s="149">
        <v>0.98219999999999996</v>
      </c>
      <c r="H21" s="149">
        <v>0.97319999999999995</v>
      </c>
      <c r="I21" s="150">
        <v>17</v>
      </c>
    </row>
    <row r="22" spans="6:9" ht="16" thickBot="1">
      <c r="F22" s="149">
        <v>0.97675500000000004</v>
      </c>
      <c r="G22" s="149">
        <v>0.98150000000000004</v>
      </c>
      <c r="H22" s="149">
        <v>0.97199999999999998</v>
      </c>
      <c r="I22" s="150">
        <v>18</v>
      </c>
    </row>
    <row r="23" spans="6:9" ht="16" thickBot="1">
      <c r="F23" s="149">
        <v>0.97583799999999998</v>
      </c>
      <c r="G23" s="149">
        <v>0.98089999999999999</v>
      </c>
      <c r="H23" s="149">
        <v>0.9708</v>
      </c>
      <c r="I23" s="150">
        <v>19</v>
      </c>
    </row>
    <row r="24" spans="6:9" ht="16" thickBot="1">
      <c r="F24" s="149">
        <v>0.97492199999999996</v>
      </c>
      <c r="G24" s="149">
        <v>0.98019999999999996</v>
      </c>
      <c r="H24" s="149">
        <v>0.96960000000000002</v>
      </c>
      <c r="I24" s="150">
        <v>20</v>
      </c>
    </row>
    <row r="25" spans="6:9" ht="16" thickBot="1">
      <c r="F25" s="149">
        <v>0.97018199999999999</v>
      </c>
      <c r="G25" s="149">
        <v>0.97509999999999997</v>
      </c>
      <c r="H25" s="149">
        <v>0.96530000000000005</v>
      </c>
      <c r="I25" s="150">
        <v>21</v>
      </c>
    </row>
    <row r="26" spans="6:9" ht="16" thickBot="1">
      <c r="F26" s="149">
        <v>0.97504100000000005</v>
      </c>
      <c r="G26" s="149">
        <v>0.97599999999999998</v>
      </c>
      <c r="H26" s="149">
        <v>0.97409999999999997</v>
      </c>
      <c r="I26" s="150">
        <v>22</v>
      </c>
    </row>
    <row r="27" spans="6:9" ht="16" thickBot="1">
      <c r="F27" s="149">
        <v>0.96998099999999998</v>
      </c>
      <c r="G27" s="149">
        <v>0.97060000000000002</v>
      </c>
      <c r="H27" s="149">
        <v>0.96930000000000005</v>
      </c>
      <c r="I27" s="150">
        <v>23</v>
      </c>
    </row>
    <row r="28" spans="6:9" ht="16" thickBot="1">
      <c r="F28" s="149">
        <v>0.96492</v>
      </c>
      <c r="G28" s="149">
        <v>0.96530000000000005</v>
      </c>
      <c r="H28" s="149">
        <v>0.96450000000000002</v>
      </c>
      <c r="I28" s="150">
        <v>24</v>
      </c>
    </row>
    <row r="29" spans="6:9" ht="16" thickBot="1">
      <c r="F29" s="149">
        <v>0.96029699999999996</v>
      </c>
      <c r="G29" s="149">
        <v>0.95979999999999999</v>
      </c>
      <c r="H29" s="149">
        <v>0.96079999999999999</v>
      </c>
      <c r="I29" s="150">
        <v>25</v>
      </c>
    </row>
    <row r="30" spans="6:9" ht="16" thickBot="1">
      <c r="F30" s="149">
        <v>0.95521900000000004</v>
      </c>
      <c r="G30" s="149">
        <v>0.95440000000000003</v>
      </c>
      <c r="H30" s="149">
        <v>0.95599999999999996</v>
      </c>
      <c r="I30" s="150">
        <v>26</v>
      </c>
    </row>
    <row r="31" spans="6:9" ht="16" thickBot="1">
      <c r="F31" s="149">
        <v>0.95616900000000005</v>
      </c>
      <c r="G31" s="149">
        <v>0.95779999999999998</v>
      </c>
      <c r="H31" s="149">
        <v>0.9546</v>
      </c>
      <c r="I31" s="150">
        <v>27</v>
      </c>
    </row>
    <row r="32" spans="6:9" ht="16" thickBot="1">
      <c r="F32" s="149">
        <v>0.950874</v>
      </c>
      <c r="G32" s="149">
        <v>0.95209999999999995</v>
      </c>
      <c r="H32" s="149">
        <v>0.9496</v>
      </c>
      <c r="I32" s="150">
        <v>28</v>
      </c>
    </row>
    <row r="33" spans="6:9" ht="16" thickBot="1">
      <c r="F33" s="149">
        <v>0.94557899999999995</v>
      </c>
      <c r="G33" s="149">
        <v>0.94650000000000001</v>
      </c>
      <c r="H33" s="149">
        <v>0.94469999999999998</v>
      </c>
      <c r="I33" s="150">
        <v>29</v>
      </c>
    </row>
    <row r="34" spans="6:9" ht="16" thickBot="1">
      <c r="F34" s="149">
        <v>0.93979599999999996</v>
      </c>
      <c r="G34" s="149">
        <v>0.9405</v>
      </c>
      <c r="H34" s="149">
        <v>0.93910000000000005</v>
      </c>
      <c r="I34" s="150">
        <v>30</v>
      </c>
    </row>
    <row r="35" spans="6:9" ht="16" thickBot="1">
      <c r="F35" s="149">
        <v>0.93452400000000002</v>
      </c>
      <c r="G35" s="149">
        <v>0.93489999999999995</v>
      </c>
      <c r="H35" s="149">
        <v>0.93420000000000003</v>
      </c>
      <c r="I35" s="150">
        <v>31</v>
      </c>
    </row>
    <row r="36" spans="6:9" ht="16" thickBot="1">
      <c r="F36" s="149">
        <v>0.92404600000000003</v>
      </c>
      <c r="G36" s="149">
        <v>0.92190000000000005</v>
      </c>
      <c r="H36" s="149">
        <v>0.92620000000000002</v>
      </c>
      <c r="I36" s="150">
        <v>32</v>
      </c>
    </row>
    <row r="37" spans="6:9" ht="16" thickBot="1">
      <c r="F37" s="149">
        <v>0.91897799999999996</v>
      </c>
      <c r="G37" s="149">
        <v>0.91659999999999997</v>
      </c>
      <c r="H37" s="149">
        <v>0.9214</v>
      </c>
      <c r="I37" s="150">
        <v>33</v>
      </c>
    </row>
    <row r="38" spans="6:9" ht="16" thickBot="1">
      <c r="F38" s="149">
        <v>0.91391100000000003</v>
      </c>
      <c r="G38" s="149">
        <v>0.9113</v>
      </c>
      <c r="H38" s="149">
        <v>0.91659999999999997</v>
      </c>
      <c r="I38" s="150">
        <v>34</v>
      </c>
    </row>
    <row r="39" spans="6:9" ht="16" thickBot="1">
      <c r="F39" s="149">
        <v>0.90833799999999998</v>
      </c>
      <c r="G39" s="149">
        <v>0.90510000000000002</v>
      </c>
      <c r="H39" s="149">
        <v>0.91159999999999997</v>
      </c>
      <c r="I39" s="150">
        <v>35</v>
      </c>
    </row>
    <row r="40" spans="6:9" ht="16" thickBot="1">
      <c r="F40" s="149">
        <v>0.90329499999999996</v>
      </c>
      <c r="G40" s="149">
        <v>0.89980000000000004</v>
      </c>
      <c r="H40" s="149">
        <v>0.90680000000000005</v>
      </c>
      <c r="I40" s="150">
        <v>36</v>
      </c>
    </row>
    <row r="41" spans="6:9" ht="16" thickBot="1">
      <c r="F41" s="149">
        <v>0.902389</v>
      </c>
      <c r="G41" s="149">
        <v>0.89980000000000004</v>
      </c>
      <c r="H41" s="149">
        <v>0.90500000000000003</v>
      </c>
      <c r="I41" s="150">
        <v>37</v>
      </c>
    </row>
    <row r="42" spans="6:9" ht="16" thickBot="1">
      <c r="F42" s="149">
        <v>0.89714000000000005</v>
      </c>
      <c r="G42" s="149">
        <v>0.89419999999999999</v>
      </c>
      <c r="H42" s="149">
        <v>0.90010000000000001</v>
      </c>
      <c r="I42" s="150">
        <v>38</v>
      </c>
    </row>
    <row r="43" spans="6:9" ht="16" thickBot="1">
      <c r="F43" s="149">
        <v>0.89191600000000004</v>
      </c>
      <c r="G43" s="149">
        <v>0.88870000000000005</v>
      </c>
      <c r="H43" s="149">
        <v>0.89510000000000001</v>
      </c>
      <c r="I43" s="150">
        <v>39</v>
      </c>
    </row>
    <row r="44" spans="6:9" ht="16" thickBot="1">
      <c r="F44" s="149">
        <v>0.88501799999999997</v>
      </c>
      <c r="G44" s="149">
        <v>0.88170000000000004</v>
      </c>
      <c r="H44" s="149">
        <v>0.88829999999999998</v>
      </c>
      <c r="I44" s="150">
        <v>40</v>
      </c>
    </row>
    <row r="45" spans="6:9" ht="16" thickBot="1">
      <c r="F45" s="149">
        <v>0.87988999999999995</v>
      </c>
      <c r="G45" s="149">
        <v>0.87629999999999997</v>
      </c>
      <c r="H45" s="149">
        <v>0.88349999999999995</v>
      </c>
      <c r="I45" s="150">
        <v>41</v>
      </c>
    </row>
    <row r="46" spans="6:9" ht="16" thickBot="1">
      <c r="F46" s="149">
        <v>0.873776</v>
      </c>
      <c r="G46" s="149">
        <v>0.86919999999999997</v>
      </c>
      <c r="H46" s="149">
        <v>0.87829999999999997</v>
      </c>
      <c r="I46" s="150">
        <v>42</v>
      </c>
    </row>
    <row r="47" spans="6:9" ht="16" thickBot="1">
      <c r="F47" s="149">
        <v>0.86869499999999999</v>
      </c>
      <c r="G47" s="149">
        <v>0.8639</v>
      </c>
      <c r="H47" s="149">
        <v>0.87350000000000005</v>
      </c>
      <c r="I47" s="150">
        <v>43</v>
      </c>
    </row>
    <row r="48" spans="6:9" ht="16" thickBot="1">
      <c r="F48" s="149">
        <v>0.86361399999999999</v>
      </c>
      <c r="G48" s="149">
        <v>0.85850000000000004</v>
      </c>
      <c r="H48" s="149">
        <v>0.86870000000000003</v>
      </c>
      <c r="I48" s="150">
        <v>44</v>
      </c>
    </row>
    <row r="49" spans="6:9" ht="16" thickBot="1">
      <c r="F49" s="149">
        <v>0.85690500000000003</v>
      </c>
      <c r="G49" s="149">
        <v>0.85209999999999997</v>
      </c>
      <c r="H49" s="149">
        <v>0.86170000000000002</v>
      </c>
      <c r="I49" s="150">
        <v>45</v>
      </c>
    </row>
    <row r="50" spans="6:9" ht="16" thickBot="1">
      <c r="F50" s="149">
        <v>0.85184700000000002</v>
      </c>
      <c r="G50" s="149">
        <v>0.8468</v>
      </c>
      <c r="H50" s="149">
        <v>0.8569</v>
      </c>
      <c r="I50" s="150">
        <v>46</v>
      </c>
    </row>
    <row r="51" spans="6:9" ht="16" thickBot="1">
      <c r="F51" s="149">
        <v>0.84434200000000004</v>
      </c>
      <c r="G51" s="149">
        <v>0.83819999999999995</v>
      </c>
      <c r="H51" s="149">
        <v>0.85040000000000004</v>
      </c>
      <c r="I51" s="150">
        <v>47</v>
      </c>
    </row>
    <row r="52" spans="6:9" ht="16" thickBot="1">
      <c r="F52" s="149">
        <v>0.83950599999999997</v>
      </c>
      <c r="G52" s="149">
        <v>0.83309999999999995</v>
      </c>
      <c r="H52" s="149">
        <v>0.84589999999999999</v>
      </c>
      <c r="I52" s="150">
        <v>48</v>
      </c>
    </row>
    <row r="53" spans="6:9" ht="16" thickBot="1">
      <c r="F53" s="149">
        <v>0.83467000000000002</v>
      </c>
      <c r="G53" s="149">
        <v>0.82799999999999996</v>
      </c>
      <c r="H53" s="149">
        <v>0.84140000000000004</v>
      </c>
      <c r="I53" s="151">
        <v>49</v>
      </c>
    </row>
    <row r="54" spans="6:9" ht="16" thickBot="1">
      <c r="F54" s="152">
        <v>0.828264</v>
      </c>
      <c r="G54" s="149">
        <v>0.8216</v>
      </c>
      <c r="H54" s="149">
        <v>0.83499999999999996</v>
      </c>
      <c r="I54" s="150">
        <v>50</v>
      </c>
    </row>
    <row r="55" spans="6:9" ht="16" thickBot="1">
      <c r="F55" s="152">
        <v>0.82354899999999998</v>
      </c>
      <c r="G55" s="149">
        <v>0.8165</v>
      </c>
      <c r="H55" s="149">
        <v>0.8306</v>
      </c>
      <c r="I55" s="150">
        <v>51</v>
      </c>
    </row>
    <row r="56" spans="6:9" ht="16" thickBot="1">
      <c r="F56" s="152">
        <v>0.82149000000000005</v>
      </c>
      <c r="G56" s="149">
        <v>0.81620000000000004</v>
      </c>
      <c r="H56" s="149">
        <v>0.82679999999999998</v>
      </c>
      <c r="I56" s="150">
        <v>52</v>
      </c>
    </row>
    <row r="57" spans="6:9" ht="16" thickBot="1">
      <c r="F57" s="152">
        <v>0.81661799999999996</v>
      </c>
      <c r="G57" s="149">
        <v>0.81089999999999995</v>
      </c>
      <c r="H57" s="149">
        <v>0.82240000000000002</v>
      </c>
      <c r="I57" s="150">
        <v>53</v>
      </c>
    </row>
    <row r="58" spans="6:9" ht="16" thickBot="1">
      <c r="F58" s="152">
        <v>0.81174500000000005</v>
      </c>
      <c r="G58" s="149">
        <v>0.80559999999999998</v>
      </c>
      <c r="H58" s="149">
        <v>0.81789999999999996</v>
      </c>
      <c r="I58" s="150">
        <v>54</v>
      </c>
    </row>
    <row r="59" spans="6:9" ht="16" thickBot="1">
      <c r="F59" s="152">
        <v>0.80519799999999997</v>
      </c>
      <c r="G59" s="149">
        <v>0.79859999999999998</v>
      </c>
      <c r="H59" s="149">
        <v>0.81179999999999997</v>
      </c>
      <c r="I59" s="150">
        <v>55</v>
      </c>
    </row>
    <row r="60" spans="6:9" ht="16" thickBot="1">
      <c r="F60" s="152">
        <v>0.80030199999999996</v>
      </c>
      <c r="G60" s="149">
        <v>0.79330000000000001</v>
      </c>
      <c r="H60" s="149">
        <v>0.80730000000000002</v>
      </c>
      <c r="I60" s="150">
        <v>56</v>
      </c>
    </row>
    <row r="61" spans="6:9" ht="16" thickBot="1">
      <c r="F61" s="152">
        <v>0.79360399999999998</v>
      </c>
      <c r="G61" s="149">
        <v>0.78380000000000005</v>
      </c>
      <c r="H61" s="149">
        <v>0.80349999999999999</v>
      </c>
      <c r="I61" s="150">
        <v>57</v>
      </c>
    </row>
    <row r="62" spans="6:9" ht="16" thickBot="1">
      <c r="F62" s="152">
        <v>0.78900000000000003</v>
      </c>
      <c r="G62" s="149">
        <v>0.77880000000000005</v>
      </c>
      <c r="H62" s="149">
        <v>0.79920000000000002</v>
      </c>
      <c r="I62" s="150">
        <v>58</v>
      </c>
    </row>
    <row r="63" spans="6:9" ht="16" thickBot="1">
      <c r="F63" s="152">
        <v>0.78439499999999995</v>
      </c>
      <c r="G63" s="149">
        <v>0.77390000000000003</v>
      </c>
      <c r="H63" s="149">
        <v>0.79490000000000005</v>
      </c>
      <c r="I63" s="150">
        <v>59</v>
      </c>
    </row>
    <row r="64" spans="6:9" ht="16" thickBot="1">
      <c r="F64" s="152">
        <v>0.77829199999999998</v>
      </c>
      <c r="G64" s="149">
        <v>0.76749999999999996</v>
      </c>
      <c r="H64" s="149">
        <v>0.78900000000000003</v>
      </c>
      <c r="I64" s="150">
        <v>60</v>
      </c>
    </row>
    <row r="65" spans="6:9" ht="16" thickBot="1">
      <c r="F65" s="152">
        <v>0.77380599999999999</v>
      </c>
      <c r="G65" s="149">
        <v>0.76280000000000003</v>
      </c>
      <c r="H65" s="149">
        <v>0.78490000000000004</v>
      </c>
      <c r="I65" s="150">
        <v>61</v>
      </c>
    </row>
    <row r="66" spans="6:9" ht="16" thickBot="1">
      <c r="F66" s="152">
        <v>0.76971999999999996</v>
      </c>
      <c r="G66" s="149">
        <v>0.75949999999999995</v>
      </c>
      <c r="H66" s="149">
        <v>0.78</v>
      </c>
      <c r="I66" s="150">
        <v>62</v>
      </c>
    </row>
    <row r="67" spans="6:9" ht="16" thickBot="1">
      <c r="F67" s="152">
        <v>0.765235</v>
      </c>
      <c r="G67" s="149">
        <v>0.75460000000000005</v>
      </c>
      <c r="H67" s="149">
        <v>0.77590000000000003</v>
      </c>
      <c r="I67" s="150">
        <v>63</v>
      </c>
    </row>
    <row r="68" spans="6:9" ht="16" thickBot="1">
      <c r="F68" s="152">
        <v>0.76075099999999996</v>
      </c>
      <c r="G68" s="149">
        <v>0.74970000000000003</v>
      </c>
      <c r="H68" s="149">
        <v>0.77180000000000004</v>
      </c>
      <c r="I68" s="150">
        <v>64</v>
      </c>
    </row>
    <row r="69" spans="6:9" ht="16" thickBot="1">
      <c r="F69" s="152">
        <v>0.75423700000000005</v>
      </c>
      <c r="G69" s="149">
        <v>0.74280000000000002</v>
      </c>
      <c r="H69" s="149">
        <v>0.76570000000000005</v>
      </c>
      <c r="I69" s="150">
        <v>65</v>
      </c>
    </row>
    <row r="70" spans="6:9" ht="16" thickBot="1">
      <c r="F70" s="152">
        <v>0.74963599999999997</v>
      </c>
      <c r="G70" s="149">
        <v>0.73770000000000002</v>
      </c>
      <c r="H70" s="149">
        <v>0.76160000000000005</v>
      </c>
      <c r="I70" s="150">
        <v>66</v>
      </c>
    </row>
    <row r="71" spans="6:9" ht="16" thickBot="1">
      <c r="F71" s="152">
        <v>0.74443599999999999</v>
      </c>
      <c r="G71" s="149">
        <v>0.73270000000000002</v>
      </c>
      <c r="H71" s="149">
        <v>0.75619999999999998</v>
      </c>
      <c r="I71" s="150">
        <v>67</v>
      </c>
    </row>
    <row r="72" spans="6:9" ht="16" thickBot="1">
      <c r="F72" s="152">
        <v>0.74029900000000004</v>
      </c>
      <c r="G72" s="149">
        <v>0.72809999999999997</v>
      </c>
      <c r="H72" s="149">
        <v>0.75249999999999995</v>
      </c>
      <c r="I72" s="150">
        <v>68</v>
      </c>
    </row>
    <row r="73" spans="6:9" ht="16" thickBot="1">
      <c r="F73" s="152">
        <v>0.73616199999999998</v>
      </c>
      <c r="G73" s="149">
        <v>0.72350000000000003</v>
      </c>
      <c r="H73" s="149">
        <v>0.74890000000000001</v>
      </c>
      <c r="I73" s="150">
        <v>69</v>
      </c>
    </row>
    <row r="74" spans="6:9" ht="16" thickBot="1">
      <c r="F74" s="152">
        <v>0.72953699999999999</v>
      </c>
      <c r="G74" s="149">
        <v>0.71650000000000003</v>
      </c>
      <c r="H74" s="149">
        <v>0.74260000000000004</v>
      </c>
      <c r="I74" s="150">
        <v>70</v>
      </c>
    </row>
    <row r="75" spans="6:9" ht="16" thickBot="1">
      <c r="F75" s="152">
        <v>0.72503799999999996</v>
      </c>
      <c r="G75" s="149">
        <v>0.71130000000000004</v>
      </c>
      <c r="H75" s="149">
        <v>0.73880000000000001</v>
      </c>
      <c r="I75" s="150">
        <v>71</v>
      </c>
    </row>
    <row r="76" spans="6:9" ht="16" thickBot="1">
      <c r="F76" s="152">
        <v>0.72099000000000002</v>
      </c>
      <c r="G76" s="149">
        <v>0.70630000000000004</v>
      </c>
      <c r="H76" s="149">
        <v>0.73560000000000003</v>
      </c>
      <c r="I76" s="150">
        <v>72</v>
      </c>
    </row>
    <row r="77" spans="6:9" ht="16" thickBot="1">
      <c r="F77" s="152">
        <v>0.71689899999999995</v>
      </c>
      <c r="G77" s="149">
        <v>0.70209999999999995</v>
      </c>
      <c r="H77" s="149">
        <v>0.73170000000000002</v>
      </c>
      <c r="I77" s="150">
        <v>73</v>
      </c>
    </row>
    <row r="78" spans="6:9" ht="16" thickBot="1">
      <c r="F78" s="152">
        <v>0.71295799999999998</v>
      </c>
      <c r="G78" s="149">
        <v>0.69799999999999995</v>
      </c>
      <c r="H78" s="149">
        <v>0.72799999999999998</v>
      </c>
      <c r="I78" s="150">
        <v>74</v>
      </c>
    </row>
    <row r="79" spans="6:9" ht="16" thickBot="1">
      <c r="F79" s="152">
        <v>0.70630300000000001</v>
      </c>
      <c r="G79" s="149">
        <v>0.68989999999999996</v>
      </c>
      <c r="H79" s="149">
        <v>0.72270000000000001</v>
      </c>
      <c r="I79" s="150">
        <v>75</v>
      </c>
    </row>
    <row r="80" spans="6:9" ht="16" thickBot="1">
      <c r="F80" s="152">
        <v>0.70198700000000003</v>
      </c>
      <c r="G80" s="149">
        <v>0.68579999999999997</v>
      </c>
      <c r="H80" s="149">
        <v>0.71819999999999995</v>
      </c>
      <c r="I80" s="150">
        <v>76</v>
      </c>
    </row>
    <row r="81" spans="6:9" ht="16" thickBot="1">
      <c r="F81" s="152">
        <v>0.69921100000000003</v>
      </c>
      <c r="G81" s="149">
        <v>0.68240000000000001</v>
      </c>
      <c r="H81" s="149">
        <v>0.71599999999999997</v>
      </c>
      <c r="I81" s="150">
        <v>77</v>
      </c>
    </row>
    <row r="82" spans="6:9" ht="16" thickBot="1">
      <c r="F82" s="152">
        <v>0.69586000000000003</v>
      </c>
      <c r="G82" s="149">
        <v>0.67969999999999997</v>
      </c>
      <c r="H82" s="149">
        <v>0.71209999999999996</v>
      </c>
      <c r="I82" s="150">
        <v>78</v>
      </c>
    </row>
    <row r="83" spans="6:9" ht="16" thickBot="1">
      <c r="F83" s="152">
        <v>0.69266099999999997</v>
      </c>
      <c r="G83" s="149">
        <v>0.67630000000000001</v>
      </c>
      <c r="H83" s="149">
        <v>0.70899999999999996</v>
      </c>
      <c r="I83" s="150">
        <v>79</v>
      </c>
    </row>
    <row r="84" spans="6:9" ht="16" thickBot="1">
      <c r="F84" s="152">
        <v>0.68721100000000002</v>
      </c>
      <c r="G84" s="149">
        <v>0.66959999999999997</v>
      </c>
      <c r="H84" s="149">
        <v>0.70489999999999997</v>
      </c>
      <c r="I84" s="150">
        <v>80</v>
      </c>
    </row>
    <row r="85" spans="6:9" ht="16" thickBot="1">
      <c r="F85" s="152">
        <v>0.68125999999999998</v>
      </c>
      <c r="G85" s="149">
        <v>0.65990000000000004</v>
      </c>
      <c r="H85" s="149">
        <v>0.7026</v>
      </c>
      <c r="I85" s="150">
        <v>81</v>
      </c>
    </row>
    <row r="86" spans="6:9" ht="16" thickBot="1">
      <c r="F86" s="152">
        <v>0.68412200000000001</v>
      </c>
      <c r="G86" s="149">
        <v>0.66790000000000005</v>
      </c>
      <c r="H86" s="149">
        <v>0.70030000000000003</v>
      </c>
      <c r="I86" s="150">
        <v>82</v>
      </c>
    </row>
    <row r="87" spans="6:9" ht="16" thickBot="1">
      <c r="F87" s="152">
        <v>0.67930000000000001</v>
      </c>
      <c r="G87" s="149">
        <v>0.66210000000000002</v>
      </c>
      <c r="H87" s="149">
        <v>0.69650000000000001</v>
      </c>
      <c r="I87" s="150">
        <v>83</v>
      </c>
    </row>
    <row r="88" spans="6:9" ht="16" thickBot="1">
      <c r="F88" s="152">
        <v>0.675095</v>
      </c>
      <c r="G88" s="149">
        <v>0.65769999999999995</v>
      </c>
      <c r="H88" s="149">
        <v>0.6925</v>
      </c>
      <c r="I88" s="150">
        <v>84</v>
      </c>
    </row>
    <row r="89" spans="6:9" ht="16" thickBot="1">
      <c r="F89" s="152">
        <v>0.669184</v>
      </c>
      <c r="G89" s="149">
        <v>0.64970000000000006</v>
      </c>
      <c r="H89" s="149">
        <v>0.68859999999999999</v>
      </c>
      <c r="I89" s="150">
        <v>85</v>
      </c>
    </row>
    <row r="90" spans="6:9" ht="16" thickBot="1">
      <c r="F90" s="152">
        <v>0.66531600000000002</v>
      </c>
      <c r="G90" s="149">
        <v>0.64559999999999995</v>
      </c>
      <c r="H90" s="149">
        <v>0.68500000000000005</v>
      </c>
      <c r="I90" s="150">
        <v>86</v>
      </c>
    </row>
    <row r="91" spans="6:9" ht="16" thickBot="1">
      <c r="F91" s="152">
        <v>0.66056000000000004</v>
      </c>
      <c r="G91" s="149">
        <v>0.6401</v>
      </c>
      <c r="H91" s="149">
        <v>0.68100000000000005</v>
      </c>
      <c r="I91" s="150">
        <v>87</v>
      </c>
    </row>
    <row r="92" spans="6:9" ht="16" thickBot="1">
      <c r="F92" s="152">
        <v>0.65639800000000004</v>
      </c>
      <c r="G92" s="149">
        <v>0.6351</v>
      </c>
      <c r="H92" s="149">
        <v>0.67769999999999997</v>
      </c>
      <c r="I92" s="150">
        <v>88</v>
      </c>
    </row>
    <row r="93" spans="6:9" ht="16" thickBot="1">
      <c r="F93" s="152">
        <v>0.657663</v>
      </c>
      <c r="G93" s="149">
        <v>0.6381</v>
      </c>
      <c r="H93" s="149">
        <v>0.67720000000000002</v>
      </c>
      <c r="I93" s="150">
        <v>89</v>
      </c>
    </row>
    <row r="94" spans="6:9" ht="16" thickBot="1">
      <c r="F94" s="152">
        <v>0.64270799999999995</v>
      </c>
      <c r="G94" s="149">
        <v>0.62039999999999995</v>
      </c>
      <c r="H94" s="149">
        <v>0.66500000000000004</v>
      </c>
      <c r="I94" s="150">
        <v>90</v>
      </c>
    </row>
    <row r="95" spans="6:9" ht="16" thickBot="1">
      <c r="F95" s="152">
        <v>0.63994499999999999</v>
      </c>
      <c r="G95" s="149">
        <v>0.61709999999999998</v>
      </c>
      <c r="H95" s="149">
        <v>0.66279999999999994</v>
      </c>
      <c r="I95" s="150">
        <v>91</v>
      </c>
    </row>
    <row r="96" spans="6:9" ht="16" thickBot="1">
      <c r="F96" s="152">
        <v>0.63679699999999995</v>
      </c>
      <c r="G96" s="149">
        <v>0.61329999999999996</v>
      </c>
      <c r="H96" s="149">
        <v>0.6603</v>
      </c>
      <c r="I96" s="150">
        <v>92</v>
      </c>
    </row>
    <row r="97" spans="6:9" ht="16" thickBot="1">
      <c r="F97" s="152">
        <v>0.63294499999999998</v>
      </c>
      <c r="G97" s="149">
        <v>0.60899999999999999</v>
      </c>
      <c r="H97" s="149">
        <v>0.65690000000000004</v>
      </c>
      <c r="I97" s="150">
        <v>93</v>
      </c>
    </row>
    <row r="98" spans="6:9" ht="16" thickBot="1">
      <c r="F98" s="152">
        <v>0.62747200000000003</v>
      </c>
      <c r="G98" s="149">
        <v>0.60329999999999995</v>
      </c>
      <c r="H98" s="149">
        <v>0.65159999999999996</v>
      </c>
      <c r="I98" s="150">
        <v>94</v>
      </c>
    </row>
    <row r="99" spans="6:9" ht="16" thickBot="1">
      <c r="F99" s="152">
        <v>0.62403900000000001</v>
      </c>
      <c r="G99" s="149">
        <v>0.5998</v>
      </c>
      <c r="H99" s="149">
        <v>0.64829999999999999</v>
      </c>
      <c r="I99" s="150">
        <v>95</v>
      </c>
    </row>
    <row r="100" spans="6:9" ht="16" thickBot="1">
      <c r="F100" s="152">
        <v>0.61839</v>
      </c>
      <c r="G100" s="149">
        <v>0.59260000000000002</v>
      </c>
      <c r="H100" s="149">
        <v>0.64419999999999999</v>
      </c>
      <c r="I100" s="150">
        <v>96</v>
      </c>
    </row>
    <row r="101" spans="6:9" ht="16" thickBot="1">
      <c r="F101" s="152">
        <v>0.61375000000000002</v>
      </c>
      <c r="G101" s="149">
        <v>0.58779999999999999</v>
      </c>
      <c r="H101" s="149">
        <v>0.63970000000000005</v>
      </c>
      <c r="I101" s="150">
        <v>97</v>
      </c>
    </row>
    <row r="102" spans="6:9" ht="16" thickBot="1">
      <c r="F102" s="152">
        <v>0.60978299999999996</v>
      </c>
      <c r="G102" s="149">
        <v>0.58340000000000003</v>
      </c>
      <c r="H102" s="149">
        <v>0.63619999999999999</v>
      </c>
      <c r="I102" s="150">
        <v>98</v>
      </c>
    </row>
    <row r="103" spans="6:9" ht="16" thickBot="1">
      <c r="F103" s="152">
        <v>0.60453999999999997</v>
      </c>
      <c r="G103" s="149">
        <v>0.57750000000000001</v>
      </c>
      <c r="H103" s="149">
        <v>0.63160000000000005</v>
      </c>
      <c r="I103" s="150">
        <v>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0"/>
  <sheetViews>
    <sheetView workbookViewId="0">
      <selection activeCell="E12" sqref="E12"/>
    </sheetView>
  </sheetViews>
  <sheetFormatPr defaultColWidth="12.25" defaultRowHeight="15.5"/>
  <cols>
    <col min="1" max="26" width="9.4140625" style="167" customWidth="1"/>
    <col min="27" max="16384" width="12.25" style="167"/>
  </cols>
  <sheetData>
    <row r="1" spans="1:19" ht="15.75" customHeight="1">
      <c r="A1" s="157" t="s">
        <v>0</v>
      </c>
      <c r="B1" s="157"/>
      <c r="C1" s="157"/>
      <c r="D1" s="157"/>
      <c r="E1" s="157"/>
      <c r="F1" s="157"/>
      <c r="G1" s="157"/>
      <c r="H1" s="157"/>
      <c r="I1" s="157"/>
      <c r="J1" s="157"/>
      <c r="K1" s="190" t="str">
        <f>HYPERLINK("#'Contents'!A1", "Back to contents")</f>
        <v>Back to contents</v>
      </c>
      <c r="L1" s="190"/>
    </row>
    <row r="2" spans="1:19" ht="15.75" customHeight="1">
      <c r="A2" s="157"/>
      <c r="B2" s="157"/>
      <c r="C2" s="157"/>
      <c r="D2" s="157"/>
      <c r="E2" s="157"/>
      <c r="F2" s="157"/>
      <c r="G2" s="157"/>
      <c r="H2" s="157"/>
      <c r="I2" s="157"/>
      <c r="J2" s="157"/>
      <c r="K2" s="157"/>
      <c r="L2" s="157"/>
    </row>
    <row r="3" spans="1:19" ht="15.75" customHeight="1">
      <c r="A3" s="157" t="s">
        <v>1</v>
      </c>
      <c r="B3" s="157"/>
      <c r="C3" s="157"/>
      <c r="D3" s="157"/>
      <c r="E3" s="157"/>
      <c r="F3" s="157"/>
      <c r="G3" s="157"/>
      <c r="H3" s="157"/>
      <c r="I3" s="157"/>
      <c r="J3" s="157"/>
      <c r="K3" s="1" t="s">
        <v>2</v>
      </c>
      <c r="L3" s="157"/>
    </row>
    <row r="4" spans="1:19" ht="15.75" customHeight="1">
      <c r="A4" s="157" t="s">
        <v>3</v>
      </c>
      <c r="B4" s="157"/>
      <c r="C4" s="157"/>
      <c r="D4" s="157"/>
      <c r="E4" s="157"/>
      <c r="F4" s="157"/>
      <c r="G4" s="157"/>
      <c r="H4" s="157"/>
      <c r="I4" s="157"/>
      <c r="J4" s="157"/>
      <c r="K4" s="157"/>
      <c r="L4" s="157"/>
    </row>
    <row r="5" spans="1:19" ht="15.75" customHeight="1">
      <c r="A5" s="157"/>
      <c r="B5" s="157"/>
      <c r="C5" s="157"/>
      <c r="D5" s="157"/>
      <c r="E5" s="157"/>
      <c r="F5" s="157"/>
      <c r="G5" s="157"/>
      <c r="H5" s="157"/>
      <c r="I5" s="157"/>
      <c r="J5" s="157"/>
      <c r="K5" s="157"/>
      <c r="L5" s="157"/>
    </row>
    <row r="6" spans="1:19" ht="30" customHeight="1">
      <c r="A6" s="158" t="s">
        <v>4</v>
      </c>
      <c r="B6" s="191" t="s">
        <v>5</v>
      </c>
      <c r="C6" s="191"/>
      <c r="D6" s="191"/>
      <c r="E6" s="191"/>
      <c r="F6" s="191"/>
      <c r="H6" s="191" t="s">
        <v>6</v>
      </c>
      <c r="I6" s="191"/>
      <c r="J6" s="191"/>
      <c r="K6" s="191"/>
      <c r="L6" s="191"/>
    </row>
    <row r="7" spans="1:19" ht="15.75" customHeight="1">
      <c r="A7" s="158" t="s">
        <v>7</v>
      </c>
      <c r="B7" s="158" t="s">
        <v>8</v>
      </c>
      <c r="C7" s="158" t="s">
        <v>9</v>
      </c>
      <c r="D7" s="158" t="s">
        <v>10</v>
      </c>
      <c r="E7" s="158" t="s">
        <v>11</v>
      </c>
      <c r="F7" s="158" t="s">
        <v>12</v>
      </c>
      <c r="G7" s="168" t="s">
        <v>13</v>
      </c>
      <c r="H7" s="158" t="s">
        <v>8</v>
      </c>
      <c r="I7" s="158" t="s">
        <v>9</v>
      </c>
      <c r="J7" s="158" t="s">
        <v>10</v>
      </c>
      <c r="K7" s="158" t="s">
        <v>11</v>
      </c>
      <c r="L7" s="158" t="s">
        <v>12</v>
      </c>
      <c r="N7" s="69"/>
      <c r="O7" s="69"/>
      <c r="P7" s="69"/>
      <c r="Q7" s="69"/>
      <c r="R7" s="69"/>
      <c r="S7" s="69"/>
    </row>
    <row r="8" spans="1:19" ht="15.75" customHeight="1">
      <c r="A8" s="168">
        <v>0</v>
      </c>
      <c r="B8" s="169">
        <v>4.2079999999999999E-3</v>
      </c>
      <c r="C8" s="169">
        <v>4.1999999999999997E-3</v>
      </c>
      <c r="D8" s="170">
        <v>100000</v>
      </c>
      <c r="E8" s="170">
        <v>420</v>
      </c>
      <c r="F8" s="171">
        <v>79.25</v>
      </c>
      <c r="G8" s="168" t="s">
        <v>13</v>
      </c>
      <c r="H8" s="169">
        <v>3.5539999999999999E-3</v>
      </c>
      <c r="I8" s="169">
        <v>3.5479999999999999E-3</v>
      </c>
      <c r="J8" s="170">
        <v>100000</v>
      </c>
      <c r="K8" s="170">
        <v>354.8</v>
      </c>
      <c r="L8" s="171">
        <v>82.93</v>
      </c>
      <c r="Q8" s="172"/>
      <c r="R8" s="170"/>
      <c r="S8" s="169"/>
    </row>
    <row r="9" spans="1:19" ht="15.75" customHeight="1">
      <c r="A9" s="168">
        <v>1</v>
      </c>
      <c r="B9" s="169">
        <v>2.5700000000000001E-4</v>
      </c>
      <c r="C9" s="169">
        <v>2.5700000000000001E-4</v>
      </c>
      <c r="D9" s="170">
        <v>99580</v>
      </c>
      <c r="E9" s="170">
        <v>25.6</v>
      </c>
      <c r="F9" s="171">
        <v>78.58</v>
      </c>
      <c r="G9" s="168" t="s">
        <v>13</v>
      </c>
      <c r="H9" s="169">
        <v>2.24E-4</v>
      </c>
      <c r="I9" s="169">
        <v>2.24E-4</v>
      </c>
      <c r="J9" s="170">
        <v>99645.2</v>
      </c>
      <c r="K9" s="170">
        <v>22.3</v>
      </c>
      <c r="L9" s="171">
        <v>82.22</v>
      </c>
      <c r="Q9" s="172"/>
      <c r="R9" s="173"/>
      <c r="S9" s="169"/>
    </row>
    <row r="10" spans="1:19" ht="15.75" customHeight="1">
      <c r="A10" s="168">
        <v>2</v>
      </c>
      <c r="B10" s="169">
        <v>1.3899999999999999E-4</v>
      </c>
      <c r="C10" s="169">
        <v>1.3899999999999999E-4</v>
      </c>
      <c r="D10" s="170">
        <v>99554.5</v>
      </c>
      <c r="E10" s="170">
        <v>13.9</v>
      </c>
      <c r="F10" s="171">
        <v>77.599999999999994</v>
      </c>
      <c r="G10" s="168" t="s">
        <v>13</v>
      </c>
      <c r="H10" s="169">
        <v>1.27E-4</v>
      </c>
      <c r="I10" s="169">
        <v>1.27E-4</v>
      </c>
      <c r="J10" s="170">
        <v>99622.9</v>
      </c>
      <c r="K10" s="170">
        <v>12.6</v>
      </c>
      <c r="L10" s="171">
        <v>81.239999999999995</v>
      </c>
      <c r="Q10" s="172"/>
      <c r="R10" s="173"/>
      <c r="S10" s="169"/>
    </row>
    <row r="11" spans="1:19" ht="15.75" customHeight="1">
      <c r="A11" s="168">
        <v>3</v>
      </c>
      <c r="B11" s="169">
        <v>1.1400000000000001E-4</v>
      </c>
      <c r="C11" s="169">
        <v>1.1400000000000001E-4</v>
      </c>
      <c r="D11" s="170">
        <v>99540.6</v>
      </c>
      <c r="E11" s="170">
        <v>11.4</v>
      </c>
      <c r="F11" s="171">
        <v>76.61</v>
      </c>
      <c r="G11" s="168" t="s">
        <v>13</v>
      </c>
      <c r="H11" s="169">
        <v>9.7999999999999997E-5</v>
      </c>
      <c r="I11" s="169">
        <v>9.7999999999999997E-5</v>
      </c>
      <c r="J11" s="170">
        <v>99610.2</v>
      </c>
      <c r="K11" s="170">
        <v>9.8000000000000007</v>
      </c>
      <c r="L11" s="171">
        <v>80.25</v>
      </c>
      <c r="Q11" s="172"/>
      <c r="R11" s="173"/>
      <c r="S11" s="169"/>
    </row>
    <row r="12" spans="1:19" ht="15.75" customHeight="1">
      <c r="A12" s="168">
        <v>4</v>
      </c>
      <c r="B12" s="169">
        <v>9.8999999999999994E-5</v>
      </c>
      <c r="C12" s="169">
        <v>9.8999999999999994E-5</v>
      </c>
      <c r="D12" s="170">
        <v>99529.2</v>
      </c>
      <c r="E12" s="170">
        <v>9.9</v>
      </c>
      <c r="F12" s="171">
        <v>75.62</v>
      </c>
      <c r="G12" s="168" t="s">
        <v>13</v>
      </c>
      <c r="H12" s="169">
        <v>7.2999999999999999E-5</v>
      </c>
      <c r="I12" s="169">
        <v>7.2999999999999999E-5</v>
      </c>
      <c r="J12" s="170">
        <v>99600.5</v>
      </c>
      <c r="K12" s="170">
        <v>7.3</v>
      </c>
      <c r="L12" s="171">
        <v>79.260000000000005</v>
      </c>
      <c r="Q12" s="172"/>
      <c r="R12" s="173"/>
      <c r="S12" s="169"/>
    </row>
    <row r="13" spans="1:19" ht="15.75" customHeight="1">
      <c r="A13" s="168">
        <v>5</v>
      </c>
      <c r="B13" s="169">
        <v>9.2999999999999997E-5</v>
      </c>
      <c r="C13" s="169">
        <v>9.2999999999999997E-5</v>
      </c>
      <c r="D13" s="170">
        <v>99519.4</v>
      </c>
      <c r="E13" s="170">
        <v>9.3000000000000007</v>
      </c>
      <c r="F13" s="171">
        <v>74.63</v>
      </c>
      <c r="G13" s="168" t="s">
        <v>13</v>
      </c>
      <c r="H13" s="169">
        <v>8.1000000000000004E-5</v>
      </c>
      <c r="I13" s="169">
        <v>8.1000000000000004E-5</v>
      </c>
      <c r="J13" s="170">
        <v>99593.2</v>
      </c>
      <c r="K13" s="170">
        <v>8.1</v>
      </c>
      <c r="L13" s="171">
        <v>78.260000000000005</v>
      </c>
      <c r="Q13" s="172"/>
      <c r="R13" s="173"/>
      <c r="S13" s="169"/>
    </row>
    <row r="14" spans="1:19" ht="15.75" customHeight="1">
      <c r="A14" s="168">
        <v>6</v>
      </c>
      <c r="B14" s="169">
        <v>8.0000000000000007E-5</v>
      </c>
      <c r="C14" s="169">
        <v>8.0000000000000007E-5</v>
      </c>
      <c r="D14" s="170">
        <v>99510.1</v>
      </c>
      <c r="E14" s="170">
        <v>8</v>
      </c>
      <c r="F14" s="171">
        <v>73.64</v>
      </c>
      <c r="G14" s="168" t="s">
        <v>13</v>
      </c>
      <c r="H14" s="169">
        <v>7.4999999999999993E-5</v>
      </c>
      <c r="I14" s="169">
        <v>7.4999999999999993E-5</v>
      </c>
      <c r="J14" s="170">
        <v>99585.1</v>
      </c>
      <c r="K14" s="170">
        <v>7.4</v>
      </c>
      <c r="L14" s="171">
        <v>77.27</v>
      </c>
      <c r="Q14" s="172"/>
      <c r="R14" s="173"/>
      <c r="S14" s="169"/>
    </row>
    <row r="15" spans="1:19" ht="15.75" customHeight="1">
      <c r="A15" s="168">
        <v>7</v>
      </c>
      <c r="B15" s="169">
        <v>7.7000000000000001E-5</v>
      </c>
      <c r="C15" s="169">
        <v>7.7000000000000001E-5</v>
      </c>
      <c r="D15" s="170">
        <v>99502.2</v>
      </c>
      <c r="E15" s="170">
        <v>7.7</v>
      </c>
      <c r="F15" s="171">
        <v>72.64</v>
      </c>
      <c r="G15" s="168" t="s">
        <v>13</v>
      </c>
      <c r="H15" s="169">
        <v>6.0000000000000002E-5</v>
      </c>
      <c r="I15" s="169">
        <v>6.0000000000000002E-5</v>
      </c>
      <c r="J15" s="170">
        <v>99577.600000000006</v>
      </c>
      <c r="K15" s="170">
        <v>6</v>
      </c>
      <c r="L15" s="171">
        <v>76.28</v>
      </c>
      <c r="Q15" s="172"/>
      <c r="R15" s="173"/>
      <c r="S15" s="169"/>
    </row>
    <row r="16" spans="1:19" ht="15.75" customHeight="1">
      <c r="A16" s="168">
        <v>8</v>
      </c>
      <c r="B16" s="169">
        <v>7.1000000000000005E-5</v>
      </c>
      <c r="C16" s="169">
        <v>7.1000000000000005E-5</v>
      </c>
      <c r="D16" s="170">
        <v>99494.5</v>
      </c>
      <c r="E16" s="170">
        <v>7</v>
      </c>
      <c r="F16" s="171">
        <v>71.650000000000006</v>
      </c>
      <c r="G16" s="168" t="s">
        <v>13</v>
      </c>
      <c r="H16" s="169">
        <v>6.0000000000000002E-5</v>
      </c>
      <c r="I16" s="169">
        <v>6.0000000000000002E-5</v>
      </c>
      <c r="J16" s="170">
        <v>99571.7</v>
      </c>
      <c r="K16" s="170">
        <v>5.9</v>
      </c>
      <c r="L16" s="171">
        <v>75.28</v>
      </c>
      <c r="Q16" s="172"/>
      <c r="R16" s="173"/>
      <c r="S16" s="169"/>
    </row>
    <row r="17" spans="1:19" ht="15.75" customHeight="1">
      <c r="A17" s="168">
        <v>9</v>
      </c>
      <c r="B17" s="169">
        <v>6.4999999999999994E-5</v>
      </c>
      <c r="C17" s="169">
        <v>6.4999999999999994E-5</v>
      </c>
      <c r="D17" s="170">
        <v>99487.5</v>
      </c>
      <c r="E17" s="170">
        <v>6.5</v>
      </c>
      <c r="F17" s="171">
        <v>70.650000000000006</v>
      </c>
      <c r="G17" s="168" t="s">
        <v>13</v>
      </c>
      <c r="H17" s="169">
        <v>6.2000000000000003E-5</v>
      </c>
      <c r="I17" s="169">
        <v>6.2000000000000003E-5</v>
      </c>
      <c r="J17" s="170">
        <v>99565.7</v>
      </c>
      <c r="K17" s="170">
        <v>6.2</v>
      </c>
      <c r="L17" s="171">
        <v>74.28</v>
      </c>
      <c r="Q17" s="172"/>
      <c r="R17" s="173"/>
      <c r="S17" s="169"/>
    </row>
    <row r="18" spans="1:19" ht="15.75" customHeight="1">
      <c r="A18" s="168">
        <v>10</v>
      </c>
      <c r="B18" s="169">
        <v>7.6000000000000004E-5</v>
      </c>
      <c r="C18" s="169">
        <v>7.6000000000000004E-5</v>
      </c>
      <c r="D18" s="170">
        <v>99481</v>
      </c>
      <c r="E18" s="170">
        <v>7.5</v>
      </c>
      <c r="F18" s="171">
        <v>69.66</v>
      </c>
      <c r="G18" s="168" t="s">
        <v>13</v>
      </c>
      <c r="H18" s="169">
        <v>5.8999999999999998E-5</v>
      </c>
      <c r="I18" s="169">
        <v>5.8999999999999998E-5</v>
      </c>
      <c r="J18" s="170">
        <v>99559.5</v>
      </c>
      <c r="K18" s="170">
        <v>5.9</v>
      </c>
      <c r="L18" s="171">
        <v>73.290000000000006</v>
      </c>
      <c r="Q18" s="172"/>
      <c r="R18" s="173"/>
      <c r="S18" s="169"/>
    </row>
    <row r="19" spans="1:19" ht="15.75" customHeight="1">
      <c r="A19" s="168">
        <v>11</v>
      </c>
      <c r="B19" s="169">
        <v>8.6000000000000003E-5</v>
      </c>
      <c r="C19" s="169">
        <v>8.6000000000000003E-5</v>
      </c>
      <c r="D19" s="170">
        <v>99473.5</v>
      </c>
      <c r="E19" s="170">
        <v>8.5</v>
      </c>
      <c r="F19" s="171">
        <v>68.66</v>
      </c>
      <c r="G19" s="168" t="s">
        <v>13</v>
      </c>
      <c r="H19" s="169">
        <v>7.6000000000000004E-5</v>
      </c>
      <c r="I19" s="169">
        <v>7.6000000000000004E-5</v>
      </c>
      <c r="J19" s="170">
        <v>99553.7</v>
      </c>
      <c r="K19" s="170">
        <v>7.6</v>
      </c>
      <c r="L19" s="171">
        <v>72.290000000000006</v>
      </c>
      <c r="Q19" s="172"/>
      <c r="R19" s="173"/>
      <c r="S19" s="169"/>
    </row>
    <row r="20" spans="1:19" ht="15.75" customHeight="1">
      <c r="A20" s="168">
        <v>12</v>
      </c>
      <c r="B20" s="169">
        <v>9.8999999999999994E-5</v>
      </c>
      <c r="C20" s="169">
        <v>9.8999999999999994E-5</v>
      </c>
      <c r="D20" s="170">
        <v>99464.9</v>
      </c>
      <c r="E20" s="170">
        <v>9.9</v>
      </c>
      <c r="F20" s="171">
        <v>67.67</v>
      </c>
      <c r="G20" s="168" t="s">
        <v>13</v>
      </c>
      <c r="H20" s="169">
        <v>6.8999999999999997E-5</v>
      </c>
      <c r="I20" s="169">
        <v>6.8999999999999997E-5</v>
      </c>
      <c r="J20" s="170">
        <v>99546.1</v>
      </c>
      <c r="K20" s="170">
        <v>6.8</v>
      </c>
      <c r="L20" s="171">
        <v>71.3</v>
      </c>
      <c r="Q20" s="172"/>
      <c r="R20" s="173"/>
      <c r="S20" s="169"/>
    </row>
    <row r="21" spans="1:19" ht="15.75" customHeight="1">
      <c r="A21" s="168">
        <v>13</v>
      </c>
      <c r="B21" s="169">
        <v>1.1E-4</v>
      </c>
      <c r="C21" s="169">
        <v>1.1E-4</v>
      </c>
      <c r="D21" s="170">
        <v>99455</v>
      </c>
      <c r="E21" s="170">
        <v>11</v>
      </c>
      <c r="F21" s="171">
        <v>66.67</v>
      </c>
      <c r="G21" s="168" t="s">
        <v>13</v>
      </c>
      <c r="H21" s="169">
        <v>7.7999999999999999E-5</v>
      </c>
      <c r="I21" s="169">
        <v>7.7999999999999999E-5</v>
      </c>
      <c r="J21" s="170">
        <v>99539.3</v>
      </c>
      <c r="K21" s="170">
        <v>7.8</v>
      </c>
      <c r="L21" s="171">
        <v>70.3</v>
      </c>
      <c r="Q21" s="172"/>
      <c r="R21" s="173"/>
      <c r="S21" s="169"/>
    </row>
    <row r="22" spans="1:19" ht="15.75" customHeight="1">
      <c r="A22" s="168">
        <v>14</v>
      </c>
      <c r="B22" s="169">
        <v>1.3300000000000001E-4</v>
      </c>
      <c r="C22" s="169">
        <v>1.3300000000000001E-4</v>
      </c>
      <c r="D22" s="170">
        <v>99444.1</v>
      </c>
      <c r="E22" s="170">
        <v>13.3</v>
      </c>
      <c r="F22" s="171">
        <v>65.680000000000007</v>
      </c>
      <c r="G22" s="168" t="s">
        <v>13</v>
      </c>
      <c r="H22" s="169">
        <v>1.01E-4</v>
      </c>
      <c r="I22" s="169">
        <v>1.01E-4</v>
      </c>
      <c r="J22" s="170">
        <v>99531.5</v>
      </c>
      <c r="K22" s="170">
        <v>10</v>
      </c>
      <c r="L22" s="171">
        <v>69.31</v>
      </c>
      <c r="Q22" s="172"/>
      <c r="R22" s="173"/>
      <c r="S22" s="169"/>
    </row>
    <row r="23" spans="1:19" ht="15.75" customHeight="1">
      <c r="A23" s="168">
        <v>15</v>
      </c>
      <c r="B23" s="169">
        <v>1.7899999999999999E-4</v>
      </c>
      <c r="C23" s="169">
        <v>1.7899999999999999E-4</v>
      </c>
      <c r="D23" s="170">
        <v>99430.8</v>
      </c>
      <c r="E23" s="170">
        <v>17.8</v>
      </c>
      <c r="F23" s="171">
        <v>64.69</v>
      </c>
      <c r="G23" s="168" t="s">
        <v>13</v>
      </c>
      <c r="H23" s="169">
        <v>1.1900000000000001E-4</v>
      </c>
      <c r="I23" s="169">
        <v>1.1900000000000001E-4</v>
      </c>
      <c r="J23" s="170">
        <v>99521.5</v>
      </c>
      <c r="K23" s="170">
        <v>11.8</v>
      </c>
      <c r="L23" s="171">
        <v>68.319999999999993</v>
      </c>
      <c r="Q23" s="172"/>
      <c r="R23" s="173"/>
      <c r="S23" s="169"/>
    </row>
    <row r="24" spans="1:19" ht="15.75" customHeight="1">
      <c r="A24" s="168">
        <v>16</v>
      </c>
      <c r="B24" s="169">
        <v>2.34E-4</v>
      </c>
      <c r="C24" s="169">
        <v>2.33E-4</v>
      </c>
      <c r="D24" s="170">
        <v>99413</v>
      </c>
      <c r="E24" s="170">
        <v>23.2</v>
      </c>
      <c r="F24" s="171">
        <v>63.7</v>
      </c>
      <c r="G24" s="168" t="s">
        <v>13</v>
      </c>
      <c r="H24" s="169">
        <v>1.5300000000000001E-4</v>
      </c>
      <c r="I24" s="169">
        <v>1.5300000000000001E-4</v>
      </c>
      <c r="J24" s="170">
        <v>99509.6</v>
      </c>
      <c r="K24" s="170">
        <v>15.2</v>
      </c>
      <c r="L24" s="171">
        <v>67.319999999999993</v>
      </c>
      <c r="Q24" s="172"/>
      <c r="R24" s="173"/>
      <c r="S24" s="169"/>
    </row>
    <row r="25" spans="1:19" ht="15.75" customHeight="1">
      <c r="A25" s="168">
        <v>17</v>
      </c>
      <c r="B25" s="169">
        <v>3.1700000000000001E-4</v>
      </c>
      <c r="C25" s="169">
        <v>3.1700000000000001E-4</v>
      </c>
      <c r="D25" s="170">
        <v>99389.8</v>
      </c>
      <c r="E25" s="170">
        <v>31.5</v>
      </c>
      <c r="F25" s="171">
        <v>62.72</v>
      </c>
      <c r="G25" s="168" t="s">
        <v>13</v>
      </c>
      <c r="H25" s="169">
        <v>1.5200000000000001E-4</v>
      </c>
      <c r="I25" s="169">
        <v>1.5200000000000001E-4</v>
      </c>
      <c r="J25" s="170">
        <v>99494.399999999994</v>
      </c>
      <c r="K25" s="170">
        <v>15.1</v>
      </c>
      <c r="L25" s="171">
        <v>66.33</v>
      </c>
      <c r="Q25" s="172"/>
      <c r="R25" s="173"/>
      <c r="S25" s="169"/>
    </row>
    <row r="26" spans="1:19" ht="15.75" customHeight="1">
      <c r="A26" s="168">
        <v>18</v>
      </c>
      <c r="B26" s="169">
        <v>4.06E-4</v>
      </c>
      <c r="C26" s="169">
        <v>4.06E-4</v>
      </c>
      <c r="D26" s="170">
        <v>99358.2</v>
      </c>
      <c r="E26" s="170">
        <v>40.299999999999997</v>
      </c>
      <c r="F26" s="171">
        <v>61.74</v>
      </c>
      <c r="G26" s="168" t="s">
        <v>13</v>
      </c>
      <c r="H26" s="169">
        <v>2.1800000000000001E-4</v>
      </c>
      <c r="I26" s="169">
        <v>2.1800000000000001E-4</v>
      </c>
      <c r="J26" s="170">
        <v>99479.3</v>
      </c>
      <c r="K26" s="170">
        <v>21.7</v>
      </c>
      <c r="L26" s="171">
        <v>65.34</v>
      </c>
      <c r="Q26" s="172"/>
      <c r="R26" s="173"/>
      <c r="S26" s="169"/>
    </row>
    <row r="27" spans="1:19" ht="15.75" customHeight="1">
      <c r="A27" s="168">
        <v>19</v>
      </c>
      <c r="B27" s="169">
        <v>4.4999999999999999E-4</v>
      </c>
      <c r="C27" s="169">
        <v>4.4999999999999999E-4</v>
      </c>
      <c r="D27" s="170">
        <v>99317.9</v>
      </c>
      <c r="E27" s="170">
        <v>44.7</v>
      </c>
      <c r="F27" s="171">
        <v>60.76</v>
      </c>
      <c r="G27" s="168" t="s">
        <v>13</v>
      </c>
      <c r="H27" s="169">
        <v>1.9599999999999999E-4</v>
      </c>
      <c r="I27" s="169">
        <v>1.9599999999999999E-4</v>
      </c>
      <c r="J27" s="170">
        <v>99457.7</v>
      </c>
      <c r="K27" s="170">
        <v>19.5</v>
      </c>
      <c r="L27" s="171">
        <v>64.36</v>
      </c>
      <c r="Q27" s="172"/>
      <c r="R27" s="173"/>
      <c r="S27" s="169"/>
    </row>
    <row r="28" spans="1:19" ht="15.75" customHeight="1">
      <c r="A28" s="168">
        <v>20</v>
      </c>
      <c r="B28" s="169">
        <v>4.8099999999999998E-4</v>
      </c>
      <c r="C28" s="169">
        <v>4.8099999999999998E-4</v>
      </c>
      <c r="D28" s="170">
        <v>99273.2</v>
      </c>
      <c r="E28" s="170">
        <v>47.8</v>
      </c>
      <c r="F28" s="171">
        <v>59.79</v>
      </c>
      <c r="G28" s="168" t="s">
        <v>13</v>
      </c>
      <c r="H28" s="169">
        <v>1.9699999999999999E-4</v>
      </c>
      <c r="I28" s="169">
        <v>1.9699999999999999E-4</v>
      </c>
      <c r="J28" s="170">
        <v>99438.2</v>
      </c>
      <c r="K28" s="170">
        <v>19.5</v>
      </c>
      <c r="L28" s="171">
        <v>63.37</v>
      </c>
      <c r="Q28" s="172"/>
      <c r="R28" s="173"/>
      <c r="S28" s="169"/>
    </row>
    <row r="29" spans="1:19" ht="15.75" customHeight="1">
      <c r="A29" s="168">
        <v>21</v>
      </c>
      <c r="B29" s="169">
        <v>5.0799999999999999E-4</v>
      </c>
      <c r="C29" s="169">
        <v>5.0799999999999999E-4</v>
      </c>
      <c r="D29" s="170">
        <v>99225.4</v>
      </c>
      <c r="E29" s="170">
        <v>50.4</v>
      </c>
      <c r="F29" s="171">
        <v>58.82</v>
      </c>
      <c r="G29" s="168" t="s">
        <v>13</v>
      </c>
      <c r="H29" s="169">
        <v>2.24E-4</v>
      </c>
      <c r="I29" s="169">
        <v>2.24E-4</v>
      </c>
      <c r="J29" s="170">
        <v>99418.6</v>
      </c>
      <c r="K29" s="170">
        <v>22.2</v>
      </c>
      <c r="L29" s="171">
        <v>62.38</v>
      </c>
      <c r="Q29" s="172"/>
      <c r="R29" s="173"/>
      <c r="S29" s="169"/>
    </row>
    <row r="30" spans="1:19" ht="15.75" customHeight="1">
      <c r="A30" s="168">
        <v>22</v>
      </c>
      <c r="B30" s="169">
        <v>4.9399999999999997E-4</v>
      </c>
      <c r="C30" s="169">
        <v>4.9399999999999997E-4</v>
      </c>
      <c r="D30" s="170">
        <v>99175</v>
      </c>
      <c r="E30" s="170">
        <v>49</v>
      </c>
      <c r="F30" s="171">
        <v>57.85</v>
      </c>
      <c r="G30" s="168" t="s">
        <v>13</v>
      </c>
      <c r="H30" s="169">
        <v>2.1900000000000001E-4</v>
      </c>
      <c r="I30" s="169">
        <v>2.1900000000000001E-4</v>
      </c>
      <c r="J30" s="170">
        <v>99396.4</v>
      </c>
      <c r="K30" s="170">
        <v>21.7</v>
      </c>
      <c r="L30" s="171">
        <v>61.4</v>
      </c>
      <c r="Q30" s="172"/>
      <c r="R30" s="173"/>
    </row>
    <row r="31" spans="1:19" ht="15.75" customHeight="1">
      <c r="A31" s="168">
        <v>23</v>
      </c>
      <c r="B31" s="169">
        <v>5.2400000000000005E-4</v>
      </c>
      <c r="C31" s="169">
        <v>5.2400000000000005E-4</v>
      </c>
      <c r="D31" s="170">
        <v>99126</v>
      </c>
      <c r="E31" s="170">
        <v>51.9</v>
      </c>
      <c r="F31" s="171">
        <v>56.88</v>
      </c>
      <c r="G31" s="168" t="s">
        <v>13</v>
      </c>
      <c r="H31" s="169">
        <v>2.2000000000000001E-4</v>
      </c>
      <c r="I31" s="169">
        <v>2.2000000000000001E-4</v>
      </c>
      <c r="J31" s="170">
        <v>99374.7</v>
      </c>
      <c r="K31" s="170">
        <v>21.8</v>
      </c>
      <c r="L31" s="171">
        <v>60.41</v>
      </c>
      <c r="Q31" s="172"/>
      <c r="R31" s="173"/>
    </row>
    <row r="32" spans="1:19" ht="15.75" customHeight="1">
      <c r="A32" s="168">
        <v>24</v>
      </c>
      <c r="B32" s="169">
        <v>5.44E-4</v>
      </c>
      <c r="C32" s="169">
        <v>5.44E-4</v>
      </c>
      <c r="D32" s="170">
        <v>99074.1</v>
      </c>
      <c r="E32" s="170">
        <v>53.9</v>
      </c>
      <c r="F32" s="171">
        <v>55.9</v>
      </c>
      <c r="G32" s="168" t="s">
        <v>13</v>
      </c>
      <c r="H32" s="169">
        <v>2.2599999999999999E-4</v>
      </c>
      <c r="I32" s="169">
        <v>2.2599999999999999E-4</v>
      </c>
      <c r="J32" s="170">
        <v>99352.8</v>
      </c>
      <c r="K32" s="170">
        <v>22.5</v>
      </c>
      <c r="L32" s="171">
        <v>59.42</v>
      </c>
      <c r="Q32" s="172"/>
      <c r="R32" s="173"/>
    </row>
    <row r="33" spans="1:18" ht="15.75" customHeight="1">
      <c r="A33" s="168">
        <v>25</v>
      </c>
      <c r="B33" s="169">
        <v>5.9999999999999995E-4</v>
      </c>
      <c r="C33" s="169">
        <v>5.9900000000000003E-4</v>
      </c>
      <c r="D33" s="170">
        <v>99020.2</v>
      </c>
      <c r="E33" s="170">
        <v>59.4</v>
      </c>
      <c r="F33" s="171">
        <v>54.93</v>
      </c>
      <c r="G33" s="168" t="s">
        <v>13</v>
      </c>
      <c r="H33" s="169">
        <v>2.5999999999999998E-4</v>
      </c>
      <c r="I33" s="169">
        <v>2.5999999999999998E-4</v>
      </c>
      <c r="J33" s="170">
        <v>99330.3</v>
      </c>
      <c r="K33" s="170">
        <v>25.8</v>
      </c>
      <c r="L33" s="171">
        <v>58.44</v>
      </c>
      <c r="Q33" s="172"/>
      <c r="R33" s="173"/>
    </row>
    <row r="34" spans="1:18" ht="15.75" customHeight="1">
      <c r="A34" s="168">
        <v>26</v>
      </c>
      <c r="B34" s="169">
        <v>5.9699999999999998E-4</v>
      </c>
      <c r="C34" s="169">
        <v>5.9699999999999998E-4</v>
      </c>
      <c r="D34" s="170">
        <v>98960.9</v>
      </c>
      <c r="E34" s="170">
        <v>59.1</v>
      </c>
      <c r="F34" s="171">
        <v>53.97</v>
      </c>
      <c r="G34" s="168" t="s">
        <v>13</v>
      </c>
      <c r="H34" s="169">
        <v>2.52E-4</v>
      </c>
      <c r="I34" s="169">
        <v>2.52E-4</v>
      </c>
      <c r="J34" s="170">
        <v>99304.6</v>
      </c>
      <c r="K34" s="170">
        <v>25</v>
      </c>
      <c r="L34" s="171">
        <v>57.45</v>
      </c>
      <c r="Q34" s="172"/>
      <c r="R34" s="173"/>
    </row>
    <row r="35" spans="1:18" ht="15.75" customHeight="1">
      <c r="A35" s="168">
        <v>27</v>
      </c>
      <c r="B35" s="169">
        <v>6.0400000000000004E-4</v>
      </c>
      <c r="C35" s="169">
        <v>6.0400000000000004E-4</v>
      </c>
      <c r="D35" s="170">
        <v>98901.8</v>
      </c>
      <c r="E35" s="170">
        <v>59.8</v>
      </c>
      <c r="F35" s="171">
        <v>53</v>
      </c>
      <c r="G35" s="168" t="s">
        <v>13</v>
      </c>
      <c r="H35" s="169">
        <v>2.8600000000000001E-4</v>
      </c>
      <c r="I35" s="169">
        <v>2.8600000000000001E-4</v>
      </c>
      <c r="J35" s="170">
        <v>99279.6</v>
      </c>
      <c r="K35" s="170">
        <v>28.4</v>
      </c>
      <c r="L35" s="171">
        <v>56.47</v>
      </c>
      <c r="Q35" s="172"/>
      <c r="R35" s="173"/>
    </row>
    <row r="36" spans="1:18" ht="15.75" customHeight="1">
      <c r="A36" s="168">
        <v>28</v>
      </c>
      <c r="B36" s="169">
        <v>6.9700000000000003E-4</v>
      </c>
      <c r="C36" s="169">
        <v>6.96E-4</v>
      </c>
      <c r="D36" s="170">
        <v>98842</v>
      </c>
      <c r="E36" s="170">
        <v>68.8</v>
      </c>
      <c r="F36" s="171">
        <v>52.03</v>
      </c>
      <c r="G36" s="168" t="s">
        <v>13</v>
      </c>
      <c r="H36" s="169">
        <v>3.3E-4</v>
      </c>
      <c r="I36" s="169">
        <v>3.3E-4</v>
      </c>
      <c r="J36" s="170">
        <v>99251.199999999997</v>
      </c>
      <c r="K36" s="170">
        <v>32.700000000000003</v>
      </c>
      <c r="L36" s="171">
        <v>55.48</v>
      </c>
      <c r="Q36" s="172"/>
      <c r="R36" s="173"/>
    </row>
    <row r="37" spans="1:18" ht="15.75" customHeight="1">
      <c r="A37" s="168">
        <v>29</v>
      </c>
      <c r="B37" s="169">
        <v>7.3099999999999999E-4</v>
      </c>
      <c r="C37" s="169">
        <v>7.2999999999999996E-4</v>
      </c>
      <c r="D37" s="170">
        <v>98773.2</v>
      </c>
      <c r="E37" s="170">
        <v>72.099999999999994</v>
      </c>
      <c r="F37" s="171">
        <v>51.07</v>
      </c>
      <c r="G37" s="168" t="s">
        <v>13</v>
      </c>
      <c r="H37" s="169">
        <v>3.1399999999999999E-4</v>
      </c>
      <c r="I37" s="169">
        <v>3.1399999999999999E-4</v>
      </c>
      <c r="J37" s="170">
        <v>99218.5</v>
      </c>
      <c r="K37" s="170">
        <v>31.1</v>
      </c>
      <c r="L37" s="171">
        <v>54.5</v>
      </c>
      <c r="Q37" s="172"/>
      <c r="R37" s="173"/>
    </row>
    <row r="38" spans="1:18" ht="15.75" customHeight="1">
      <c r="A38" s="168">
        <v>30</v>
      </c>
      <c r="B38" s="169">
        <v>7.5000000000000002E-4</v>
      </c>
      <c r="C38" s="169">
        <v>7.5000000000000002E-4</v>
      </c>
      <c r="D38" s="170">
        <v>98701.1</v>
      </c>
      <c r="E38" s="170">
        <v>74</v>
      </c>
      <c r="F38" s="171">
        <v>50.1</v>
      </c>
      <c r="G38" s="168" t="s">
        <v>13</v>
      </c>
      <c r="H38" s="169">
        <v>3.7399999999999998E-4</v>
      </c>
      <c r="I38" s="169">
        <v>3.7399999999999998E-4</v>
      </c>
      <c r="J38" s="170">
        <v>99187.4</v>
      </c>
      <c r="K38" s="170">
        <v>37.1</v>
      </c>
      <c r="L38" s="171">
        <v>53.52</v>
      </c>
      <c r="Q38" s="172"/>
      <c r="R38" s="173"/>
    </row>
    <row r="39" spans="1:18" ht="15.75" customHeight="1">
      <c r="A39" s="168">
        <v>31</v>
      </c>
      <c r="B39" s="169">
        <v>8.3000000000000001E-4</v>
      </c>
      <c r="C39" s="169">
        <v>8.2899999999999998E-4</v>
      </c>
      <c r="D39" s="170">
        <v>98627</v>
      </c>
      <c r="E39" s="170">
        <v>81.8</v>
      </c>
      <c r="F39" s="171">
        <v>49.14</v>
      </c>
      <c r="G39" s="168" t="s">
        <v>13</v>
      </c>
      <c r="H39" s="169">
        <v>3.9399999999999998E-4</v>
      </c>
      <c r="I39" s="169">
        <v>3.9399999999999998E-4</v>
      </c>
      <c r="J39" s="170">
        <v>99150.3</v>
      </c>
      <c r="K39" s="170">
        <v>39.1</v>
      </c>
      <c r="L39" s="171">
        <v>52.54</v>
      </c>
      <c r="Q39" s="172"/>
      <c r="R39" s="173"/>
    </row>
    <row r="40" spans="1:18" ht="15.75" customHeight="1">
      <c r="A40" s="168">
        <v>32</v>
      </c>
      <c r="B40" s="169">
        <v>8.5899999999999995E-4</v>
      </c>
      <c r="C40" s="169">
        <v>8.5800000000000004E-4</v>
      </c>
      <c r="D40" s="170">
        <v>98545.2</v>
      </c>
      <c r="E40" s="170">
        <v>84.6</v>
      </c>
      <c r="F40" s="171">
        <v>48.18</v>
      </c>
      <c r="G40" s="168" t="s">
        <v>13</v>
      </c>
      <c r="H40" s="169">
        <v>4.8200000000000001E-4</v>
      </c>
      <c r="I40" s="169">
        <v>4.8200000000000001E-4</v>
      </c>
      <c r="J40" s="170">
        <v>99111.2</v>
      </c>
      <c r="K40" s="170">
        <v>47.7</v>
      </c>
      <c r="L40" s="171">
        <v>51.56</v>
      </c>
      <c r="Q40" s="172"/>
      <c r="R40" s="173"/>
    </row>
    <row r="41" spans="1:18" ht="15.75" customHeight="1">
      <c r="A41" s="168">
        <v>33</v>
      </c>
      <c r="B41" s="169">
        <v>9.1500000000000001E-4</v>
      </c>
      <c r="C41" s="169">
        <v>9.1399999999999999E-4</v>
      </c>
      <c r="D41" s="170">
        <v>98460.6</v>
      </c>
      <c r="E41" s="170">
        <v>90</v>
      </c>
      <c r="F41" s="171">
        <v>47.22</v>
      </c>
      <c r="G41" s="168" t="s">
        <v>13</v>
      </c>
      <c r="H41" s="169">
        <v>5.0000000000000001E-4</v>
      </c>
      <c r="I41" s="169">
        <v>5.0000000000000001E-4</v>
      </c>
      <c r="J41" s="170">
        <v>99063.4</v>
      </c>
      <c r="K41" s="170">
        <v>49.5</v>
      </c>
      <c r="L41" s="171">
        <v>50.58</v>
      </c>
      <c r="Q41" s="172"/>
      <c r="R41" s="173"/>
    </row>
    <row r="42" spans="1:18" ht="15.75" customHeight="1">
      <c r="A42" s="168">
        <v>34</v>
      </c>
      <c r="B42" s="169">
        <v>9.8299999999999993E-4</v>
      </c>
      <c r="C42" s="169">
        <v>9.8200000000000002E-4</v>
      </c>
      <c r="D42" s="170">
        <v>98370.6</v>
      </c>
      <c r="E42" s="170">
        <v>96.6</v>
      </c>
      <c r="F42" s="171">
        <v>46.27</v>
      </c>
      <c r="G42" s="168" t="s">
        <v>13</v>
      </c>
      <c r="H42" s="169">
        <v>5.4500000000000002E-4</v>
      </c>
      <c r="I42" s="169">
        <v>5.4500000000000002E-4</v>
      </c>
      <c r="J42" s="170">
        <v>99013.9</v>
      </c>
      <c r="K42" s="170">
        <v>54</v>
      </c>
      <c r="L42" s="171">
        <v>49.61</v>
      </c>
      <c r="Q42" s="172"/>
      <c r="R42" s="173"/>
    </row>
    <row r="43" spans="1:18" ht="15.75" customHeight="1">
      <c r="A43" s="168">
        <v>35</v>
      </c>
      <c r="B43" s="169">
        <v>1.044E-3</v>
      </c>
      <c r="C43" s="169">
        <v>1.0430000000000001E-3</v>
      </c>
      <c r="D43" s="170">
        <v>98274</v>
      </c>
      <c r="E43" s="170">
        <v>102.5</v>
      </c>
      <c r="F43" s="171">
        <v>45.31</v>
      </c>
      <c r="G43" s="168" t="s">
        <v>13</v>
      </c>
      <c r="H43" s="169">
        <v>5.8600000000000004E-4</v>
      </c>
      <c r="I43" s="169">
        <v>5.8600000000000004E-4</v>
      </c>
      <c r="J43" s="170">
        <v>98959.9</v>
      </c>
      <c r="K43" s="170">
        <v>58</v>
      </c>
      <c r="L43" s="171">
        <v>48.63</v>
      </c>
      <c r="Q43" s="172"/>
      <c r="R43" s="173"/>
    </row>
    <row r="44" spans="1:18" ht="15.75" customHeight="1">
      <c r="A44" s="168">
        <v>36</v>
      </c>
      <c r="B44" s="169">
        <v>1.163E-3</v>
      </c>
      <c r="C44" s="169">
        <v>1.163E-3</v>
      </c>
      <c r="D44" s="170">
        <v>98171.4</v>
      </c>
      <c r="E44" s="170">
        <v>114.1</v>
      </c>
      <c r="F44" s="171">
        <v>44.36</v>
      </c>
      <c r="G44" s="168" t="s">
        <v>13</v>
      </c>
      <c r="H44" s="169">
        <v>6.5499999999999998E-4</v>
      </c>
      <c r="I44" s="169">
        <v>6.5399999999999996E-4</v>
      </c>
      <c r="J44" s="170">
        <v>98902</v>
      </c>
      <c r="K44" s="170">
        <v>64.7</v>
      </c>
      <c r="L44" s="171">
        <v>47.66</v>
      </c>
      <c r="Q44" s="172"/>
      <c r="R44" s="173"/>
    </row>
    <row r="45" spans="1:18" ht="15.75" customHeight="1">
      <c r="A45" s="168">
        <v>37</v>
      </c>
      <c r="B45" s="169">
        <v>1.248E-3</v>
      </c>
      <c r="C45" s="169">
        <v>1.2470000000000001E-3</v>
      </c>
      <c r="D45" s="170">
        <v>98057.3</v>
      </c>
      <c r="E45" s="170">
        <v>122.3</v>
      </c>
      <c r="F45" s="171">
        <v>43.41</v>
      </c>
      <c r="G45" s="168" t="s">
        <v>13</v>
      </c>
      <c r="H45" s="169">
        <v>7.3800000000000005E-4</v>
      </c>
      <c r="I45" s="169">
        <v>7.3800000000000005E-4</v>
      </c>
      <c r="J45" s="170">
        <v>98837.2</v>
      </c>
      <c r="K45" s="170">
        <v>73</v>
      </c>
      <c r="L45" s="171">
        <v>46.69</v>
      </c>
      <c r="Q45" s="172"/>
      <c r="R45" s="173"/>
    </row>
    <row r="46" spans="1:18" ht="15.75" customHeight="1">
      <c r="A46" s="168">
        <v>38</v>
      </c>
      <c r="B46" s="169">
        <v>1.232E-3</v>
      </c>
      <c r="C46" s="169">
        <v>1.2310000000000001E-3</v>
      </c>
      <c r="D46" s="170">
        <v>97935</v>
      </c>
      <c r="E46" s="170">
        <v>120.6</v>
      </c>
      <c r="F46" s="171">
        <v>42.46</v>
      </c>
      <c r="G46" s="168" t="s">
        <v>13</v>
      </c>
      <c r="H46" s="169">
        <v>7.2000000000000005E-4</v>
      </c>
      <c r="I46" s="169">
        <v>7.2000000000000005E-4</v>
      </c>
      <c r="J46" s="170">
        <v>98764.3</v>
      </c>
      <c r="K46" s="170">
        <v>71.099999999999994</v>
      </c>
      <c r="L46" s="171">
        <v>45.73</v>
      </c>
      <c r="Q46" s="172"/>
      <c r="R46" s="173"/>
    </row>
    <row r="47" spans="1:18" ht="15.75" customHeight="1">
      <c r="A47" s="168">
        <v>39</v>
      </c>
      <c r="B47" s="169">
        <v>1.395E-3</v>
      </c>
      <c r="C47" s="169">
        <v>1.3940000000000001E-3</v>
      </c>
      <c r="D47" s="170">
        <v>97814.399999999994</v>
      </c>
      <c r="E47" s="170">
        <v>136.4</v>
      </c>
      <c r="F47" s="171">
        <v>41.51</v>
      </c>
      <c r="G47" s="168" t="s">
        <v>13</v>
      </c>
      <c r="H47" s="169">
        <v>8.4599999999999996E-4</v>
      </c>
      <c r="I47" s="169">
        <v>8.4599999999999996E-4</v>
      </c>
      <c r="J47" s="170">
        <v>98693.2</v>
      </c>
      <c r="K47" s="170">
        <v>83.5</v>
      </c>
      <c r="L47" s="171">
        <v>44.76</v>
      </c>
      <c r="Q47" s="172"/>
      <c r="R47" s="173"/>
    </row>
    <row r="48" spans="1:18" ht="15.75" customHeight="1">
      <c r="A48" s="168">
        <v>40</v>
      </c>
      <c r="B48" s="169">
        <v>1.5299999999999999E-3</v>
      </c>
      <c r="C48" s="169">
        <v>1.5280000000000001E-3</v>
      </c>
      <c r="D48" s="170">
        <v>97678.1</v>
      </c>
      <c r="E48" s="170">
        <v>149.30000000000001</v>
      </c>
      <c r="F48" s="171">
        <v>40.57</v>
      </c>
      <c r="G48" s="168" t="s">
        <v>13</v>
      </c>
      <c r="H48" s="169">
        <v>8.83E-4</v>
      </c>
      <c r="I48" s="169">
        <v>8.8199999999999997E-4</v>
      </c>
      <c r="J48" s="170">
        <v>98609.7</v>
      </c>
      <c r="K48" s="170">
        <v>87</v>
      </c>
      <c r="L48" s="171">
        <v>43.8</v>
      </c>
      <c r="Q48" s="172"/>
      <c r="R48" s="173"/>
    </row>
    <row r="49" spans="1:18" ht="15.75" customHeight="1">
      <c r="A49" s="168">
        <v>41</v>
      </c>
      <c r="B49" s="169">
        <v>1.7329999999999999E-3</v>
      </c>
      <c r="C49" s="169">
        <v>1.732E-3</v>
      </c>
      <c r="D49" s="170">
        <v>97528.8</v>
      </c>
      <c r="E49" s="170">
        <v>168.9</v>
      </c>
      <c r="F49" s="171">
        <v>39.630000000000003</v>
      </c>
      <c r="G49" s="168" t="s">
        <v>13</v>
      </c>
      <c r="H49" s="169">
        <v>9.9299999999999996E-4</v>
      </c>
      <c r="I49" s="169">
        <v>9.9299999999999996E-4</v>
      </c>
      <c r="J49" s="170">
        <v>98522.7</v>
      </c>
      <c r="K49" s="170">
        <v>97.8</v>
      </c>
      <c r="L49" s="171">
        <v>42.84</v>
      </c>
      <c r="Q49" s="172"/>
      <c r="R49" s="173"/>
    </row>
    <row r="50" spans="1:18" ht="15.75" customHeight="1">
      <c r="A50" s="168">
        <v>42</v>
      </c>
      <c r="B50" s="169">
        <v>1.8450000000000001E-3</v>
      </c>
      <c r="C50" s="169">
        <v>1.843E-3</v>
      </c>
      <c r="D50" s="170">
        <v>97359.9</v>
      </c>
      <c r="E50" s="170">
        <v>179.5</v>
      </c>
      <c r="F50" s="171">
        <v>38.700000000000003</v>
      </c>
      <c r="G50" s="168" t="s">
        <v>13</v>
      </c>
      <c r="H50" s="169">
        <v>1.052E-3</v>
      </c>
      <c r="I50" s="169">
        <v>1.0510000000000001E-3</v>
      </c>
      <c r="J50" s="170">
        <v>98424.9</v>
      </c>
      <c r="K50" s="170">
        <v>103.4</v>
      </c>
      <c r="L50" s="171">
        <v>41.88</v>
      </c>
      <c r="Q50" s="172"/>
      <c r="R50" s="173"/>
    </row>
    <row r="51" spans="1:18" ht="15.75" customHeight="1">
      <c r="A51" s="168">
        <v>43</v>
      </c>
      <c r="B51" s="169">
        <v>2.0699999999999998E-3</v>
      </c>
      <c r="C51" s="169">
        <v>2.068E-3</v>
      </c>
      <c r="D51" s="170">
        <v>97180.4</v>
      </c>
      <c r="E51" s="170">
        <v>200.9</v>
      </c>
      <c r="F51" s="171">
        <v>37.770000000000003</v>
      </c>
      <c r="G51" s="168" t="s">
        <v>13</v>
      </c>
      <c r="H51" s="169">
        <v>1.183E-3</v>
      </c>
      <c r="I51" s="169">
        <v>1.183E-3</v>
      </c>
      <c r="J51" s="170">
        <v>98321.4</v>
      </c>
      <c r="K51" s="170">
        <v>116.3</v>
      </c>
      <c r="L51" s="171">
        <v>40.92</v>
      </c>
      <c r="Q51" s="172"/>
      <c r="R51" s="173"/>
    </row>
    <row r="52" spans="1:18" ht="15.75" customHeight="1">
      <c r="A52" s="168">
        <v>44</v>
      </c>
      <c r="B52" s="169">
        <v>2.1329999999999999E-3</v>
      </c>
      <c r="C52" s="169">
        <v>2.1310000000000001E-3</v>
      </c>
      <c r="D52" s="170">
        <v>96979.5</v>
      </c>
      <c r="E52" s="170">
        <v>206.7</v>
      </c>
      <c r="F52" s="171">
        <v>36.85</v>
      </c>
      <c r="G52" s="168" t="s">
        <v>13</v>
      </c>
      <c r="H52" s="169">
        <v>1.3290000000000001E-3</v>
      </c>
      <c r="I52" s="169">
        <v>1.328E-3</v>
      </c>
      <c r="J52" s="170">
        <v>98205.1</v>
      </c>
      <c r="K52" s="170">
        <v>130.4</v>
      </c>
      <c r="L52" s="171">
        <v>39.97</v>
      </c>
      <c r="Q52" s="172"/>
      <c r="R52" s="173"/>
    </row>
    <row r="53" spans="1:18" ht="15.75" customHeight="1">
      <c r="A53" s="168">
        <v>45</v>
      </c>
      <c r="B53" s="169">
        <v>2.297E-3</v>
      </c>
      <c r="C53" s="169">
        <v>2.294E-3</v>
      </c>
      <c r="D53" s="170">
        <v>96772.9</v>
      </c>
      <c r="E53" s="170">
        <v>222</v>
      </c>
      <c r="F53" s="171">
        <v>35.93</v>
      </c>
      <c r="G53" s="168" t="s">
        <v>13</v>
      </c>
      <c r="H53" s="169">
        <v>1.4369999999999999E-3</v>
      </c>
      <c r="I53" s="169">
        <v>1.436E-3</v>
      </c>
      <c r="J53" s="170">
        <v>98074.7</v>
      </c>
      <c r="K53" s="170">
        <v>140.80000000000001</v>
      </c>
      <c r="L53" s="171">
        <v>39.020000000000003</v>
      </c>
      <c r="Q53" s="172"/>
      <c r="R53" s="173"/>
    </row>
    <row r="54" spans="1:18" ht="15.75" customHeight="1">
      <c r="A54" s="168">
        <v>46</v>
      </c>
      <c r="B54" s="169">
        <v>2.4550000000000002E-3</v>
      </c>
      <c r="C54" s="169">
        <v>2.4520000000000002E-3</v>
      </c>
      <c r="D54" s="170">
        <v>96550.9</v>
      </c>
      <c r="E54" s="170">
        <v>236.8</v>
      </c>
      <c r="F54" s="171">
        <v>35.01</v>
      </c>
      <c r="G54" s="168" t="s">
        <v>13</v>
      </c>
      <c r="H54" s="169">
        <v>1.5410000000000001E-3</v>
      </c>
      <c r="I54" s="169">
        <v>1.5399999999999999E-3</v>
      </c>
      <c r="J54" s="170">
        <v>97933.9</v>
      </c>
      <c r="K54" s="170">
        <v>150.80000000000001</v>
      </c>
      <c r="L54" s="171">
        <v>38.08</v>
      </c>
      <c r="Q54" s="172"/>
      <c r="R54" s="173"/>
    </row>
    <row r="55" spans="1:18" ht="15.75" customHeight="1">
      <c r="A55" s="168">
        <v>47</v>
      </c>
      <c r="B55" s="169">
        <v>2.7309999999999999E-3</v>
      </c>
      <c r="C55" s="169">
        <v>2.728E-3</v>
      </c>
      <c r="D55" s="170">
        <v>96314.1</v>
      </c>
      <c r="E55" s="170">
        <v>262.7</v>
      </c>
      <c r="F55" s="171">
        <v>34.090000000000003</v>
      </c>
      <c r="G55" s="168" t="s">
        <v>13</v>
      </c>
      <c r="H55" s="169">
        <v>1.701E-3</v>
      </c>
      <c r="I55" s="169">
        <v>1.6999999999999999E-3</v>
      </c>
      <c r="J55" s="170">
        <v>97783</v>
      </c>
      <c r="K55" s="170">
        <v>166.2</v>
      </c>
      <c r="L55" s="171">
        <v>37.14</v>
      </c>
      <c r="Q55" s="172"/>
      <c r="R55" s="173"/>
    </row>
    <row r="56" spans="1:18" ht="15.75" customHeight="1">
      <c r="A56" s="168">
        <v>48</v>
      </c>
      <c r="B56" s="169">
        <v>2.8739999999999998E-3</v>
      </c>
      <c r="C56" s="169">
        <v>2.8700000000000002E-3</v>
      </c>
      <c r="D56" s="170">
        <v>96051.4</v>
      </c>
      <c r="E56" s="170">
        <v>275.60000000000002</v>
      </c>
      <c r="F56" s="171">
        <v>33.18</v>
      </c>
      <c r="G56" s="168" t="s">
        <v>13</v>
      </c>
      <c r="H56" s="169">
        <v>1.825E-3</v>
      </c>
      <c r="I56" s="169">
        <v>1.823E-3</v>
      </c>
      <c r="J56" s="170">
        <v>97616.8</v>
      </c>
      <c r="K56" s="170">
        <v>178</v>
      </c>
      <c r="L56" s="171">
        <v>36.200000000000003</v>
      </c>
      <c r="Q56" s="172"/>
      <c r="R56" s="173"/>
    </row>
    <row r="57" spans="1:18" ht="15.75" customHeight="1">
      <c r="A57" s="168">
        <v>49</v>
      </c>
      <c r="B57" s="169">
        <v>3.1589999999999999E-3</v>
      </c>
      <c r="C57" s="169">
        <v>3.1540000000000001E-3</v>
      </c>
      <c r="D57" s="170">
        <v>95775.7</v>
      </c>
      <c r="E57" s="170">
        <v>302.10000000000002</v>
      </c>
      <c r="F57" s="171">
        <v>32.28</v>
      </c>
      <c r="G57" s="168" t="s">
        <v>13</v>
      </c>
      <c r="H57" s="169">
        <v>1.9369999999999999E-3</v>
      </c>
      <c r="I57" s="169">
        <v>1.9350000000000001E-3</v>
      </c>
      <c r="J57" s="170">
        <v>97438.9</v>
      </c>
      <c r="K57" s="170">
        <v>188.5</v>
      </c>
      <c r="L57" s="171">
        <v>35.26</v>
      </c>
      <c r="Q57" s="172"/>
      <c r="R57" s="173"/>
    </row>
    <row r="58" spans="1:18" ht="15.75" customHeight="1">
      <c r="A58" s="168">
        <v>50</v>
      </c>
      <c r="B58" s="169">
        <v>3.3809999999999999E-3</v>
      </c>
      <c r="C58" s="169">
        <v>3.3760000000000001E-3</v>
      </c>
      <c r="D58" s="170">
        <v>95473.7</v>
      </c>
      <c r="E58" s="170">
        <v>322.3</v>
      </c>
      <c r="F58" s="171">
        <v>31.38</v>
      </c>
      <c r="G58" s="168" t="s">
        <v>13</v>
      </c>
      <c r="H58" s="169">
        <v>2.1380000000000001E-3</v>
      </c>
      <c r="I58" s="169">
        <v>2.1359999999999999E-3</v>
      </c>
      <c r="J58" s="170">
        <v>97250.3</v>
      </c>
      <c r="K58" s="170">
        <v>207.7</v>
      </c>
      <c r="L58" s="171">
        <v>34.33</v>
      </c>
      <c r="Q58" s="172"/>
      <c r="R58" s="173"/>
    </row>
    <row r="59" spans="1:18" ht="15.75" customHeight="1">
      <c r="A59" s="168">
        <v>51</v>
      </c>
      <c r="B59" s="169">
        <v>3.5509999999999999E-3</v>
      </c>
      <c r="C59" s="169">
        <v>3.545E-3</v>
      </c>
      <c r="D59" s="170">
        <v>95151.4</v>
      </c>
      <c r="E59" s="170">
        <v>337.3</v>
      </c>
      <c r="F59" s="171">
        <v>30.48</v>
      </c>
      <c r="G59" s="168" t="s">
        <v>13</v>
      </c>
      <c r="H59" s="169">
        <v>2.366E-3</v>
      </c>
      <c r="I59" s="169">
        <v>2.3630000000000001E-3</v>
      </c>
      <c r="J59" s="170">
        <v>97042.6</v>
      </c>
      <c r="K59" s="170">
        <v>229.3</v>
      </c>
      <c r="L59" s="171">
        <v>33.4</v>
      </c>
      <c r="Q59" s="172"/>
      <c r="R59" s="173"/>
    </row>
    <row r="60" spans="1:18" ht="15.75" customHeight="1">
      <c r="A60" s="168">
        <v>52</v>
      </c>
      <c r="B60" s="169">
        <v>3.9259999999999998E-3</v>
      </c>
      <c r="C60" s="169">
        <v>3.9179999999999996E-3</v>
      </c>
      <c r="D60" s="170">
        <v>94814.1</v>
      </c>
      <c r="E60" s="170">
        <v>371.5</v>
      </c>
      <c r="F60" s="171">
        <v>29.59</v>
      </c>
      <c r="G60" s="168" t="s">
        <v>13</v>
      </c>
      <c r="H60" s="169">
        <v>2.5839999999999999E-3</v>
      </c>
      <c r="I60" s="169">
        <v>2.581E-3</v>
      </c>
      <c r="J60" s="170">
        <v>96813.3</v>
      </c>
      <c r="K60" s="170">
        <v>249.9</v>
      </c>
      <c r="L60" s="171">
        <v>32.479999999999997</v>
      </c>
      <c r="Q60" s="172"/>
      <c r="R60" s="173"/>
    </row>
    <row r="61" spans="1:18" ht="15.75" customHeight="1">
      <c r="A61" s="168">
        <v>53</v>
      </c>
      <c r="B61" s="169">
        <v>4.0860000000000002E-3</v>
      </c>
      <c r="C61" s="169">
        <v>4.0769999999999999E-3</v>
      </c>
      <c r="D61" s="170">
        <v>94442.6</v>
      </c>
      <c r="E61" s="170">
        <v>385.1</v>
      </c>
      <c r="F61" s="171">
        <v>28.7</v>
      </c>
      <c r="G61" s="168" t="s">
        <v>13</v>
      </c>
      <c r="H61" s="169">
        <v>2.7590000000000002E-3</v>
      </c>
      <c r="I61" s="169">
        <v>2.7560000000000002E-3</v>
      </c>
      <c r="J61" s="170">
        <v>96563.4</v>
      </c>
      <c r="K61" s="170">
        <v>266.10000000000002</v>
      </c>
      <c r="L61" s="171">
        <v>31.56</v>
      </c>
      <c r="Q61" s="172"/>
      <c r="R61" s="173"/>
    </row>
    <row r="62" spans="1:18" ht="15.75" customHeight="1">
      <c r="A62" s="168">
        <v>54</v>
      </c>
      <c r="B62" s="169">
        <v>4.4400000000000004E-3</v>
      </c>
      <c r="C62" s="169">
        <v>4.4299999999999999E-3</v>
      </c>
      <c r="D62" s="170">
        <v>94057.5</v>
      </c>
      <c r="E62" s="170">
        <v>416.7</v>
      </c>
      <c r="F62" s="171">
        <v>27.82</v>
      </c>
      <c r="G62" s="168" t="s">
        <v>13</v>
      </c>
      <c r="H62" s="169">
        <v>2.9559999999999999E-3</v>
      </c>
      <c r="I62" s="169">
        <v>2.9520000000000002E-3</v>
      </c>
      <c r="J62" s="170">
        <v>96297.3</v>
      </c>
      <c r="K62" s="170">
        <v>284.3</v>
      </c>
      <c r="L62" s="171">
        <v>30.65</v>
      </c>
      <c r="Q62" s="172"/>
      <c r="R62" s="173"/>
    </row>
    <row r="63" spans="1:18" ht="15.75" customHeight="1">
      <c r="A63" s="168">
        <v>55</v>
      </c>
      <c r="B63" s="169">
        <v>4.8979999999999996E-3</v>
      </c>
      <c r="C63" s="169">
        <v>4.8859999999999997E-3</v>
      </c>
      <c r="D63" s="170">
        <v>93640.8</v>
      </c>
      <c r="E63" s="170">
        <v>457.5</v>
      </c>
      <c r="F63" s="171">
        <v>26.94</v>
      </c>
      <c r="G63" s="168" t="s">
        <v>13</v>
      </c>
      <c r="H63" s="169">
        <v>3.2699999999999999E-3</v>
      </c>
      <c r="I63" s="169">
        <v>3.2650000000000001E-3</v>
      </c>
      <c r="J63" s="170">
        <v>96013.1</v>
      </c>
      <c r="K63" s="170">
        <v>313.5</v>
      </c>
      <c r="L63" s="171">
        <v>29.74</v>
      </c>
      <c r="Q63" s="172"/>
      <c r="R63" s="173"/>
    </row>
    <row r="64" spans="1:18" ht="15.75" customHeight="1">
      <c r="A64" s="168">
        <v>56</v>
      </c>
      <c r="B64" s="169">
        <v>5.3949999999999996E-3</v>
      </c>
      <c r="C64" s="169">
        <v>5.3810000000000004E-3</v>
      </c>
      <c r="D64" s="170">
        <v>93183.3</v>
      </c>
      <c r="E64" s="170">
        <v>501.4</v>
      </c>
      <c r="F64" s="171">
        <v>26.07</v>
      </c>
      <c r="G64" s="168" t="s">
        <v>13</v>
      </c>
      <c r="H64" s="169">
        <v>3.627E-3</v>
      </c>
      <c r="I64" s="169">
        <v>3.6210000000000001E-3</v>
      </c>
      <c r="J64" s="170">
        <v>95699.6</v>
      </c>
      <c r="K64" s="170">
        <v>346.5</v>
      </c>
      <c r="L64" s="171">
        <v>28.83</v>
      </c>
      <c r="Q64" s="172"/>
      <c r="R64" s="173"/>
    </row>
    <row r="65" spans="1:18" ht="15.75" customHeight="1">
      <c r="A65" s="168">
        <v>57</v>
      </c>
      <c r="B65" s="169">
        <v>5.8869999999999999E-3</v>
      </c>
      <c r="C65" s="169">
        <v>5.8700000000000002E-3</v>
      </c>
      <c r="D65" s="170">
        <v>92681.9</v>
      </c>
      <c r="E65" s="170">
        <v>544</v>
      </c>
      <c r="F65" s="171">
        <v>25.21</v>
      </c>
      <c r="G65" s="168" t="s">
        <v>13</v>
      </c>
      <c r="H65" s="169">
        <v>3.9029999999999998E-3</v>
      </c>
      <c r="I65" s="169">
        <v>3.8960000000000002E-3</v>
      </c>
      <c r="J65" s="170">
        <v>95353.1</v>
      </c>
      <c r="K65" s="170">
        <v>371.5</v>
      </c>
      <c r="L65" s="171">
        <v>27.94</v>
      </c>
      <c r="Q65" s="172"/>
      <c r="R65" s="173"/>
    </row>
    <row r="66" spans="1:18" ht="15.75" customHeight="1">
      <c r="A66" s="168">
        <v>58</v>
      </c>
      <c r="B66" s="169">
        <v>6.4510000000000001E-3</v>
      </c>
      <c r="C66" s="169">
        <v>6.43E-3</v>
      </c>
      <c r="D66" s="170">
        <v>92137.9</v>
      </c>
      <c r="E66" s="170">
        <v>592.5</v>
      </c>
      <c r="F66" s="171">
        <v>24.35</v>
      </c>
      <c r="G66" s="168" t="s">
        <v>13</v>
      </c>
      <c r="H66" s="169">
        <v>4.3340000000000002E-3</v>
      </c>
      <c r="I66" s="169">
        <v>4.3239999999999997E-3</v>
      </c>
      <c r="J66" s="170">
        <v>94981.7</v>
      </c>
      <c r="K66" s="170">
        <v>410.7</v>
      </c>
      <c r="L66" s="171">
        <v>27.04</v>
      </c>
      <c r="Q66" s="172"/>
      <c r="R66" s="173"/>
    </row>
    <row r="67" spans="1:18" ht="15.75" customHeight="1">
      <c r="A67" s="168">
        <v>59</v>
      </c>
      <c r="B67" s="169">
        <v>7.0590000000000002E-3</v>
      </c>
      <c r="C67" s="169">
        <v>7.0340000000000003E-3</v>
      </c>
      <c r="D67" s="170">
        <v>91545.4</v>
      </c>
      <c r="E67" s="170">
        <v>644</v>
      </c>
      <c r="F67" s="171">
        <v>23.51</v>
      </c>
      <c r="G67" s="168" t="s">
        <v>13</v>
      </c>
      <c r="H67" s="169">
        <v>4.7410000000000004E-3</v>
      </c>
      <c r="I67" s="169">
        <v>4.7299999999999998E-3</v>
      </c>
      <c r="J67" s="170">
        <v>94570.9</v>
      </c>
      <c r="K67" s="170">
        <v>447.3</v>
      </c>
      <c r="L67" s="171">
        <v>26.16</v>
      </c>
      <c r="Q67" s="172"/>
      <c r="R67" s="173"/>
    </row>
    <row r="68" spans="1:18" ht="15.75" customHeight="1">
      <c r="A68" s="168">
        <v>60</v>
      </c>
      <c r="B68" s="169">
        <v>7.7780000000000002E-3</v>
      </c>
      <c r="C68" s="169">
        <v>7.7479999999999997E-3</v>
      </c>
      <c r="D68" s="170">
        <v>90901.4</v>
      </c>
      <c r="E68" s="170">
        <v>704.3</v>
      </c>
      <c r="F68" s="171">
        <v>22.67</v>
      </c>
      <c r="G68" s="168" t="s">
        <v>13</v>
      </c>
      <c r="H68" s="169">
        <v>5.117E-3</v>
      </c>
      <c r="I68" s="169">
        <v>5.104E-3</v>
      </c>
      <c r="J68" s="170">
        <v>94123.6</v>
      </c>
      <c r="K68" s="170">
        <v>480.4</v>
      </c>
      <c r="L68" s="171">
        <v>25.28</v>
      </c>
      <c r="Q68" s="172"/>
      <c r="R68" s="173"/>
    </row>
    <row r="69" spans="1:18" ht="15.75" customHeight="1">
      <c r="A69" s="168">
        <v>61</v>
      </c>
      <c r="B69" s="169">
        <v>8.5760000000000003E-3</v>
      </c>
      <c r="C69" s="169">
        <v>8.5389999999999997E-3</v>
      </c>
      <c r="D69" s="170">
        <v>90197.1</v>
      </c>
      <c r="E69" s="170">
        <v>770.2</v>
      </c>
      <c r="F69" s="171">
        <v>21.85</v>
      </c>
      <c r="G69" s="168" t="s">
        <v>13</v>
      </c>
      <c r="H69" s="169">
        <v>5.6150000000000002E-3</v>
      </c>
      <c r="I69" s="169">
        <v>5.5999999999999999E-3</v>
      </c>
      <c r="J69" s="170">
        <v>93643.199999999997</v>
      </c>
      <c r="K69" s="170">
        <v>524.4</v>
      </c>
      <c r="L69" s="171">
        <v>24.41</v>
      </c>
      <c r="Q69" s="172"/>
      <c r="R69" s="173"/>
    </row>
    <row r="70" spans="1:18" ht="15.75" customHeight="1">
      <c r="A70" s="168">
        <v>62</v>
      </c>
      <c r="B70" s="169">
        <v>9.3209999999999994E-3</v>
      </c>
      <c r="C70" s="169">
        <v>9.2779999999999998E-3</v>
      </c>
      <c r="D70" s="170">
        <v>89426.9</v>
      </c>
      <c r="E70" s="170">
        <v>829.7</v>
      </c>
      <c r="F70" s="171">
        <v>21.03</v>
      </c>
      <c r="G70" s="168" t="s">
        <v>13</v>
      </c>
      <c r="H70" s="169">
        <v>6.3229999999999996E-3</v>
      </c>
      <c r="I70" s="169">
        <v>6.3029999999999996E-3</v>
      </c>
      <c r="J70" s="170">
        <v>93118.8</v>
      </c>
      <c r="K70" s="170">
        <v>587</v>
      </c>
      <c r="L70" s="171">
        <v>23.54</v>
      </c>
      <c r="Q70" s="172"/>
      <c r="R70" s="173"/>
    </row>
    <row r="71" spans="1:18" ht="15.75" customHeight="1">
      <c r="A71" s="168">
        <v>63</v>
      </c>
      <c r="B71" s="169">
        <v>1.0451999999999999E-2</v>
      </c>
      <c r="C71" s="169">
        <v>1.0397999999999999E-2</v>
      </c>
      <c r="D71" s="170">
        <v>88597.2</v>
      </c>
      <c r="E71" s="170">
        <v>921.2</v>
      </c>
      <c r="F71" s="171">
        <v>20.22</v>
      </c>
      <c r="G71" s="168" t="s">
        <v>13</v>
      </c>
      <c r="H71" s="169">
        <v>6.8560000000000001E-3</v>
      </c>
      <c r="I71" s="169">
        <v>6.8320000000000004E-3</v>
      </c>
      <c r="J71" s="170">
        <v>92531.9</v>
      </c>
      <c r="K71" s="170">
        <v>632.20000000000005</v>
      </c>
      <c r="L71" s="171">
        <v>22.69</v>
      </c>
      <c r="Q71" s="172"/>
      <c r="R71" s="173"/>
    </row>
    <row r="72" spans="1:18" ht="15.75" customHeight="1">
      <c r="A72" s="168">
        <v>64</v>
      </c>
      <c r="B72" s="169">
        <v>1.1180000000000001E-2</v>
      </c>
      <c r="C72" s="169">
        <v>1.1117999999999999E-2</v>
      </c>
      <c r="D72" s="170">
        <v>87676</v>
      </c>
      <c r="E72" s="170">
        <v>974.8</v>
      </c>
      <c r="F72" s="171">
        <v>19.43</v>
      </c>
      <c r="G72" s="168" t="s">
        <v>13</v>
      </c>
      <c r="H72" s="169">
        <v>7.3730000000000002E-3</v>
      </c>
      <c r="I72" s="169">
        <v>7.3460000000000001E-3</v>
      </c>
      <c r="J72" s="170">
        <v>91899.7</v>
      </c>
      <c r="K72" s="170">
        <v>675.1</v>
      </c>
      <c r="L72" s="171">
        <v>21.84</v>
      </c>
      <c r="Q72" s="172"/>
      <c r="R72" s="173"/>
    </row>
    <row r="73" spans="1:18" ht="15.75" customHeight="1">
      <c r="A73" s="168">
        <v>65</v>
      </c>
      <c r="B73" s="169">
        <v>1.2283000000000001E-2</v>
      </c>
      <c r="C73" s="169">
        <v>1.2208E-2</v>
      </c>
      <c r="D73" s="170">
        <v>86701.2</v>
      </c>
      <c r="E73" s="170">
        <v>1058.5</v>
      </c>
      <c r="F73" s="171">
        <v>18.64</v>
      </c>
      <c r="G73" s="168" t="s">
        <v>13</v>
      </c>
      <c r="H73" s="169">
        <v>8.0269999999999994E-3</v>
      </c>
      <c r="I73" s="169">
        <v>7.9950000000000004E-3</v>
      </c>
      <c r="J73" s="170">
        <v>91224.6</v>
      </c>
      <c r="K73" s="170">
        <v>729.3</v>
      </c>
      <c r="L73" s="171">
        <v>21</v>
      </c>
      <c r="Q73" s="172"/>
      <c r="R73" s="173"/>
    </row>
    <row r="74" spans="1:18" ht="15.75" customHeight="1">
      <c r="A74" s="168">
        <v>66</v>
      </c>
      <c r="B74" s="169">
        <v>1.3661E-2</v>
      </c>
      <c r="C74" s="169">
        <v>1.3568E-2</v>
      </c>
      <c r="D74" s="170">
        <v>85642.7</v>
      </c>
      <c r="E74" s="170">
        <v>1162</v>
      </c>
      <c r="F74" s="171">
        <v>17.87</v>
      </c>
      <c r="G74" s="168" t="s">
        <v>13</v>
      </c>
      <c r="H74" s="169">
        <v>8.8990000000000007E-3</v>
      </c>
      <c r="I74" s="169">
        <v>8.8599999999999998E-3</v>
      </c>
      <c r="J74" s="170">
        <v>90495.2</v>
      </c>
      <c r="K74" s="170">
        <v>801.8</v>
      </c>
      <c r="L74" s="171">
        <v>20.170000000000002</v>
      </c>
      <c r="Q74" s="172"/>
      <c r="R74" s="173"/>
    </row>
    <row r="75" spans="1:18" ht="15.75" customHeight="1">
      <c r="A75" s="168">
        <v>67</v>
      </c>
      <c r="B75" s="169">
        <v>1.4598E-2</v>
      </c>
      <c r="C75" s="169">
        <v>1.4493000000000001E-2</v>
      </c>
      <c r="D75" s="170">
        <v>84480.7</v>
      </c>
      <c r="E75" s="170">
        <v>1224.3</v>
      </c>
      <c r="F75" s="171">
        <v>17.100000000000001</v>
      </c>
      <c r="G75" s="168" t="s">
        <v>13</v>
      </c>
      <c r="H75" s="169">
        <v>9.5680000000000001E-3</v>
      </c>
      <c r="I75" s="169">
        <v>9.5230000000000002E-3</v>
      </c>
      <c r="J75" s="170">
        <v>89693.5</v>
      </c>
      <c r="K75" s="170">
        <v>854.1</v>
      </c>
      <c r="L75" s="171">
        <v>19.34</v>
      </c>
      <c r="Q75" s="172"/>
      <c r="R75" s="173"/>
    </row>
    <row r="76" spans="1:18" ht="15.75" customHeight="1">
      <c r="A76" s="168">
        <v>68</v>
      </c>
      <c r="B76" s="169">
        <v>1.6022999999999999E-2</v>
      </c>
      <c r="C76" s="169">
        <v>1.5896E-2</v>
      </c>
      <c r="D76" s="170">
        <v>83256.3</v>
      </c>
      <c r="E76" s="170">
        <v>1323.4</v>
      </c>
      <c r="F76" s="171">
        <v>16.350000000000001</v>
      </c>
      <c r="G76" s="168" t="s">
        <v>13</v>
      </c>
      <c r="H76" s="169">
        <v>1.0433E-2</v>
      </c>
      <c r="I76" s="169">
        <v>1.0378999999999999E-2</v>
      </c>
      <c r="J76" s="170">
        <v>88839.3</v>
      </c>
      <c r="K76" s="170">
        <v>922.1</v>
      </c>
      <c r="L76" s="171">
        <v>18.52</v>
      </c>
      <c r="Q76" s="172"/>
      <c r="R76" s="173"/>
    </row>
    <row r="77" spans="1:18" ht="15.75" customHeight="1">
      <c r="A77" s="168">
        <v>69</v>
      </c>
      <c r="B77" s="169">
        <v>1.7358999999999999E-2</v>
      </c>
      <c r="C77" s="169">
        <v>1.7208999999999999E-2</v>
      </c>
      <c r="D77" s="170">
        <v>81932.899999999994</v>
      </c>
      <c r="E77" s="170">
        <v>1410</v>
      </c>
      <c r="F77" s="171">
        <v>15.6</v>
      </c>
      <c r="G77" s="168" t="s">
        <v>13</v>
      </c>
      <c r="H77" s="169">
        <v>1.1426E-2</v>
      </c>
      <c r="I77" s="169">
        <v>1.1361E-2</v>
      </c>
      <c r="J77" s="170">
        <v>87917.3</v>
      </c>
      <c r="K77" s="170">
        <v>998.9</v>
      </c>
      <c r="L77" s="171">
        <v>17.71</v>
      </c>
      <c r="Q77" s="172"/>
      <c r="R77" s="173"/>
    </row>
    <row r="78" spans="1:18" ht="15.75" customHeight="1">
      <c r="A78" s="168">
        <v>70</v>
      </c>
      <c r="B78" s="169">
        <v>1.8870999999999999E-2</v>
      </c>
      <c r="C78" s="169">
        <v>1.8695E-2</v>
      </c>
      <c r="D78" s="170">
        <v>80522.899999999994</v>
      </c>
      <c r="E78" s="170">
        <v>1505.4</v>
      </c>
      <c r="F78" s="171">
        <v>14.87</v>
      </c>
      <c r="G78" s="168" t="s">
        <v>13</v>
      </c>
      <c r="H78" s="169">
        <v>1.2681E-2</v>
      </c>
      <c r="I78" s="169">
        <v>1.2600999999999999E-2</v>
      </c>
      <c r="J78" s="170">
        <v>86918.399999999994</v>
      </c>
      <c r="K78" s="170">
        <v>1095.3</v>
      </c>
      <c r="L78" s="171">
        <v>16.91</v>
      </c>
      <c r="Q78" s="172"/>
      <c r="R78" s="173"/>
    </row>
    <row r="79" spans="1:18" ht="15.75" customHeight="1">
      <c r="A79" s="168">
        <v>71</v>
      </c>
      <c r="B79" s="169">
        <v>2.0878000000000001E-2</v>
      </c>
      <c r="C79" s="169">
        <v>2.0663000000000001E-2</v>
      </c>
      <c r="D79" s="170">
        <v>79017.5</v>
      </c>
      <c r="E79" s="170">
        <v>1632.7</v>
      </c>
      <c r="F79" s="171">
        <v>14.14</v>
      </c>
      <c r="G79" s="168" t="s">
        <v>13</v>
      </c>
      <c r="H79" s="169">
        <v>1.3877E-2</v>
      </c>
      <c r="I79" s="169">
        <v>1.3781E-2</v>
      </c>
      <c r="J79" s="170">
        <v>85823.2</v>
      </c>
      <c r="K79" s="170">
        <v>1182.8</v>
      </c>
      <c r="L79" s="171">
        <v>16.12</v>
      </c>
      <c r="Q79" s="172"/>
      <c r="R79" s="173"/>
    </row>
    <row r="80" spans="1:18" ht="15.75" customHeight="1">
      <c r="A80" s="168">
        <v>72</v>
      </c>
      <c r="B80" s="169">
        <v>2.3406E-2</v>
      </c>
      <c r="C80" s="169">
        <v>2.3134999999999999E-2</v>
      </c>
      <c r="D80" s="170">
        <v>77384.800000000003</v>
      </c>
      <c r="E80" s="170">
        <v>1790.3</v>
      </c>
      <c r="F80" s="171">
        <v>13.43</v>
      </c>
      <c r="G80" s="168" t="s">
        <v>13</v>
      </c>
      <c r="H80" s="169">
        <v>1.6043999999999999E-2</v>
      </c>
      <c r="I80" s="169">
        <v>1.5916E-2</v>
      </c>
      <c r="J80" s="170">
        <v>84640.4</v>
      </c>
      <c r="K80" s="170">
        <v>1347.2</v>
      </c>
      <c r="L80" s="171">
        <v>15.34</v>
      </c>
      <c r="Q80" s="172"/>
      <c r="R80" s="173"/>
    </row>
    <row r="81" spans="1:18" ht="15.75" customHeight="1">
      <c r="A81" s="168">
        <v>73</v>
      </c>
      <c r="B81" s="169">
        <v>2.6141000000000001E-2</v>
      </c>
      <c r="C81" s="169">
        <v>2.5803E-2</v>
      </c>
      <c r="D81" s="170">
        <v>75594.5</v>
      </c>
      <c r="E81" s="170">
        <v>1950.6</v>
      </c>
      <c r="F81" s="171">
        <v>12.74</v>
      </c>
      <c r="G81" s="168" t="s">
        <v>13</v>
      </c>
      <c r="H81" s="169">
        <v>1.77E-2</v>
      </c>
      <c r="I81" s="169">
        <v>1.7545000000000002E-2</v>
      </c>
      <c r="J81" s="170">
        <v>83293.2</v>
      </c>
      <c r="K81" s="170">
        <v>1461.4</v>
      </c>
      <c r="L81" s="171">
        <v>14.58</v>
      </c>
      <c r="Q81" s="172"/>
      <c r="R81" s="173"/>
    </row>
    <row r="82" spans="1:18" ht="15.75" customHeight="1">
      <c r="A82" s="168">
        <v>74</v>
      </c>
      <c r="B82" s="169">
        <v>2.9020000000000001E-2</v>
      </c>
      <c r="C82" s="169">
        <v>2.8604999999999998E-2</v>
      </c>
      <c r="D82" s="170">
        <v>73643.899999999994</v>
      </c>
      <c r="E82" s="170">
        <v>2106.6</v>
      </c>
      <c r="F82" s="171">
        <v>12.06</v>
      </c>
      <c r="G82" s="168" t="s">
        <v>13</v>
      </c>
      <c r="H82" s="169">
        <v>1.9486E-2</v>
      </c>
      <c r="I82" s="169">
        <v>1.9297999999999999E-2</v>
      </c>
      <c r="J82" s="170">
        <v>81831.8</v>
      </c>
      <c r="K82" s="170">
        <v>1579.2</v>
      </c>
      <c r="L82" s="171">
        <v>13.83</v>
      </c>
      <c r="Q82" s="172"/>
      <c r="R82" s="173"/>
    </row>
    <row r="83" spans="1:18" ht="15.75" customHeight="1">
      <c r="A83" s="168">
        <v>75</v>
      </c>
      <c r="B83" s="169">
        <v>3.2876000000000002E-2</v>
      </c>
      <c r="C83" s="169">
        <v>3.2344999999999999E-2</v>
      </c>
      <c r="D83" s="170">
        <v>71537.3</v>
      </c>
      <c r="E83" s="170">
        <v>2313.8000000000002</v>
      </c>
      <c r="F83" s="171">
        <v>11.4</v>
      </c>
      <c r="G83" s="168" t="s">
        <v>13</v>
      </c>
      <c r="H83" s="169">
        <v>2.2255E-2</v>
      </c>
      <c r="I83" s="169">
        <v>2.2010999999999999E-2</v>
      </c>
      <c r="J83" s="170">
        <v>80252.600000000006</v>
      </c>
      <c r="K83" s="170">
        <v>1766.4</v>
      </c>
      <c r="L83" s="171">
        <v>13.09</v>
      </c>
      <c r="Q83" s="172"/>
      <c r="R83" s="173"/>
    </row>
    <row r="84" spans="1:18" ht="15.75" customHeight="1">
      <c r="A84" s="168">
        <v>76</v>
      </c>
      <c r="B84" s="169">
        <v>3.6476000000000001E-2</v>
      </c>
      <c r="C84" s="169">
        <v>3.5822E-2</v>
      </c>
      <c r="D84" s="170">
        <v>69223.5</v>
      </c>
      <c r="E84" s="170">
        <v>2479.8000000000002</v>
      </c>
      <c r="F84" s="171">
        <v>10.77</v>
      </c>
      <c r="G84" s="168" t="s">
        <v>13</v>
      </c>
      <c r="H84" s="169">
        <v>2.5368999999999999E-2</v>
      </c>
      <c r="I84" s="169">
        <v>2.5052000000000001E-2</v>
      </c>
      <c r="J84" s="170">
        <v>78486.2</v>
      </c>
      <c r="K84" s="170">
        <v>1966.2</v>
      </c>
      <c r="L84" s="171">
        <v>12.37</v>
      </c>
      <c r="Q84" s="172"/>
      <c r="R84" s="173"/>
    </row>
    <row r="85" spans="1:18" ht="15.75" customHeight="1">
      <c r="A85" s="168">
        <v>77</v>
      </c>
      <c r="B85" s="169">
        <v>4.0613999999999997E-2</v>
      </c>
      <c r="C85" s="169">
        <v>3.9806000000000001E-2</v>
      </c>
      <c r="D85" s="170">
        <v>66743.7</v>
      </c>
      <c r="E85" s="170">
        <v>2656.8</v>
      </c>
      <c r="F85" s="171">
        <v>10.15</v>
      </c>
      <c r="G85" s="168" t="s">
        <v>13</v>
      </c>
      <c r="H85" s="169">
        <v>2.8178000000000002E-2</v>
      </c>
      <c r="I85" s="169">
        <v>2.7786999999999999E-2</v>
      </c>
      <c r="J85" s="170">
        <v>76520</v>
      </c>
      <c r="K85" s="170">
        <v>2126.3000000000002</v>
      </c>
      <c r="L85" s="171">
        <v>11.68</v>
      </c>
      <c r="Q85" s="172"/>
      <c r="R85" s="173"/>
    </row>
    <row r="86" spans="1:18" ht="15.75" customHeight="1">
      <c r="A86" s="168">
        <v>78</v>
      </c>
      <c r="B86" s="169">
        <v>4.4747000000000002E-2</v>
      </c>
      <c r="C86" s="169">
        <v>4.3767E-2</v>
      </c>
      <c r="D86" s="170">
        <v>64086.9</v>
      </c>
      <c r="E86" s="170">
        <v>2804.9</v>
      </c>
      <c r="F86" s="171">
        <v>9.5500000000000007</v>
      </c>
      <c r="G86" s="168" t="s">
        <v>13</v>
      </c>
      <c r="H86" s="169">
        <v>3.1864999999999997E-2</v>
      </c>
      <c r="I86" s="169">
        <v>3.1364999999999997E-2</v>
      </c>
      <c r="J86" s="170">
        <v>74393.8</v>
      </c>
      <c r="K86" s="170">
        <v>2333.3000000000002</v>
      </c>
      <c r="L86" s="171">
        <v>11</v>
      </c>
      <c r="Q86" s="172"/>
      <c r="R86" s="173"/>
    </row>
    <row r="87" spans="1:18" ht="15.75" customHeight="1">
      <c r="A87" s="168">
        <v>79</v>
      </c>
      <c r="B87" s="169">
        <v>4.9889999999999997E-2</v>
      </c>
      <c r="C87" s="169">
        <v>4.8675999999999997E-2</v>
      </c>
      <c r="D87" s="170">
        <v>61282</v>
      </c>
      <c r="E87" s="170">
        <v>2982.9</v>
      </c>
      <c r="F87" s="171">
        <v>8.9600000000000009</v>
      </c>
      <c r="G87" s="168" t="s">
        <v>13</v>
      </c>
      <c r="H87" s="169">
        <v>3.5009999999999999E-2</v>
      </c>
      <c r="I87" s="169">
        <v>3.4408000000000001E-2</v>
      </c>
      <c r="J87" s="170">
        <v>72060.399999999994</v>
      </c>
      <c r="K87" s="170">
        <v>2479.5</v>
      </c>
      <c r="L87" s="171">
        <v>10.34</v>
      </c>
      <c r="Q87" s="172"/>
      <c r="R87" s="173"/>
    </row>
    <row r="88" spans="1:18" ht="15.75" customHeight="1">
      <c r="A88" s="168">
        <v>80</v>
      </c>
      <c r="B88" s="169">
        <v>5.5981000000000003E-2</v>
      </c>
      <c r="C88" s="169">
        <v>5.4456999999999998E-2</v>
      </c>
      <c r="D88" s="170">
        <v>58299.1</v>
      </c>
      <c r="E88" s="170">
        <v>3174.8</v>
      </c>
      <c r="F88" s="171">
        <v>8.39</v>
      </c>
      <c r="G88" s="168" t="s">
        <v>13</v>
      </c>
      <c r="H88" s="169">
        <v>3.9695000000000001E-2</v>
      </c>
      <c r="I88" s="169">
        <v>3.8921999999999998E-2</v>
      </c>
      <c r="J88" s="170">
        <v>69581</v>
      </c>
      <c r="K88" s="170">
        <v>2708.2</v>
      </c>
      <c r="L88" s="171">
        <v>9.69</v>
      </c>
      <c r="Q88" s="172"/>
      <c r="R88" s="173"/>
    </row>
    <row r="89" spans="1:18" ht="15.75" customHeight="1">
      <c r="A89" s="168">
        <v>81</v>
      </c>
      <c r="B89" s="169">
        <v>6.2895000000000006E-2</v>
      </c>
      <c r="C89" s="169">
        <v>6.0977999999999997E-2</v>
      </c>
      <c r="D89" s="170">
        <v>55124.3</v>
      </c>
      <c r="E89" s="170">
        <v>3361.4</v>
      </c>
      <c r="F89" s="171">
        <v>7.85</v>
      </c>
      <c r="G89" s="168" t="s">
        <v>13</v>
      </c>
      <c r="H89" s="169">
        <v>4.4925E-2</v>
      </c>
      <c r="I89" s="169">
        <v>4.3937999999999998E-2</v>
      </c>
      <c r="J89" s="170">
        <v>66872.7</v>
      </c>
      <c r="K89" s="170">
        <v>2938.2</v>
      </c>
      <c r="L89" s="171">
        <v>9.06</v>
      </c>
      <c r="Q89" s="172"/>
      <c r="R89" s="173"/>
    </row>
    <row r="90" spans="1:18" ht="15.75" customHeight="1">
      <c r="A90" s="168">
        <v>82</v>
      </c>
      <c r="B90" s="169">
        <v>7.0125999999999994E-2</v>
      </c>
      <c r="C90" s="169">
        <v>6.7751000000000006E-2</v>
      </c>
      <c r="D90" s="170">
        <v>51762.9</v>
      </c>
      <c r="E90" s="170">
        <v>3507</v>
      </c>
      <c r="F90" s="171">
        <v>7.33</v>
      </c>
      <c r="G90" s="168" t="s">
        <v>13</v>
      </c>
      <c r="H90" s="169">
        <v>5.1056999999999998E-2</v>
      </c>
      <c r="I90" s="169">
        <v>4.9785999999999997E-2</v>
      </c>
      <c r="J90" s="170">
        <v>63934.5</v>
      </c>
      <c r="K90" s="170">
        <v>3183.1</v>
      </c>
      <c r="L90" s="171">
        <v>8.4499999999999993</v>
      </c>
      <c r="Q90" s="172"/>
      <c r="R90" s="173"/>
    </row>
    <row r="91" spans="1:18" ht="15.75" customHeight="1">
      <c r="A91" s="168">
        <v>83</v>
      </c>
      <c r="B91" s="169">
        <v>7.9963999999999993E-2</v>
      </c>
      <c r="C91" s="169">
        <v>7.689E-2</v>
      </c>
      <c r="D91" s="170">
        <v>48256</v>
      </c>
      <c r="E91" s="170">
        <v>3710.4</v>
      </c>
      <c r="F91" s="171">
        <v>6.82</v>
      </c>
      <c r="G91" s="168" t="s">
        <v>13</v>
      </c>
      <c r="H91" s="169">
        <v>5.9201999999999998E-2</v>
      </c>
      <c r="I91" s="169">
        <v>5.7500000000000002E-2</v>
      </c>
      <c r="J91" s="170">
        <v>60751.4</v>
      </c>
      <c r="K91" s="170">
        <v>3493.2</v>
      </c>
      <c r="L91" s="171">
        <v>7.87</v>
      </c>
      <c r="Q91" s="172"/>
      <c r="R91" s="173"/>
    </row>
    <row r="92" spans="1:18" ht="15.75" customHeight="1">
      <c r="A92" s="168">
        <v>84</v>
      </c>
      <c r="B92" s="169">
        <v>9.0260000000000007E-2</v>
      </c>
      <c r="C92" s="169">
        <v>8.6361999999999994E-2</v>
      </c>
      <c r="D92" s="170">
        <v>44545.599999999999</v>
      </c>
      <c r="E92" s="170">
        <v>3847.1</v>
      </c>
      <c r="F92" s="171">
        <v>6.35</v>
      </c>
      <c r="G92" s="168" t="s">
        <v>13</v>
      </c>
      <c r="H92" s="169">
        <v>6.7236000000000004E-2</v>
      </c>
      <c r="I92" s="169">
        <v>6.5048999999999996E-2</v>
      </c>
      <c r="J92" s="170">
        <v>57258.2</v>
      </c>
      <c r="K92" s="170">
        <v>3724.6</v>
      </c>
      <c r="L92" s="171">
        <v>7.32</v>
      </c>
      <c r="Q92" s="172"/>
      <c r="R92" s="173"/>
    </row>
    <row r="93" spans="1:18" ht="15.75" customHeight="1">
      <c r="A93" s="168">
        <v>85</v>
      </c>
      <c r="B93" s="169">
        <v>0.100929</v>
      </c>
      <c r="C93" s="169">
        <v>9.6079999999999999E-2</v>
      </c>
      <c r="D93" s="170">
        <v>40698.5</v>
      </c>
      <c r="E93" s="170">
        <v>3910.3</v>
      </c>
      <c r="F93" s="171">
        <v>5.9</v>
      </c>
      <c r="G93" s="168" t="s">
        <v>13</v>
      </c>
      <c r="H93" s="169">
        <v>7.6619000000000007E-2</v>
      </c>
      <c r="I93" s="169">
        <v>7.3791999999999996E-2</v>
      </c>
      <c r="J93" s="170">
        <v>53533.599999999999</v>
      </c>
      <c r="K93" s="170">
        <v>3950.3</v>
      </c>
      <c r="L93" s="171">
        <v>6.8</v>
      </c>
      <c r="Q93" s="172"/>
      <c r="R93" s="173"/>
    </row>
    <row r="94" spans="1:18" ht="15.75" customHeight="1">
      <c r="A94" s="168">
        <v>86</v>
      </c>
      <c r="B94" s="169">
        <v>0.114589</v>
      </c>
      <c r="C94" s="169">
        <v>0.108379</v>
      </c>
      <c r="D94" s="170">
        <v>36788.199999999997</v>
      </c>
      <c r="E94" s="170">
        <v>3987.1</v>
      </c>
      <c r="F94" s="171">
        <v>5.48</v>
      </c>
      <c r="G94" s="168" t="s">
        <v>13</v>
      </c>
      <c r="H94" s="169">
        <v>8.7955000000000005E-2</v>
      </c>
      <c r="I94" s="169">
        <v>8.4250000000000005E-2</v>
      </c>
      <c r="J94" s="170">
        <v>49583.3</v>
      </c>
      <c r="K94" s="170">
        <v>4177.3999999999996</v>
      </c>
      <c r="L94" s="171">
        <v>6.3</v>
      </c>
      <c r="Q94" s="172"/>
      <c r="R94" s="173"/>
    </row>
    <row r="95" spans="1:18" ht="15.75" customHeight="1">
      <c r="A95" s="168">
        <v>87</v>
      </c>
      <c r="B95" s="169">
        <v>0.12825600000000001</v>
      </c>
      <c r="C95" s="169">
        <v>0.120527</v>
      </c>
      <c r="D95" s="170">
        <v>32801.1</v>
      </c>
      <c r="E95" s="170">
        <v>3953.4</v>
      </c>
      <c r="F95" s="171">
        <v>5.08</v>
      </c>
      <c r="G95" s="168" t="s">
        <v>13</v>
      </c>
      <c r="H95" s="169">
        <v>0.10007099999999999</v>
      </c>
      <c r="I95" s="169">
        <v>9.5302999999999999E-2</v>
      </c>
      <c r="J95" s="170">
        <v>45405.9</v>
      </c>
      <c r="K95" s="170">
        <v>4327.3</v>
      </c>
      <c r="L95" s="171">
        <v>5.83</v>
      </c>
      <c r="Q95" s="172"/>
      <c r="R95" s="173"/>
    </row>
    <row r="96" spans="1:18" ht="15.75" customHeight="1">
      <c r="A96" s="168">
        <v>88</v>
      </c>
      <c r="B96" s="169">
        <v>0.14507900000000001</v>
      </c>
      <c r="C96" s="169">
        <v>0.135267</v>
      </c>
      <c r="D96" s="170">
        <v>28847.7</v>
      </c>
      <c r="E96" s="170">
        <v>3902.1</v>
      </c>
      <c r="F96" s="171">
        <v>4.71</v>
      </c>
      <c r="G96" s="168" t="s">
        <v>13</v>
      </c>
      <c r="H96" s="169">
        <v>0.114565</v>
      </c>
      <c r="I96" s="169">
        <v>0.108358</v>
      </c>
      <c r="J96" s="170">
        <v>41078.6</v>
      </c>
      <c r="K96" s="170">
        <v>4451.2</v>
      </c>
      <c r="L96" s="171">
        <v>5.39</v>
      </c>
      <c r="Q96" s="172"/>
      <c r="R96" s="173"/>
    </row>
    <row r="97" spans="1:18" ht="15.75" customHeight="1">
      <c r="A97" s="168">
        <v>89</v>
      </c>
      <c r="B97" s="169">
        <v>0.16347</v>
      </c>
      <c r="C97" s="169">
        <v>0.151119</v>
      </c>
      <c r="D97" s="170">
        <v>24945.599999999999</v>
      </c>
      <c r="E97" s="170">
        <v>3769.7</v>
      </c>
      <c r="F97" s="171">
        <v>4.37</v>
      </c>
      <c r="G97" s="168" t="s">
        <v>13</v>
      </c>
      <c r="H97" s="169">
        <v>0.12948999999999999</v>
      </c>
      <c r="I97" s="169">
        <v>0.121616</v>
      </c>
      <c r="J97" s="170">
        <v>36627.4</v>
      </c>
      <c r="K97" s="170">
        <v>4454.5</v>
      </c>
      <c r="L97" s="171">
        <v>4.99</v>
      </c>
      <c r="Q97" s="172"/>
      <c r="R97" s="173"/>
    </row>
    <row r="98" spans="1:18" ht="15.75" customHeight="1">
      <c r="A98" s="168">
        <v>90</v>
      </c>
      <c r="B98" s="169">
        <v>0.17927199999999999</v>
      </c>
      <c r="C98" s="169">
        <v>0.164525</v>
      </c>
      <c r="D98" s="170">
        <v>21175.8</v>
      </c>
      <c r="E98" s="170">
        <v>3483.9</v>
      </c>
      <c r="F98" s="171">
        <v>4.0599999999999996</v>
      </c>
      <c r="G98" s="168" t="s">
        <v>13</v>
      </c>
      <c r="H98" s="169">
        <v>0.14704999999999999</v>
      </c>
      <c r="I98" s="169">
        <v>0.13697899999999999</v>
      </c>
      <c r="J98" s="170">
        <v>32172.9</v>
      </c>
      <c r="K98" s="170">
        <v>4407</v>
      </c>
      <c r="L98" s="171">
        <v>4.6100000000000003</v>
      </c>
      <c r="Q98" s="172"/>
      <c r="R98" s="173"/>
    </row>
    <row r="99" spans="1:18" ht="15.75" customHeight="1">
      <c r="A99" s="168">
        <v>91</v>
      </c>
      <c r="B99" s="169">
        <v>0.19955500000000001</v>
      </c>
      <c r="C99" s="169">
        <v>0.18145</v>
      </c>
      <c r="D99" s="170">
        <v>17691.900000000001</v>
      </c>
      <c r="E99" s="170">
        <v>3210.2</v>
      </c>
      <c r="F99" s="171">
        <v>3.76</v>
      </c>
      <c r="G99" s="168" t="s">
        <v>13</v>
      </c>
      <c r="H99" s="169">
        <v>0.16597400000000001</v>
      </c>
      <c r="I99" s="169">
        <v>0.153256</v>
      </c>
      <c r="J99" s="170">
        <v>27765.9</v>
      </c>
      <c r="K99" s="170">
        <v>4255.3</v>
      </c>
      <c r="L99" s="171">
        <v>4.26</v>
      </c>
      <c r="Q99" s="172"/>
      <c r="R99" s="173"/>
    </row>
    <row r="100" spans="1:18" ht="15.75" customHeight="1">
      <c r="A100" s="168">
        <v>92</v>
      </c>
      <c r="B100" s="169">
        <v>0.222603</v>
      </c>
      <c r="C100" s="169">
        <v>0.20030899999999999</v>
      </c>
      <c r="D100" s="170">
        <v>14481.7</v>
      </c>
      <c r="E100" s="170">
        <v>2900.8</v>
      </c>
      <c r="F100" s="171">
        <v>3.48</v>
      </c>
      <c r="G100" s="168" t="s">
        <v>13</v>
      </c>
      <c r="H100" s="169">
        <v>0.18510599999999999</v>
      </c>
      <c r="I100" s="169">
        <v>0.16942499999999999</v>
      </c>
      <c r="J100" s="170">
        <v>23510.6</v>
      </c>
      <c r="K100" s="170">
        <v>3983.3</v>
      </c>
      <c r="L100" s="171">
        <v>3.94</v>
      </c>
      <c r="Q100" s="172"/>
      <c r="R100" s="173"/>
    </row>
    <row r="101" spans="1:18" ht="15.75" customHeight="1">
      <c r="A101" s="168">
        <v>93</v>
      </c>
      <c r="B101" s="169">
        <v>0.24631600000000001</v>
      </c>
      <c r="C101" s="169">
        <v>0.219307</v>
      </c>
      <c r="D101" s="170">
        <v>11580.9</v>
      </c>
      <c r="E101" s="170">
        <v>2539.8000000000002</v>
      </c>
      <c r="F101" s="171">
        <v>3.22</v>
      </c>
      <c r="G101" s="168" t="s">
        <v>13</v>
      </c>
      <c r="H101" s="169">
        <v>0.20652499999999999</v>
      </c>
      <c r="I101" s="169">
        <v>0.187195</v>
      </c>
      <c r="J101" s="170">
        <v>19527.3</v>
      </c>
      <c r="K101" s="170">
        <v>3655.4</v>
      </c>
      <c r="L101" s="171">
        <v>3.64</v>
      </c>
      <c r="Q101" s="172"/>
      <c r="R101" s="173"/>
    </row>
    <row r="102" spans="1:18" ht="15.75" customHeight="1">
      <c r="A102" s="168">
        <v>94</v>
      </c>
      <c r="B102" s="169">
        <v>0.27114199999999999</v>
      </c>
      <c r="C102" s="169">
        <v>0.23877200000000001</v>
      </c>
      <c r="D102" s="170">
        <v>9041.1</v>
      </c>
      <c r="E102" s="170">
        <v>2158.8000000000002</v>
      </c>
      <c r="F102" s="171">
        <v>2.99</v>
      </c>
      <c r="G102" s="168" t="s">
        <v>13</v>
      </c>
      <c r="H102" s="169">
        <v>0.23000300000000001</v>
      </c>
      <c r="I102" s="169">
        <v>0.20628099999999999</v>
      </c>
      <c r="J102" s="170">
        <v>15871.9</v>
      </c>
      <c r="K102" s="170">
        <v>3274.1</v>
      </c>
      <c r="L102" s="171">
        <v>3.37</v>
      </c>
      <c r="Q102" s="172"/>
      <c r="R102" s="173"/>
    </row>
    <row r="103" spans="1:18" ht="15.75" customHeight="1">
      <c r="A103" s="168">
        <v>95</v>
      </c>
      <c r="B103" s="169">
        <v>0.30241699999999999</v>
      </c>
      <c r="C103" s="169">
        <v>0.26269599999999999</v>
      </c>
      <c r="D103" s="170">
        <v>6882.3</v>
      </c>
      <c r="E103" s="170">
        <v>1808</v>
      </c>
      <c r="F103" s="171">
        <v>2.77</v>
      </c>
      <c r="G103" s="168" t="s">
        <v>13</v>
      </c>
      <c r="H103" s="169">
        <v>0.26035700000000001</v>
      </c>
      <c r="I103" s="169">
        <v>0.23036799999999999</v>
      </c>
      <c r="J103" s="170">
        <v>12597.8</v>
      </c>
      <c r="K103" s="170">
        <v>2902.1</v>
      </c>
      <c r="L103" s="171">
        <v>3.11</v>
      </c>
      <c r="Q103" s="172"/>
      <c r="R103" s="173"/>
    </row>
    <row r="104" spans="1:18" ht="15.75" customHeight="1">
      <c r="A104" s="168">
        <v>96</v>
      </c>
      <c r="B104" s="169">
        <v>0.33245799999999998</v>
      </c>
      <c r="C104" s="169">
        <v>0.28507100000000002</v>
      </c>
      <c r="D104" s="170">
        <v>5074.3999999999996</v>
      </c>
      <c r="E104" s="170">
        <v>1446.6</v>
      </c>
      <c r="F104" s="171">
        <v>2.58</v>
      </c>
      <c r="G104" s="168" t="s">
        <v>13</v>
      </c>
      <c r="H104" s="169">
        <v>0.284553</v>
      </c>
      <c r="I104" s="169">
        <v>0.24911</v>
      </c>
      <c r="J104" s="170">
        <v>9695.7000000000007</v>
      </c>
      <c r="K104" s="170">
        <v>2415.3000000000002</v>
      </c>
      <c r="L104" s="171">
        <v>2.89</v>
      </c>
      <c r="Q104" s="172"/>
      <c r="R104" s="173"/>
    </row>
    <row r="105" spans="1:18" ht="15.75" customHeight="1">
      <c r="A105" s="168">
        <v>97</v>
      </c>
      <c r="B105" s="169">
        <v>0.36221300000000001</v>
      </c>
      <c r="C105" s="169">
        <v>0.306672</v>
      </c>
      <c r="D105" s="170">
        <v>3627.8</v>
      </c>
      <c r="E105" s="170">
        <v>1112.5999999999999</v>
      </c>
      <c r="F105" s="171">
        <v>2.41</v>
      </c>
      <c r="G105" s="168" t="s">
        <v>13</v>
      </c>
      <c r="H105" s="169">
        <v>0.313245</v>
      </c>
      <c r="I105" s="169">
        <v>0.27082800000000001</v>
      </c>
      <c r="J105" s="170">
        <v>7280.4</v>
      </c>
      <c r="K105" s="170">
        <v>1971.7</v>
      </c>
      <c r="L105" s="171">
        <v>2.69</v>
      </c>
      <c r="Q105" s="172"/>
      <c r="R105" s="173"/>
    </row>
    <row r="106" spans="1:18" ht="15.75" customHeight="1">
      <c r="A106" s="168">
        <v>98</v>
      </c>
      <c r="B106" s="169">
        <v>0.38384000000000001</v>
      </c>
      <c r="C106" s="169">
        <v>0.32203500000000002</v>
      </c>
      <c r="D106" s="170">
        <v>2515.3000000000002</v>
      </c>
      <c r="E106" s="170">
        <v>810</v>
      </c>
      <c r="F106" s="171">
        <v>2.25</v>
      </c>
      <c r="G106" s="168" t="s">
        <v>13</v>
      </c>
      <c r="H106" s="169">
        <v>0.33965200000000001</v>
      </c>
      <c r="I106" s="169">
        <v>0.29034399999999999</v>
      </c>
      <c r="J106" s="170">
        <v>5308.7</v>
      </c>
      <c r="K106" s="170">
        <v>1541.3</v>
      </c>
      <c r="L106" s="171">
        <v>2.5</v>
      </c>
      <c r="Q106" s="172"/>
      <c r="R106" s="173"/>
    </row>
    <row r="107" spans="1:18" ht="15.75" customHeight="1">
      <c r="A107" s="168">
        <v>99</v>
      </c>
      <c r="B107" s="169">
        <v>0.44653700000000002</v>
      </c>
      <c r="C107" s="169">
        <v>0.36503600000000003</v>
      </c>
      <c r="D107" s="170">
        <v>1705.3</v>
      </c>
      <c r="E107" s="170">
        <v>622.5</v>
      </c>
      <c r="F107" s="171">
        <v>2.08</v>
      </c>
      <c r="G107" s="168" t="s">
        <v>13</v>
      </c>
      <c r="H107" s="169">
        <v>0.375917</v>
      </c>
      <c r="I107" s="169">
        <v>0.31644</v>
      </c>
      <c r="J107" s="170">
        <v>3767.3</v>
      </c>
      <c r="K107" s="170">
        <v>1192.0999999999999</v>
      </c>
      <c r="L107" s="171">
        <v>2.31</v>
      </c>
      <c r="Q107" s="172"/>
      <c r="R107" s="173"/>
    </row>
    <row r="108" spans="1:18" ht="15.75" customHeight="1">
      <c r="A108" s="168">
        <v>100</v>
      </c>
      <c r="B108" s="169">
        <v>0.48169400000000001</v>
      </c>
      <c r="C108" s="169">
        <v>0.38819799999999999</v>
      </c>
      <c r="D108" s="170">
        <v>1082.8</v>
      </c>
      <c r="E108" s="170">
        <v>420.3</v>
      </c>
      <c r="F108" s="171">
        <v>1.99</v>
      </c>
      <c r="G108" s="168" t="s">
        <v>13</v>
      </c>
      <c r="H108" s="169">
        <v>0.40918300000000002</v>
      </c>
      <c r="I108" s="169">
        <v>0.33968599999999999</v>
      </c>
      <c r="J108" s="170">
        <v>2575.1999999999998</v>
      </c>
      <c r="K108" s="170">
        <v>874.8</v>
      </c>
      <c r="L108" s="171">
        <v>2.15</v>
      </c>
      <c r="N108" s="170"/>
      <c r="O108" s="170"/>
      <c r="Q108" s="172"/>
      <c r="R108" s="173"/>
    </row>
    <row r="109" spans="1:18" ht="15.75" customHeight="1"/>
    <row r="110" spans="1:18" ht="15.75" customHeight="1"/>
    <row r="111" spans="1:18" ht="15.75" customHeight="1"/>
    <row r="112" spans="1:18"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K1:L1"/>
    <mergeCell ref="B6:F6"/>
    <mergeCell ref="H6:L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E41"/>
  <sheetViews>
    <sheetView topLeftCell="AU1" workbookViewId="0">
      <selection activeCell="BE7" sqref="BE7:BE41"/>
    </sheetView>
  </sheetViews>
  <sheetFormatPr defaultColWidth="10.6640625" defaultRowHeight="15.5"/>
  <sheetData>
    <row r="1" spans="2:57" ht="15.75" customHeight="1">
      <c r="B1" s="192" t="s">
        <v>368</v>
      </c>
      <c r="C1" s="192"/>
      <c r="D1" s="192"/>
      <c r="E1" s="192"/>
      <c r="F1" s="192"/>
      <c r="G1" s="192"/>
      <c r="H1" s="192"/>
      <c r="I1" s="192"/>
      <c r="J1" s="192"/>
      <c r="K1" s="192"/>
      <c r="L1" s="192"/>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8"/>
      <c r="AW1" s="19"/>
      <c r="AX1" s="19"/>
      <c r="AY1" s="19"/>
      <c r="AZ1" s="19"/>
      <c r="BA1" s="19"/>
      <c r="BB1" s="19"/>
      <c r="BC1" s="19"/>
      <c r="BD1" s="19"/>
    </row>
    <row r="2" spans="2:57" ht="15.75" customHeight="1">
      <c r="B2" s="156"/>
      <c r="C2" s="156"/>
      <c r="D2" s="156"/>
      <c r="E2" s="156"/>
      <c r="F2" s="156"/>
      <c r="G2" s="156"/>
      <c r="H2" s="156"/>
      <c r="I2" s="156"/>
      <c r="J2" s="18"/>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8"/>
      <c r="AW2" s="19"/>
      <c r="AX2" s="19"/>
      <c r="AY2" s="19"/>
      <c r="AZ2" s="19"/>
      <c r="BA2" s="19"/>
      <c r="BB2" s="19"/>
      <c r="BC2" s="19"/>
      <c r="BD2" s="19"/>
    </row>
    <row r="3" spans="2:57" ht="15.75" customHeight="1">
      <c r="B3" s="193" t="s">
        <v>68</v>
      </c>
      <c r="C3" s="193"/>
      <c r="D3" s="193"/>
      <c r="E3" s="193"/>
      <c r="F3" s="193"/>
      <c r="G3" s="193"/>
      <c r="H3" s="193"/>
      <c r="I3" s="193"/>
      <c r="J3" s="193"/>
      <c r="K3" s="193"/>
      <c r="L3" s="193"/>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8"/>
      <c r="AW3" s="19"/>
      <c r="AX3" s="19"/>
      <c r="AY3" s="19"/>
      <c r="AZ3" s="19"/>
      <c r="BA3" s="19"/>
      <c r="BB3" s="19"/>
      <c r="BC3" s="19"/>
      <c r="BD3" s="19"/>
    </row>
    <row r="4" spans="2:57" ht="15.75" customHeight="1">
      <c r="B4" s="50" t="s">
        <v>205</v>
      </c>
      <c r="C4" s="19"/>
      <c r="D4" s="51">
        <v>1</v>
      </c>
      <c r="E4" s="51">
        <v>2</v>
      </c>
      <c r="F4" s="51">
        <v>3</v>
      </c>
      <c r="G4" s="51">
        <v>4</v>
      </c>
      <c r="H4" s="51">
        <v>5</v>
      </c>
      <c r="I4" s="51">
        <v>6</v>
      </c>
      <c r="J4" s="51">
        <v>7</v>
      </c>
      <c r="K4" s="51">
        <v>8</v>
      </c>
      <c r="L4" s="51">
        <v>9</v>
      </c>
      <c r="M4" s="51">
        <v>10</v>
      </c>
      <c r="N4" s="51">
        <v>11</v>
      </c>
      <c r="O4" s="51">
        <v>12</v>
      </c>
      <c r="P4" s="51">
        <v>13</v>
      </c>
      <c r="Q4" s="51">
        <v>14</v>
      </c>
      <c r="R4" s="51">
        <v>15</v>
      </c>
      <c r="S4" s="51">
        <v>16</v>
      </c>
      <c r="T4" s="51">
        <v>17</v>
      </c>
      <c r="U4" s="51">
        <v>18</v>
      </c>
      <c r="V4" s="51">
        <v>19</v>
      </c>
      <c r="W4" s="51">
        <v>20</v>
      </c>
      <c r="X4" s="51">
        <v>21</v>
      </c>
      <c r="Y4" s="51">
        <v>22</v>
      </c>
      <c r="Z4" s="51">
        <v>23</v>
      </c>
      <c r="AA4" s="51">
        <v>24</v>
      </c>
      <c r="AB4" s="51">
        <v>25</v>
      </c>
      <c r="AC4" s="51">
        <v>26</v>
      </c>
      <c r="AD4" s="51">
        <v>27</v>
      </c>
      <c r="AE4" s="51">
        <v>28</v>
      </c>
      <c r="AF4" s="51">
        <v>29</v>
      </c>
      <c r="AG4" s="51">
        <v>30</v>
      </c>
      <c r="AH4" s="51">
        <v>31</v>
      </c>
      <c r="AI4" s="51">
        <v>32</v>
      </c>
      <c r="AJ4" s="51">
        <v>33</v>
      </c>
      <c r="AK4" s="51">
        <v>34</v>
      </c>
      <c r="AL4" s="51">
        <v>35</v>
      </c>
      <c r="AM4" s="51">
        <v>36</v>
      </c>
      <c r="AN4" s="51">
        <v>37</v>
      </c>
      <c r="AO4" s="51">
        <v>38</v>
      </c>
      <c r="AP4" s="51">
        <v>39</v>
      </c>
      <c r="AQ4" s="51">
        <v>40</v>
      </c>
      <c r="AR4" s="51">
        <v>41</v>
      </c>
      <c r="AS4" s="51">
        <v>42</v>
      </c>
      <c r="AT4" s="51">
        <v>43</v>
      </c>
      <c r="AU4" s="51">
        <v>44</v>
      </c>
      <c r="AV4" s="51">
        <v>45</v>
      </c>
      <c r="AW4" s="51">
        <v>46</v>
      </c>
      <c r="AX4" s="51">
        <v>47</v>
      </c>
      <c r="AY4" s="51">
        <v>48</v>
      </c>
      <c r="AZ4" s="51">
        <v>49</v>
      </c>
      <c r="BA4" s="51">
        <v>50</v>
      </c>
      <c r="BB4" s="51">
        <v>51</v>
      </c>
      <c r="BC4" s="51">
        <v>52</v>
      </c>
      <c r="BD4" s="51">
        <v>53</v>
      </c>
    </row>
    <row r="5" spans="2:57" ht="15.75" customHeight="1">
      <c r="B5" s="52" t="s">
        <v>206</v>
      </c>
      <c r="C5" s="53"/>
      <c r="D5" s="54">
        <v>43833</v>
      </c>
      <c r="E5" s="54">
        <v>43840</v>
      </c>
      <c r="F5" s="54">
        <v>43847</v>
      </c>
      <c r="G5" s="54">
        <v>43854</v>
      </c>
      <c r="H5" s="54">
        <v>43861</v>
      </c>
      <c r="I5" s="54">
        <v>43868</v>
      </c>
      <c r="J5" s="54">
        <v>43875</v>
      </c>
      <c r="K5" s="54">
        <v>43882</v>
      </c>
      <c r="L5" s="54">
        <v>43889</v>
      </c>
      <c r="M5" s="54">
        <v>43896</v>
      </c>
      <c r="N5" s="54">
        <v>43903</v>
      </c>
      <c r="O5" s="54">
        <v>43910</v>
      </c>
      <c r="P5" s="54">
        <v>43917</v>
      </c>
      <c r="Q5" s="54">
        <v>43924</v>
      </c>
      <c r="R5" s="54">
        <v>43931</v>
      </c>
      <c r="S5" s="54">
        <v>43938</v>
      </c>
      <c r="T5" s="54">
        <v>43945</v>
      </c>
      <c r="U5" s="54">
        <v>43952</v>
      </c>
      <c r="V5" s="54">
        <v>43959</v>
      </c>
      <c r="W5" s="54">
        <v>43966</v>
      </c>
      <c r="X5" s="54">
        <v>43973</v>
      </c>
      <c r="Y5" s="54">
        <v>43980</v>
      </c>
      <c r="Z5" s="54">
        <v>43987</v>
      </c>
      <c r="AA5" s="54">
        <v>43994</v>
      </c>
      <c r="AB5" s="54">
        <v>44001</v>
      </c>
      <c r="AC5" s="54">
        <v>44008</v>
      </c>
      <c r="AD5" s="54">
        <v>44015</v>
      </c>
      <c r="AE5" s="54">
        <v>44022</v>
      </c>
      <c r="AF5" s="54">
        <v>44029</v>
      </c>
      <c r="AG5" s="54">
        <v>44036</v>
      </c>
      <c r="AH5" s="54">
        <v>44043</v>
      </c>
      <c r="AI5" s="54">
        <v>44050</v>
      </c>
      <c r="AJ5" s="54">
        <v>44057</v>
      </c>
      <c r="AK5" s="54">
        <v>44064</v>
      </c>
      <c r="AL5" s="54">
        <v>44071</v>
      </c>
      <c r="AM5" s="54">
        <v>44078</v>
      </c>
      <c r="AN5" s="54">
        <v>44085</v>
      </c>
      <c r="AO5" s="54">
        <v>44092</v>
      </c>
      <c r="AP5" s="54">
        <v>44099</v>
      </c>
      <c r="AQ5" s="54">
        <v>44106</v>
      </c>
      <c r="AR5" s="54">
        <v>44113</v>
      </c>
      <c r="AS5" s="54">
        <v>44120</v>
      </c>
      <c r="AT5" s="54">
        <v>44127</v>
      </c>
      <c r="AU5" s="54">
        <v>44134</v>
      </c>
      <c r="AV5" s="54">
        <v>44141</v>
      </c>
      <c r="AW5" s="54">
        <v>44148</v>
      </c>
      <c r="AX5" s="54">
        <v>44155</v>
      </c>
      <c r="AY5" s="54">
        <v>44162</v>
      </c>
      <c r="AZ5" s="54">
        <v>44169</v>
      </c>
      <c r="BA5" s="54">
        <v>44176</v>
      </c>
      <c r="BB5" s="54">
        <v>44183</v>
      </c>
      <c r="BC5" s="54">
        <v>44190</v>
      </c>
      <c r="BD5" s="54">
        <v>44197</v>
      </c>
    </row>
    <row r="6" spans="2:57" ht="15.75" customHeight="1" thickBot="1">
      <c r="B6" s="55"/>
      <c r="C6" s="55"/>
      <c r="D6" s="56"/>
      <c r="E6" s="56"/>
      <c r="F6" s="56"/>
      <c r="G6" s="56"/>
      <c r="H6" s="56"/>
      <c r="I6" s="56"/>
      <c r="J6" s="56"/>
      <c r="K6" s="56"/>
      <c r="L6" s="57"/>
      <c r="M6" s="57"/>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6"/>
      <c r="AW6" s="58"/>
      <c r="AX6" s="58"/>
      <c r="AY6" s="58"/>
      <c r="AZ6" s="58"/>
      <c r="BA6" s="58"/>
      <c r="BB6" s="58"/>
      <c r="BC6" s="58"/>
      <c r="BD6" s="58"/>
      <c r="BE6" t="s">
        <v>369</v>
      </c>
    </row>
    <row r="7" spans="2:57" ht="15.75" customHeight="1">
      <c r="B7" s="19"/>
      <c r="C7" s="159"/>
      <c r="D7" s="8"/>
      <c r="E7" s="8"/>
      <c r="F7" s="8"/>
      <c r="G7" s="8"/>
      <c r="H7" s="8"/>
      <c r="I7" s="8"/>
      <c r="J7" s="8"/>
      <c r="K7" s="8"/>
      <c r="L7" s="160"/>
      <c r="M7" s="160"/>
      <c r="N7" s="161"/>
      <c r="O7" s="161"/>
      <c r="P7" s="161"/>
      <c r="Q7" s="161"/>
      <c r="R7" s="161"/>
      <c r="S7" s="161"/>
      <c r="T7" s="161"/>
      <c r="U7" s="161"/>
      <c r="V7" s="161"/>
      <c r="W7" s="161"/>
      <c r="X7" s="161"/>
      <c r="Y7" s="161"/>
      <c r="Z7" s="161"/>
      <c r="AA7" s="161"/>
      <c r="AB7" s="161"/>
      <c r="AC7" s="161"/>
      <c r="AD7" s="19"/>
      <c r="AE7" s="19"/>
      <c r="AF7" s="19"/>
      <c r="AG7" s="19"/>
      <c r="AH7" s="19"/>
      <c r="AI7" s="19"/>
      <c r="AJ7" s="19"/>
      <c r="AK7" s="19"/>
      <c r="AL7" s="19"/>
      <c r="AM7" s="19"/>
      <c r="AN7" s="19"/>
      <c r="AO7" s="19"/>
      <c r="AP7" s="19"/>
      <c r="AQ7" s="19"/>
      <c r="AR7" s="19"/>
      <c r="AS7" s="19"/>
      <c r="AT7" s="19"/>
      <c r="AU7" s="19"/>
      <c r="AV7" s="18"/>
      <c r="AW7" s="19"/>
      <c r="AX7" s="19"/>
      <c r="AY7" s="19"/>
      <c r="AZ7" s="19"/>
      <c r="BA7" s="19"/>
      <c r="BB7" s="19"/>
      <c r="BC7" s="19"/>
      <c r="BD7" s="19"/>
      <c r="BE7">
        <f>SUM(D7:BD7)</f>
        <v>0</v>
      </c>
    </row>
    <row r="8" spans="2:57" ht="15.75" customHeight="1">
      <c r="B8" s="59" t="s">
        <v>207</v>
      </c>
      <c r="C8" s="60"/>
      <c r="D8" s="61">
        <v>0</v>
      </c>
      <c r="E8" s="62">
        <v>0</v>
      </c>
      <c r="F8" s="62">
        <v>0</v>
      </c>
      <c r="G8" s="62">
        <v>0</v>
      </c>
      <c r="H8" s="62">
        <v>0</v>
      </c>
      <c r="I8" s="62">
        <v>0</v>
      </c>
      <c r="J8" s="62">
        <v>0</v>
      </c>
      <c r="K8" s="62">
        <v>0</v>
      </c>
      <c r="L8" s="62">
        <v>0</v>
      </c>
      <c r="M8" s="62">
        <v>0</v>
      </c>
      <c r="N8" s="62">
        <v>5</v>
      </c>
      <c r="O8" s="62">
        <v>103</v>
      </c>
      <c r="P8" s="62">
        <v>539</v>
      </c>
      <c r="Q8" s="162">
        <v>3475</v>
      </c>
      <c r="R8" s="162">
        <v>6213</v>
      </c>
      <c r="S8" s="162">
        <v>8758</v>
      </c>
      <c r="T8" s="162">
        <v>8237</v>
      </c>
      <c r="U8" s="14">
        <v>6035</v>
      </c>
      <c r="V8" s="14">
        <v>3930</v>
      </c>
      <c r="W8" s="14">
        <v>3810</v>
      </c>
      <c r="X8" s="14">
        <v>2589</v>
      </c>
      <c r="Y8" s="163">
        <v>1822</v>
      </c>
      <c r="Z8" s="14">
        <v>1588</v>
      </c>
      <c r="AA8" s="14">
        <v>1114</v>
      </c>
      <c r="AB8" s="14">
        <v>783</v>
      </c>
      <c r="AC8" s="164">
        <v>606</v>
      </c>
      <c r="AD8" s="14"/>
      <c r="AE8" s="14"/>
      <c r="AF8" s="165"/>
      <c r="AG8" s="14"/>
      <c r="AH8" s="14"/>
      <c r="AI8" s="14"/>
      <c r="AJ8" s="14"/>
      <c r="AK8" s="14"/>
      <c r="AL8" s="14"/>
      <c r="AM8" s="14"/>
      <c r="AN8" s="14"/>
      <c r="AO8" s="163"/>
      <c r="AP8" s="14"/>
      <c r="AQ8" s="14"/>
      <c r="AR8" s="14"/>
      <c r="AS8" s="14"/>
      <c r="AT8" s="14"/>
      <c r="AU8" s="14"/>
      <c r="AV8" s="174"/>
      <c r="AW8" s="164"/>
      <c r="AX8" s="62"/>
      <c r="AY8" s="62"/>
      <c r="AZ8" s="62"/>
      <c r="BA8" s="62"/>
      <c r="BB8" s="62"/>
      <c r="BC8" s="62"/>
      <c r="BD8" s="60"/>
      <c r="BE8">
        <f t="shared" ref="BE8:BE41" si="0">SUM(D8:BD8)</f>
        <v>49607</v>
      </c>
    </row>
    <row r="9" spans="2:57" ht="15.75" customHeight="1">
      <c r="B9" s="19"/>
      <c r="C9" s="156" t="s">
        <v>208</v>
      </c>
      <c r="D9" s="164"/>
      <c r="E9" s="164"/>
      <c r="F9" s="164"/>
      <c r="G9" s="164"/>
      <c r="H9" s="164"/>
      <c r="I9" s="164"/>
      <c r="J9" s="164"/>
      <c r="K9" s="164"/>
      <c r="L9" s="164"/>
      <c r="M9" s="164"/>
      <c r="N9" s="164"/>
      <c r="O9" s="164"/>
      <c r="P9" s="164"/>
      <c r="Q9" s="165"/>
      <c r="R9" s="14"/>
      <c r="S9" s="14"/>
      <c r="T9" s="14" t="s">
        <v>13</v>
      </c>
      <c r="U9" s="14"/>
      <c r="V9" s="14"/>
      <c r="W9" s="14"/>
      <c r="X9" s="14"/>
      <c r="Y9" s="163"/>
      <c r="Z9" s="14"/>
      <c r="AA9" s="14"/>
      <c r="AB9" s="14"/>
      <c r="AC9" s="164"/>
      <c r="AD9" s="14"/>
      <c r="AE9" s="14"/>
      <c r="AF9" s="165"/>
      <c r="AG9" s="14"/>
      <c r="AH9" s="14"/>
      <c r="AI9" s="14"/>
      <c r="AJ9" s="14"/>
      <c r="AK9" s="14"/>
      <c r="AL9" s="14"/>
      <c r="AM9" s="14"/>
      <c r="AN9" s="14"/>
      <c r="AO9" s="163"/>
      <c r="AP9" s="14"/>
      <c r="AQ9" s="14"/>
      <c r="AR9" s="14"/>
      <c r="AS9" s="14"/>
      <c r="AT9" s="14"/>
      <c r="AU9" s="14"/>
      <c r="AV9" s="174"/>
      <c r="AW9" s="164"/>
      <c r="AX9" s="164"/>
      <c r="AY9" s="164"/>
      <c r="AZ9" s="164"/>
      <c r="BA9" s="164"/>
      <c r="BB9" s="164"/>
      <c r="BC9" s="164"/>
      <c r="BD9" s="19"/>
      <c r="BE9">
        <f t="shared" si="0"/>
        <v>0</v>
      </c>
    </row>
    <row r="10" spans="2:57" ht="15.75" customHeight="1">
      <c r="B10" s="19"/>
      <c r="C10" s="63" t="s">
        <v>209</v>
      </c>
      <c r="D10" s="164"/>
      <c r="E10" s="164"/>
      <c r="F10" s="164"/>
      <c r="G10" s="164"/>
      <c r="H10" s="164"/>
      <c r="I10" s="164"/>
      <c r="J10" s="164"/>
      <c r="K10" s="164"/>
      <c r="L10" s="164"/>
      <c r="M10" s="164"/>
      <c r="N10" s="164"/>
      <c r="O10" s="164"/>
      <c r="P10" s="164"/>
      <c r="Q10" s="165"/>
      <c r="R10" s="14"/>
      <c r="S10" s="14"/>
      <c r="T10" s="14" t="s">
        <v>13</v>
      </c>
      <c r="U10" s="14"/>
      <c r="V10" s="14"/>
      <c r="W10" s="14"/>
      <c r="X10" s="14"/>
      <c r="Y10" s="163"/>
      <c r="Z10" s="14"/>
      <c r="AA10" s="14"/>
      <c r="AB10" s="14"/>
      <c r="AC10" s="164"/>
      <c r="AD10" s="14"/>
      <c r="AE10" s="14"/>
      <c r="AF10" s="165"/>
      <c r="AG10" s="14"/>
      <c r="AH10" s="14"/>
      <c r="AI10" s="14"/>
      <c r="AJ10" s="14"/>
      <c r="AK10" s="14"/>
      <c r="AL10" s="14"/>
      <c r="AM10" s="14"/>
      <c r="AN10" s="14"/>
      <c r="AO10" s="163"/>
      <c r="AP10" s="14"/>
      <c r="AQ10" s="14"/>
      <c r="AR10" s="14"/>
      <c r="AS10" s="14"/>
      <c r="AT10" s="14"/>
      <c r="AU10" s="14"/>
      <c r="AV10" s="174"/>
      <c r="AW10" s="164"/>
      <c r="AX10" s="164"/>
      <c r="AY10" s="164"/>
      <c r="AZ10" s="164"/>
      <c r="BA10" s="164"/>
      <c r="BB10" s="164"/>
      <c r="BC10" s="164"/>
      <c r="BD10" s="19"/>
      <c r="BE10">
        <f t="shared" si="0"/>
        <v>0</v>
      </c>
    </row>
    <row r="11" spans="2:57" ht="15.75" customHeight="1">
      <c r="B11" s="19"/>
      <c r="C11" s="53" t="s">
        <v>210</v>
      </c>
      <c r="D11" s="164">
        <v>0</v>
      </c>
      <c r="E11" s="164">
        <v>0</v>
      </c>
      <c r="F11" s="164">
        <v>0</v>
      </c>
      <c r="G11" s="164">
        <v>0</v>
      </c>
      <c r="H11" s="164">
        <v>0</v>
      </c>
      <c r="I11" s="164">
        <v>0</v>
      </c>
      <c r="J11" s="164">
        <v>0</v>
      </c>
      <c r="K11" s="164">
        <v>0</v>
      </c>
      <c r="L11" s="164">
        <v>0</v>
      </c>
      <c r="M11" s="164">
        <v>0</v>
      </c>
      <c r="N11" s="164">
        <v>0</v>
      </c>
      <c r="O11" s="164">
        <v>0</v>
      </c>
      <c r="P11" s="164">
        <v>0</v>
      </c>
      <c r="Q11" s="165">
        <v>0</v>
      </c>
      <c r="R11" s="14">
        <v>0</v>
      </c>
      <c r="S11" s="14">
        <v>0</v>
      </c>
      <c r="T11" s="14">
        <v>0</v>
      </c>
      <c r="U11" s="14">
        <v>0</v>
      </c>
      <c r="V11" s="14">
        <v>1</v>
      </c>
      <c r="W11" s="14">
        <v>1</v>
      </c>
      <c r="X11" s="14">
        <v>0</v>
      </c>
      <c r="Y11" s="14">
        <v>0</v>
      </c>
      <c r="Z11" s="14">
        <v>0</v>
      </c>
      <c r="AA11" s="14">
        <v>0</v>
      </c>
      <c r="AB11" s="14">
        <v>0</v>
      </c>
      <c r="AC11" s="14">
        <v>0</v>
      </c>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f t="shared" si="0"/>
        <v>2</v>
      </c>
    </row>
    <row r="12" spans="2:57" ht="15.75" customHeight="1">
      <c r="B12" s="19"/>
      <c r="C12" s="64" t="s">
        <v>211</v>
      </c>
      <c r="D12" s="164">
        <v>0</v>
      </c>
      <c r="E12" s="164">
        <v>0</v>
      </c>
      <c r="F12" s="164">
        <v>0</v>
      </c>
      <c r="G12" s="164">
        <v>0</v>
      </c>
      <c r="H12" s="164">
        <v>0</v>
      </c>
      <c r="I12" s="164">
        <v>0</v>
      </c>
      <c r="J12" s="164">
        <v>0</v>
      </c>
      <c r="K12" s="164">
        <v>0</v>
      </c>
      <c r="L12" s="164">
        <v>0</v>
      </c>
      <c r="M12" s="164">
        <v>0</v>
      </c>
      <c r="N12" s="164">
        <v>0</v>
      </c>
      <c r="O12" s="164">
        <v>0</v>
      </c>
      <c r="P12" s="164">
        <v>0</v>
      </c>
      <c r="Q12" s="165">
        <v>0</v>
      </c>
      <c r="R12" s="14">
        <v>0</v>
      </c>
      <c r="S12" s="14">
        <v>1</v>
      </c>
      <c r="T12" s="14">
        <v>0</v>
      </c>
      <c r="U12" s="14">
        <v>0</v>
      </c>
      <c r="V12" s="14">
        <v>0</v>
      </c>
      <c r="W12" s="14">
        <v>0</v>
      </c>
      <c r="X12" s="14">
        <v>0</v>
      </c>
      <c r="Y12" s="14">
        <v>0</v>
      </c>
      <c r="Z12" s="14">
        <v>0</v>
      </c>
      <c r="AA12" s="14">
        <v>0</v>
      </c>
      <c r="AB12" s="14">
        <v>0</v>
      </c>
      <c r="AC12" s="14">
        <v>0</v>
      </c>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f t="shared" si="0"/>
        <v>1</v>
      </c>
    </row>
    <row r="13" spans="2:57" ht="15.75" customHeight="1">
      <c r="B13" s="19"/>
      <c r="C13" s="64" t="s">
        <v>212</v>
      </c>
      <c r="D13" s="164">
        <v>0</v>
      </c>
      <c r="E13" s="164">
        <v>0</v>
      </c>
      <c r="F13" s="164">
        <v>0</v>
      </c>
      <c r="G13" s="164">
        <v>0</v>
      </c>
      <c r="H13" s="164">
        <v>0</v>
      </c>
      <c r="I13" s="164">
        <v>0</v>
      </c>
      <c r="J13" s="164">
        <v>0</v>
      </c>
      <c r="K13" s="164">
        <v>0</v>
      </c>
      <c r="L13" s="164">
        <v>0</v>
      </c>
      <c r="M13" s="164">
        <v>0</v>
      </c>
      <c r="N13" s="164">
        <v>0</v>
      </c>
      <c r="O13" s="164">
        <v>0</v>
      </c>
      <c r="P13" s="164">
        <v>0</v>
      </c>
      <c r="Q13" s="165">
        <v>0</v>
      </c>
      <c r="R13" s="14">
        <v>0</v>
      </c>
      <c r="S13" s="14">
        <v>0</v>
      </c>
      <c r="T13" s="14">
        <v>0</v>
      </c>
      <c r="U13" s="14">
        <v>0</v>
      </c>
      <c r="V13" s="14">
        <v>0</v>
      </c>
      <c r="W13" s="14">
        <v>0</v>
      </c>
      <c r="X13" s="14">
        <v>0</v>
      </c>
      <c r="Y13" s="14">
        <v>0</v>
      </c>
      <c r="Z13" s="14">
        <v>0</v>
      </c>
      <c r="AA13" s="14">
        <v>0</v>
      </c>
      <c r="AB13" s="14">
        <v>0</v>
      </c>
      <c r="AC13" s="14">
        <v>0</v>
      </c>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f t="shared" si="0"/>
        <v>0</v>
      </c>
    </row>
    <row r="14" spans="2:57" ht="15.75" customHeight="1">
      <c r="B14" s="19"/>
      <c r="C14" s="53" t="s">
        <v>23</v>
      </c>
      <c r="D14" s="164">
        <v>0</v>
      </c>
      <c r="E14" s="164">
        <v>0</v>
      </c>
      <c r="F14" s="164">
        <v>0</v>
      </c>
      <c r="G14" s="164">
        <v>0</v>
      </c>
      <c r="H14" s="164">
        <v>0</v>
      </c>
      <c r="I14" s="164">
        <v>0</v>
      </c>
      <c r="J14" s="164">
        <v>0</v>
      </c>
      <c r="K14" s="164">
        <v>0</v>
      </c>
      <c r="L14" s="164">
        <v>0</v>
      </c>
      <c r="M14" s="164">
        <v>0</v>
      </c>
      <c r="N14" s="164">
        <v>0</v>
      </c>
      <c r="O14" s="164">
        <v>0</v>
      </c>
      <c r="P14" s="164">
        <v>0</v>
      </c>
      <c r="Q14" s="165">
        <v>0</v>
      </c>
      <c r="R14" s="14">
        <v>0</v>
      </c>
      <c r="S14" s="14">
        <v>1</v>
      </c>
      <c r="T14" s="14">
        <v>0</v>
      </c>
      <c r="U14" s="14">
        <v>0</v>
      </c>
      <c r="V14" s="14">
        <v>0</v>
      </c>
      <c r="W14" s="14">
        <v>0</v>
      </c>
      <c r="X14" s="14">
        <v>0</v>
      </c>
      <c r="Y14" s="14">
        <v>1</v>
      </c>
      <c r="Z14" s="14">
        <v>1</v>
      </c>
      <c r="AA14" s="14">
        <v>0</v>
      </c>
      <c r="AB14" s="14">
        <v>0</v>
      </c>
      <c r="AC14" s="14">
        <v>0</v>
      </c>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f t="shared" si="0"/>
        <v>3</v>
      </c>
    </row>
    <row r="15" spans="2:57" ht="15.75" customHeight="1">
      <c r="B15" s="19"/>
      <c r="C15" s="53" t="s">
        <v>24</v>
      </c>
      <c r="D15" s="164">
        <v>0</v>
      </c>
      <c r="E15" s="164">
        <v>0</v>
      </c>
      <c r="F15" s="164">
        <v>0</v>
      </c>
      <c r="G15" s="164">
        <v>0</v>
      </c>
      <c r="H15" s="164">
        <v>0</v>
      </c>
      <c r="I15" s="164">
        <v>0</v>
      </c>
      <c r="J15" s="164">
        <v>0</v>
      </c>
      <c r="K15" s="164">
        <v>0</v>
      </c>
      <c r="L15" s="164">
        <v>0</v>
      </c>
      <c r="M15" s="164">
        <v>0</v>
      </c>
      <c r="N15" s="15">
        <v>0</v>
      </c>
      <c r="O15" s="15">
        <v>0</v>
      </c>
      <c r="P15" s="15">
        <v>0</v>
      </c>
      <c r="Q15" s="166">
        <v>3</v>
      </c>
      <c r="R15" s="14">
        <v>3</v>
      </c>
      <c r="S15" s="14">
        <v>1</v>
      </c>
      <c r="T15" s="14">
        <v>0</v>
      </c>
      <c r="U15" s="14">
        <v>1</v>
      </c>
      <c r="V15" s="14">
        <v>0</v>
      </c>
      <c r="W15" s="14">
        <v>1</v>
      </c>
      <c r="X15" s="14">
        <v>0</v>
      </c>
      <c r="Y15" s="14">
        <v>0</v>
      </c>
      <c r="Z15" s="14">
        <v>0</v>
      </c>
      <c r="AA15" s="14">
        <v>0</v>
      </c>
      <c r="AB15" s="14">
        <v>0</v>
      </c>
      <c r="AC15" s="14">
        <v>0</v>
      </c>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f t="shared" si="0"/>
        <v>9</v>
      </c>
    </row>
    <row r="16" spans="2:57" ht="15.75" customHeight="1">
      <c r="B16" s="19"/>
      <c r="C16" s="53" t="s">
        <v>25</v>
      </c>
      <c r="D16" s="164">
        <v>0</v>
      </c>
      <c r="E16" s="164">
        <v>0</v>
      </c>
      <c r="F16" s="164">
        <v>0</v>
      </c>
      <c r="G16" s="164">
        <v>0</v>
      </c>
      <c r="H16" s="164">
        <v>0</v>
      </c>
      <c r="I16" s="164">
        <v>0</v>
      </c>
      <c r="J16" s="164">
        <v>0</v>
      </c>
      <c r="K16" s="164">
        <v>0</v>
      </c>
      <c r="L16" s="164">
        <v>0</v>
      </c>
      <c r="M16" s="164">
        <v>0</v>
      </c>
      <c r="N16" s="15">
        <v>0</v>
      </c>
      <c r="O16" s="15">
        <v>0</v>
      </c>
      <c r="P16" s="15">
        <v>0</v>
      </c>
      <c r="Q16" s="166">
        <v>3</v>
      </c>
      <c r="R16" s="14">
        <v>5</v>
      </c>
      <c r="S16" s="14">
        <v>3</v>
      </c>
      <c r="T16" s="14">
        <v>4</v>
      </c>
      <c r="U16" s="14">
        <v>2</v>
      </c>
      <c r="V16" s="14">
        <v>3</v>
      </c>
      <c r="W16" s="14">
        <v>1</v>
      </c>
      <c r="X16" s="14">
        <v>1</v>
      </c>
      <c r="Y16" s="14">
        <v>1</v>
      </c>
      <c r="Z16" s="14">
        <v>0</v>
      </c>
      <c r="AA16" s="14">
        <v>0</v>
      </c>
      <c r="AB16" s="14">
        <v>1</v>
      </c>
      <c r="AC16" s="14">
        <v>0</v>
      </c>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f t="shared" si="0"/>
        <v>24</v>
      </c>
    </row>
    <row r="17" spans="2:57" ht="15.75" customHeight="1">
      <c r="B17" s="19"/>
      <c r="C17" s="65" t="s">
        <v>26</v>
      </c>
      <c r="D17" s="164">
        <v>0</v>
      </c>
      <c r="E17" s="164">
        <v>0</v>
      </c>
      <c r="F17" s="164">
        <v>0</v>
      </c>
      <c r="G17" s="164">
        <v>0</v>
      </c>
      <c r="H17" s="164">
        <v>0</v>
      </c>
      <c r="I17" s="164">
        <v>0</v>
      </c>
      <c r="J17" s="164">
        <v>0</v>
      </c>
      <c r="K17" s="164">
        <v>0</v>
      </c>
      <c r="L17" s="164">
        <v>0</v>
      </c>
      <c r="M17" s="164">
        <v>0</v>
      </c>
      <c r="N17" s="15">
        <v>0</v>
      </c>
      <c r="O17" s="15">
        <v>0</v>
      </c>
      <c r="P17" s="15">
        <v>1</v>
      </c>
      <c r="Q17" s="15">
        <v>5</v>
      </c>
      <c r="R17" s="14">
        <v>8</v>
      </c>
      <c r="S17" s="14">
        <v>8</v>
      </c>
      <c r="T17" s="14">
        <v>9</v>
      </c>
      <c r="U17" s="14">
        <v>2</v>
      </c>
      <c r="V17" s="14">
        <v>4</v>
      </c>
      <c r="W17" s="14">
        <v>6</v>
      </c>
      <c r="X17" s="14">
        <v>2</v>
      </c>
      <c r="Y17" s="14">
        <v>1</v>
      </c>
      <c r="Z17" s="14">
        <v>1</v>
      </c>
      <c r="AA17" s="14">
        <v>1</v>
      </c>
      <c r="AB17" s="14">
        <v>1</v>
      </c>
      <c r="AC17" s="14">
        <v>0</v>
      </c>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f t="shared" si="0"/>
        <v>49</v>
      </c>
    </row>
    <row r="18" spans="2:57" ht="15.75" customHeight="1">
      <c r="B18" s="19"/>
      <c r="C18" s="65" t="s">
        <v>27</v>
      </c>
      <c r="D18" s="164">
        <v>0</v>
      </c>
      <c r="E18" s="164">
        <v>0</v>
      </c>
      <c r="F18" s="164">
        <v>0</v>
      </c>
      <c r="G18" s="164">
        <v>0</v>
      </c>
      <c r="H18" s="164">
        <v>0</v>
      </c>
      <c r="I18" s="164">
        <v>0</v>
      </c>
      <c r="J18" s="164">
        <v>0</v>
      </c>
      <c r="K18" s="164">
        <v>0</v>
      </c>
      <c r="L18" s="164">
        <v>0</v>
      </c>
      <c r="M18" s="164">
        <v>0</v>
      </c>
      <c r="N18" s="15">
        <v>0</v>
      </c>
      <c r="O18" s="15">
        <v>0</v>
      </c>
      <c r="P18" s="15">
        <v>4</v>
      </c>
      <c r="Q18" s="15">
        <v>9</v>
      </c>
      <c r="R18" s="14">
        <v>7</v>
      </c>
      <c r="S18" s="14">
        <v>13</v>
      </c>
      <c r="T18" s="14">
        <v>20</v>
      </c>
      <c r="U18" s="14">
        <v>6</v>
      </c>
      <c r="V18" s="14">
        <v>8</v>
      </c>
      <c r="W18" s="14">
        <v>4</v>
      </c>
      <c r="X18" s="14">
        <v>4</v>
      </c>
      <c r="Y18" s="14">
        <v>0</v>
      </c>
      <c r="Z18" s="14">
        <v>3</v>
      </c>
      <c r="AA18" s="14">
        <v>0</v>
      </c>
      <c r="AB18" s="14">
        <v>1</v>
      </c>
      <c r="AC18" s="14">
        <v>0</v>
      </c>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f t="shared" si="0"/>
        <v>79</v>
      </c>
    </row>
    <row r="19" spans="2:57" ht="15.75" customHeight="1">
      <c r="B19" s="19"/>
      <c r="C19" s="65" t="s">
        <v>28</v>
      </c>
      <c r="D19" s="164">
        <v>0</v>
      </c>
      <c r="E19" s="164">
        <v>0</v>
      </c>
      <c r="F19" s="164">
        <v>0</v>
      </c>
      <c r="G19" s="164">
        <v>0</v>
      </c>
      <c r="H19" s="164">
        <v>0</v>
      </c>
      <c r="I19" s="164">
        <v>0</v>
      </c>
      <c r="J19" s="164">
        <v>0</v>
      </c>
      <c r="K19" s="164">
        <v>0</v>
      </c>
      <c r="L19" s="164">
        <v>0</v>
      </c>
      <c r="M19" s="164">
        <v>0</v>
      </c>
      <c r="N19" s="15">
        <v>0</v>
      </c>
      <c r="O19" s="15">
        <v>0</v>
      </c>
      <c r="P19" s="15">
        <v>3</v>
      </c>
      <c r="Q19" s="15">
        <v>12</v>
      </c>
      <c r="R19" s="14">
        <v>19</v>
      </c>
      <c r="S19" s="14">
        <v>27</v>
      </c>
      <c r="T19" s="14">
        <v>17</v>
      </c>
      <c r="U19" s="14">
        <v>18</v>
      </c>
      <c r="V19" s="14">
        <v>7</v>
      </c>
      <c r="W19" s="14">
        <v>7</v>
      </c>
      <c r="X19" s="14">
        <v>4</v>
      </c>
      <c r="Y19" s="14">
        <v>2</v>
      </c>
      <c r="Z19" s="14">
        <v>5</v>
      </c>
      <c r="AA19" s="14">
        <v>3</v>
      </c>
      <c r="AB19" s="14">
        <v>3</v>
      </c>
      <c r="AC19" s="14">
        <v>0</v>
      </c>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f t="shared" si="0"/>
        <v>127</v>
      </c>
    </row>
    <row r="20" spans="2:57" ht="15.75" customHeight="1">
      <c r="B20" s="19"/>
      <c r="C20" s="65" t="s">
        <v>29</v>
      </c>
      <c r="D20" s="164">
        <v>0</v>
      </c>
      <c r="E20" s="164">
        <v>0</v>
      </c>
      <c r="F20" s="164">
        <v>0</v>
      </c>
      <c r="G20" s="164">
        <v>0</v>
      </c>
      <c r="H20" s="164">
        <v>0</v>
      </c>
      <c r="I20" s="164">
        <v>0</v>
      </c>
      <c r="J20" s="164">
        <v>0</v>
      </c>
      <c r="K20" s="164">
        <v>0</v>
      </c>
      <c r="L20" s="164">
        <v>0</v>
      </c>
      <c r="M20" s="164">
        <v>0</v>
      </c>
      <c r="N20" s="15">
        <v>0</v>
      </c>
      <c r="O20" s="15">
        <v>1</v>
      </c>
      <c r="P20" s="15">
        <v>0</v>
      </c>
      <c r="Q20" s="15">
        <v>11</v>
      </c>
      <c r="R20" s="14">
        <v>32</v>
      </c>
      <c r="S20" s="14">
        <v>49</v>
      </c>
      <c r="T20" s="14">
        <v>53</v>
      </c>
      <c r="U20" s="14">
        <v>23</v>
      </c>
      <c r="V20" s="14">
        <v>18</v>
      </c>
      <c r="W20" s="14">
        <v>14</v>
      </c>
      <c r="X20" s="14">
        <v>19</v>
      </c>
      <c r="Y20" s="14">
        <v>2</v>
      </c>
      <c r="Z20" s="14">
        <v>6</v>
      </c>
      <c r="AA20" s="14">
        <v>5</v>
      </c>
      <c r="AB20" s="14">
        <v>6</v>
      </c>
      <c r="AC20" s="14">
        <v>3</v>
      </c>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f t="shared" si="0"/>
        <v>242</v>
      </c>
    </row>
    <row r="21" spans="2:57" ht="15.75" customHeight="1">
      <c r="B21" s="19"/>
      <c r="C21" s="65" t="s">
        <v>30</v>
      </c>
      <c r="D21" s="164">
        <v>0</v>
      </c>
      <c r="E21" s="164">
        <v>0</v>
      </c>
      <c r="F21" s="164">
        <v>0</v>
      </c>
      <c r="G21" s="164">
        <v>0</v>
      </c>
      <c r="H21" s="164">
        <v>0</v>
      </c>
      <c r="I21" s="164">
        <v>0</v>
      </c>
      <c r="J21" s="164">
        <v>0</v>
      </c>
      <c r="K21" s="164">
        <v>0</v>
      </c>
      <c r="L21" s="164">
        <v>0</v>
      </c>
      <c r="M21" s="164">
        <v>0</v>
      </c>
      <c r="N21" s="15">
        <v>0</v>
      </c>
      <c r="O21" s="15">
        <v>0</v>
      </c>
      <c r="P21" s="15">
        <v>8</v>
      </c>
      <c r="Q21" s="15">
        <v>42</v>
      </c>
      <c r="R21" s="14">
        <v>75</v>
      </c>
      <c r="S21" s="14">
        <v>76</v>
      </c>
      <c r="T21" s="14">
        <v>82</v>
      </c>
      <c r="U21" s="14">
        <v>56</v>
      </c>
      <c r="V21" s="14">
        <v>26</v>
      </c>
      <c r="W21" s="14">
        <v>25</v>
      </c>
      <c r="X21" s="14">
        <v>19</v>
      </c>
      <c r="Y21" s="14">
        <v>11</v>
      </c>
      <c r="Z21" s="14">
        <v>10</v>
      </c>
      <c r="AA21" s="14">
        <v>8</v>
      </c>
      <c r="AB21" s="14">
        <v>6</v>
      </c>
      <c r="AC21" s="14">
        <v>4</v>
      </c>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f t="shared" si="0"/>
        <v>448</v>
      </c>
    </row>
    <row r="22" spans="2:57" ht="15.75" customHeight="1">
      <c r="B22" s="19"/>
      <c r="C22" s="65" t="s">
        <v>31</v>
      </c>
      <c r="D22" s="164">
        <v>0</v>
      </c>
      <c r="E22" s="164">
        <v>0</v>
      </c>
      <c r="F22" s="164">
        <v>0</v>
      </c>
      <c r="G22" s="164">
        <v>0</v>
      </c>
      <c r="H22" s="164">
        <v>0</v>
      </c>
      <c r="I22" s="164">
        <v>0</v>
      </c>
      <c r="J22" s="164">
        <v>0</v>
      </c>
      <c r="K22" s="164">
        <v>0</v>
      </c>
      <c r="L22" s="164">
        <v>0</v>
      </c>
      <c r="M22" s="164">
        <v>0</v>
      </c>
      <c r="N22" s="15">
        <v>0</v>
      </c>
      <c r="O22" s="15">
        <v>2</v>
      </c>
      <c r="P22" s="15">
        <v>9</v>
      </c>
      <c r="Q22" s="15">
        <v>64</v>
      </c>
      <c r="R22" s="14">
        <v>126</v>
      </c>
      <c r="S22" s="14">
        <v>190</v>
      </c>
      <c r="T22" s="14">
        <v>139</v>
      </c>
      <c r="U22" s="14">
        <v>94</v>
      </c>
      <c r="V22" s="14">
        <v>59</v>
      </c>
      <c r="W22" s="14">
        <v>39</v>
      </c>
      <c r="X22" s="14">
        <v>31</v>
      </c>
      <c r="Y22" s="14">
        <v>18</v>
      </c>
      <c r="Z22" s="14">
        <v>25</v>
      </c>
      <c r="AA22" s="14">
        <v>16</v>
      </c>
      <c r="AB22" s="14">
        <v>11</v>
      </c>
      <c r="AC22" s="14">
        <v>12</v>
      </c>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f t="shared" si="0"/>
        <v>835</v>
      </c>
    </row>
    <row r="23" spans="2:57" ht="15.75" customHeight="1">
      <c r="B23" s="19"/>
      <c r="C23" s="65" t="s">
        <v>32</v>
      </c>
      <c r="D23" s="164">
        <v>0</v>
      </c>
      <c r="E23" s="164">
        <v>0</v>
      </c>
      <c r="F23" s="164">
        <v>0</v>
      </c>
      <c r="G23" s="164">
        <v>0</v>
      </c>
      <c r="H23" s="164">
        <v>0</v>
      </c>
      <c r="I23" s="164">
        <v>0</v>
      </c>
      <c r="J23" s="164">
        <v>0</v>
      </c>
      <c r="K23" s="164">
        <v>0</v>
      </c>
      <c r="L23" s="164">
        <v>0</v>
      </c>
      <c r="M23" s="164">
        <v>0</v>
      </c>
      <c r="N23" s="15">
        <v>0</v>
      </c>
      <c r="O23" s="15">
        <v>2</v>
      </c>
      <c r="P23" s="15">
        <v>16</v>
      </c>
      <c r="Q23" s="15">
        <v>137</v>
      </c>
      <c r="R23" s="14">
        <v>208</v>
      </c>
      <c r="S23" s="14">
        <v>287</v>
      </c>
      <c r="T23" s="14">
        <v>240</v>
      </c>
      <c r="U23" s="14">
        <v>164</v>
      </c>
      <c r="V23" s="14">
        <v>97</v>
      </c>
      <c r="W23" s="14">
        <v>80</v>
      </c>
      <c r="X23" s="14">
        <v>62</v>
      </c>
      <c r="Y23" s="14">
        <v>41</v>
      </c>
      <c r="Z23" s="14">
        <v>41</v>
      </c>
      <c r="AA23" s="14">
        <v>27</v>
      </c>
      <c r="AB23" s="14">
        <v>19</v>
      </c>
      <c r="AC23" s="14">
        <v>12</v>
      </c>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f t="shared" si="0"/>
        <v>1433</v>
      </c>
    </row>
    <row r="24" spans="2:57" ht="15.75" customHeight="1">
      <c r="B24" s="19"/>
      <c r="C24" s="65" t="s">
        <v>33</v>
      </c>
      <c r="D24" s="164">
        <v>0</v>
      </c>
      <c r="E24" s="164">
        <v>0</v>
      </c>
      <c r="F24" s="164">
        <v>0</v>
      </c>
      <c r="G24" s="164">
        <v>0</v>
      </c>
      <c r="H24" s="164">
        <v>0</v>
      </c>
      <c r="I24" s="164">
        <v>0</v>
      </c>
      <c r="J24" s="164">
        <v>0</v>
      </c>
      <c r="K24" s="164">
        <v>0</v>
      </c>
      <c r="L24" s="164">
        <v>0</v>
      </c>
      <c r="M24" s="164">
        <v>0</v>
      </c>
      <c r="N24" s="15">
        <v>1</v>
      </c>
      <c r="O24" s="15">
        <v>2</v>
      </c>
      <c r="P24" s="15">
        <v>30</v>
      </c>
      <c r="Q24" s="15">
        <v>169</v>
      </c>
      <c r="R24" s="14">
        <v>333</v>
      </c>
      <c r="S24" s="14">
        <v>413</v>
      </c>
      <c r="T24" s="14">
        <v>362</v>
      </c>
      <c r="U24" s="14">
        <v>198</v>
      </c>
      <c r="V24" s="14">
        <v>135</v>
      </c>
      <c r="W24" s="14">
        <v>122</v>
      </c>
      <c r="X24" s="14">
        <v>86</v>
      </c>
      <c r="Y24" s="14">
        <v>53</v>
      </c>
      <c r="Z24" s="14">
        <v>47</v>
      </c>
      <c r="AA24" s="14">
        <v>34</v>
      </c>
      <c r="AB24" s="14">
        <v>31</v>
      </c>
      <c r="AC24" s="14">
        <v>27</v>
      </c>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f t="shared" si="0"/>
        <v>2043</v>
      </c>
    </row>
    <row r="25" spans="2:57" ht="15.75" customHeight="1">
      <c r="B25" s="19"/>
      <c r="C25" s="65" t="s">
        <v>34</v>
      </c>
      <c r="D25" s="164">
        <v>0</v>
      </c>
      <c r="E25" s="164">
        <v>0</v>
      </c>
      <c r="F25" s="164">
        <v>0</v>
      </c>
      <c r="G25" s="164">
        <v>0</v>
      </c>
      <c r="H25" s="164">
        <v>0</v>
      </c>
      <c r="I25" s="164">
        <v>0</v>
      </c>
      <c r="J25" s="164">
        <v>0</v>
      </c>
      <c r="K25" s="164">
        <v>0</v>
      </c>
      <c r="L25" s="164">
        <v>0</v>
      </c>
      <c r="M25" s="164">
        <v>0</v>
      </c>
      <c r="N25" s="15">
        <v>0</v>
      </c>
      <c r="O25" s="15">
        <v>11</v>
      </c>
      <c r="P25" s="15">
        <v>42</v>
      </c>
      <c r="Q25" s="15">
        <v>224</v>
      </c>
      <c r="R25" s="14">
        <v>427</v>
      </c>
      <c r="S25" s="14">
        <v>553</v>
      </c>
      <c r="T25" s="14">
        <v>458</v>
      </c>
      <c r="U25" s="14">
        <v>310</v>
      </c>
      <c r="V25" s="14">
        <v>179</v>
      </c>
      <c r="W25" s="14">
        <v>181</v>
      </c>
      <c r="X25" s="14">
        <v>103</v>
      </c>
      <c r="Y25" s="14">
        <v>66</v>
      </c>
      <c r="Z25" s="14">
        <v>84</v>
      </c>
      <c r="AA25" s="14">
        <v>45</v>
      </c>
      <c r="AB25" s="14">
        <v>38</v>
      </c>
      <c r="AC25" s="14">
        <v>32</v>
      </c>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f t="shared" si="0"/>
        <v>2753</v>
      </c>
    </row>
    <row r="26" spans="2:57" ht="15.75" customHeight="1">
      <c r="B26" s="19"/>
      <c r="C26" s="65" t="s">
        <v>35</v>
      </c>
      <c r="D26" s="164">
        <v>0</v>
      </c>
      <c r="E26" s="164">
        <v>0</v>
      </c>
      <c r="F26" s="164">
        <v>0</v>
      </c>
      <c r="G26" s="164">
        <v>0</v>
      </c>
      <c r="H26" s="164">
        <v>0</v>
      </c>
      <c r="I26" s="164">
        <v>0</v>
      </c>
      <c r="J26" s="164">
        <v>0</v>
      </c>
      <c r="K26" s="164">
        <v>0</v>
      </c>
      <c r="L26" s="164">
        <v>0</v>
      </c>
      <c r="M26" s="164">
        <v>0</v>
      </c>
      <c r="N26" s="15">
        <v>1</v>
      </c>
      <c r="O26" s="15">
        <v>9</v>
      </c>
      <c r="P26" s="15">
        <v>57</v>
      </c>
      <c r="Q26" s="15">
        <v>402</v>
      </c>
      <c r="R26" s="14">
        <v>677</v>
      </c>
      <c r="S26" s="14">
        <v>889</v>
      </c>
      <c r="T26" s="14">
        <v>731</v>
      </c>
      <c r="U26" s="14">
        <v>495</v>
      </c>
      <c r="V26" s="14">
        <v>307</v>
      </c>
      <c r="W26" s="14">
        <v>304</v>
      </c>
      <c r="X26" s="14">
        <v>199</v>
      </c>
      <c r="Y26" s="14">
        <v>157</v>
      </c>
      <c r="Z26" s="14">
        <v>129</v>
      </c>
      <c r="AA26" s="14">
        <v>92</v>
      </c>
      <c r="AB26" s="14">
        <v>65</v>
      </c>
      <c r="AC26" s="14">
        <v>53</v>
      </c>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f t="shared" si="0"/>
        <v>4567</v>
      </c>
    </row>
    <row r="27" spans="2:57" ht="15.75" customHeight="1">
      <c r="B27" s="19"/>
      <c r="C27" s="65" t="s">
        <v>36</v>
      </c>
      <c r="D27" s="164">
        <v>0</v>
      </c>
      <c r="E27" s="164">
        <v>0</v>
      </c>
      <c r="F27" s="164">
        <v>0</v>
      </c>
      <c r="G27" s="164">
        <v>0</v>
      </c>
      <c r="H27" s="164">
        <v>0</v>
      </c>
      <c r="I27" s="164">
        <v>0</v>
      </c>
      <c r="J27" s="164">
        <v>0</v>
      </c>
      <c r="K27" s="164">
        <v>0</v>
      </c>
      <c r="L27" s="164">
        <v>0</v>
      </c>
      <c r="M27" s="164">
        <v>0</v>
      </c>
      <c r="N27" s="15">
        <v>2</v>
      </c>
      <c r="O27" s="15">
        <v>11</v>
      </c>
      <c r="P27" s="15">
        <v>84</v>
      </c>
      <c r="Q27" s="15">
        <v>549</v>
      </c>
      <c r="R27" s="14">
        <v>973</v>
      </c>
      <c r="S27" s="14">
        <v>1197</v>
      </c>
      <c r="T27" s="14">
        <v>1040</v>
      </c>
      <c r="U27" s="14">
        <v>770</v>
      </c>
      <c r="V27" s="14">
        <v>464</v>
      </c>
      <c r="W27" s="14">
        <v>469</v>
      </c>
      <c r="X27" s="14">
        <v>316</v>
      </c>
      <c r="Y27" s="14">
        <v>210</v>
      </c>
      <c r="Z27" s="14">
        <v>198</v>
      </c>
      <c r="AA27" s="14">
        <v>139</v>
      </c>
      <c r="AB27" s="14">
        <v>95</v>
      </c>
      <c r="AC27" s="14">
        <v>80</v>
      </c>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f t="shared" si="0"/>
        <v>6597</v>
      </c>
    </row>
    <row r="28" spans="2:57" ht="15.75" customHeight="1">
      <c r="B28" s="19"/>
      <c r="C28" s="65" t="s">
        <v>37</v>
      </c>
      <c r="D28" s="164">
        <v>0</v>
      </c>
      <c r="E28" s="164">
        <v>0</v>
      </c>
      <c r="F28" s="164">
        <v>0</v>
      </c>
      <c r="G28" s="164">
        <v>0</v>
      </c>
      <c r="H28" s="164">
        <v>0</v>
      </c>
      <c r="I28" s="164">
        <v>0</v>
      </c>
      <c r="J28" s="164">
        <v>0</v>
      </c>
      <c r="K28" s="164">
        <v>0</v>
      </c>
      <c r="L28" s="164">
        <v>0</v>
      </c>
      <c r="M28" s="164">
        <v>0</v>
      </c>
      <c r="N28" s="15">
        <v>1</v>
      </c>
      <c r="O28" s="15">
        <v>20</v>
      </c>
      <c r="P28" s="15">
        <v>97</v>
      </c>
      <c r="Q28" s="15">
        <v>682</v>
      </c>
      <c r="R28" s="14">
        <v>1237</v>
      </c>
      <c r="S28" s="14">
        <v>1637</v>
      </c>
      <c r="T28" s="14">
        <v>1575</v>
      </c>
      <c r="U28" s="14">
        <v>1096</v>
      </c>
      <c r="V28" s="14">
        <v>772</v>
      </c>
      <c r="W28" s="14">
        <v>686</v>
      </c>
      <c r="X28" s="14">
        <v>457</v>
      </c>
      <c r="Y28" s="14">
        <v>381</v>
      </c>
      <c r="Z28" s="14">
        <v>297</v>
      </c>
      <c r="AA28" s="14">
        <v>224</v>
      </c>
      <c r="AB28" s="14">
        <v>163</v>
      </c>
      <c r="AC28" s="14">
        <v>120</v>
      </c>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f t="shared" si="0"/>
        <v>9445</v>
      </c>
    </row>
    <row r="29" spans="2:57" ht="15.75" customHeight="1">
      <c r="B29" s="19"/>
      <c r="C29" s="65" t="s">
        <v>38</v>
      </c>
      <c r="D29" s="164">
        <v>0</v>
      </c>
      <c r="E29" s="164">
        <v>0</v>
      </c>
      <c r="F29" s="164">
        <v>0</v>
      </c>
      <c r="G29" s="164">
        <v>0</v>
      </c>
      <c r="H29" s="164">
        <v>0</v>
      </c>
      <c r="I29" s="164">
        <v>0</v>
      </c>
      <c r="J29" s="164">
        <v>0</v>
      </c>
      <c r="K29" s="164">
        <v>0</v>
      </c>
      <c r="L29" s="164">
        <v>0</v>
      </c>
      <c r="M29" s="164">
        <v>0</v>
      </c>
      <c r="N29" s="15">
        <v>0</v>
      </c>
      <c r="O29" s="15">
        <v>24</v>
      </c>
      <c r="P29" s="15">
        <v>102</v>
      </c>
      <c r="Q29" s="15">
        <v>617</v>
      </c>
      <c r="R29" s="14">
        <v>1091</v>
      </c>
      <c r="S29" s="14">
        <v>1739</v>
      </c>
      <c r="T29" s="14">
        <v>1709</v>
      </c>
      <c r="U29" s="14">
        <v>1306</v>
      </c>
      <c r="V29" s="14">
        <v>835</v>
      </c>
      <c r="W29" s="14">
        <v>868</v>
      </c>
      <c r="X29" s="14">
        <v>593</v>
      </c>
      <c r="Y29" s="14">
        <v>410</v>
      </c>
      <c r="Z29" s="14">
        <v>337</v>
      </c>
      <c r="AA29" s="14">
        <v>243</v>
      </c>
      <c r="AB29" s="14">
        <v>164</v>
      </c>
      <c r="AC29" s="14">
        <v>122</v>
      </c>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f t="shared" si="0"/>
        <v>10160</v>
      </c>
    </row>
    <row r="30" spans="2:57" ht="15.75" customHeight="1">
      <c r="B30" s="19"/>
      <c r="C30" s="65" t="s">
        <v>39</v>
      </c>
      <c r="D30" s="164">
        <v>0</v>
      </c>
      <c r="E30" s="164">
        <v>0</v>
      </c>
      <c r="F30" s="164">
        <v>0</v>
      </c>
      <c r="G30" s="164">
        <v>0</v>
      </c>
      <c r="H30" s="164">
        <v>0</v>
      </c>
      <c r="I30" s="164">
        <v>0</v>
      </c>
      <c r="J30" s="164">
        <v>0</v>
      </c>
      <c r="K30" s="164">
        <v>0</v>
      </c>
      <c r="L30" s="164">
        <v>0</v>
      </c>
      <c r="M30" s="164">
        <v>0</v>
      </c>
      <c r="N30" s="15">
        <v>0</v>
      </c>
      <c r="O30" s="15">
        <v>21</v>
      </c>
      <c r="P30" s="15">
        <v>86</v>
      </c>
      <c r="Q30" s="15">
        <v>546</v>
      </c>
      <c r="R30" s="14">
        <v>992</v>
      </c>
      <c r="S30" s="14">
        <v>1674</v>
      </c>
      <c r="T30" s="14">
        <v>1798</v>
      </c>
      <c r="U30" s="14">
        <v>1494</v>
      </c>
      <c r="V30" s="14">
        <v>1015</v>
      </c>
      <c r="W30" s="14">
        <v>1002</v>
      </c>
      <c r="X30" s="14">
        <v>693</v>
      </c>
      <c r="Y30" s="14">
        <v>468</v>
      </c>
      <c r="Z30" s="14">
        <v>404</v>
      </c>
      <c r="AA30" s="14">
        <v>277</v>
      </c>
      <c r="AB30" s="14">
        <v>179</v>
      </c>
      <c r="AC30" s="14">
        <v>141</v>
      </c>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f>SUM(D30:BD30)</f>
        <v>10790</v>
      </c>
    </row>
    <row r="31" spans="2:57">
      <c r="B31" s="167"/>
      <c r="C31" s="167"/>
      <c r="D31" s="167"/>
      <c r="E31" s="167"/>
      <c r="F31" s="167"/>
      <c r="G31" s="167"/>
      <c r="H31" s="167"/>
      <c r="I31" s="167"/>
      <c r="J31" s="167"/>
      <c r="K31" s="167"/>
      <c r="L31" s="167"/>
      <c r="M31" s="167"/>
      <c r="N31" s="167"/>
      <c r="O31" s="167"/>
      <c r="P31" s="167"/>
      <c r="Q31" s="167"/>
      <c r="R31" s="167"/>
      <c r="S31" s="167"/>
      <c r="T31" s="167"/>
      <c r="U31" s="167"/>
      <c r="V31" s="167"/>
      <c r="W31" s="167"/>
      <c r="X31" s="167"/>
      <c r="Y31" s="167"/>
      <c r="Z31" s="167"/>
      <c r="AA31" s="167"/>
      <c r="AB31" s="167"/>
      <c r="AC31" s="167"/>
      <c r="AD31" s="167"/>
      <c r="AE31" s="167"/>
      <c r="AF31" s="167"/>
      <c r="AG31" s="167"/>
      <c r="AH31" s="167"/>
      <c r="AI31" s="167"/>
      <c r="AJ31" s="167"/>
      <c r="AK31" s="167"/>
      <c r="AL31" s="167"/>
      <c r="AM31" s="167"/>
      <c r="AN31" s="167"/>
      <c r="AO31" s="167"/>
      <c r="AP31" s="167"/>
      <c r="AQ31" s="167"/>
      <c r="AR31" s="167"/>
      <c r="AS31" s="167"/>
      <c r="AT31" s="167"/>
      <c r="AU31" s="167"/>
      <c r="AV31" s="167"/>
      <c r="AW31" s="167"/>
      <c r="AX31" s="167"/>
      <c r="AY31" s="167"/>
      <c r="AZ31" s="167"/>
      <c r="BA31" s="167"/>
      <c r="BB31" s="167"/>
      <c r="BC31" s="167"/>
      <c r="BD31" s="167"/>
      <c r="BE31">
        <f t="shared" si="0"/>
        <v>0</v>
      </c>
    </row>
    <row r="32" spans="2:57">
      <c r="B32" s="167"/>
      <c r="C32" s="167"/>
      <c r="D32" s="167"/>
      <c r="E32" s="167"/>
      <c r="F32" s="167"/>
      <c r="G32" s="167"/>
      <c r="H32" s="167"/>
      <c r="I32" s="167"/>
      <c r="J32" s="167"/>
      <c r="K32" s="167"/>
      <c r="L32" s="167"/>
      <c r="M32" s="167"/>
      <c r="N32" s="167"/>
      <c r="O32" s="167"/>
      <c r="P32" s="167"/>
      <c r="Q32" s="167"/>
      <c r="R32" s="16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f t="shared" si="0"/>
        <v>0</v>
      </c>
    </row>
    <row r="33" spans="2:57">
      <c r="B33" s="167"/>
      <c r="C33" s="180" t="s">
        <v>204</v>
      </c>
      <c r="D33" s="167"/>
      <c r="E33" s="167"/>
      <c r="F33" s="167"/>
      <c r="G33" s="167"/>
      <c r="H33" s="167"/>
      <c r="I33" s="167"/>
      <c r="J33" s="167"/>
      <c r="K33" s="167"/>
      <c r="L33" s="167"/>
      <c r="M33" s="167"/>
      <c r="N33" s="167"/>
      <c r="O33" s="167"/>
      <c r="P33" s="167"/>
      <c r="Q33" s="167"/>
      <c r="R33" s="167"/>
      <c r="S33" s="167"/>
      <c r="T33" s="167"/>
      <c r="U33" s="167"/>
      <c r="V33" s="167"/>
      <c r="W33" s="167"/>
      <c r="X33" s="167"/>
      <c r="Y33" s="167"/>
      <c r="Z33" s="167"/>
      <c r="AA33" s="167"/>
      <c r="AB33" s="167"/>
      <c r="AC33" s="167"/>
      <c r="AD33" s="167"/>
      <c r="AE33" s="167"/>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f t="shared" si="0"/>
        <v>0</v>
      </c>
    </row>
    <row r="34" spans="2:57" ht="15.75" customHeight="1">
      <c r="B34" s="167"/>
      <c r="C34" s="168" t="s">
        <v>370</v>
      </c>
      <c r="D34" s="167"/>
      <c r="E34" s="167"/>
      <c r="F34" s="167"/>
      <c r="G34" s="167"/>
      <c r="H34" s="167"/>
      <c r="I34" s="167"/>
      <c r="J34" s="167"/>
      <c r="K34" s="167"/>
      <c r="L34" s="167"/>
      <c r="M34" s="167"/>
      <c r="N34" s="167"/>
      <c r="O34" s="167"/>
      <c r="P34" s="167"/>
      <c r="Q34" s="167"/>
      <c r="R34" s="167"/>
      <c r="S34" s="167"/>
      <c r="T34" s="167"/>
      <c r="U34" s="167"/>
      <c r="V34" s="167"/>
      <c r="W34" s="167"/>
      <c r="X34" s="167"/>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f t="shared" si="0"/>
        <v>0</v>
      </c>
    </row>
    <row r="35" spans="2:57" ht="15.75" customHeight="1">
      <c r="B35" s="167"/>
      <c r="C35" s="167"/>
      <c r="D35" s="167"/>
      <c r="E35" s="167"/>
      <c r="F35" s="167"/>
      <c r="G35" s="167"/>
      <c r="H35" s="167"/>
      <c r="I35" s="16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67"/>
      <c r="AO35" s="167"/>
      <c r="AP35" s="167"/>
      <c r="AQ35" s="167"/>
      <c r="AR35" s="167"/>
      <c r="AS35" s="167"/>
      <c r="AT35" s="167"/>
      <c r="AU35" s="167"/>
      <c r="AV35" s="167"/>
      <c r="AW35" s="167"/>
      <c r="AX35" s="167"/>
      <c r="AY35" s="167"/>
      <c r="AZ35" s="167"/>
      <c r="BA35" s="167"/>
      <c r="BB35" s="167"/>
      <c r="BC35" s="167"/>
      <c r="BD35" s="167"/>
      <c r="BE35">
        <f t="shared" si="0"/>
        <v>0</v>
      </c>
    </row>
    <row r="36" spans="2:57">
      <c r="B36" s="167"/>
      <c r="C36" s="167"/>
      <c r="D36" s="167"/>
      <c r="E36" s="167"/>
      <c r="F36" s="167"/>
      <c r="G36" s="167"/>
      <c r="H36" s="167"/>
      <c r="I36" s="167"/>
      <c r="J36" s="167"/>
      <c r="K36" s="167"/>
      <c r="L36" s="167"/>
      <c r="M36" s="167"/>
      <c r="N36" s="167"/>
      <c r="O36" s="167"/>
      <c r="P36" s="167"/>
      <c r="Q36" s="167"/>
      <c r="R36" s="167"/>
      <c r="S36" s="167"/>
      <c r="T36" s="167"/>
      <c r="U36" s="167"/>
      <c r="V36" s="167"/>
      <c r="W36" s="167"/>
      <c r="X36" s="167"/>
      <c r="Y36" s="167"/>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f t="shared" si="0"/>
        <v>0</v>
      </c>
    </row>
    <row r="37" spans="2:57">
      <c r="B37" s="167"/>
      <c r="C37" s="167"/>
      <c r="D37" s="167"/>
      <c r="E37" s="167"/>
      <c r="F37" s="167"/>
      <c r="G37" s="167"/>
      <c r="H37" s="167"/>
      <c r="I37" s="167"/>
      <c r="J37" s="167"/>
      <c r="K37" s="167"/>
      <c r="L37" s="167"/>
      <c r="M37" s="167"/>
      <c r="N37" s="167"/>
      <c r="O37" s="167"/>
      <c r="P37" s="167"/>
      <c r="Q37" s="167"/>
      <c r="R37" s="167"/>
      <c r="S37" s="167"/>
      <c r="T37" s="167"/>
      <c r="U37" s="167"/>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f t="shared" si="0"/>
        <v>0</v>
      </c>
    </row>
    <row r="38" spans="2:57">
      <c r="B38" s="167"/>
      <c r="C38" s="167"/>
      <c r="D38" s="167"/>
      <c r="E38" s="167"/>
      <c r="F38" s="167"/>
      <c r="G38" s="167"/>
      <c r="H38" s="167"/>
      <c r="I38" s="167"/>
      <c r="J38" s="167"/>
      <c r="K38" s="167"/>
      <c r="L38" s="167"/>
      <c r="M38" s="167"/>
      <c r="N38" s="167"/>
      <c r="O38" s="167"/>
      <c r="P38" s="167"/>
      <c r="Q38" s="167"/>
      <c r="R38" s="167"/>
      <c r="S38" s="167"/>
      <c r="T38" s="167"/>
      <c r="U38" s="167"/>
      <c r="V38" s="167"/>
      <c r="W38" s="167"/>
      <c r="X38" s="167"/>
      <c r="Y38" s="167"/>
      <c r="Z38" s="167"/>
      <c r="AA38" s="167"/>
      <c r="AB38" s="167"/>
      <c r="AC38" s="167"/>
      <c r="AD38" s="167"/>
      <c r="AE38" s="167"/>
      <c r="AF38" s="167"/>
      <c r="AG38" s="167"/>
      <c r="AH38" s="167"/>
      <c r="AI38" s="167"/>
      <c r="AJ38" s="167"/>
      <c r="AK38" s="167"/>
      <c r="AL38" s="167"/>
      <c r="AM38" s="167"/>
      <c r="AN38" s="167"/>
      <c r="AO38" s="167"/>
      <c r="AP38" s="167"/>
      <c r="AQ38" s="167"/>
      <c r="AR38" s="167"/>
      <c r="AS38" s="167"/>
      <c r="AT38" s="167"/>
      <c r="AU38" s="167"/>
      <c r="AV38" s="167"/>
      <c r="AW38" s="167"/>
      <c r="AX38" s="167"/>
      <c r="AY38" s="167"/>
      <c r="AZ38" s="167"/>
      <c r="BA38" s="167"/>
      <c r="BB38" s="167"/>
      <c r="BC38" s="167"/>
      <c r="BD38" s="167"/>
      <c r="BE38">
        <f t="shared" si="0"/>
        <v>0</v>
      </c>
    </row>
    <row r="39" spans="2:57">
      <c r="B39" s="167"/>
      <c r="C39" s="167"/>
      <c r="D39" s="167"/>
      <c r="E39" s="167"/>
      <c r="F39" s="167"/>
      <c r="G39" s="167"/>
      <c r="H39" s="167"/>
      <c r="I39" s="167"/>
      <c r="J39" s="167"/>
      <c r="K39" s="167"/>
      <c r="L39" s="167"/>
      <c r="M39" s="167"/>
      <c r="N39" s="167"/>
      <c r="O39" s="167"/>
      <c r="P39" s="167"/>
      <c r="Q39" s="167"/>
      <c r="R39" s="167"/>
      <c r="S39" s="167"/>
      <c r="T39" s="167"/>
      <c r="U39" s="167"/>
      <c r="V39" s="167"/>
      <c r="W39" s="167"/>
      <c r="X39" s="167"/>
      <c r="Y39" s="167"/>
      <c r="Z39" s="167"/>
      <c r="AA39" s="167"/>
      <c r="AB39" s="167"/>
      <c r="AC39" s="167"/>
      <c r="AD39" s="167"/>
      <c r="AE39" s="167"/>
      <c r="AF39" s="167"/>
      <c r="AG39" s="167"/>
      <c r="AH39" s="167"/>
      <c r="AI39" s="167"/>
      <c r="AJ39" s="167"/>
      <c r="AK39" s="167"/>
      <c r="AL39" s="167"/>
      <c r="AM39" s="167"/>
      <c r="AN39" s="167"/>
      <c r="AO39" s="167"/>
      <c r="AP39" s="167"/>
      <c r="AQ39" s="167"/>
      <c r="AR39" s="167"/>
      <c r="AS39" s="167"/>
      <c r="AT39" s="167"/>
      <c r="AU39" s="167"/>
      <c r="AV39" s="167"/>
      <c r="AW39" s="167"/>
      <c r="AX39" s="167"/>
      <c r="AY39" s="167"/>
      <c r="AZ39" s="167"/>
      <c r="BA39" s="167"/>
      <c r="BB39" s="167"/>
      <c r="BC39" s="167"/>
      <c r="BD39" s="167"/>
      <c r="BE39">
        <f t="shared" si="0"/>
        <v>0</v>
      </c>
    </row>
    <row r="40" spans="2:57">
      <c r="B40" s="167"/>
      <c r="C40" s="167"/>
      <c r="D40" s="167"/>
      <c r="E40" s="167"/>
      <c r="F40" s="167"/>
      <c r="G40" s="167"/>
      <c r="H40" s="167"/>
      <c r="I40" s="167"/>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67"/>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f t="shared" si="0"/>
        <v>0</v>
      </c>
    </row>
    <row r="41" spans="2:57">
      <c r="B41" s="167"/>
      <c r="C41" s="167"/>
      <c r="D41" s="167"/>
      <c r="E41" s="167"/>
      <c r="F41" s="167"/>
      <c r="G41" s="167"/>
      <c r="H41" s="167"/>
      <c r="I41" s="167"/>
      <c r="J41" s="167"/>
      <c r="K41" s="167"/>
      <c r="L41" s="167"/>
      <c r="M41" s="167"/>
      <c r="N41" s="167"/>
      <c r="O41" s="167"/>
      <c r="P41" s="167"/>
      <c r="Q41" s="167"/>
      <c r="R41" s="167"/>
      <c r="S41" s="167"/>
      <c r="T41" s="167"/>
      <c r="U41" s="167"/>
      <c r="V41" s="167"/>
      <c r="W41" s="167"/>
      <c r="X41" s="167"/>
      <c r="Y41" s="167"/>
      <c r="Z41" s="167"/>
      <c r="AA41" s="167"/>
      <c r="AB41" s="167"/>
      <c r="AC41" s="167"/>
      <c r="AD41" s="167"/>
      <c r="AE41" s="167"/>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f t="shared" si="0"/>
        <v>0</v>
      </c>
    </row>
  </sheetData>
  <mergeCells count="2">
    <mergeCell ref="B1:L1"/>
    <mergeCell ref="B3:L3"/>
  </mergeCells>
  <hyperlinks>
    <hyperlink ref="C3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5"/>
  <sheetViews>
    <sheetView zoomScale="80" zoomScaleNormal="80" workbookViewId="0">
      <selection activeCell="P1" sqref="P1"/>
    </sheetView>
  </sheetViews>
  <sheetFormatPr defaultColWidth="10.6640625" defaultRowHeight="15.5"/>
  <sheetData>
    <row r="1" spans="1:15">
      <c r="A1" s="194" t="s">
        <v>69</v>
      </c>
      <c r="B1" s="195"/>
      <c r="C1" s="195"/>
      <c r="D1" s="195"/>
      <c r="E1" s="195"/>
      <c r="F1" s="195"/>
      <c r="G1" s="195"/>
      <c r="I1" s="194" t="s">
        <v>185</v>
      </c>
      <c r="J1" s="195"/>
      <c r="K1" s="195"/>
      <c r="L1" s="195"/>
      <c r="M1" s="195"/>
      <c r="N1" s="195"/>
      <c r="O1" s="195"/>
    </row>
    <row r="2" spans="1:15" ht="104.5">
      <c r="A2" s="196" t="s">
        <v>70</v>
      </c>
      <c r="B2" s="20" t="s">
        <v>71</v>
      </c>
      <c r="C2" s="21" t="s">
        <v>72</v>
      </c>
      <c r="D2" s="21" t="s">
        <v>73</v>
      </c>
      <c r="E2" s="21" t="s">
        <v>74</v>
      </c>
      <c r="F2" s="21" t="s">
        <v>75</v>
      </c>
      <c r="G2" s="22" t="s">
        <v>76</v>
      </c>
      <c r="I2" s="196" t="s">
        <v>70</v>
      </c>
      <c r="J2" s="20" t="s">
        <v>71</v>
      </c>
      <c r="K2" s="21" t="s">
        <v>72</v>
      </c>
      <c r="L2" s="21" t="s">
        <v>73</v>
      </c>
      <c r="M2" s="21" t="s">
        <v>74</v>
      </c>
      <c r="N2" s="21" t="s">
        <v>75</v>
      </c>
      <c r="O2" s="22" t="s">
        <v>76</v>
      </c>
    </row>
    <row r="3" spans="1:15" ht="16.5">
      <c r="A3" s="197"/>
      <c r="B3" s="23" t="s">
        <v>77</v>
      </c>
      <c r="C3" s="24" t="s">
        <v>78</v>
      </c>
      <c r="D3" s="24" t="s">
        <v>79</v>
      </c>
      <c r="E3" s="24" t="s">
        <v>80</v>
      </c>
      <c r="F3" s="24" t="s">
        <v>81</v>
      </c>
      <c r="G3" s="25" t="s">
        <v>82</v>
      </c>
      <c r="I3" s="197"/>
      <c r="J3" s="23" t="s">
        <v>77</v>
      </c>
      <c r="K3" s="24" t="s">
        <v>78</v>
      </c>
      <c r="L3" s="24" t="s">
        <v>79</v>
      </c>
      <c r="M3" s="24" t="s">
        <v>80</v>
      </c>
      <c r="N3" s="24" t="s">
        <v>81</v>
      </c>
      <c r="O3" s="25" t="s">
        <v>82</v>
      </c>
    </row>
    <row r="4" spans="1:15">
      <c r="A4" s="26" t="s">
        <v>83</v>
      </c>
      <c r="B4" s="27">
        <v>6.3023469410836697E-3</v>
      </c>
      <c r="C4" s="28">
        <v>100000</v>
      </c>
      <c r="D4" s="28">
        <v>630.23468017578125</v>
      </c>
      <c r="E4" s="28">
        <v>99448.546875</v>
      </c>
      <c r="F4" s="28">
        <v>7610075</v>
      </c>
      <c r="G4" s="29">
        <v>76.100753784179688</v>
      </c>
      <c r="I4" s="26" t="s">
        <v>83</v>
      </c>
      <c r="J4" s="36">
        <v>5.2264290861785412E-3</v>
      </c>
      <c r="K4" s="28">
        <v>100000</v>
      </c>
      <c r="L4" s="28">
        <v>522.64288330078125</v>
      </c>
      <c r="M4" s="28">
        <v>99540.6015625</v>
      </c>
      <c r="N4" s="28">
        <v>8110474.5</v>
      </c>
      <c r="O4" s="37">
        <v>81.104743957519531</v>
      </c>
    </row>
    <row r="5" spans="1:15">
      <c r="A5" s="30" t="s">
        <v>84</v>
      </c>
      <c r="B5" s="27">
        <v>4.2268639663234353E-4</v>
      </c>
      <c r="C5" s="28">
        <v>99369.765625</v>
      </c>
      <c r="D5" s="28">
        <v>42.002246856689453</v>
      </c>
      <c r="E5" s="28">
        <v>99348.765625</v>
      </c>
      <c r="F5" s="28">
        <v>7510626.5</v>
      </c>
      <c r="G5" s="31">
        <v>75.582611083984375</v>
      </c>
      <c r="I5" s="30" t="s">
        <v>84</v>
      </c>
      <c r="J5" s="36">
        <v>3.3906285534612834E-4</v>
      </c>
      <c r="K5" s="28">
        <v>99477.359375</v>
      </c>
      <c r="L5" s="28">
        <v>33.729076385498047</v>
      </c>
      <c r="M5" s="28">
        <v>99460.5</v>
      </c>
      <c r="N5" s="28">
        <v>8010934</v>
      </c>
      <c r="O5" s="38">
        <v>80.530220031738281</v>
      </c>
    </row>
    <row r="6" spans="1:15">
      <c r="A6" s="30" t="s">
        <v>85</v>
      </c>
      <c r="B6" s="27">
        <v>2.8743533766828477E-4</v>
      </c>
      <c r="C6" s="28">
        <v>99327.765625</v>
      </c>
      <c r="D6" s="28">
        <v>28.550310134887695</v>
      </c>
      <c r="E6" s="28">
        <v>99313.4921875</v>
      </c>
      <c r="F6" s="28">
        <v>7411277.5</v>
      </c>
      <c r="G6" s="31">
        <v>74.614356994628906</v>
      </c>
      <c r="I6" s="30" t="s">
        <v>85</v>
      </c>
      <c r="J6" s="36">
        <v>2.0753819262608886E-4</v>
      </c>
      <c r="K6" s="28">
        <v>99443.6328125</v>
      </c>
      <c r="L6" s="28">
        <v>20.638351440429688</v>
      </c>
      <c r="M6" s="28">
        <v>99433.3125</v>
      </c>
      <c r="N6" s="28">
        <v>7911473.5</v>
      </c>
      <c r="O6" s="38">
        <v>79.557365417480469</v>
      </c>
    </row>
    <row r="7" spans="1:15">
      <c r="A7" s="30" t="s">
        <v>86</v>
      </c>
      <c r="B7" s="27">
        <v>2.2494496079161763E-4</v>
      </c>
      <c r="C7" s="28">
        <v>99299.21875</v>
      </c>
      <c r="D7" s="28">
        <v>22.336858749389648</v>
      </c>
      <c r="E7" s="28">
        <v>99288.046875</v>
      </c>
      <c r="F7" s="28">
        <v>7311964</v>
      </c>
      <c r="G7" s="31">
        <v>73.635665893554688</v>
      </c>
      <c r="I7" s="30" t="s">
        <v>86</v>
      </c>
      <c r="J7" s="36">
        <v>1.592152111697942E-4</v>
      </c>
      <c r="K7" s="28">
        <v>99422.9921875</v>
      </c>
      <c r="L7" s="28">
        <v>15.829652786254883</v>
      </c>
      <c r="M7" s="28">
        <v>99415.078125</v>
      </c>
      <c r="N7" s="28">
        <v>7812040</v>
      </c>
      <c r="O7" s="38">
        <v>78.573776245117188</v>
      </c>
    </row>
    <row r="8" spans="1:15">
      <c r="A8" s="30" t="s">
        <v>87</v>
      </c>
      <c r="B8" s="27">
        <v>1.5816476661711931E-4</v>
      </c>
      <c r="C8" s="28">
        <v>99276.8828125</v>
      </c>
      <c r="D8" s="28">
        <v>15.702104568481445</v>
      </c>
      <c r="E8" s="28">
        <v>99269.03125</v>
      </c>
      <c r="F8" s="28">
        <v>7212676</v>
      </c>
      <c r="G8" s="31">
        <v>72.652122497558594</v>
      </c>
      <c r="I8" s="30" t="s">
        <v>87</v>
      </c>
      <c r="J8" s="36">
        <v>1.3885405496694148E-4</v>
      </c>
      <c r="K8" s="28">
        <v>99407.1640625</v>
      </c>
      <c r="L8" s="28">
        <v>13.803088188171387</v>
      </c>
      <c r="M8" s="28">
        <v>99400.265625</v>
      </c>
      <c r="N8" s="28">
        <v>7712625</v>
      </c>
      <c r="O8" s="38">
        <v>77.586212158203125</v>
      </c>
    </row>
    <row r="9" spans="1:15">
      <c r="A9" s="30" t="s">
        <v>88</v>
      </c>
      <c r="B9" s="27">
        <v>1.5554059064015746E-4</v>
      </c>
      <c r="C9" s="28">
        <v>99261.1796875</v>
      </c>
      <c r="D9" s="28">
        <v>15.439142227172852</v>
      </c>
      <c r="E9" s="28">
        <v>99253.4609375</v>
      </c>
      <c r="F9" s="28">
        <v>7113407</v>
      </c>
      <c r="G9" s="31">
        <v>71.663536071777344</v>
      </c>
      <c r="I9" s="30" t="s">
        <v>88</v>
      </c>
      <c r="J9" s="36">
        <v>1.2557220179587603E-4</v>
      </c>
      <c r="K9" s="28">
        <v>99393.359375</v>
      </c>
      <c r="L9" s="28">
        <v>12.481042861938477</v>
      </c>
      <c r="M9" s="28">
        <v>99387.1171875</v>
      </c>
      <c r="N9" s="28">
        <v>7613225</v>
      </c>
      <c r="O9" s="38">
        <v>76.596916198730469</v>
      </c>
    </row>
    <row r="10" spans="1:15">
      <c r="A10" s="30" t="s">
        <v>89</v>
      </c>
      <c r="B10" s="27">
        <v>1.3845614739693701E-4</v>
      </c>
      <c r="C10" s="28">
        <v>99245.7421875</v>
      </c>
      <c r="D10" s="28">
        <v>13.741183280944824</v>
      </c>
      <c r="E10" s="28">
        <v>99238.875</v>
      </c>
      <c r="F10" s="28">
        <v>7014153.5</v>
      </c>
      <c r="G10" s="31">
        <v>70.674606323242188</v>
      </c>
      <c r="I10" s="30" t="s">
        <v>89</v>
      </c>
      <c r="J10" s="36">
        <v>1.1295814329059795E-4</v>
      </c>
      <c r="K10" s="28">
        <v>99380.875</v>
      </c>
      <c r="L10" s="28">
        <v>11.225878715515137</v>
      </c>
      <c r="M10" s="28">
        <v>99375.265625</v>
      </c>
      <c r="N10" s="28">
        <v>7513837.5</v>
      </c>
      <c r="O10" s="38">
        <v>75.606475830078125</v>
      </c>
    </row>
    <row r="11" spans="1:15">
      <c r="A11" s="30" t="s">
        <v>90</v>
      </c>
      <c r="B11" s="27">
        <v>1.2436427641659975E-4</v>
      </c>
      <c r="C11" s="28">
        <v>99232</v>
      </c>
      <c r="D11" s="28">
        <v>12.340915679931641</v>
      </c>
      <c r="E11" s="28">
        <v>99225.828125</v>
      </c>
      <c r="F11" s="28">
        <v>6914914.5</v>
      </c>
      <c r="G11" s="31">
        <v>69.684318542480469</v>
      </c>
      <c r="I11" s="30" t="s">
        <v>90</v>
      </c>
      <c r="J11" s="36">
        <v>1.0362247849116102E-4</v>
      </c>
      <c r="K11" s="28">
        <v>99369.6484375</v>
      </c>
      <c r="L11" s="28">
        <v>10.296929359436035</v>
      </c>
      <c r="M11" s="28">
        <v>99364.5</v>
      </c>
      <c r="N11" s="28">
        <v>7414462.5</v>
      </c>
      <c r="O11" s="38">
        <v>74.614959716796875</v>
      </c>
    </row>
    <row r="12" spans="1:15">
      <c r="A12" s="30" t="s">
        <v>91</v>
      </c>
      <c r="B12" s="27">
        <v>1.1041062680305913E-4</v>
      </c>
      <c r="C12" s="28">
        <v>99219.65625</v>
      </c>
      <c r="D12" s="28">
        <v>10.954904556274414</v>
      </c>
      <c r="E12" s="28">
        <v>99214.1796875</v>
      </c>
      <c r="F12" s="28">
        <v>6815689</v>
      </c>
      <c r="G12" s="31">
        <v>68.69293212890625</v>
      </c>
      <c r="I12" s="30" t="s">
        <v>91</v>
      </c>
      <c r="J12" s="36">
        <v>9.6691532235126942E-5</v>
      </c>
      <c r="K12" s="28">
        <v>99359.3515625</v>
      </c>
      <c r="L12" s="28">
        <v>9.607208251953125</v>
      </c>
      <c r="M12" s="28">
        <v>99354.546875</v>
      </c>
      <c r="N12" s="28">
        <v>7315098</v>
      </c>
      <c r="O12" s="38">
        <v>73.622642517089844</v>
      </c>
    </row>
    <row r="13" spans="1:15">
      <c r="A13" s="30" t="s">
        <v>92</v>
      </c>
      <c r="B13" s="27">
        <v>9.8203672678209841E-5</v>
      </c>
      <c r="C13" s="28">
        <v>99208.703125</v>
      </c>
      <c r="D13" s="28">
        <v>9.7426586151123047</v>
      </c>
      <c r="E13" s="28">
        <v>99203.828125</v>
      </c>
      <c r="F13" s="28">
        <v>6716474.5</v>
      </c>
      <c r="G13" s="31">
        <v>67.700454711914063</v>
      </c>
      <c r="I13" s="30" t="s">
        <v>92</v>
      </c>
      <c r="J13" s="36">
        <v>9.2378773842938244E-5</v>
      </c>
      <c r="K13" s="28">
        <v>99349.7421875</v>
      </c>
      <c r="L13" s="28">
        <v>9.1778078079223633</v>
      </c>
      <c r="M13" s="28">
        <v>99345.15625</v>
      </c>
      <c r="N13" s="28">
        <v>7215743.5</v>
      </c>
      <c r="O13" s="38">
        <v>72.629714965820313</v>
      </c>
    </row>
    <row r="14" spans="1:15">
      <c r="A14" s="30" t="s">
        <v>93</v>
      </c>
      <c r="B14" s="27">
        <v>9.3976806965656579E-5</v>
      </c>
      <c r="C14" s="28">
        <v>99198.9609375</v>
      </c>
      <c r="D14" s="28">
        <v>9.3224020004272461</v>
      </c>
      <c r="E14" s="28">
        <v>99194.296875</v>
      </c>
      <c r="F14" s="28">
        <v>6617271</v>
      </c>
      <c r="G14" s="31">
        <v>66.707061767578125</v>
      </c>
      <c r="I14" s="30" t="s">
        <v>93</v>
      </c>
      <c r="J14" s="36">
        <v>9.2018555733375251E-5</v>
      </c>
      <c r="K14" s="28">
        <v>99340.5625</v>
      </c>
      <c r="L14" s="28">
        <v>9.1411752700805664</v>
      </c>
      <c r="M14" s="28">
        <v>99335.9921875</v>
      </c>
      <c r="N14" s="28">
        <v>7116398</v>
      </c>
      <c r="O14" s="38">
        <v>71.636375427246094</v>
      </c>
    </row>
    <row r="15" spans="1:15">
      <c r="A15" s="30" t="s">
        <v>94</v>
      </c>
      <c r="B15" s="27">
        <v>1.0786124767037109E-4</v>
      </c>
      <c r="C15" s="28">
        <v>99189.640625</v>
      </c>
      <c r="D15" s="28">
        <v>10.698718070983887</v>
      </c>
      <c r="E15" s="28">
        <v>99184.296875</v>
      </c>
      <c r="F15" s="28">
        <v>6518076.5</v>
      </c>
      <c r="G15" s="31">
        <v>65.713279724121094</v>
      </c>
      <c r="I15" s="30" t="s">
        <v>94</v>
      </c>
      <c r="J15" s="36">
        <v>9.789587784325704E-5</v>
      </c>
      <c r="K15" s="28">
        <v>99331.421875</v>
      </c>
      <c r="L15" s="28">
        <v>9.7241363525390625</v>
      </c>
      <c r="M15" s="28">
        <v>99326.5625</v>
      </c>
      <c r="N15" s="28">
        <v>7017062</v>
      </c>
      <c r="O15" s="38">
        <v>70.642921447753906</v>
      </c>
    </row>
    <row r="16" spans="1:15">
      <c r="A16" s="30" t="s">
        <v>95</v>
      </c>
      <c r="B16" s="27">
        <v>1.5155704750213772E-4</v>
      </c>
      <c r="C16" s="28">
        <v>99178.9453125</v>
      </c>
      <c r="D16" s="28">
        <v>15.031268119812012</v>
      </c>
      <c r="E16" s="28">
        <v>99171.4296875</v>
      </c>
      <c r="F16" s="28">
        <v>6418892.5</v>
      </c>
      <c r="G16" s="31">
        <v>64.720314025878906</v>
      </c>
      <c r="I16" s="30" t="s">
        <v>95</v>
      </c>
      <c r="J16" s="36">
        <v>1.1269428068771958E-4</v>
      </c>
      <c r="K16" s="28">
        <v>99321.6953125</v>
      </c>
      <c r="L16" s="28">
        <v>11.192987442016602</v>
      </c>
      <c r="M16" s="28">
        <v>99316.09375</v>
      </c>
      <c r="N16" s="28">
        <v>6917735.5</v>
      </c>
      <c r="O16" s="38">
        <v>69.649795532226563</v>
      </c>
    </row>
    <row r="17" spans="1:15">
      <c r="A17" s="30" t="s">
        <v>96</v>
      </c>
      <c r="B17" s="27">
        <v>2.3189505736809224E-4</v>
      </c>
      <c r="C17" s="28">
        <v>99163.9140625</v>
      </c>
      <c r="D17" s="28">
        <v>22.995620727539063</v>
      </c>
      <c r="E17" s="28">
        <v>99152.421875</v>
      </c>
      <c r="F17" s="28">
        <v>6319721</v>
      </c>
      <c r="G17" s="31">
        <v>63.730049133300781</v>
      </c>
      <c r="I17" s="30" t="s">
        <v>96</v>
      </c>
      <c r="J17" s="36">
        <v>1.3793694961350411E-4</v>
      </c>
      <c r="K17" s="28">
        <v>99310.5</v>
      </c>
      <c r="L17" s="28">
        <v>13.698587417602539</v>
      </c>
      <c r="M17" s="28">
        <v>99303.65625</v>
      </c>
      <c r="N17" s="28">
        <v>6818419.5</v>
      </c>
      <c r="O17" s="38">
        <v>68.6575927734375</v>
      </c>
    </row>
    <row r="18" spans="1:15">
      <c r="A18" s="30" t="s">
        <v>97</v>
      </c>
      <c r="B18" s="27">
        <v>3.4138996852561831E-4</v>
      </c>
      <c r="C18" s="28">
        <v>99140.921875</v>
      </c>
      <c r="D18" s="28">
        <v>33.845714569091797</v>
      </c>
      <c r="E18" s="28">
        <v>99124</v>
      </c>
      <c r="F18" s="28">
        <v>6220568.5</v>
      </c>
      <c r="G18" s="31">
        <v>62.744712829589844</v>
      </c>
      <c r="I18" s="30" t="s">
        <v>97</v>
      </c>
      <c r="J18" s="36">
        <v>1.7166299221571535E-4</v>
      </c>
      <c r="K18" s="28">
        <v>99296.8046875</v>
      </c>
      <c r="L18" s="28">
        <v>17.045587539672852</v>
      </c>
      <c r="M18" s="28">
        <v>99288.28125</v>
      </c>
      <c r="N18" s="28">
        <v>6719116</v>
      </c>
      <c r="O18" s="38">
        <v>67.6669921875</v>
      </c>
    </row>
    <row r="19" spans="1:15">
      <c r="A19" s="30" t="s">
        <v>98</v>
      </c>
      <c r="B19" s="27">
        <v>4.61328134406358E-4</v>
      </c>
      <c r="C19" s="28">
        <v>99107.078125</v>
      </c>
      <c r="D19" s="28">
        <v>45.720882415771484</v>
      </c>
      <c r="E19" s="28">
        <v>99084.21875</v>
      </c>
      <c r="F19" s="28">
        <v>6121444.5</v>
      </c>
      <c r="G19" s="31">
        <v>61.765968322753906</v>
      </c>
      <c r="I19" s="30" t="s">
        <v>98</v>
      </c>
      <c r="J19" s="36">
        <v>2.0998850231990218E-4</v>
      </c>
      <c r="K19" s="28">
        <v>99279.7578125</v>
      </c>
      <c r="L19" s="28">
        <v>20.84760856628418</v>
      </c>
      <c r="M19" s="28">
        <v>99269.3359375</v>
      </c>
      <c r="N19" s="28">
        <v>6619827.5</v>
      </c>
      <c r="O19" s="38">
        <v>66.678520202636719</v>
      </c>
    </row>
    <row r="20" spans="1:15">
      <c r="A20" s="30" t="s">
        <v>99</v>
      </c>
      <c r="B20" s="27">
        <v>5.8416114188730717E-4</v>
      </c>
      <c r="C20" s="28">
        <v>99061.359375</v>
      </c>
      <c r="D20" s="28">
        <v>57.8677978515625</v>
      </c>
      <c r="E20" s="28">
        <v>99032.421875</v>
      </c>
      <c r="F20" s="28">
        <v>6022360</v>
      </c>
      <c r="G20" s="31">
        <v>60.794239044189453</v>
      </c>
      <c r="I20" s="30" t="s">
        <v>99</v>
      </c>
      <c r="J20" s="36">
        <v>2.5020970497280359E-4</v>
      </c>
      <c r="K20" s="28">
        <v>99258.9140625</v>
      </c>
      <c r="L20" s="28">
        <v>24.835542678833008</v>
      </c>
      <c r="M20" s="28">
        <v>99246.5</v>
      </c>
      <c r="N20" s="28">
        <v>6520558.5</v>
      </c>
      <c r="O20" s="38">
        <v>65.692420959472656</v>
      </c>
    </row>
    <row r="21" spans="1:15">
      <c r="A21" s="30" t="s">
        <v>100</v>
      </c>
      <c r="B21" s="27">
        <v>7.1757868863642216E-4</v>
      </c>
      <c r="C21" s="28">
        <v>99003.4921875</v>
      </c>
      <c r="D21" s="28">
        <v>71.042793273925781</v>
      </c>
      <c r="E21" s="28">
        <v>98967.96875</v>
      </c>
      <c r="F21" s="28">
        <v>5923328</v>
      </c>
      <c r="G21" s="31">
        <v>59.829486846923828</v>
      </c>
      <c r="I21" s="30" t="s">
        <v>100</v>
      </c>
      <c r="J21" s="36">
        <v>2.9255016124807298E-4</v>
      </c>
      <c r="K21" s="28">
        <v>99234.078125</v>
      </c>
      <c r="L21" s="28">
        <v>29.03094482421875</v>
      </c>
      <c r="M21" s="28">
        <v>99219.5625</v>
      </c>
      <c r="N21" s="28">
        <v>6421312</v>
      </c>
      <c r="O21" s="38">
        <v>64.708740234375</v>
      </c>
    </row>
    <row r="22" spans="1:15">
      <c r="A22" s="30" t="s">
        <v>101</v>
      </c>
      <c r="B22" s="27">
        <v>8.5859786486253142E-4</v>
      </c>
      <c r="C22" s="28">
        <v>98932.453125</v>
      </c>
      <c r="D22" s="28">
        <v>84.943191528320313</v>
      </c>
      <c r="E22" s="28">
        <v>98889.984375</v>
      </c>
      <c r="F22" s="28">
        <v>5824360</v>
      </c>
      <c r="G22" s="31">
        <v>58.872085571289063</v>
      </c>
      <c r="I22" s="30" t="s">
        <v>101</v>
      </c>
      <c r="J22" s="36">
        <v>3.3566230558790267E-4</v>
      </c>
      <c r="K22" s="28">
        <v>99205.046875</v>
      </c>
      <c r="L22" s="28">
        <v>33.299396514892578</v>
      </c>
      <c r="M22" s="28">
        <v>99188.3984375</v>
      </c>
      <c r="N22" s="28">
        <v>6322092</v>
      </c>
      <c r="O22" s="38">
        <v>63.727523803710938</v>
      </c>
    </row>
    <row r="23" spans="1:15">
      <c r="A23" s="30" t="s">
        <v>102</v>
      </c>
      <c r="B23" s="27">
        <v>1.0014867875725031E-3</v>
      </c>
      <c r="C23" s="28">
        <v>98847.5078125</v>
      </c>
      <c r="D23" s="28">
        <v>98.994476318359375</v>
      </c>
      <c r="E23" s="28">
        <v>98798.015625</v>
      </c>
      <c r="F23" s="28">
        <v>5725470</v>
      </c>
      <c r="G23" s="31">
        <v>57.922248840332031</v>
      </c>
      <c r="I23" s="30" t="s">
        <v>102</v>
      </c>
      <c r="J23" s="36">
        <v>3.7903472548350692E-4</v>
      </c>
      <c r="K23" s="28">
        <v>99171.75</v>
      </c>
      <c r="L23" s="28">
        <v>37.58953857421875</v>
      </c>
      <c r="M23" s="28">
        <v>99152.953125</v>
      </c>
      <c r="N23" s="28">
        <v>6222904</v>
      </c>
      <c r="O23" s="38">
        <v>62.748756408691406</v>
      </c>
    </row>
    <row r="24" spans="1:15">
      <c r="A24" s="30" t="s">
        <v>103</v>
      </c>
      <c r="B24" s="27">
        <v>1.1470711324363947E-3</v>
      </c>
      <c r="C24" s="28">
        <v>98748.515625</v>
      </c>
      <c r="D24" s="28">
        <v>113.27156829833984</v>
      </c>
      <c r="E24" s="28">
        <v>98691.875</v>
      </c>
      <c r="F24" s="28">
        <v>5626672</v>
      </c>
      <c r="G24" s="31">
        <v>56.979812622070313</v>
      </c>
      <c r="I24" s="30" t="s">
        <v>103</v>
      </c>
      <c r="J24" s="36">
        <v>4.244505544193089E-4</v>
      </c>
      <c r="K24" s="28">
        <v>99134.1640625</v>
      </c>
      <c r="L24" s="28">
        <v>42.077552795410156</v>
      </c>
      <c r="M24" s="28">
        <v>99113.125</v>
      </c>
      <c r="N24" s="28">
        <v>6123751</v>
      </c>
      <c r="O24" s="38">
        <v>61.772357940673828</v>
      </c>
    </row>
    <row r="25" spans="1:15">
      <c r="A25" s="30" t="s">
        <v>104</v>
      </c>
      <c r="B25" s="27">
        <v>1.2859423877671361E-3</v>
      </c>
      <c r="C25" s="28">
        <v>98635.2421875</v>
      </c>
      <c r="D25" s="28">
        <v>126.83924102783203</v>
      </c>
      <c r="E25" s="28">
        <v>98571.828125</v>
      </c>
      <c r="F25" s="28">
        <v>5527980</v>
      </c>
      <c r="G25" s="31">
        <v>56.044673919677734</v>
      </c>
      <c r="I25" s="30" t="s">
        <v>104</v>
      </c>
      <c r="J25" s="36">
        <v>4.7057535266503692E-4</v>
      </c>
      <c r="K25" s="28">
        <v>99092.0859375</v>
      </c>
      <c r="L25" s="28">
        <v>46.630294799804688</v>
      </c>
      <c r="M25" s="28">
        <v>99068.765625</v>
      </c>
      <c r="N25" s="28">
        <v>6024637.5</v>
      </c>
      <c r="O25" s="38">
        <v>60.798370361328125</v>
      </c>
    </row>
    <row r="26" spans="1:15">
      <c r="A26" s="30" t="s">
        <v>105</v>
      </c>
      <c r="B26" s="27">
        <v>1.4028329169377685E-3</v>
      </c>
      <c r="C26" s="28">
        <v>98508.40625</v>
      </c>
      <c r="D26" s="28">
        <v>138.19084167480469</v>
      </c>
      <c r="E26" s="28">
        <v>98439.3125</v>
      </c>
      <c r="F26" s="28">
        <v>5429408</v>
      </c>
      <c r="G26" s="31">
        <v>55.116188049316406</v>
      </c>
      <c r="I26" s="30" t="s">
        <v>105</v>
      </c>
      <c r="J26" s="36">
        <v>5.1309901755303144E-4</v>
      </c>
      <c r="K26" s="28">
        <v>99045.453125</v>
      </c>
      <c r="L26" s="28">
        <v>50.820125579833984</v>
      </c>
      <c r="M26" s="28">
        <v>99020.046875</v>
      </c>
      <c r="N26" s="28">
        <v>5925569</v>
      </c>
      <c r="O26" s="38">
        <v>59.826763153076172</v>
      </c>
    </row>
    <row r="27" spans="1:15">
      <c r="A27" s="30" t="s">
        <v>106</v>
      </c>
      <c r="B27" s="27">
        <v>1.4899933012202382E-3</v>
      </c>
      <c r="C27" s="28">
        <v>98370.21875</v>
      </c>
      <c r="D27" s="28">
        <v>146.57096862792969</v>
      </c>
      <c r="E27" s="28">
        <v>98296.9375</v>
      </c>
      <c r="F27" s="28">
        <v>5330969</v>
      </c>
      <c r="G27" s="31">
        <v>54.192916870117188</v>
      </c>
      <c r="I27" s="30" t="s">
        <v>106</v>
      </c>
      <c r="J27" s="36">
        <v>5.4998509585857391E-4</v>
      </c>
      <c r="K27" s="28">
        <v>98994.6328125</v>
      </c>
      <c r="L27" s="28">
        <v>54.445571899414063</v>
      </c>
      <c r="M27" s="28">
        <v>98967.40625</v>
      </c>
      <c r="N27" s="28">
        <v>5826549</v>
      </c>
      <c r="O27" s="38">
        <v>58.857219696044922</v>
      </c>
    </row>
    <row r="28" spans="1:15">
      <c r="A28" s="30" t="s">
        <v>107</v>
      </c>
      <c r="B28" s="27">
        <v>1.5538185834884644E-3</v>
      </c>
      <c r="C28" s="28">
        <v>98223.6484375</v>
      </c>
      <c r="D28" s="28">
        <v>152.62173461914063</v>
      </c>
      <c r="E28" s="28">
        <v>98147.3359375</v>
      </c>
      <c r="F28" s="28">
        <v>5232672</v>
      </c>
      <c r="G28" s="31">
        <v>53.273036956787109</v>
      </c>
      <c r="I28" s="30" t="s">
        <v>107</v>
      </c>
      <c r="J28" s="36">
        <v>5.8267998974770308E-4</v>
      </c>
      <c r="K28" s="28">
        <v>98940.1875</v>
      </c>
      <c r="L28" s="28">
        <v>57.650466918945313</v>
      </c>
      <c r="M28" s="28">
        <v>98911.359375</v>
      </c>
      <c r="N28" s="28">
        <v>5727581.5</v>
      </c>
      <c r="O28" s="38">
        <v>57.889331817626953</v>
      </c>
    </row>
    <row r="29" spans="1:15">
      <c r="A29" s="30" t="s">
        <v>108</v>
      </c>
      <c r="B29" s="27">
        <v>1.609192113392055E-3</v>
      </c>
      <c r="C29" s="28">
        <v>98071.0234375</v>
      </c>
      <c r="D29" s="28">
        <v>157.81512451171875</v>
      </c>
      <c r="E29" s="28">
        <v>97992.1171875</v>
      </c>
      <c r="F29" s="28">
        <v>5134524.5</v>
      </c>
      <c r="G29" s="31">
        <v>52.35516357421875</v>
      </c>
      <c r="I29" s="30" t="s">
        <v>108</v>
      </c>
      <c r="J29" s="36">
        <v>6.1345921130850911E-4</v>
      </c>
      <c r="K29" s="28">
        <v>98882.5390625</v>
      </c>
      <c r="L29" s="28">
        <v>60.660404205322266</v>
      </c>
      <c r="M29" s="28">
        <v>98852.203125</v>
      </c>
      <c r="N29" s="28">
        <v>5628670</v>
      </c>
      <c r="O29" s="38">
        <v>56.92279052734375</v>
      </c>
    </row>
    <row r="30" spans="1:15">
      <c r="A30" s="30" t="s">
        <v>109</v>
      </c>
      <c r="B30" s="27">
        <v>1.6636601649224758E-3</v>
      </c>
      <c r="C30" s="28">
        <v>97913.2109375</v>
      </c>
      <c r="D30" s="28">
        <v>162.89430236816406</v>
      </c>
      <c r="E30" s="28">
        <v>97831.765625</v>
      </c>
      <c r="F30" s="28">
        <v>5036532.5</v>
      </c>
      <c r="G30" s="31">
        <v>51.438743591308594</v>
      </c>
      <c r="I30" s="30" t="s">
        <v>109</v>
      </c>
      <c r="J30" s="36">
        <v>6.4568896777927876E-4</v>
      </c>
      <c r="K30" s="28">
        <v>98821.875</v>
      </c>
      <c r="L30" s="28">
        <v>63.808193206787109</v>
      </c>
      <c r="M30" s="28">
        <v>98789.96875</v>
      </c>
      <c r="N30" s="28">
        <v>5529818</v>
      </c>
      <c r="O30" s="38">
        <v>55.957427978515625</v>
      </c>
    </row>
    <row r="31" spans="1:15">
      <c r="A31" s="30" t="s">
        <v>110</v>
      </c>
      <c r="B31" s="27">
        <v>1.71330024022609E-3</v>
      </c>
      <c r="C31" s="28">
        <v>97750.3203125</v>
      </c>
      <c r="D31" s="28">
        <v>167.47564697265625</v>
      </c>
      <c r="E31" s="28">
        <v>97666.578125</v>
      </c>
      <c r="F31" s="28">
        <v>4938700.5</v>
      </c>
      <c r="G31" s="31">
        <v>50.523624420166016</v>
      </c>
      <c r="I31" s="30" t="s">
        <v>110</v>
      </c>
      <c r="J31" s="36">
        <v>6.8173068575561047E-4</v>
      </c>
      <c r="K31" s="28">
        <v>98758.0703125</v>
      </c>
      <c r="L31" s="28">
        <v>67.326408386230469</v>
      </c>
      <c r="M31" s="28">
        <v>98724.40625</v>
      </c>
      <c r="N31" s="28">
        <v>5431028</v>
      </c>
      <c r="O31" s="38">
        <v>54.993259429931641</v>
      </c>
    </row>
    <row r="32" spans="1:15">
      <c r="A32" s="30" t="s">
        <v>111</v>
      </c>
      <c r="B32" s="27">
        <v>1.7615470569580793E-3</v>
      </c>
      <c r="C32" s="28">
        <v>97582.84375</v>
      </c>
      <c r="D32" s="28">
        <v>171.89677429199219</v>
      </c>
      <c r="E32" s="28">
        <v>97496.890625</v>
      </c>
      <c r="F32" s="28">
        <v>4841034</v>
      </c>
      <c r="G32" s="31">
        <v>49.609477996826172</v>
      </c>
      <c r="I32" s="30" t="s">
        <v>111</v>
      </c>
      <c r="J32" s="36">
        <v>7.2449375875294209E-4</v>
      </c>
      <c r="K32" s="28">
        <v>98690.7421875</v>
      </c>
      <c r="L32" s="28">
        <v>71.500823974609375</v>
      </c>
      <c r="M32" s="28">
        <v>98654.9921875</v>
      </c>
      <c r="N32" s="28">
        <v>5332303.5</v>
      </c>
      <c r="O32" s="38">
        <v>54.030433654785156</v>
      </c>
    </row>
    <row r="33" spans="1:15">
      <c r="A33" s="30" t="s">
        <v>112</v>
      </c>
      <c r="B33" s="27">
        <v>1.81030691601336E-3</v>
      </c>
      <c r="C33" s="28">
        <v>97410.9453125</v>
      </c>
      <c r="D33" s="28">
        <v>176.34370422363281</v>
      </c>
      <c r="E33" s="28">
        <v>97322.7734375</v>
      </c>
      <c r="F33" s="28">
        <v>4743537</v>
      </c>
      <c r="G33" s="31">
        <v>48.696140289306641</v>
      </c>
      <c r="I33" s="30" t="s">
        <v>112</v>
      </c>
      <c r="J33" s="36">
        <v>7.7376619447022676E-4</v>
      </c>
      <c r="K33" s="28">
        <v>98619.2421875</v>
      </c>
      <c r="L33" s="28">
        <v>76.308235168457031</v>
      </c>
      <c r="M33" s="28">
        <v>98581.09375</v>
      </c>
      <c r="N33" s="28">
        <v>5233648.5</v>
      </c>
      <c r="O33" s="38">
        <v>53.069244384765625</v>
      </c>
    </row>
    <row r="34" spans="1:15">
      <c r="A34" s="30" t="s">
        <v>113</v>
      </c>
      <c r="B34" s="27">
        <v>1.8587581580504775E-3</v>
      </c>
      <c r="C34" s="28">
        <v>97234.6015625</v>
      </c>
      <c r="D34" s="28">
        <v>180.73561096191406</v>
      </c>
      <c r="E34" s="28">
        <v>97144.234375</v>
      </c>
      <c r="F34" s="28">
        <v>4646214.5</v>
      </c>
      <c r="G34" s="31">
        <v>47.783550262451172</v>
      </c>
      <c r="I34" s="30" t="s">
        <v>113</v>
      </c>
      <c r="J34" s="36">
        <v>8.2845939323306084E-4</v>
      </c>
      <c r="K34" s="28">
        <v>98542.9375</v>
      </c>
      <c r="L34" s="28">
        <v>81.638824462890625</v>
      </c>
      <c r="M34" s="28">
        <v>98502.1171875</v>
      </c>
      <c r="N34" s="28">
        <v>5135067.5</v>
      </c>
      <c r="O34" s="38">
        <v>52.109951019287109</v>
      </c>
    </row>
    <row r="35" spans="1:15">
      <c r="A35" s="30" t="s">
        <v>114</v>
      </c>
      <c r="B35" s="27">
        <v>1.9074579467996955E-3</v>
      </c>
      <c r="C35" s="28">
        <v>97053.8671875</v>
      </c>
      <c r="D35" s="28">
        <v>185.12617492675781</v>
      </c>
      <c r="E35" s="28">
        <v>96961.3046875</v>
      </c>
      <c r="F35" s="28">
        <v>4549070</v>
      </c>
      <c r="G35" s="31">
        <v>46.871601104736328</v>
      </c>
      <c r="I35" s="30" t="s">
        <v>114</v>
      </c>
      <c r="J35" s="36">
        <v>8.8473310461267829E-4</v>
      </c>
      <c r="K35" s="28">
        <v>98461.296875</v>
      </c>
      <c r="L35" s="28">
        <v>87.111968994140625</v>
      </c>
      <c r="M35" s="28">
        <v>98417.7421875</v>
      </c>
      <c r="N35" s="28">
        <v>5036565.5</v>
      </c>
      <c r="O35" s="38">
        <v>51.152744293212891</v>
      </c>
    </row>
    <row r="36" spans="1:15">
      <c r="A36" s="30" t="s">
        <v>115</v>
      </c>
      <c r="B36" s="27">
        <v>1.9591974560171366E-3</v>
      </c>
      <c r="C36" s="28">
        <v>96868.7421875</v>
      </c>
      <c r="D36" s="28">
        <v>189.78498840332031</v>
      </c>
      <c r="E36" s="28">
        <v>96773.8515625</v>
      </c>
      <c r="F36" s="28">
        <v>4452109</v>
      </c>
      <c r="G36" s="31">
        <v>45.960224151611328</v>
      </c>
      <c r="I36" s="30" t="s">
        <v>115</v>
      </c>
      <c r="J36" s="36">
        <v>9.3950657173991203E-4</v>
      </c>
      <c r="K36" s="28">
        <v>98374.1875</v>
      </c>
      <c r="L36" s="28">
        <v>92.423194885253906</v>
      </c>
      <c r="M36" s="28">
        <v>98327.9765625</v>
      </c>
      <c r="N36" s="28">
        <v>4938147.5</v>
      </c>
      <c r="O36" s="38">
        <v>50.197593688964844</v>
      </c>
    </row>
    <row r="37" spans="1:15">
      <c r="A37" s="30" t="s">
        <v>116</v>
      </c>
      <c r="B37" s="27">
        <v>2.014129189774394E-3</v>
      </c>
      <c r="C37" s="28">
        <v>96678.9609375</v>
      </c>
      <c r="D37" s="28">
        <v>194.72392272949219</v>
      </c>
      <c r="E37" s="28">
        <v>96581.59375</v>
      </c>
      <c r="F37" s="28">
        <v>4355335</v>
      </c>
      <c r="G37" s="31">
        <v>45.049461364746094</v>
      </c>
      <c r="I37" s="30" t="s">
        <v>116</v>
      </c>
      <c r="J37" s="36">
        <v>9.8923617042601109E-4</v>
      </c>
      <c r="K37" s="28">
        <v>98281.765625</v>
      </c>
      <c r="L37" s="28">
        <v>97.223876953125</v>
      </c>
      <c r="M37" s="28">
        <v>98233.15625</v>
      </c>
      <c r="N37" s="28">
        <v>4839819.5</v>
      </c>
      <c r="O37" s="38">
        <v>49.244327545166016</v>
      </c>
    </row>
    <row r="38" spans="1:15">
      <c r="A38" s="30" t="s">
        <v>117</v>
      </c>
      <c r="B38" s="27">
        <v>2.0716269500553608E-3</v>
      </c>
      <c r="C38" s="28">
        <v>96484.234375</v>
      </c>
      <c r="D38" s="28">
        <v>199.87933349609375</v>
      </c>
      <c r="E38" s="28">
        <v>96384.296875</v>
      </c>
      <c r="F38" s="28">
        <v>4258753.5</v>
      </c>
      <c r="G38" s="31">
        <v>44.139369964599609</v>
      </c>
      <c r="I38" s="30" t="s">
        <v>117</v>
      </c>
      <c r="J38" s="36">
        <v>1.0355460690334439E-3</v>
      </c>
      <c r="K38" s="28">
        <v>98184.5390625</v>
      </c>
      <c r="L38" s="28">
        <v>101.67461395263672</v>
      </c>
      <c r="M38" s="28">
        <v>98133.703125</v>
      </c>
      <c r="N38" s="28">
        <v>4741586.5</v>
      </c>
      <c r="O38" s="38">
        <v>48.292598724365234</v>
      </c>
    </row>
    <row r="39" spans="1:15">
      <c r="A39" s="30" t="s">
        <v>118</v>
      </c>
      <c r="B39" s="27">
        <v>2.1390151232481003E-3</v>
      </c>
      <c r="C39" s="28">
        <v>96284.3515625</v>
      </c>
      <c r="D39" s="28">
        <v>205.95368957519531</v>
      </c>
      <c r="E39" s="28">
        <v>96181.375</v>
      </c>
      <c r="F39" s="28">
        <v>4162369.25</v>
      </c>
      <c r="G39" s="31">
        <v>43.229965209960938</v>
      </c>
      <c r="I39" s="30" t="s">
        <v>118</v>
      </c>
      <c r="J39" s="36">
        <v>1.0866472730413079E-3</v>
      </c>
      <c r="K39" s="28">
        <v>98082.8671875</v>
      </c>
      <c r="L39" s="28">
        <v>106.58148193359375</v>
      </c>
      <c r="M39" s="28">
        <v>98029.578125</v>
      </c>
      <c r="N39" s="28">
        <v>4643453</v>
      </c>
      <c r="O39" s="38">
        <v>47.342140197753906</v>
      </c>
    </row>
    <row r="40" spans="1:15">
      <c r="A40" s="30" t="s">
        <v>119</v>
      </c>
      <c r="B40" s="27">
        <v>2.2113339509814978E-3</v>
      </c>
      <c r="C40" s="28">
        <v>96078.3984375</v>
      </c>
      <c r="D40" s="28">
        <v>212.46142578125</v>
      </c>
      <c r="E40" s="28">
        <v>95972.171875</v>
      </c>
      <c r="F40" s="28">
        <v>4066187.75</v>
      </c>
      <c r="G40" s="31">
        <v>42.321559906005859</v>
      </c>
      <c r="I40" s="30" t="s">
        <v>119</v>
      </c>
      <c r="J40" s="36">
        <v>1.1441981187090278E-3</v>
      </c>
      <c r="K40" s="28">
        <v>97976.2890625</v>
      </c>
      <c r="L40" s="28">
        <v>112.10428619384766</v>
      </c>
      <c r="M40" s="28">
        <v>97920.234375</v>
      </c>
      <c r="N40" s="28">
        <v>4545423</v>
      </c>
      <c r="O40" s="38">
        <v>46.393093109130859</v>
      </c>
    </row>
    <row r="41" spans="1:15">
      <c r="A41" s="30" t="s">
        <v>120</v>
      </c>
      <c r="B41" s="27">
        <v>2.2768150083720684E-3</v>
      </c>
      <c r="C41" s="28">
        <v>95865.9375</v>
      </c>
      <c r="D41" s="28">
        <v>218.26901245117188</v>
      </c>
      <c r="E41" s="28">
        <v>95756.8046875</v>
      </c>
      <c r="F41" s="28">
        <v>3970215.5</v>
      </c>
      <c r="G41" s="31">
        <v>41.41424560546875</v>
      </c>
      <c r="I41" s="30" t="s">
        <v>120</v>
      </c>
      <c r="J41" s="36">
        <v>1.2029183562844992E-3</v>
      </c>
      <c r="K41" s="28">
        <v>97864.1875</v>
      </c>
      <c r="L41" s="28">
        <v>117.72262573242188</v>
      </c>
      <c r="M41" s="28">
        <v>97805.328125</v>
      </c>
      <c r="N41" s="28">
        <v>4447503</v>
      </c>
      <c r="O41" s="38">
        <v>45.445663452148438</v>
      </c>
    </row>
    <row r="42" spans="1:15">
      <c r="A42" s="30" t="s">
        <v>121</v>
      </c>
      <c r="B42" s="27">
        <v>2.3329313844442368E-3</v>
      </c>
      <c r="C42" s="28">
        <v>95647.671875</v>
      </c>
      <c r="D42" s="28">
        <v>223.13945007324219</v>
      </c>
      <c r="E42" s="28">
        <v>95536.1015625</v>
      </c>
      <c r="F42" s="28">
        <v>3874458.75</v>
      </c>
      <c r="G42" s="31">
        <v>40.507610321044922</v>
      </c>
      <c r="I42" s="30" t="s">
        <v>121</v>
      </c>
      <c r="J42" s="36">
        <v>1.2640721397474408E-3</v>
      </c>
      <c r="K42" s="28">
        <v>97746.46875</v>
      </c>
      <c r="L42" s="28">
        <v>123.55858612060547</v>
      </c>
      <c r="M42" s="28">
        <v>97684.6875</v>
      </c>
      <c r="N42" s="28">
        <v>4349697.5</v>
      </c>
      <c r="O42" s="38">
        <v>44.499790191650391</v>
      </c>
    </row>
    <row r="43" spans="1:15">
      <c r="A43" s="30" t="s">
        <v>122</v>
      </c>
      <c r="B43" s="27">
        <v>2.3898361250758171E-3</v>
      </c>
      <c r="C43" s="28">
        <v>95424.53125</v>
      </c>
      <c r="D43" s="28">
        <v>228.04899597167969</v>
      </c>
      <c r="E43" s="28">
        <v>95310.5078125</v>
      </c>
      <c r="F43" s="28">
        <v>3778922.75</v>
      </c>
      <c r="G43" s="31">
        <v>39.601165771484375</v>
      </c>
      <c r="I43" s="30" t="s">
        <v>122</v>
      </c>
      <c r="J43" s="36">
        <v>1.3324045576155186E-3</v>
      </c>
      <c r="K43" s="28">
        <v>97622.9140625</v>
      </c>
      <c r="L43" s="28">
        <v>130.07321166992188</v>
      </c>
      <c r="M43" s="28">
        <v>97557.875</v>
      </c>
      <c r="N43" s="28">
        <v>4252013</v>
      </c>
      <c r="O43" s="38">
        <v>43.55548095703125</v>
      </c>
    </row>
    <row r="44" spans="1:15">
      <c r="A44" s="30" t="s">
        <v>123</v>
      </c>
      <c r="B44" s="27">
        <v>2.4626462254673243E-3</v>
      </c>
      <c r="C44" s="28">
        <v>95196.484375</v>
      </c>
      <c r="D44" s="28">
        <v>234.43525695800781</v>
      </c>
      <c r="E44" s="28">
        <v>95079.265625</v>
      </c>
      <c r="F44" s="28">
        <v>3683612.25</v>
      </c>
      <c r="G44" s="31">
        <v>38.694835662841797</v>
      </c>
      <c r="I44" s="30" t="s">
        <v>123</v>
      </c>
      <c r="J44" s="36">
        <v>1.4142458094283938E-3</v>
      </c>
      <c r="K44" s="28">
        <v>97492.84375</v>
      </c>
      <c r="L44" s="28">
        <v>137.87884521484375</v>
      </c>
      <c r="M44" s="28">
        <v>97423.90625</v>
      </c>
      <c r="N44" s="28">
        <v>4154455</v>
      </c>
      <c r="O44" s="38">
        <v>42.612922668457031</v>
      </c>
    </row>
    <row r="45" spans="1:15">
      <c r="A45" s="30" t="s">
        <v>124</v>
      </c>
      <c r="B45" s="27">
        <v>2.5655240751802921E-3</v>
      </c>
      <c r="C45" s="28">
        <v>94962.046875</v>
      </c>
      <c r="D45" s="28">
        <v>243.62741088867188</v>
      </c>
      <c r="E45" s="28">
        <v>94840.234375</v>
      </c>
      <c r="F45" s="28">
        <v>3588533</v>
      </c>
      <c r="G45" s="31">
        <v>37.789127349853516</v>
      </c>
      <c r="I45" s="30" t="s">
        <v>124</v>
      </c>
      <c r="J45" s="36">
        <v>1.5130065148696303E-3</v>
      </c>
      <c r="K45" s="28">
        <v>97354.96875</v>
      </c>
      <c r="L45" s="28">
        <v>147.2987060546875</v>
      </c>
      <c r="M45" s="28">
        <v>97281.3203125</v>
      </c>
      <c r="N45" s="28">
        <v>4057031.25</v>
      </c>
      <c r="O45" s="38">
        <v>41.672565460205078</v>
      </c>
    </row>
    <row r="46" spans="1:15">
      <c r="A46" s="30" t="s">
        <v>125</v>
      </c>
      <c r="B46" s="27">
        <v>2.7009788900613785E-3</v>
      </c>
      <c r="C46" s="28">
        <v>94718.421875</v>
      </c>
      <c r="D46" s="28">
        <v>255.83245849609375</v>
      </c>
      <c r="E46" s="28">
        <v>94590.5</v>
      </c>
      <c r="F46" s="28">
        <v>3493692.75</v>
      </c>
      <c r="G46" s="31">
        <v>36.885040283203125</v>
      </c>
      <c r="I46" s="30" t="s">
        <v>125</v>
      </c>
      <c r="J46" s="36">
        <v>1.6263265861198306E-3</v>
      </c>
      <c r="K46" s="28">
        <v>97207.671875</v>
      </c>
      <c r="L46" s="28">
        <v>158.09141540527344</v>
      </c>
      <c r="M46" s="28">
        <v>97128.625</v>
      </c>
      <c r="N46" s="28">
        <v>3959749.75</v>
      </c>
      <c r="O46" s="38">
        <v>40.734951019287109</v>
      </c>
    </row>
    <row r="47" spans="1:15">
      <c r="A47" s="30" t="s">
        <v>126</v>
      </c>
      <c r="B47" s="27">
        <v>2.8696933295577765E-3</v>
      </c>
      <c r="C47" s="28">
        <v>94462.5859375</v>
      </c>
      <c r="D47" s="28">
        <v>271.07864379882813</v>
      </c>
      <c r="E47" s="28">
        <v>94327.046875</v>
      </c>
      <c r="F47" s="28">
        <v>3399102.25</v>
      </c>
      <c r="G47" s="31">
        <v>35.98358154296875</v>
      </c>
      <c r="I47" s="30" t="s">
        <v>126</v>
      </c>
      <c r="J47" s="36">
        <v>1.7503334674984217E-3</v>
      </c>
      <c r="K47" s="28">
        <v>97049.578125</v>
      </c>
      <c r="L47" s="28">
        <v>169.86912536621094</v>
      </c>
      <c r="M47" s="28">
        <v>96964.640625</v>
      </c>
      <c r="N47" s="28">
        <v>3862621.25</v>
      </c>
      <c r="O47" s="38">
        <v>39.800495147705078</v>
      </c>
    </row>
    <row r="48" spans="1:15">
      <c r="A48" s="30" t="s">
        <v>127</v>
      </c>
      <c r="B48" s="27">
        <v>3.0660501215606928E-3</v>
      </c>
      <c r="C48" s="28">
        <v>94191.5078125</v>
      </c>
      <c r="D48" s="28">
        <v>288.7958984375</v>
      </c>
      <c r="E48" s="28">
        <v>94047.109375</v>
      </c>
      <c r="F48" s="28">
        <v>3304775.25</v>
      </c>
      <c r="G48" s="31">
        <v>35.085700988769531</v>
      </c>
      <c r="I48" s="30" t="s">
        <v>127</v>
      </c>
      <c r="J48" s="36">
        <v>1.8833458889275789E-3</v>
      </c>
      <c r="K48" s="28">
        <v>96879.7109375</v>
      </c>
      <c r="L48" s="28">
        <v>182.4580078125</v>
      </c>
      <c r="M48" s="28">
        <v>96788.484375</v>
      </c>
      <c r="N48" s="28">
        <v>3765656.5</v>
      </c>
      <c r="O48" s="38">
        <v>38.869403839111328</v>
      </c>
    </row>
    <row r="49" spans="1:15">
      <c r="A49" s="30" t="s">
        <v>128</v>
      </c>
      <c r="B49" s="27">
        <v>3.2801120541989803E-3</v>
      </c>
      <c r="C49" s="28">
        <v>93902.7109375</v>
      </c>
      <c r="D49" s="28">
        <v>308.01141357421875</v>
      </c>
      <c r="E49" s="28">
        <v>93748.703125</v>
      </c>
      <c r="F49" s="28">
        <v>3210728</v>
      </c>
      <c r="G49" s="31">
        <v>34.192070007324219</v>
      </c>
      <c r="I49" s="30" t="s">
        <v>128</v>
      </c>
      <c r="J49" s="36">
        <v>2.0247714128345251E-3</v>
      </c>
      <c r="K49" s="28">
        <v>96697.25</v>
      </c>
      <c r="L49" s="28">
        <v>195.78982543945313</v>
      </c>
      <c r="M49" s="28">
        <v>96599.359375</v>
      </c>
      <c r="N49" s="28">
        <v>3668868</v>
      </c>
      <c r="O49" s="38">
        <v>37.941802978515625</v>
      </c>
    </row>
    <row r="50" spans="1:15">
      <c r="A50" s="30" t="s">
        <v>129</v>
      </c>
      <c r="B50" s="27">
        <v>3.5201031714677811E-3</v>
      </c>
      <c r="C50" s="28">
        <v>93594.703125</v>
      </c>
      <c r="D50" s="28">
        <v>329.4630126953125</v>
      </c>
      <c r="E50" s="28">
        <v>93429.96875</v>
      </c>
      <c r="F50" s="28">
        <v>3116979.25</v>
      </c>
      <c r="G50" s="31">
        <v>33.302944183349609</v>
      </c>
      <c r="I50" s="30" t="s">
        <v>129</v>
      </c>
      <c r="J50" s="36">
        <v>2.1826105657964945E-3</v>
      </c>
      <c r="K50" s="28">
        <v>96501.4609375</v>
      </c>
      <c r="L50" s="28">
        <v>210.62510681152344</v>
      </c>
      <c r="M50" s="28">
        <v>96396.1484375</v>
      </c>
      <c r="N50" s="28">
        <v>3572268.75</v>
      </c>
      <c r="O50" s="38">
        <v>37.017768859863281</v>
      </c>
    </row>
    <row r="51" spans="1:15">
      <c r="A51" s="30" t="s">
        <v>130</v>
      </c>
      <c r="B51" s="27">
        <v>3.803920466452837E-3</v>
      </c>
      <c r="C51" s="28">
        <v>93265.2421875</v>
      </c>
      <c r="D51" s="28">
        <v>354.7735595703125</v>
      </c>
      <c r="E51" s="28">
        <v>93087.859375</v>
      </c>
      <c r="F51" s="28">
        <v>3023549.25</v>
      </c>
      <c r="G51" s="31">
        <v>32.4188232421875</v>
      </c>
      <c r="I51" s="30" t="s">
        <v>130</v>
      </c>
      <c r="J51" s="36">
        <v>2.3659262806177139E-3</v>
      </c>
      <c r="K51" s="28">
        <v>96290.8359375</v>
      </c>
      <c r="L51" s="28">
        <v>227.8170166015625</v>
      </c>
      <c r="M51" s="28">
        <v>96176.921875</v>
      </c>
      <c r="N51" s="28">
        <v>3475872.5</v>
      </c>
      <c r="O51" s="38">
        <v>36.097644805908203</v>
      </c>
    </row>
    <row r="52" spans="1:15">
      <c r="A52" s="30" t="s">
        <v>131</v>
      </c>
      <c r="B52" s="27">
        <v>4.1459756903350353E-3</v>
      </c>
      <c r="C52" s="28">
        <v>92910.46875</v>
      </c>
      <c r="D52" s="28">
        <v>385.20455932617188</v>
      </c>
      <c r="E52" s="28">
        <v>92717.8671875</v>
      </c>
      <c r="F52" s="28">
        <v>2930461.5</v>
      </c>
      <c r="G52" s="31">
        <v>31.540702819824219</v>
      </c>
      <c r="I52" s="30" t="s">
        <v>131</v>
      </c>
      <c r="J52" s="36">
        <v>2.5838462170213461E-3</v>
      </c>
      <c r="K52" s="28">
        <v>96063.015625</v>
      </c>
      <c r="L52" s="28">
        <v>248.21206665039063</v>
      </c>
      <c r="M52" s="28">
        <v>95938.90625</v>
      </c>
      <c r="N52" s="28">
        <v>3379695.75</v>
      </c>
      <c r="O52" s="38">
        <v>35.182071685791016</v>
      </c>
    </row>
    <row r="53" spans="1:15">
      <c r="A53" s="30" t="s">
        <v>132</v>
      </c>
      <c r="B53" s="27">
        <v>4.5468863099813461E-3</v>
      </c>
      <c r="C53" s="28">
        <v>92525.265625</v>
      </c>
      <c r="D53" s="28">
        <v>420.70187377929688</v>
      </c>
      <c r="E53" s="28">
        <v>92314.9140625</v>
      </c>
      <c r="F53" s="28">
        <v>2837743.75</v>
      </c>
      <c r="G53" s="31">
        <v>30.669933319091797</v>
      </c>
      <c r="I53" s="30" t="s">
        <v>132</v>
      </c>
      <c r="J53" s="36">
        <v>2.8362697921693325E-3</v>
      </c>
      <c r="K53" s="28">
        <v>95814.8046875</v>
      </c>
      <c r="L53" s="28">
        <v>271.75662231445313</v>
      </c>
      <c r="M53" s="28">
        <v>95678.921875</v>
      </c>
      <c r="N53" s="28">
        <v>3283756.75</v>
      </c>
      <c r="O53" s="38">
        <v>34.271915435791016</v>
      </c>
    </row>
    <row r="54" spans="1:15">
      <c r="A54" s="30" t="s">
        <v>133</v>
      </c>
      <c r="B54" s="27">
        <v>4.9782963469624519E-3</v>
      </c>
      <c r="C54" s="28">
        <v>92104.5625</v>
      </c>
      <c r="D54" s="28">
        <v>458.5238037109375</v>
      </c>
      <c r="E54" s="28">
        <v>91875.296875</v>
      </c>
      <c r="F54" s="28">
        <v>2745428.75</v>
      </c>
      <c r="G54" s="31">
        <v>29.8077392578125</v>
      </c>
      <c r="I54" s="30" t="s">
        <v>133</v>
      </c>
      <c r="J54" s="36">
        <v>3.1050015240907669E-3</v>
      </c>
      <c r="K54" s="28">
        <v>95543.046875</v>
      </c>
      <c r="L54" s="28">
        <v>296.66131591796875</v>
      </c>
      <c r="M54" s="28">
        <v>95394.71875</v>
      </c>
      <c r="N54" s="28">
        <v>3188077.75</v>
      </c>
      <c r="O54" s="38">
        <v>33.367973327636719</v>
      </c>
    </row>
    <row r="55" spans="1:15">
      <c r="A55" s="30" t="s">
        <v>134</v>
      </c>
      <c r="B55" s="27">
        <v>5.4409313015639782E-3</v>
      </c>
      <c r="C55" s="28">
        <v>91646.0390625</v>
      </c>
      <c r="D55" s="28">
        <v>498.63980102539063</v>
      </c>
      <c r="E55" s="28">
        <v>91396.71875</v>
      </c>
      <c r="F55" s="28">
        <v>2653553.5</v>
      </c>
      <c r="G55" s="31">
        <v>28.954372406005859</v>
      </c>
      <c r="I55" s="30" t="s">
        <v>134</v>
      </c>
      <c r="J55" s="36">
        <v>3.390508471056819E-3</v>
      </c>
      <c r="K55" s="28">
        <v>95246.3828125</v>
      </c>
      <c r="L55" s="28">
        <v>322.93365478515625</v>
      </c>
      <c r="M55" s="28">
        <v>95084.9140625</v>
      </c>
      <c r="N55" s="28">
        <v>3092683.25</v>
      </c>
      <c r="O55" s="38">
        <v>32.470348358154297</v>
      </c>
    </row>
    <row r="56" spans="1:15">
      <c r="A56" s="30" t="s">
        <v>135</v>
      </c>
      <c r="B56" s="27">
        <v>5.9650964103639126E-3</v>
      </c>
      <c r="C56" s="28">
        <v>91147.3984375</v>
      </c>
      <c r="D56" s="28">
        <v>543.7030029296875</v>
      </c>
      <c r="E56" s="28">
        <v>90875.546875</v>
      </c>
      <c r="F56" s="28">
        <v>2562156.75</v>
      </c>
      <c r="G56" s="31">
        <v>28.110036849975586</v>
      </c>
      <c r="I56" s="30" t="s">
        <v>135</v>
      </c>
      <c r="J56" s="36">
        <v>3.7114568985998631E-3</v>
      </c>
      <c r="K56" s="28">
        <v>94923.4453125</v>
      </c>
      <c r="L56" s="28">
        <v>352.30429077148438</v>
      </c>
      <c r="M56" s="28">
        <v>94747.296875</v>
      </c>
      <c r="N56" s="28">
        <v>2997598.25</v>
      </c>
      <c r="O56" s="38">
        <v>31.579113006591797</v>
      </c>
    </row>
    <row r="57" spans="1:15">
      <c r="A57" s="30" t="s">
        <v>136</v>
      </c>
      <c r="B57" s="27">
        <v>6.5485280938446522E-3</v>
      </c>
      <c r="C57" s="28">
        <v>90603.6953125</v>
      </c>
      <c r="D57" s="28">
        <v>593.32086181640625</v>
      </c>
      <c r="E57" s="28">
        <v>90307.03125</v>
      </c>
      <c r="F57" s="28">
        <v>2471281.25</v>
      </c>
      <c r="G57" s="31">
        <v>27.275722503662109</v>
      </c>
      <c r="I57" s="30" t="s">
        <v>136</v>
      </c>
      <c r="J57" s="36">
        <v>4.0661734528839588E-3</v>
      </c>
      <c r="K57" s="28">
        <v>94571.140625</v>
      </c>
      <c r="L57" s="28">
        <v>384.54266357421875</v>
      </c>
      <c r="M57" s="28">
        <v>94378.875</v>
      </c>
      <c r="N57" s="28">
        <v>2902851</v>
      </c>
      <c r="O57" s="38">
        <v>30.694892883300781</v>
      </c>
    </row>
    <row r="58" spans="1:15">
      <c r="A58" s="30" t="s">
        <v>137</v>
      </c>
      <c r="B58" s="27">
        <v>7.1699204854667187E-3</v>
      </c>
      <c r="C58" s="28">
        <v>90010.375</v>
      </c>
      <c r="D58" s="28">
        <v>645.36724853515625</v>
      </c>
      <c r="E58" s="28">
        <v>89687.6875</v>
      </c>
      <c r="F58" s="28">
        <v>2380974.25</v>
      </c>
      <c r="G58" s="31">
        <v>26.452220916748047</v>
      </c>
      <c r="I58" s="30" t="s">
        <v>137</v>
      </c>
      <c r="J58" s="36">
        <v>4.4412612915039063E-3</v>
      </c>
      <c r="K58" s="28">
        <v>94186.6015625</v>
      </c>
      <c r="L58" s="28">
        <v>418.30731201171875</v>
      </c>
      <c r="M58" s="28">
        <v>93977.453125</v>
      </c>
      <c r="N58" s="28">
        <v>2808472</v>
      </c>
      <c r="O58" s="38">
        <v>29.818168640136719</v>
      </c>
    </row>
    <row r="59" spans="1:15">
      <c r="A59" s="30" t="s">
        <v>138</v>
      </c>
      <c r="B59" s="27">
        <v>7.8031821176409721E-3</v>
      </c>
      <c r="C59" s="28">
        <v>89365.0078125</v>
      </c>
      <c r="D59" s="28">
        <v>697.3314208984375</v>
      </c>
      <c r="E59" s="28">
        <v>89016.34375</v>
      </c>
      <c r="F59" s="28">
        <v>2291286.5</v>
      </c>
      <c r="G59" s="31">
        <v>25.639638900756836</v>
      </c>
      <c r="I59" s="30" t="s">
        <v>138</v>
      </c>
      <c r="J59" s="36">
        <v>4.8293191939592361E-3</v>
      </c>
      <c r="K59" s="28">
        <v>93768.296875</v>
      </c>
      <c r="L59" s="28">
        <v>452.8370361328125</v>
      </c>
      <c r="M59" s="28">
        <v>93541.875</v>
      </c>
      <c r="N59" s="28">
        <v>2714494.5</v>
      </c>
      <c r="O59" s="38">
        <v>28.948957443237305</v>
      </c>
    </row>
    <row r="60" spans="1:15">
      <c r="A60" s="30" t="s">
        <v>139</v>
      </c>
      <c r="B60" s="27">
        <v>8.4446631371974945E-3</v>
      </c>
      <c r="C60" s="28">
        <v>88667.6796875</v>
      </c>
      <c r="D60" s="28">
        <v>748.7686767578125</v>
      </c>
      <c r="E60" s="28">
        <v>88293.296875</v>
      </c>
      <c r="F60" s="28">
        <v>2202270</v>
      </c>
      <c r="G60" s="31">
        <v>24.837347030639648</v>
      </c>
      <c r="I60" s="30" t="s">
        <v>139</v>
      </c>
      <c r="J60" s="36">
        <v>5.2210059948265553E-3</v>
      </c>
      <c r="K60" s="28">
        <v>93315.4609375</v>
      </c>
      <c r="L60" s="28">
        <v>487.20059204101563</v>
      </c>
      <c r="M60" s="28">
        <v>93071.859375</v>
      </c>
      <c r="N60" s="28">
        <v>2620952.75</v>
      </c>
      <c r="O60" s="38">
        <v>28.087015151977539</v>
      </c>
    </row>
    <row r="61" spans="1:15">
      <c r="A61" s="30" t="s">
        <v>140</v>
      </c>
      <c r="B61" s="27">
        <v>9.1161839663982391E-3</v>
      </c>
      <c r="C61" s="28">
        <v>87918.9140625</v>
      </c>
      <c r="D61" s="28">
        <v>801.4849853515625</v>
      </c>
      <c r="E61" s="28">
        <v>87518.171875</v>
      </c>
      <c r="F61" s="28">
        <v>2113976.75</v>
      </c>
      <c r="G61" s="31">
        <v>24.044618606567383</v>
      </c>
      <c r="I61" s="30" t="s">
        <v>140</v>
      </c>
      <c r="J61" s="36">
        <v>5.6132902391254902E-3</v>
      </c>
      <c r="K61" s="28">
        <v>92828.2578125</v>
      </c>
      <c r="L61" s="28">
        <v>521.07196044921875</v>
      </c>
      <c r="M61" s="28">
        <v>92567.71875</v>
      </c>
      <c r="N61" s="28">
        <v>2527880.75</v>
      </c>
      <c r="O61" s="38">
        <v>27.231801986694336</v>
      </c>
    </row>
    <row r="62" spans="1:15">
      <c r="A62" s="30" t="s">
        <v>141</v>
      </c>
      <c r="B62" s="27">
        <v>9.8380874842405319E-3</v>
      </c>
      <c r="C62" s="28">
        <v>87117.4296875</v>
      </c>
      <c r="D62" s="28">
        <v>857.06890869140625</v>
      </c>
      <c r="E62" s="28">
        <v>86688.890625</v>
      </c>
      <c r="F62" s="28">
        <v>2026458.625</v>
      </c>
      <c r="G62" s="31">
        <v>23.26123046875</v>
      </c>
      <c r="I62" s="30" t="s">
        <v>141</v>
      </c>
      <c r="J62" s="36">
        <v>6.0113845393061638E-3</v>
      </c>
      <c r="K62" s="28">
        <v>92307.1875</v>
      </c>
      <c r="L62" s="28">
        <v>554.89398193359375</v>
      </c>
      <c r="M62" s="28">
        <v>92029.7421875</v>
      </c>
      <c r="N62" s="28">
        <v>2435313.25</v>
      </c>
      <c r="O62" s="38">
        <v>26.38270378112793</v>
      </c>
    </row>
    <row r="63" spans="1:15">
      <c r="A63" s="30" t="s">
        <v>142</v>
      </c>
      <c r="B63" s="27">
        <v>1.0619322769343853E-2</v>
      </c>
      <c r="C63" s="28">
        <v>86260.359375</v>
      </c>
      <c r="D63" s="28">
        <v>916.026611328125</v>
      </c>
      <c r="E63" s="28">
        <v>85802.34375</v>
      </c>
      <c r="F63" s="28">
        <v>1939769.75</v>
      </c>
      <c r="G63" s="31">
        <v>22.487382888793945</v>
      </c>
      <c r="I63" s="30" t="s">
        <v>142</v>
      </c>
      <c r="J63" s="36">
        <v>6.4290929585695267E-3</v>
      </c>
      <c r="K63" s="28">
        <v>91752.296875</v>
      </c>
      <c r="L63" s="28">
        <v>589.884033203125</v>
      </c>
      <c r="M63" s="28">
        <v>91457.359375</v>
      </c>
      <c r="N63" s="28">
        <v>2343283.5</v>
      </c>
      <c r="O63" s="38">
        <v>25.539236068725586</v>
      </c>
    </row>
    <row r="64" spans="1:15">
      <c r="A64" s="30" t="s">
        <v>143</v>
      </c>
      <c r="B64" s="27">
        <v>1.146990992128849E-2</v>
      </c>
      <c r="C64" s="28">
        <v>85344.3359375</v>
      </c>
      <c r="D64" s="28">
        <v>978.891845703125</v>
      </c>
      <c r="E64" s="28">
        <v>84854.890625</v>
      </c>
      <c r="F64" s="28">
        <v>1853967.375</v>
      </c>
      <c r="G64" s="31">
        <v>21.723379135131836</v>
      </c>
      <c r="I64" s="30" t="s">
        <v>143</v>
      </c>
      <c r="J64" s="36">
        <v>6.8804412148892879E-3</v>
      </c>
      <c r="K64" s="28">
        <v>91162.4140625</v>
      </c>
      <c r="L64" s="28">
        <v>627.23760986328125</v>
      </c>
      <c r="M64" s="28">
        <v>90848.796875</v>
      </c>
      <c r="N64" s="28">
        <v>2251826</v>
      </c>
      <c r="O64" s="38">
        <v>24.701253890991211</v>
      </c>
    </row>
    <row r="65" spans="1:15">
      <c r="A65" s="30" t="s">
        <v>144</v>
      </c>
      <c r="B65" s="27">
        <v>1.2361294589936733E-2</v>
      </c>
      <c r="C65" s="28">
        <v>84365.4453125</v>
      </c>
      <c r="D65" s="28">
        <v>1042.8660888671875</v>
      </c>
      <c r="E65" s="28">
        <v>83844.015625</v>
      </c>
      <c r="F65" s="28">
        <v>1769112.5</v>
      </c>
      <c r="G65" s="31">
        <v>20.969633102416992</v>
      </c>
      <c r="I65" s="30" t="s">
        <v>144</v>
      </c>
      <c r="J65" s="36">
        <v>7.3711993172764778E-3</v>
      </c>
      <c r="K65" s="28">
        <v>90535.1796875</v>
      </c>
      <c r="L65" s="28">
        <v>667.35284423828125</v>
      </c>
      <c r="M65" s="28">
        <v>90201.5</v>
      </c>
      <c r="N65" s="28">
        <v>2160977.25</v>
      </c>
      <c r="O65" s="38">
        <v>23.868923187255859</v>
      </c>
    </row>
    <row r="66" spans="1:15">
      <c r="A66" s="30" t="s">
        <v>145</v>
      </c>
      <c r="B66" s="27">
        <v>1.3260341249406338E-2</v>
      </c>
      <c r="C66" s="28">
        <v>83322.578125</v>
      </c>
      <c r="D66" s="28">
        <v>1104.8858642578125</v>
      </c>
      <c r="E66" s="28">
        <v>82770.140625</v>
      </c>
      <c r="F66" s="28">
        <v>1685268.5</v>
      </c>
      <c r="G66" s="31">
        <v>20.225831985473633</v>
      </c>
      <c r="I66" s="30" t="s">
        <v>145</v>
      </c>
      <c r="J66" s="36">
        <v>7.9033896327018738E-3</v>
      </c>
      <c r="K66" s="28">
        <v>89867.828125</v>
      </c>
      <c r="L66" s="28">
        <v>710.26043701171875</v>
      </c>
      <c r="M66" s="28">
        <v>89512.703125</v>
      </c>
      <c r="N66" s="28">
        <v>2070775.75</v>
      </c>
      <c r="O66" s="38">
        <v>23.042459487915039</v>
      </c>
    </row>
    <row r="67" spans="1:15">
      <c r="A67" s="30" t="s">
        <v>146</v>
      </c>
      <c r="B67" s="27">
        <v>1.4139737002551556E-2</v>
      </c>
      <c r="C67" s="28">
        <v>82217.6953125</v>
      </c>
      <c r="D67" s="28">
        <v>1162.53662109375</v>
      </c>
      <c r="E67" s="28">
        <v>81636.421875</v>
      </c>
      <c r="F67" s="28">
        <v>1602498.375</v>
      </c>
      <c r="G67" s="31">
        <v>19.49091911315918</v>
      </c>
      <c r="I67" s="30" t="s">
        <v>146</v>
      </c>
      <c r="J67" s="36">
        <v>8.4809288382530212E-3</v>
      </c>
      <c r="K67" s="28">
        <v>89157.5703125</v>
      </c>
      <c r="L67" s="28">
        <v>756.1390380859375</v>
      </c>
      <c r="M67" s="28">
        <v>88779.5</v>
      </c>
      <c r="N67" s="28">
        <v>1981263</v>
      </c>
      <c r="O67" s="38">
        <v>22.222038269042969</v>
      </c>
    </row>
    <row r="68" spans="1:15">
      <c r="A68" s="30" t="s">
        <v>147</v>
      </c>
      <c r="B68" s="27">
        <v>1.5018866397440434E-2</v>
      </c>
      <c r="C68" s="28">
        <v>81055.15625</v>
      </c>
      <c r="D68" s="28">
        <v>1217.3565673828125</v>
      </c>
      <c r="E68" s="28">
        <v>80446.4765625</v>
      </c>
      <c r="F68" s="28">
        <v>1520861.875</v>
      </c>
      <c r="G68" s="31">
        <v>18.763296127319336</v>
      </c>
      <c r="I68" s="30" t="s">
        <v>147</v>
      </c>
      <c r="J68" s="36">
        <v>9.1108689084649086E-3</v>
      </c>
      <c r="K68" s="28">
        <v>88401.4296875</v>
      </c>
      <c r="L68" s="28">
        <v>805.413818359375</v>
      </c>
      <c r="M68" s="28">
        <v>87998.71875</v>
      </c>
      <c r="N68" s="28">
        <v>1892483.5</v>
      </c>
      <c r="O68" s="38">
        <v>21.407838821411133</v>
      </c>
    </row>
    <row r="69" spans="1:15">
      <c r="A69" s="30" t="s">
        <v>148</v>
      </c>
      <c r="B69" s="27">
        <v>1.594170555472374E-2</v>
      </c>
      <c r="C69" s="28">
        <v>79837.796875</v>
      </c>
      <c r="D69" s="28">
        <v>1272.7506103515625</v>
      </c>
      <c r="E69" s="28">
        <v>79201.421875</v>
      </c>
      <c r="F69" s="28">
        <v>1440415.5</v>
      </c>
      <c r="G69" s="31">
        <v>18.041774749755859</v>
      </c>
      <c r="I69" s="30" t="s">
        <v>148</v>
      </c>
      <c r="J69" s="36">
        <v>9.7929807379841805E-3</v>
      </c>
      <c r="K69" s="28">
        <v>87596.015625</v>
      </c>
      <c r="L69" s="28">
        <v>857.82611083984375</v>
      </c>
      <c r="M69" s="28">
        <v>87167.1015625</v>
      </c>
      <c r="N69" s="28">
        <v>1804484.875</v>
      </c>
      <c r="O69" s="38">
        <v>20.600078582763672</v>
      </c>
    </row>
    <row r="70" spans="1:15">
      <c r="A70" s="30" t="s">
        <v>149</v>
      </c>
      <c r="B70" s="27">
        <v>1.7026431858539581E-2</v>
      </c>
      <c r="C70" s="28">
        <v>78565.046875</v>
      </c>
      <c r="D70" s="28">
        <v>1337.682373046875</v>
      </c>
      <c r="E70" s="28">
        <v>77896.203125</v>
      </c>
      <c r="F70" s="28">
        <v>1361214</v>
      </c>
      <c r="G70" s="31">
        <v>17.325948715209961</v>
      </c>
      <c r="I70" s="30" t="s">
        <v>149</v>
      </c>
      <c r="J70" s="36">
        <v>1.0567729361355305E-2</v>
      </c>
      <c r="K70" s="28">
        <v>86738.1875</v>
      </c>
      <c r="L70" s="28">
        <v>916.62567138671875</v>
      </c>
      <c r="M70" s="28">
        <v>86279.875</v>
      </c>
      <c r="N70" s="28">
        <v>1717317.75</v>
      </c>
      <c r="O70" s="38">
        <v>19.798866271972656</v>
      </c>
    </row>
    <row r="71" spans="1:15">
      <c r="A71" s="30" t="s">
        <v>150</v>
      </c>
      <c r="B71" s="27">
        <v>1.8188728019595146E-2</v>
      </c>
      <c r="C71" s="28">
        <v>77227.3671875</v>
      </c>
      <c r="D71" s="28">
        <v>1404.6676025390625</v>
      </c>
      <c r="E71" s="28">
        <v>76525.03125</v>
      </c>
      <c r="F71" s="28">
        <v>1283317.875</v>
      </c>
      <c r="G71" s="31">
        <v>16.617397308349609</v>
      </c>
      <c r="I71" s="30" t="s">
        <v>150</v>
      </c>
      <c r="J71" s="36">
        <v>1.1436491273343563E-2</v>
      </c>
      <c r="K71" s="28">
        <v>85821.5625</v>
      </c>
      <c r="L71" s="28">
        <v>981.49755859375</v>
      </c>
      <c r="M71" s="28">
        <v>85330.8125</v>
      </c>
      <c r="N71" s="28">
        <v>1631037.875</v>
      </c>
      <c r="O71" s="38">
        <v>19.004989624023438</v>
      </c>
    </row>
    <row r="72" spans="1:15">
      <c r="A72" s="30" t="s">
        <v>151</v>
      </c>
      <c r="B72" s="27">
        <v>1.9483163952827454E-2</v>
      </c>
      <c r="C72" s="28">
        <v>75822.703125</v>
      </c>
      <c r="D72" s="28">
        <v>1477.26611328125</v>
      </c>
      <c r="E72" s="28">
        <v>75084.0703125</v>
      </c>
      <c r="F72" s="28">
        <v>1206792.75</v>
      </c>
      <c r="G72" s="31">
        <v>15.915981292724609</v>
      </c>
      <c r="I72" s="30" t="s">
        <v>151</v>
      </c>
      <c r="J72" s="36">
        <v>1.247374527156353E-2</v>
      </c>
      <c r="K72" s="28">
        <v>84840.0625</v>
      </c>
      <c r="L72" s="28">
        <v>1058.2733154296875</v>
      </c>
      <c r="M72" s="28">
        <v>84310.921875</v>
      </c>
      <c r="N72" s="28">
        <v>1545707</v>
      </c>
      <c r="O72" s="38">
        <v>18.219070434570313</v>
      </c>
    </row>
    <row r="73" spans="1:15">
      <c r="A73" s="30" t="s">
        <v>152</v>
      </c>
      <c r="B73" s="27">
        <v>2.0990420132875443E-2</v>
      </c>
      <c r="C73" s="28">
        <v>74345.4375</v>
      </c>
      <c r="D73" s="28">
        <v>1560.5419921875</v>
      </c>
      <c r="E73" s="28">
        <v>73565.171875</v>
      </c>
      <c r="F73" s="28">
        <v>1131708.75</v>
      </c>
      <c r="G73" s="31">
        <v>15.222302436828613</v>
      </c>
      <c r="I73" s="30" t="s">
        <v>152</v>
      </c>
      <c r="J73" s="36">
        <v>1.3659073039889336E-2</v>
      </c>
      <c r="K73" s="28">
        <v>83781.7890625</v>
      </c>
      <c r="L73" s="28">
        <v>1144.381591796875</v>
      </c>
      <c r="M73" s="28">
        <v>83209.59375</v>
      </c>
      <c r="N73" s="28">
        <v>1461396.125</v>
      </c>
      <c r="O73" s="38">
        <v>17.44288444519043</v>
      </c>
    </row>
    <row r="74" spans="1:15">
      <c r="A74" s="30" t="s">
        <v>153</v>
      </c>
      <c r="B74" s="27">
        <v>2.2447997704148293E-2</v>
      </c>
      <c r="C74" s="28">
        <v>72784.8984375</v>
      </c>
      <c r="D74" s="28">
        <v>1633.875244140625</v>
      </c>
      <c r="E74" s="28">
        <v>71967.9609375</v>
      </c>
      <c r="F74" s="28">
        <v>1058143.5</v>
      </c>
      <c r="G74" s="31">
        <v>14.537954330444336</v>
      </c>
      <c r="I74" s="30" t="s">
        <v>153</v>
      </c>
      <c r="J74" s="36">
        <v>1.4881229028105736E-2</v>
      </c>
      <c r="K74" s="28">
        <v>82637.40625</v>
      </c>
      <c r="L74" s="28">
        <v>1229.7462158203125</v>
      </c>
      <c r="M74" s="28">
        <v>82022.53125</v>
      </c>
      <c r="N74" s="28">
        <v>1378186.5</v>
      </c>
      <c r="O74" s="38">
        <v>16.677513122558594</v>
      </c>
    </row>
    <row r="75" spans="1:15">
      <c r="A75" s="30" t="s">
        <v>154</v>
      </c>
      <c r="B75" s="27">
        <v>2.4630911648273468E-2</v>
      </c>
      <c r="C75" s="28">
        <v>71151.0234375</v>
      </c>
      <c r="D75" s="28">
        <v>1752.5145263671875</v>
      </c>
      <c r="E75" s="28">
        <v>70274.765625</v>
      </c>
      <c r="F75" s="28">
        <v>986175.5625</v>
      </c>
      <c r="G75" s="31">
        <v>13.86031436920166</v>
      </c>
      <c r="I75" s="30" t="s">
        <v>154</v>
      </c>
      <c r="J75" s="36">
        <v>1.6529232263565063E-2</v>
      </c>
      <c r="K75" s="28">
        <v>81407.65625</v>
      </c>
      <c r="L75" s="28">
        <v>1345.6060791015625</v>
      </c>
      <c r="M75" s="28">
        <v>80734.8515625</v>
      </c>
      <c r="N75" s="28">
        <v>1296164</v>
      </c>
      <c r="O75" s="38">
        <v>15.921893119812012</v>
      </c>
    </row>
    <row r="76" spans="1:15">
      <c r="A76" s="30" t="s">
        <v>155</v>
      </c>
      <c r="B76" s="27">
        <v>2.6569554582238197E-2</v>
      </c>
      <c r="C76" s="28">
        <v>69398.5078125</v>
      </c>
      <c r="D76" s="28">
        <v>1843.887451171875</v>
      </c>
      <c r="E76" s="28">
        <v>68476.5625</v>
      </c>
      <c r="F76" s="28">
        <v>915900.8125</v>
      </c>
      <c r="G76" s="31">
        <v>13.197701454162598</v>
      </c>
      <c r="I76" s="30" t="s">
        <v>155</v>
      </c>
      <c r="J76" s="36">
        <v>1.8210263922810555E-2</v>
      </c>
      <c r="K76" s="28">
        <v>80062.046875</v>
      </c>
      <c r="L76" s="28">
        <v>1457.9510498046875</v>
      </c>
      <c r="M76" s="28">
        <v>79333.0703125</v>
      </c>
      <c r="N76" s="28">
        <v>1215429.125</v>
      </c>
      <c r="O76" s="38">
        <v>15.181089401245117</v>
      </c>
    </row>
    <row r="77" spans="1:15">
      <c r="A77" s="30" t="s">
        <v>156</v>
      </c>
      <c r="B77" s="27">
        <v>2.9040491208434105E-2</v>
      </c>
      <c r="C77" s="28">
        <v>67554.6171875</v>
      </c>
      <c r="D77" s="28">
        <v>1961.8192138671875</v>
      </c>
      <c r="E77" s="28">
        <v>66573.703125</v>
      </c>
      <c r="F77" s="28">
        <v>847424.25</v>
      </c>
      <c r="G77" s="31">
        <v>12.544282913208008</v>
      </c>
      <c r="I77" s="30" t="s">
        <v>156</v>
      </c>
      <c r="J77" s="36">
        <v>2.0010983571410179E-2</v>
      </c>
      <c r="K77" s="28">
        <v>78604.09375</v>
      </c>
      <c r="L77" s="28">
        <v>1572.9451904296875</v>
      </c>
      <c r="M77" s="28">
        <v>77817.625</v>
      </c>
      <c r="N77" s="28">
        <v>1136096</v>
      </c>
      <c r="O77" s="38">
        <v>14.453394889831543</v>
      </c>
    </row>
    <row r="78" spans="1:15">
      <c r="A78" s="30" t="s">
        <v>157</v>
      </c>
      <c r="B78" s="27">
        <v>3.153933584690094E-2</v>
      </c>
      <c r="C78" s="28">
        <v>65592.796875</v>
      </c>
      <c r="D78" s="28">
        <v>2068.753173828125</v>
      </c>
      <c r="E78" s="28">
        <v>64558.421875</v>
      </c>
      <c r="F78" s="28">
        <v>780850.5625</v>
      </c>
      <c r="G78" s="31">
        <v>11.90451717376709</v>
      </c>
      <c r="I78" s="30" t="s">
        <v>157</v>
      </c>
      <c r="J78" s="36">
        <v>2.1903079003095627E-2</v>
      </c>
      <c r="K78" s="28">
        <v>77031.1484375</v>
      </c>
      <c r="L78" s="28">
        <v>1687.2193603515625</v>
      </c>
      <c r="M78" s="28">
        <v>76187.5390625</v>
      </c>
      <c r="N78" s="28">
        <v>1058278.375</v>
      </c>
      <c r="O78" s="38">
        <v>13.738317489624023</v>
      </c>
    </row>
    <row r="79" spans="1:15">
      <c r="A79" s="30" t="s">
        <v>158</v>
      </c>
      <c r="B79" s="27">
        <v>3.4644465893507004E-2</v>
      </c>
      <c r="C79" s="28">
        <v>63524.04296875</v>
      </c>
      <c r="D79" s="28">
        <v>2200.756591796875</v>
      </c>
      <c r="E79" s="28">
        <v>62423.6640625</v>
      </c>
      <c r="F79" s="28">
        <v>716292.125</v>
      </c>
      <c r="G79" s="31">
        <v>11.275921821594238</v>
      </c>
      <c r="I79" s="30" t="s">
        <v>158</v>
      </c>
      <c r="J79" s="36">
        <v>2.4321969598531723E-2</v>
      </c>
      <c r="K79" s="28">
        <v>75343.9296875</v>
      </c>
      <c r="L79" s="28">
        <v>1832.5128173828125</v>
      </c>
      <c r="M79" s="28">
        <v>74427.671875</v>
      </c>
      <c r="N79" s="28">
        <v>982090.875</v>
      </c>
      <c r="O79" s="38">
        <v>13.034770965576172</v>
      </c>
    </row>
    <row r="80" spans="1:15">
      <c r="A80" s="30" t="s">
        <v>159</v>
      </c>
      <c r="B80" s="27">
        <v>3.8148298859596252E-2</v>
      </c>
      <c r="C80" s="28">
        <v>61323.28515625</v>
      </c>
      <c r="D80" s="28">
        <v>2339.37890625</v>
      </c>
      <c r="E80" s="28">
        <v>60153.59375</v>
      </c>
      <c r="F80" s="28">
        <v>653868.5</v>
      </c>
      <c r="G80" s="31">
        <v>10.662646293640137</v>
      </c>
      <c r="I80" s="30" t="s">
        <v>159</v>
      </c>
      <c r="J80" s="36">
        <v>2.6898579671978951E-2</v>
      </c>
      <c r="K80" s="28">
        <v>73511.4140625</v>
      </c>
      <c r="L80" s="28">
        <v>1977.3526611328125</v>
      </c>
      <c r="M80" s="28">
        <v>72522.734375</v>
      </c>
      <c r="N80" s="28">
        <v>907663.25</v>
      </c>
      <c r="O80" s="38">
        <v>12.34724235534668</v>
      </c>
    </row>
    <row r="81" spans="1:15">
      <c r="A81" s="30" t="s">
        <v>160</v>
      </c>
      <c r="B81" s="27">
        <v>4.2249701917171478E-2</v>
      </c>
      <c r="C81" s="28">
        <v>58983.90625</v>
      </c>
      <c r="D81" s="28">
        <v>2492.052490234375</v>
      </c>
      <c r="E81" s="28">
        <v>57737.8828125</v>
      </c>
      <c r="F81" s="28">
        <v>593714.875</v>
      </c>
      <c r="G81" s="31">
        <v>10.065710067749023</v>
      </c>
      <c r="I81" s="30" t="s">
        <v>160</v>
      </c>
      <c r="J81" s="36">
        <v>2.9885623604059219E-2</v>
      </c>
      <c r="K81" s="28">
        <v>71534.0625</v>
      </c>
      <c r="L81" s="28">
        <v>2137.840087890625</v>
      </c>
      <c r="M81" s="28">
        <v>70465.140625</v>
      </c>
      <c r="N81" s="28">
        <v>835140.5</v>
      </c>
      <c r="O81" s="38">
        <v>11.674724578857422</v>
      </c>
    </row>
    <row r="82" spans="1:15">
      <c r="A82" s="30" t="s">
        <v>161</v>
      </c>
      <c r="B82" s="27">
        <v>4.6521790325641632E-2</v>
      </c>
      <c r="C82" s="28">
        <v>56491.85546875</v>
      </c>
      <c r="D82" s="28">
        <v>2628.102294921875</v>
      </c>
      <c r="E82" s="28">
        <v>55177.8046875</v>
      </c>
      <c r="F82" s="28">
        <v>535977</v>
      </c>
      <c r="G82" s="31">
        <v>9.4876861572265625</v>
      </c>
      <c r="I82" s="30" t="s">
        <v>161</v>
      </c>
      <c r="J82" s="36">
        <v>3.3412754535675049E-2</v>
      </c>
      <c r="K82" s="28">
        <v>69396.21875</v>
      </c>
      <c r="L82" s="28">
        <v>2318.71875</v>
      </c>
      <c r="M82" s="28">
        <v>68236.859375</v>
      </c>
      <c r="N82" s="28">
        <v>764675.375</v>
      </c>
      <c r="O82" s="38">
        <v>11.018977165222168</v>
      </c>
    </row>
    <row r="83" spans="1:15">
      <c r="A83" s="30" t="s">
        <v>162</v>
      </c>
      <c r="B83" s="27">
        <v>5.1400776952505112E-2</v>
      </c>
      <c r="C83" s="28">
        <v>53863.75390625</v>
      </c>
      <c r="D83" s="28">
        <v>2768.638916015625</v>
      </c>
      <c r="E83" s="28">
        <v>52479.43359375</v>
      </c>
      <c r="F83" s="28">
        <v>480799.1875</v>
      </c>
      <c r="G83" s="31">
        <v>8.9262104034423828</v>
      </c>
      <c r="I83" s="30" t="s">
        <v>162</v>
      </c>
      <c r="J83" s="36">
        <v>3.7064902484416962E-2</v>
      </c>
      <c r="K83" s="28">
        <v>67077.5</v>
      </c>
      <c r="L83" s="28">
        <v>2486.220947265625</v>
      </c>
      <c r="M83" s="28">
        <v>65834.390625</v>
      </c>
      <c r="N83" s="28">
        <v>696438.5</v>
      </c>
      <c r="O83" s="38">
        <v>10.382595062255859</v>
      </c>
    </row>
    <row r="84" spans="1:15">
      <c r="A84" s="30" t="s">
        <v>163</v>
      </c>
      <c r="B84" s="27">
        <v>5.678277462720871E-2</v>
      </c>
      <c r="C84" s="28">
        <v>51095.11328125</v>
      </c>
      <c r="D84" s="28">
        <v>2901.322265625</v>
      </c>
      <c r="E84" s="28">
        <v>49644.453125</v>
      </c>
      <c r="F84" s="28">
        <v>428319.75</v>
      </c>
      <c r="G84" s="31">
        <v>8.3827924728393555</v>
      </c>
      <c r="I84" s="30" t="s">
        <v>163</v>
      </c>
      <c r="J84" s="36">
        <v>4.147796705365181E-2</v>
      </c>
      <c r="K84" s="28">
        <v>64591.27734375</v>
      </c>
      <c r="L84" s="28">
        <v>2679.114990234375</v>
      </c>
      <c r="M84" s="28">
        <v>63251.71875</v>
      </c>
      <c r="N84" s="28">
        <v>630604.125</v>
      </c>
      <c r="O84" s="38">
        <v>9.7629919052124023</v>
      </c>
    </row>
    <row r="85" spans="1:15">
      <c r="A85" s="30" t="s">
        <v>164</v>
      </c>
      <c r="B85" s="27">
        <v>6.2514141201972961E-2</v>
      </c>
      <c r="C85" s="28">
        <v>48193.7890625</v>
      </c>
      <c r="D85" s="28">
        <v>3012.793212890625</v>
      </c>
      <c r="E85" s="28">
        <v>46687.390625</v>
      </c>
      <c r="F85" s="28">
        <v>378675.3125</v>
      </c>
      <c r="G85" s="31">
        <v>7.8573465347290039</v>
      </c>
      <c r="I85" s="30" t="s">
        <v>164</v>
      </c>
      <c r="J85" s="36">
        <v>4.6149767935276031E-2</v>
      </c>
      <c r="K85" s="28">
        <v>61912.1640625</v>
      </c>
      <c r="L85" s="28">
        <v>2857.23193359375</v>
      </c>
      <c r="M85" s="28">
        <v>60483.546875</v>
      </c>
      <c r="N85" s="28">
        <v>567352.375</v>
      </c>
      <c r="O85" s="38">
        <v>9.1638269424438477</v>
      </c>
    </row>
    <row r="86" spans="1:15">
      <c r="A86" s="30" t="s">
        <v>165</v>
      </c>
      <c r="B86" s="27">
        <v>6.9451943039894104E-2</v>
      </c>
      <c r="C86" s="28">
        <v>45180.99609375</v>
      </c>
      <c r="D86" s="28">
        <v>3137.907958984375</v>
      </c>
      <c r="E86" s="28">
        <v>43612.04296875</v>
      </c>
      <c r="F86" s="28">
        <v>331987.90625</v>
      </c>
      <c r="G86" s="31">
        <v>7.3479547500610352</v>
      </c>
      <c r="I86" s="30" t="s">
        <v>165</v>
      </c>
      <c r="J86" s="36">
        <v>5.1680829375982285E-2</v>
      </c>
      <c r="K86" s="28">
        <v>59054.93359375</v>
      </c>
      <c r="L86" s="28">
        <v>3052.008056640625</v>
      </c>
      <c r="M86" s="28">
        <v>57528.9296875</v>
      </c>
      <c r="N86" s="28">
        <v>506868.84375</v>
      </c>
      <c r="O86" s="38">
        <v>8.5830059051513672</v>
      </c>
    </row>
    <row r="87" spans="1:15">
      <c r="A87" s="30" t="s">
        <v>166</v>
      </c>
      <c r="B87" s="27">
        <v>7.7621564269065857E-2</v>
      </c>
      <c r="C87" s="28">
        <v>42043.08984375</v>
      </c>
      <c r="D87" s="28">
        <v>3263.450439453125</v>
      </c>
      <c r="E87" s="28">
        <v>40411.3671875</v>
      </c>
      <c r="F87" s="28">
        <v>288375.875</v>
      </c>
      <c r="G87" s="31">
        <v>6.8590550422668457</v>
      </c>
      <c r="I87" s="30" t="s">
        <v>166</v>
      </c>
      <c r="J87" s="36">
        <v>5.8587189763784409E-2</v>
      </c>
      <c r="K87" s="28">
        <v>56002.92578125</v>
      </c>
      <c r="L87" s="28">
        <v>3281.053955078125</v>
      </c>
      <c r="M87" s="28">
        <v>54362.3984375</v>
      </c>
      <c r="N87" s="28">
        <v>449339.90625</v>
      </c>
      <c r="O87" s="38">
        <v>8.0235080718994141</v>
      </c>
    </row>
    <row r="88" spans="1:15">
      <c r="A88" s="30" t="s">
        <v>167</v>
      </c>
      <c r="B88" s="27">
        <v>8.6155369877815247E-2</v>
      </c>
      <c r="C88" s="28">
        <v>38779.640625</v>
      </c>
      <c r="D88" s="28">
        <v>3341.07421875</v>
      </c>
      <c r="E88" s="28">
        <v>37109.1015625</v>
      </c>
      <c r="F88" s="28">
        <v>247964.5</v>
      </c>
      <c r="G88" s="31">
        <v>6.3941926956176758</v>
      </c>
      <c r="I88" s="30" t="s">
        <v>167</v>
      </c>
      <c r="J88" s="36">
        <v>6.5586209297180176E-2</v>
      </c>
      <c r="K88" s="28">
        <v>52721.87109375</v>
      </c>
      <c r="L88" s="28">
        <v>3457.82763671875</v>
      </c>
      <c r="M88" s="28">
        <v>50992.95703125</v>
      </c>
      <c r="N88" s="28">
        <v>394977.5</v>
      </c>
      <c r="O88" s="38">
        <v>7.4917201995849609</v>
      </c>
    </row>
    <row r="89" spans="1:15">
      <c r="A89" s="30" t="s">
        <v>168</v>
      </c>
      <c r="B89" s="27">
        <v>9.5450498163700104E-2</v>
      </c>
      <c r="C89" s="28">
        <v>35438.56640625</v>
      </c>
      <c r="D89" s="28">
        <v>3382.62890625</v>
      </c>
      <c r="E89" s="28">
        <v>33747.25</v>
      </c>
      <c r="F89" s="28">
        <v>210855.40625</v>
      </c>
      <c r="G89" s="31">
        <v>5.949885368347168</v>
      </c>
      <c r="I89" s="30" t="s">
        <v>168</v>
      </c>
      <c r="J89" s="36">
        <v>7.2854951024055481E-2</v>
      </c>
      <c r="K89" s="28">
        <v>49264.04296875</v>
      </c>
      <c r="L89" s="28">
        <v>3589.12939453125</v>
      </c>
      <c r="M89" s="28">
        <v>47469.4765625</v>
      </c>
      <c r="N89" s="28">
        <v>343984.5625</v>
      </c>
      <c r="O89" s="38">
        <v>6.9824671745300293</v>
      </c>
    </row>
    <row r="90" spans="1:15">
      <c r="A90" s="30" t="s">
        <v>169</v>
      </c>
      <c r="B90" s="27">
        <v>0.10578827559947968</v>
      </c>
      <c r="C90" s="28">
        <v>32055.9375</v>
      </c>
      <c r="D90" s="28">
        <v>3391.142333984375</v>
      </c>
      <c r="E90" s="28">
        <v>30360.3671875</v>
      </c>
      <c r="F90" s="28">
        <v>177108.15625</v>
      </c>
      <c r="G90" s="31">
        <v>5.5249719619750977</v>
      </c>
      <c r="I90" s="30" t="s">
        <v>169</v>
      </c>
      <c r="J90" s="36">
        <v>8.1114701926708221E-2</v>
      </c>
      <c r="K90" s="28">
        <v>45674.9140625</v>
      </c>
      <c r="L90" s="28">
        <v>3704.906982421875</v>
      </c>
      <c r="M90" s="28">
        <v>43822.4609375</v>
      </c>
      <c r="N90" s="28">
        <v>296515.0625</v>
      </c>
      <c r="O90" s="38">
        <v>6.4918580055236816</v>
      </c>
    </row>
    <row r="91" spans="1:15">
      <c r="A91" s="30" t="s">
        <v>170</v>
      </c>
      <c r="B91" s="27">
        <v>0.11852699518203735</v>
      </c>
      <c r="C91" s="28">
        <v>28664.794921875</v>
      </c>
      <c r="D91" s="28">
        <v>3397.552001953125</v>
      </c>
      <c r="E91" s="28">
        <v>26966.01953125</v>
      </c>
      <c r="F91" s="28">
        <v>146747.78125</v>
      </c>
      <c r="G91" s="31">
        <v>5.1194429397583008</v>
      </c>
      <c r="I91" s="30" t="s">
        <v>170</v>
      </c>
      <c r="J91" s="36">
        <v>9.1617569327354431E-2</v>
      </c>
      <c r="K91" s="28">
        <v>41970.0078125</v>
      </c>
      <c r="L91" s="28">
        <v>3845.190185546875</v>
      </c>
      <c r="M91" s="28">
        <v>40047.4140625</v>
      </c>
      <c r="N91" s="28">
        <v>252692.609375</v>
      </c>
      <c r="O91" s="38">
        <v>6.0207901000976563</v>
      </c>
    </row>
    <row r="92" spans="1:15">
      <c r="A92" s="30" t="s">
        <v>171</v>
      </c>
      <c r="B92" s="27">
        <v>0.13243746757507324</v>
      </c>
      <c r="C92" s="28">
        <v>25267.2421875</v>
      </c>
      <c r="D92" s="28">
        <v>3346.32958984375</v>
      </c>
      <c r="E92" s="28">
        <v>23594.078125</v>
      </c>
      <c r="F92" s="28">
        <v>119781.765625</v>
      </c>
      <c r="G92" s="31">
        <v>4.7405953407287598</v>
      </c>
      <c r="I92" s="30" t="s">
        <v>171</v>
      </c>
      <c r="J92" s="36">
        <v>0.10324060171842575</v>
      </c>
      <c r="K92" s="28">
        <v>38124.81640625</v>
      </c>
      <c r="L92" s="28">
        <v>3936.029052734375</v>
      </c>
      <c r="M92" s="28">
        <v>36156.8046875</v>
      </c>
      <c r="N92" s="28">
        <v>212645.203125</v>
      </c>
      <c r="O92" s="38">
        <v>5.5776057243347168</v>
      </c>
    </row>
    <row r="93" spans="1:15">
      <c r="A93" s="30" t="s">
        <v>172</v>
      </c>
      <c r="B93" s="27">
        <v>0.14754107594490051</v>
      </c>
      <c r="C93" s="28">
        <v>21920.912109375</v>
      </c>
      <c r="D93" s="28">
        <v>3234.23486328125</v>
      </c>
      <c r="E93" s="28">
        <v>20303.794921875</v>
      </c>
      <c r="F93" s="28">
        <v>96187.6875</v>
      </c>
      <c r="G93" s="31">
        <v>4.387941837310791</v>
      </c>
      <c r="I93" s="30" t="s">
        <v>172</v>
      </c>
      <c r="J93" s="36">
        <v>0.11604062467813492</v>
      </c>
      <c r="K93" s="28">
        <v>34188.7890625</v>
      </c>
      <c r="L93" s="28">
        <v>3967.288330078125</v>
      </c>
      <c r="M93" s="28">
        <v>32205.14453125</v>
      </c>
      <c r="N93" s="28">
        <v>176488.390625</v>
      </c>
      <c r="O93" s="38">
        <v>5.1621713638305664</v>
      </c>
    </row>
    <row r="94" spans="1:15">
      <c r="A94" s="30" t="s">
        <v>173</v>
      </c>
      <c r="B94" s="27">
        <v>0.16383889317512512</v>
      </c>
      <c r="C94" s="28">
        <v>18686.677734375</v>
      </c>
      <c r="D94" s="28">
        <v>3061.6044921875</v>
      </c>
      <c r="E94" s="28">
        <v>17155.875</v>
      </c>
      <c r="F94" s="28">
        <v>75883.8984375</v>
      </c>
      <c r="G94" s="31">
        <v>4.0608553886413574</v>
      </c>
      <c r="I94" s="30" t="s">
        <v>173</v>
      </c>
      <c r="J94" s="36">
        <v>0.13006128370761871</v>
      </c>
      <c r="K94" s="28">
        <v>30221.5</v>
      </c>
      <c r="L94" s="28">
        <v>3930.64697265625</v>
      </c>
      <c r="M94" s="28">
        <v>28256.17578125</v>
      </c>
      <c r="N94" s="28">
        <v>144283.25</v>
      </c>
      <c r="O94" s="38">
        <v>4.7741923332214355</v>
      </c>
    </row>
    <row r="95" spans="1:15">
      <c r="A95" s="30" t="s">
        <v>174</v>
      </c>
      <c r="B95" s="27">
        <v>0.18130825459957123</v>
      </c>
      <c r="C95" s="28">
        <v>15625.0732421875</v>
      </c>
      <c r="D95" s="28">
        <v>2832.954833984375</v>
      </c>
      <c r="E95" s="28">
        <v>14208.595703125</v>
      </c>
      <c r="F95" s="28">
        <v>58728.01953125</v>
      </c>
      <c r="G95" s="31">
        <v>3.7585756778717041</v>
      </c>
      <c r="I95" s="30" t="s">
        <v>174</v>
      </c>
      <c r="J95" s="36">
        <v>0.14532890915870667</v>
      </c>
      <c r="K95" s="28">
        <v>26290.853515625</v>
      </c>
      <c r="L95" s="28">
        <v>3820.821044921875</v>
      </c>
      <c r="M95" s="28">
        <v>24380.443359375</v>
      </c>
      <c r="N95" s="28">
        <v>116027.0703125</v>
      </c>
      <c r="O95" s="38">
        <v>4.413210391998291</v>
      </c>
    </row>
    <row r="96" spans="1:15">
      <c r="A96" s="30" t="s">
        <v>175</v>
      </c>
      <c r="B96" s="27">
        <v>0.19989974796772003</v>
      </c>
      <c r="C96" s="28">
        <v>12792.1181640625</v>
      </c>
      <c r="D96" s="28">
        <v>2557.14111328125</v>
      </c>
      <c r="E96" s="28">
        <v>11513.546875</v>
      </c>
      <c r="F96" s="28">
        <v>44519.42578125</v>
      </c>
      <c r="G96" s="31">
        <v>3.4802231788635254</v>
      </c>
      <c r="I96" s="30" t="s">
        <v>175</v>
      </c>
      <c r="J96" s="36">
        <v>0.16184815764427185</v>
      </c>
      <c r="K96" s="28">
        <v>22470.033203125</v>
      </c>
      <c r="L96" s="28">
        <v>3636.7333984375</v>
      </c>
      <c r="M96" s="28">
        <v>20651.66796875</v>
      </c>
      <c r="N96" s="28">
        <v>91646.625</v>
      </c>
      <c r="O96" s="38">
        <v>4.078615665435791</v>
      </c>
    </row>
    <row r="97" spans="1:15">
      <c r="A97" s="30" t="s">
        <v>176</v>
      </c>
      <c r="B97" s="27">
        <v>0.21953538060188293</v>
      </c>
      <c r="C97" s="28">
        <v>10234.9765625</v>
      </c>
      <c r="D97" s="28">
        <v>2246.939453125</v>
      </c>
      <c r="E97" s="28">
        <v>9111.5068359375</v>
      </c>
      <c r="F97" s="28">
        <v>33005.87890625</v>
      </c>
      <c r="G97" s="31">
        <v>3.2248122692108154</v>
      </c>
      <c r="I97" s="30" t="s">
        <v>176</v>
      </c>
      <c r="J97" s="36">
        <v>0.17959828674793243</v>
      </c>
      <c r="K97" s="28">
        <v>18833.30078125</v>
      </c>
      <c r="L97" s="28">
        <v>3382.428466796875</v>
      </c>
      <c r="M97" s="28">
        <v>17142.0859375</v>
      </c>
      <c r="N97" s="28">
        <v>70994.9609375</v>
      </c>
      <c r="O97" s="38">
        <v>3.7696504592895508</v>
      </c>
    </row>
    <row r="98" spans="1:15">
      <c r="A98" s="30" t="s">
        <v>177</v>
      </c>
      <c r="B98" s="27">
        <v>0.24010759592056274</v>
      </c>
      <c r="C98" s="28">
        <v>7988.037109375</v>
      </c>
      <c r="D98" s="28">
        <v>1917.9884033203125</v>
      </c>
      <c r="E98" s="28">
        <v>7029.04296875</v>
      </c>
      <c r="F98" s="28">
        <v>23894.37109375</v>
      </c>
      <c r="G98" s="31">
        <v>2.9912693500518799</v>
      </c>
      <c r="I98" s="30" t="s">
        <v>177</v>
      </c>
      <c r="J98" s="36">
        <v>0.19852951169013977</v>
      </c>
      <c r="K98" s="28">
        <v>15450.8720703125</v>
      </c>
      <c r="L98" s="28">
        <v>3067.4541015625</v>
      </c>
      <c r="M98" s="28">
        <v>13917.14453125</v>
      </c>
      <c r="N98" s="28">
        <v>53852.875</v>
      </c>
      <c r="O98" s="38">
        <v>3.4854261875152588</v>
      </c>
    </row>
    <row r="99" spans="1:15">
      <c r="A99" s="30" t="s">
        <v>178</v>
      </c>
      <c r="B99" s="27">
        <v>0.26148021221160889</v>
      </c>
      <c r="C99" s="28">
        <v>6070.048828125</v>
      </c>
      <c r="D99" s="28">
        <v>1587.1976318359375</v>
      </c>
      <c r="E99" s="28">
        <v>5276.4501953125</v>
      </c>
      <c r="F99" s="28">
        <v>16865.328125</v>
      </c>
      <c r="G99" s="31">
        <v>2.7784502506256104</v>
      </c>
      <c r="I99" s="30" t="s">
        <v>178</v>
      </c>
      <c r="J99" s="36">
        <v>0.2185608297586441</v>
      </c>
      <c r="K99" s="28">
        <v>12383.41796875</v>
      </c>
      <c r="L99" s="28">
        <v>2706.530029296875</v>
      </c>
      <c r="M99" s="28">
        <v>11030.15234375</v>
      </c>
      <c r="N99" s="28">
        <v>39935.73046875</v>
      </c>
      <c r="O99" s="38">
        <v>3.2249360084533691</v>
      </c>
    </row>
    <row r="100" spans="1:15">
      <c r="A100" s="30" t="s">
        <v>179</v>
      </c>
      <c r="B100" s="27">
        <v>0.28349092602729797</v>
      </c>
      <c r="C100" s="28">
        <v>4482.85107421875</v>
      </c>
      <c r="D100" s="28">
        <v>1270.84765625</v>
      </c>
      <c r="E100" s="28">
        <v>3847.42724609375</v>
      </c>
      <c r="F100" s="28">
        <v>11588.8779296875</v>
      </c>
      <c r="G100" s="31">
        <v>2.5851578712463379</v>
      </c>
      <c r="I100" s="30" t="s">
        <v>179</v>
      </c>
      <c r="J100" s="36">
        <v>0.23957890272140503</v>
      </c>
      <c r="K100" s="28">
        <v>9676.8876953125</v>
      </c>
      <c r="L100" s="28">
        <v>2318.378173828125</v>
      </c>
      <c r="M100" s="28">
        <v>8517.69921875</v>
      </c>
      <c r="N100" s="28">
        <v>28905.578125</v>
      </c>
      <c r="O100" s="38">
        <v>2.9870738983154297</v>
      </c>
    </row>
    <row r="101" spans="1:15">
      <c r="A101" s="30" t="s">
        <v>180</v>
      </c>
      <c r="B101" s="27">
        <v>0.30595538020133972</v>
      </c>
      <c r="C101" s="28">
        <v>3212.00341796875</v>
      </c>
      <c r="D101" s="28">
        <v>982.729736328125</v>
      </c>
      <c r="E101" s="28">
        <v>2720.638671875</v>
      </c>
      <c r="F101" s="28">
        <v>7741.45068359375</v>
      </c>
      <c r="G101" s="31">
        <v>2.4101626873016357</v>
      </c>
      <c r="I101" s="30" t="s">
        <v>180</v>
      </c>
      <c r="J101" s="36">
        <v>0.26143896579742432</v>
      </c>
      <c r="K101" s="28">
        <v>7358.509765625</v>
      </c>
      <c r="L101" s="28">
        <v>1923.8011474609375</v>
      </c>
      <c r="M101" s="28">
        <v>6396.609375</v>
      </c>
      <c r="N101" s="28">
        <v>20387.87890625</v>
      </c>
      <c r="O101" s="38">
        <v>2.770653247833252</v>
      </c>
    </row>
    <row r="102" spans="1:15">
      <c r="A102" s="30" t="s">
        <v>181</v>
      </c>
      <c r="B102" s="27">
        <v>0.32867306470870972</v>
      </c>
      <c r="C102" s="28">
        <v>2229.273681640625</v>
      </c>
      <c r="D102" s="28">
        <v>732.70220947265625</v>
      </c>
      <c r="E102" s="28">
        <v>1862.922607421875</v>
      </c>
      <c r="F102" s="28">
        <v>5020.81201171875</v>
      </c>
      <c r="G102" s="31">
        <v>2.2522187232971191</v>
      </c>
      <c r="I102" s="30" t="s">
        <v>181</v>
      </c>
      <c r="J102" s="36">
        <v>0.28396740555763245</v>
      </c>
      <c r="K102" s="28">
        <v>5434.70849609375</v>
      </c>
      <c r="L102" s="28">
        <v>1543.280029296875</v>
      </c>
      <c r="M102" s="28">
        <v>4663.068359375</v>
      </c>
      <c r="N102" s="28">
        <v>13991.26953125</v>
      </c>
      <c r="O102" s="38">
        <v>2.5744287967681885</v>
      </c>
    </row>
    <row r="103" spans="1:15">
      <c r="A103" s="30" t="s">
        <v>182</v>
      </c>
      <c r="B103" s="27">
        <v>0.35143411159515381</v>
      </c>
      <c r="C103" s="28">
        <v>1496.571533203125</v>
      </c>
      <c r="D103" s="28">
        <v>525.9462890625</v>
      </c>
      <c r="E103" s="28">
        <v>1233.598388671875</v>
      </c>
      <c r="F103" s="28">
        <v>3157.8896484375</v>
      </c>
      <c r="G103" s="31">
        <v>2.1100826263427734</v>
      </c>
      <c r="I103" s="30" t="s">
        <v>182</v>
      </c>
      <c r="J103" s="36">
        <v>0.306966632604599</v>
      </c>
      <c r="K103" s="28">
        <v>3891.428466796875</v>
      </c>
      <c r="L103" s="28">
        <v>1194.5386962890625</v>
      </c>
      <c r="M103" s="28">
        <v>3294.1591796875</v>
      </c>
      <c r="N103" s="28">
        <v>9328.201171875</v>
      </c>
      <c r="O103" s="38">
        <v>2.3971149921417236</v>
      </c>
    </row>
    <row r="104" spans="1:15">
      <c r="A104" s="32" t="s">
        <v>183</v>
      </c>
      <c r="B104" s="33">
        <v>1</v>
      </c>
      <c r="C104" s="34">
        <v>970.625244140625</v>
      </c>
      <c r="D104" s="34">
        <v>970.625244140625</v>
      </c>
      <c r="E104" s="34">
        <v>1924.2911376953125</v>
      </c>
      <c r="F104" s="34">
        <v>1924.2911376953125</v>
      </c>
      <c r="G104" s="35">
        <v>1.9825273752212524</v>
      </c>
      <c r="I104" s="32" t="s">
        <v>183</v>
      </c>
      <c r="J104" s="39">
        <v>1</v>
      </c>
      <c r="K104" s="34">
        <v>2696.8896484375</v>
      </c>
      <c r="L104" s="34">
        <v>2696.8896484375</v>
      </c>
      <c r="M104" s="34">
        <v>6034.0419921875</v>
      </c>
      <c r="N104" s="34">
        <v>6034.0419921875</v>
      </c>
      <c r="O104" s="40">
        <v>2.237407922744751</v>
      </c>
    </row>
    <row r="105" spans="1:15">
      <c r="A105" s="198" t="s">
        <v>184</v>
      </c>
      <c r="B105" s="198"/>
      <c r="C105" s="198"/>
      <c r="D105" s="198"/>
      <c r="E105" s="198"/>
      <c r="F105" s="198"/>
      <c r="G105" s="198"/>
      <c r="I105" s="198" t="s">
        <v>184</v>
      </c>
      <c r="J105" s="198"/>
      <c r="K105" s="198"/>
      <c r="L105" s="198"/>
      <c r="M105" s="198"/>
      <c r="N105" s="198"/>
      <c r="O105" s="198"/>
    </row>
  </sheetData>
  <mergeCells count="6">
    <mergeCell ref="A1:G1"/>
    <mergeCell ref="A2:A3"/>
    <mergeCell ref="A105:G105"/>
    <mergeCell ref="I1:O1"/>
    <mergeCell ref="I2:I3"/>
    <mergeCell ref="I105:O10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98"/>
  <sheetViews>
    <sheetView topLeftCell="A14" zoomScale="80" zoomScaleNormal="80" workbookViewId="0">
      <selection activeCell="G20" sqref="G20:G31"/>
    </sheetView>
  </sheetViews>
  <sheetFormatPr defaultColWidth="10.6640625" defaultRowHeight="15.5"/>
  <cols>
    <col min="3" max="3" width="17.6640625" customWidth="1"/>
    <col min="4" max="4" width="14.75" customWidth="1"/>
  </cols>
  <sheetData>
    <row r="2" spans="1:14">
      <c r="A2" s="16" t="s">
        <v>67</v>
      </c>
    </row>
    <row r="3" spans="1:14">
      <c r="A3" t="s">
        <v>308</v>
      </c>
    </row>
    <row r="4" spans="1:14" ht="17" customHeight="1"/>
    <row r="5" spans="1:14">
      <c r="A5" t="s">
        <v>215</v>
      </c>
      <c r="B5" t="s">
        <v>216</v>
      </c>
      <c r="C5" t="s">
        <v>217</v>
      </c>
      <c r="D5" t="s">
        <v>218</v>
      </c>
      <c r="E5" t="s">
        <v>219</v>
      </c>
      <c r="F5" t="s">
        <v>220</v>
      </c>
      <c r="G5" t="s">
        <v>221</v>
      </c>
      <c r="H5" t="s">
        <v>222</v>
      </c>
      <c r="I5" t="s">
        <v>223</v>
      </c>
      <c r="J5" t="s">
        <v>224</v>
      </c>
      <c r="K5" t="s">
        <v>225</v>
      </c>
      <c r="L5" t="s">
        <v>226</v>
      </c>
      <c r="M5" t="s">
        <v>227</v>
      </c>
      <c r="N5" t="s">
        <v>228</v>
      </c>
    </row>
    <row r="6" spans="1:14">
      <c r="A6" t="s">
        <v>51</v>
      </c>
      <c r="B6" t="s">
        <v>229</v>
      </c>
      <c r="C6" t="s">
        <v>53</v>
      </c>
      <c r="D6" t="s">
        <v>230</v>
      </c>
      <c r="E6" s="17">
        <v>43832</v>
      </c>
      <c r="F6" t="s">
        <v>54</v>
      </c>
      <c r="G6" s="15">
        <v>31587</v>
      </c>
      <c r="H6" s="15">
        <v>693128</v>
      </c>
      <c r="I6">
        <v>0.94</v>
      </c>
      <c r="J6" s="15">
        <v>60340</v>
      </c>
      <c r="K6" s="15">
        <v>14124</v>
      </c>
      <c r="L6" s="15">
        <v>5748</v>
      </c>
      <c r="M6" s="15">
        <v>82800</v>
      </c>
    </row>
    <row r="7" spans="1:14">
      <c r="A7" t="s">
        <v>51</v>
      </c>
      <c r="B7" t="s">
        <v>229</v>
      </c>
      <c r="C7" t="s">
        <v>53</v>
      </c>
      <c r="D7" t="s">
        <v>231</v>
      </c>
      <c r="E7" s="17">
        <v>43832</v>
      </c>
      <c r="F7" s="17">
        <v>43832</v>
      </c>
      <c r="G7">
        <v>0</v>
      </c>
      <c r="H7" s="15">
        <v>57207</v>
      </c>
      <c r="I7">
        <v>0.96</v>
      </c>
      <c r="J7" s="15">
        <v>3683</v>
      </c>
      <c r="K7">
        <v>0</v>
      </c>
      <c r="L7">
        <v>468</v>
      </c>
      <c r="M7" s="15">
        <v>4151</v>
      </c>
    </row>
    <row r="8" spans="1:14">
      <c r="A8" t="s">
        <v>51</v>
      </c>
      <c r="B8" t="s">
        <v>229</v>
      </c>
      <c r="C8" t="s">
        <v>53</v>
      </c>
      <c r="D8" t="s">
        <v>231</v>
      </c>
      <c r="E8" s="17">
        <v>44045</v>
      </c>
      <c r="F8" s="17">
        <v>44045</v>
      </c>
      <c r="G8">
        <v>0</v>
      </c>
      <c r="H8" s="15">
        <v>57380</v>
      </c>
      <c r="I8">
        <v>0.96</v>
      </c>
      <c r="J8" s="15">
        <v>3651</v>
      </c>
      <c r="K8">
        <v>0</v>
      </c>
      <c r="L8">
        <v>493</v>
      </c>
      <c r="M8" s="15">
        <v>4145</v>
      </c>
    </row>
    <row r="9" spans="1:14">
      <c r="A9" t="s">
        <v>51</v>
      </c>
      <c r="B9" t="s">
        <v>229</v>
      </c>
      <c r="C9" t="s">
        <v>53</v>
      </c>
      <c r="D9" t="s">
        <v>231</v>
      </c>
      <c r="E9" t="s">
        <v>232</v>
      </c>
      <c r="F9" t="s">
        <v>232</v>
      </c>
      <c r="G9">
        <v>0</v>
      </c>
      <c r="H9" s="15">
        <v>56635</v>
      </c>
      <c r="I9">
        <v>0.96</v>
      </c>
      <c r="J9" s="15">
        <v>3673</v>
      </c>
      <c r="K9">
        <v>0</v>
      </c>
      <c r="L9">
        <v>513</v>
      </c>
      <c r="M9" s="15">
        <v>4186</v>
      </c>
    </row>
    <row r="10" spans="1:14">
      <c r="A10" t="s">
        <v>51</v>
      </c>
      <c r="B10" t="s">
        <v>229</v>
      </c>
      <c r="C10" t="s">
        <v>53</v>
      </c>
      <c r="D10" t="s">
        <v>231</v>
      </c>
      <c r="E10" t="s">
        <v>233</v>
      </c>
      <c r="F10" t="s">
        <v>233</v>
      </c>
      <c r="G10">
        <v>0</v>
      </c>
      <c r="H10" s="15">
        <v>56574</v>
      </c>
      <c r="I10">
        <v>0.97</v>
      </c>
      <c r="J10" s="15">
        <v>3547</v>
      </c>
      <c r="K10">
        <v>0</v>
      </c>
      <c r="L10">
        <v>534</v>
      </c>
      <c r="M10" s="15">
        <v>4081</v>
      </c>
    </row>
    <row r="11" spans="1:14">
      <c r="A11" t="s">
        <v>51</v>
      </c>
      <c r="B11" t="s">
        <v>229</v>
      </c>
      <c r="C11" t="s">
        <v>53</v>
      </c>
      <c r="D11" t="s">
        <v>231</v>
      </c>
      <c r="E11" t="s">
        <v>234</v>
      </c>
      <c r="F11" t="s">
        <v>234</v>
      </c>
      <c r="G11">
        <v>5</v>
      </c>
      <c r="H11" s="15">
        <v>56605</v>
      </c>
      <c r="I11">
        <v>0.99</v>
      </c>
      <c r="J11" s="15">
        <v>3599</v>
      </c>
      <c r="K11">
        <v>3</v>
      </c>
      <c r="L11">
        <v>615</v>
      </c>
      <c r="M11" s="15">
        <v>4216</v>
      </c>
    </row>
    <row r="12" spans="1:14">
      <c r="A12" t="s">
        <v>51</v>
      </c>
      <c r="B12" t="s">
        <v>229</v>
      </c>
      <c r="C12" t="s">
        <v>53</v>
      </c>
      <c r="D12" t="s">
        <v>231</v>
      </c>
      <c r="E12" s="17">
        <v>44015</v>
      </c>
      <c r="F12" s="17">
        <v>44015</v>
      </c>
      <c r="G12">
        <v>25</v>
      </c>
      <c r="H12" s="15">
        <v>56119</v>
      </c>
      <c r="I12">
        <v>0.97</v>
      </c>
      <c r="J12" s="15">
        <v>3711</v>
      </c>
      <c r="K12">
        <v>14</v>
      </c>
      <c r="L12">
        <v>583</v>
      </c>
      <c r="M12" s="15">
        <v>4304</v>
      </c>
    </row>
    <row r="13" spans="1:14">
      <c r="A13" t="s">
        <v>51</v>
      </c>
      <c r="B13" t="s">
        <v>229</v>
      </c>
      <c r="C13" t="s">
        <v>53</v>
      </c>
      <c r="D13" t="s">
        <v>231</v>
      </c>
      <c r="E13" t="s">
        <v>235</v>
      </c>
      <c r="F13" t="s">
        <v>235</v>
      </c>
      <c r="G13">
        <v>49</v>
      </c>
      <c r="H13" s="15">
        <v>53838</v>
      </c>
      <c r="I13">
        <v>0.94</v>
      </c>
      <c r="J13" s="15">
        <v>3666</v>
      </c>
      <c r="K13">
        <v>25</v>
      </c>
      <c r="L13">
        <v>575</v>
      </c>
      <c r="M13" s="15">
        <v>4264</v>
      </c>
    </row>
    <row r="14" spans="1:14">
      <c r="A14" t="s">
        <v>51</v>
      </c>
      <c r="B14" t="s">
        <v>229</v>
      </c>
      <c r="C14" t="s">
        <v>53</v>
      </c>
      <c r="D14" t="s">
        <v>231</v>
      </c>
      <c r="E14" t="s">
        <v>236</v>
      </c>
      <c r="F14" t="s">
        <v>236</v>
      </c>
      <c r="G14">
        <v>484</v>
      </c>
      <c r="H14" s="15">
        <v>53751</v>
      </c>
      <c r="I14">
        <v>0.95</v>
      </c>
      <c r="J14" s="15">
        <v>4124</v>
      </c>
      <c r="K14">
        <v>224</v>
      </c>
      <c r="L14">
        <v>495</v>
      </c>
      <c r="M14" s="15">
        <v>4873</v>
      </c>
    </row>
    <row r="15" spans="1:14">
      <c r="A15" t="s">
        <v>51</v>
      </c>
      <c r="B15" t="s">
        <v>229</v>
      </c>
      <c r="C15" t="s">
        <v>53</v>
      </c>
      <c r="D15" t="s">
        <v>231</v>
      </c>
      <c r="E15" t="s">
        <v>237</v>
      </c>
      <c r="F15" t="s">
        <v>237</v>
      </c>
      <c r="G15" s="15">
        <v>2640</v>
      </c>
      <c r="H15" s="15">
        <v>56992</v>
      </c>
      <c r="I15">
        <v>1.02</v>
      </c>
      <c r="J15" s="15">
        <v>5567</v>
      </c>
      <c r="K15" s="15">
        <v>1215</v>
      </c>
      <c r="L15">
        <v>401</v>
      </c>
      <c r="M15" s="15">
        <v>7347</v>
      </c>
    </row>
    <row r="16" spans="1:14">
      <c r="A16" t="s">
        <v>51</v>
      </c>
      <c r="B16" t="s">
        <v>229</v>
      </c>
      <c r="C16" t="s">
        <v>53</v>
      </c>
      <c r="D16" t="s">
        <v>231</v>
      </c>
      <c r="E16" s="17">
        <v>43925</v>
      </c>
      <c r="F16" s="17">
        <v>43925</v>
      </c>
      <c r="G16" s="15">
        <v>7793</v>
      </c>
      <c r="H16" s="15">
        <v>63231</v>
      </c>
      <c r="I16">
        <v>1.1299999999999999</v>
      </c>
      <c r="J16" s="15">
        <v>8537</v>
      </c>
      <c r="K16" s="15">
        <v>3759</v>
      </c>
      <c r="L16">
        <v>424</v>
      </c>
      <c r="M16" s="15">
        <v>12786</v>
      </c>
    </row>
    <row r="17" spans="1:13">
      <c r="A17" t="s">
        <v>51</v>
      </c>
      <c r="B17" t="s">
        <v>229</v>
      </c>
      <c r="C17" t="s">
        <v>53</v>
      </c>
      <c r="D17" t="s">
        <v>231</v>
      </c>
      <c r="E17" s="17">
        <v>44139</v>
      </c>
      <c r="F17" s="17">
        <v>44139</v>
      </c>
      <c r="G17" s="15">
        <v>11468</v>
      </c>
      <c r="H17" s="15">
        <v>63811</v>
      </c>
      <c r="I17">
        <v>1.1499999999999999</v>
      </c>
      <c r="J17" s="15">
        <v>9256</v>
      </c>
      <c r="K17" s="15">
        <v>5097</v>
      </c>
      <c r="L17">
        <v>419</v>
      </c>
      <c r="M17" s="15">
        <v>15732</v>
      </c>
    </row>
    <row r="18" spans="1:13">
      <c r="A18" t="s">
        <v>51</v>
      </c>
      <c r="B18" t="s">
        <v>229</v>
      </c>
      <c r="C18" t="s">
        <v>53</v>
      </c>
      <c r="D18" t="s">
        <v>231</v>
      </c>
      <c r="E18" t="s">
        <v>238</v>
      </c>
      <c r="F18" t="s">
        <v>238</v>
      </c>
      <c r="G18" s="15">
        <v>8045</v>
      </c>
      <c r="H18" s="15">
        <v>47227</v>
      </c>
      <c r="I18">
        <v>0.88</v>
      </c>
      <c r="J18" s="15">
        <v>6091</v>
      </c>
      <c r="K18" s="15">
        <v>3339</v>
      </c>
      <c r="L18">
        <v>201</v>
      </c>
      <c r="M18" s="15">
        <v>10841</v>
      </c>
    </row>
    <row r="19" spans="1:13">
      <c r="A19" t="s">
        <v>51</v>
      </c>
      <c r="B19" t="s">
        <v>229</v>
      </c>
      <c r="C19" t="s">
        <v>53</v>
      </c>
      <c r="D19" t="s">
        <v>231</v>
      </c>
      <c r="E19" t="s">
        <v>54</v>
      </c>
      <c r="F19" t="s">
        <v>54</v>
      </c>
      <c r="G19" s="15">
        <v>1078</v>
      </c>
      <c r="H19" s="15">
        <v>13758</v>
      </c>
      <c r="I19">
        <v>0.26</v>
      </c>
      <c r="J19" s="15">
        <v>1235</v>
      </c>
      <c r="K19">
        <v>448</v>
      </c>
      <c r="L19">
        <v>27</v>
      </c>
      <c r="M19" s="15">
        <v>1874</v>
      </c>
    </row>
    <row r="20" spans="1:13">
      <c r="A20" s="181">
        <v>44050</v>
      </c>
      <c r="B20" s="182" t="s">
        <v>52</v>
      </c>
      <c r="C20" s="182" t="s">
        <v>53</v>
      </c>
      <c r="D20" s="182" t="s">
        <v>50</v>
      </c>
      <c r="E20" s="181">
        <v>43832</v>
      </c>
      <c r="F20" s="181">
        <v>44050</v>
      </c>
      <c r="G20" s="184">
        <v>31587</v>
      </c>
      <c r="H20" s="183">
        <v>693128</v>
      </c>
      <c r="I20" s="182">
        <v>0.94</v>
      </c>
      <c r="J20" s="183">
        <v>60340</v>
      </c>
      <c r="K20" s="183">
        <v>14124</v>
      </c>
      <c r="L20" s="183">
        <v>5748</v>
      </c>
      <c r="M20" s="182"/>
    </row>
    <row r="21" spans="1:13">
      <c r="A21" s="181">
        <v>44050</v>
      </c>
      <c r="B21" s="182" t="s">
        <v>52</v>
      </c>
      <c r="C21" s="182" t="s">
        <v>53</v>
      </c>
      <c r="D21" s="182" t="s">
        <v>55</v>
      </c>
      <c r="E21" s="181">
        <v>43832</v>
      </c>
      <c r="F21" s="181">
        <v>44050</v>
      </c>
      <c r="G21" s="185">
        <v>9</v>
      </c>
      <c r="H21" s="183">
        <v>6896</v>
      </c>
      <c r="I21" s="182">
        <v>64</v>
      </c>
      <c r="J21" s="182">
        <v>2</v>
      </c>
      <c r="K21" s="182">
        <v>14</v>
      </c>
      <c r="L21" s="182">
        <v>85</v>
      </c>
      <c r="M21" s="182"/>
    </row>
    <row r="22" spans="1:13">
      <c r="A22" s="181">
        <v>44050</v>
      </c>
      <c r="B22" s="182" t="s">
        <v>52</v>
      </c>
      <c r="C22" s="182" t="s">
        <v>53</v>
      </c>
      <c r="D22" s="182" t="s">
        <v>56</v>
      </c>
      <c r="E22" s="181">
        <v>43832</v>
      </c>
      <c r="F22" s="181">
        <v>44050</v>
      </c>
      <c r="G22" s="185">
        <v>6</v>
      </c>
      <c r="H22" s="183">
        <v>1325</v>
      </c>
      <c r="I22" s="182">
        <v>46</v>
      </c>
      <c r="J22" s="182">
        <v>2</v>
      </c>
      <c r="K22" s="182">
        <v>40</v>
      </c>
      <c r="L22" s="182">
        <v>90</v>
      </c>
      <c r="M22" s="182"/>
    </row>
    <row r="23" spans="1:13">
      <c r="A23" s="181">
        <v>44050</v>
      </c>
      <c r="B23" s="182" t="s">
        <v>52</v>
      </c>
      <c r="C23" s="182" t="s">
        <v>53</v>
      </c>
      <c r="D23" s="182" t="s">
        <v>57</v>
      </c>
      <c r="E23" s="181">
        <v>43832</v>
      </c>
      <c r="F23" s="181">
        <v>44050</v>
      </c>
      <c r="G23" s="185">
        <v>14</v>
      </c>
      <c r="H23" s="183">
        <v>1995</v>
      </c>
      <c r="I23" s="182">
        <v>66</v>
      </c>
      <c r="J23" s="182">
        <v>3</v>
      </c>
      <c r="K23" s="182">
        <v>46</v>
      </c>
      <c r="L23" s="182">
        <v>123</v>
      </c>
      <c r="M23" s="182"/>
    </row>
    <row r="24" spans="1:13">
      <c r="A24" s="181">
        <v>44050</v>
      </c>
      <c r="B24" s="182" t="s">
        <v>52</v>
      </c>
      <c r="C24" s="182" t="s">
        <v>53</v>
      </c>
      <c r="D24" s="182" t="s">
        <v>58</v>
      </c>
      <c r="E24" s="181">
        <v>43832</v>
      </c>
      <c r="F24" s="181">
        <v>44050</v>
      </c>
      <c r="G24" s="185">
        <v>142</v>
      </c>
      <c r="H24" s="183">
        <v>12369</v>
      </c>
      <c r="I24" s="182">
        <v>247</v>
      </c>
      <c r="J24" s="182">
        <v>46</v>
      </c>
      <c r="K24" s="182">
        <v>51</v>
      </c>
      <c r="L24" s="182">
        <v>390</v>
      </c>
      <c r="M24" s="182"/>
    </row>
    <row r="25" spans="1:13">
      <c r="A25" s="181">
        <v>44050</v>
      </c>
      <c r="B25" s="182" t="s">
        <v>52</v>
      </c>
      <c r="C25" s="182" t="s">
        <v>53</v>
      </c>
      <c r="D25" s="182" t="s">
        <v>59</v>
      </c>
      <c r="E25" s="181">
        <v>43832</v>
      </c>
      <c r="F25" s="181">
        <v>44050</v>
      </c>
      <c r="G25" s="185">
        <v>770</v>
      </c>
      <c r="H25" s="183">
        <v>26258</v>
      </c>
      <c r="I25" s="182">
        <v>937</v>
      </c>
      <c r="J25" s="182">
        <v>344</v>
      </c>
      <c r="K25" s="182">
        <v>147</v>
      </c>
      <c r="L25" s="183">
        <v>1497</v>
      </c>
      <c r="M25" s="182"/>
    </row>
    <row r="26" spans="1:13">
      <c r="A26" s="181">
        <v>44050</v>
      </c>
      <c r="B26" s="182" t="s">
        <v>52</v>
      </c>
      <c r="C26" s="182" t="s">
        <v>53</v>
      </c>
      <c r="D26" s="182" t="s">
        <v>60</v>
      </c>
      <c r="E26" s="181">
        <v>43832</v>
      </c>
      <c r="F26" s="181">
        <v>44050</v>
      </c>
      <c r="G26" s="184">
        <v>1972</v>
      </c>
      <c r="H26" s="183">
        <v>37317</v>
      </c>
      <c r="I26" s="183">
        <v>2086</v>
      </c>
      <c r="J26" s="182">
        <v>836</v>
      </c>
      <c r="K26" s="182">
        <v>234</v>
      </c>
      <c r="L26" s="183">
        <v>3431</v>
      </c>
      <c r="M26" s="182"/>
    </row>
    <row r="27" spans="1:13">
      <c r="A27" s="181">
        <v>44050</v>
      </c>
      <c r="B27" s="182" t="s">
        <v>52</v>
      </c>
      <c r="C27" s="182" t="s">
        <v>53</v>
      </c>
      <c r="D27" s="182" t="s">
        <v>61</v>
      </c>
      <c r="E27" s="181">
        <v>43832</v>
      </c>
      <c r="F27" s="181">
        <v>44050</v>
      </c>
      <c r="G27" s="184">
        <v>5488</v>
      </c>
      <c r="H27" s="183">
        <v>70356</v>
      </c>
      <c r="I27" s="183">
        <v>5513</v>
      </c>
      <c r="J27" s="183">
        <v>2431</v>
      </c>
      <c r="K27" s="182">
        <v>562</v>
      </c>
      <c r="L27" s="183">
        <v>9031</v>
      </c>
      <c r="M27" s="182"/>
    </row>
    <row r="28" spans="1:13">
      <c r="A28" s="181">
        <v>44050</v>
      </c>
      <c r="B28" s="182" t="s">
        <v>52</v>
      </c>
      <c r="C28" s="182" t="s">
        <v>53</v>
      </c>
      <c r="D28" s="182" t="s">
        <v>62</v>
      </c>
      <c r="E28" s="181">
        <v>43832</v>
      </c>
      <c r="F28" s="181">
        <v>44050</v>
      </c>
      <c r="G28" s="184">
        <v>13465</v>
      </c>
      <c r="H28" s="183">
        <v>164063</v>
      </c>
      <c r="I28" s="183">
        <v>15283</v>
      </c>
      <c r="J28" s="183">
        <v>6178</v>
      </c>
      <c r="K28" s="183">
        <v>1204</v>
      </c>
      <c r="L28" s="183">
        <v>23563</v>
      </c>
      <c r="M28" s="182"/>
    </row>
    <row r="29" spans="1:13">
      <c r="A29" s="181">
        <v>44050</v>
      </c>
      <c r="B29" s="182" t="s">
        <v>52</v>
      </c>
      <c r="C29" s="182" t="s">
        <v>53</v>
      </c>
      <c r="D29" s="182" t="s">
        <v>63</v>
      </c>
      <c r="E29" s="181">
        <v>43832</v>
      </c>
      <c r="F29" s="181">
        <v>44050</v>
      </c>
      <c r="G29" s="184">
        <v>23333</v>
      </c>
      <c r="H29" s="183">
        <v>251194</v>
      </c>
      <c r="I29" s="183">
        <v>26318</v>
      </c>
      <c r="J29" s="183">
        <v>10718</v>
      </c>
      <c r="K29" s="183">
        <v>1403</v>
      </c>
      <c r="L29" s="183">
        <v>40110</v>
      </c>
      <c r="M29" s="182"/>
    </row>
    <row r="30" spans="1:13">
      <c r="A30" s="181">
        <v>44050</v>
      </c>
      <c r="B30" s="182" t="s">
        <v>52</v>
      </c>
      <c r="C30" s="182" t="s">
        <v>53</v>
      </c>
      <c r="D30" s="182" t="s">
        <v>64</v>
      </c>
      <c r="E30" s="181">
        <v>43832</v>
      </c>
      <c r="F30" s="181">
        <v>44050</v>
      </c>
      <c r="G30" s="184">
        <v>29780</v>
      </c>
      <c r="H30" s="183">
        <v>310904</v>
      </c>
      <c r="I30" s="183">
        <v>33560</v>
      </c>
      <c r="J30" s="183">
        <v>13310</v>
      </c>
      <c r="K30" s="183">
        <v>1429</v>
      </c>
      <c r="L30" s="183">
        <v>51264</v>
      </c>
      <c r="M30" s="182"/>
    </row>
    <row r="31" spans="1:13">
      <c r="A31" s="181">
        <v>44050</v>
      </c>
      <c r="B31" s="182" t="s">
        <v>52</v>
      </c>
      <c r="C31" s="182" t="s">
        <v>53</v>
      </c>
      <c r="D31" s="182" t="s">
        <v>66</v>
      </c>
      <c r="E31" s="181">
        <v>43832</v>
      </c>
      <c r="F31" s="181">
        <v>43928</v>
      </c>
      <c r="G31" s="184">
        <v>37247</v>
      </c>
      <c r="H31" s="183">
        <v>394198</v>
      </c>
      <c r="I31" s="183">
        <v>38477</v>
      </c>
      <c r="J31" s="183">
        <v>14686</v>
      </c>
      <c r="K31" s="183">
        <v>1340</v>
      </c>
      <c r="L31" s="183">
        <v>62214</v>
      </c>
      <c r="M31" s="182"/>
    </row>
    <row r="32" spans="1:13">
      <c r="A32" t="s">
        <v>51</v>
      </c>
      <c r="B32" t="s">
        <v>239</v>
      </c>
      <c r="C32" t="s">
        <v>53</v>
      </c>
      <c r="D32" t="s">
        <v>240</v>
      </c>
      <c r="E32" s="17">
        <v>43832</v>
      </c>
      <c r="F32" t="s">
        <v>54</v>
      </c>
      <c r="G32" s="15">
        <v>31587</v>
      </c>
      <c r="H32" s="15">
        <v>693128</v>
      </c>
      <c r="I32">
        <v>0.94</v>
      </c>
      <c r="J32" s="15">
        <v>60340</v>
      </c>
      <c r="K32" s="15">
        <v>14124</v>
      </c>
      <c r="L32" s="15">
        <v>5748</v>
      </c>
    </row>
    <row r="33" spans="1:14">
      <c r="A33" t="s">
        <v>51</v>
      </c>
      <c r="B33" t="s">
        <v>239</v>
      </c>
      <c r="C33" t="s">
        <v>241</v>
      </c>
      <c r="D33" t="s">
        <v>241</v>
      </c>
      <c r="E33" s="17">
        <v>43832</v>
      </c>
      <c r="F33" t="s">
        <v>54</v>
      </c>
      <c r="G33">
        <v>146</v>
      </c>
      <c r="H33" s="15">
        <v>12017</v>
      </c>
      <c r="I33">
        <v>0.88</v>
      </c>
      <c r="J33">
        <v>746</v>
      </c>
      <c r="K33">
        <v>41</v>
      </c>
      <c r="L33">
        <v>83</v>
      </c>
    </row>
    <row r="34" spans="1:14">
      <c r="A34" t="s">
        <v>51</v>
      </c>
      <c r="B34" t="s">
        <v>239</v>
      </c>
      <c r="C34" t="s">
        <v>242</v>
      </c>
      <c r="D34" t="s">
        <v>242</v>
      </c>
      <c r="E34" s="17">
        <v>43832</v>
      </c>
      <c r="F34" t="s">
        <v>54</v>
      </c>
      <c r="H34">
        <v>795</v>
      </c>
      <c r="I34">
        <v>0.74</v>
      </c>
      <c r="J34">
        <v>37</v>
      </c>
      <c r="N34" t="s">
        <v>243</v>
      </c>
    </row>
    <row r="35" spans="1:14">
      <c r="A35" t="s">
        <v>51</v>
      </c>
      <c r="B35" t="s">
        <v>239</v>
      </c>
      <c r="C35" t="s">
        <v>244</v>
      </c>
      <c r="D35" t="s">
        <v>244</v>
      </c>
      <c r="E35" s="17">
        <v>43832</v>
      </c>
      <c r="F35" t="s">
        <v>54</v>
      </c>
      <c r="G35">
        <v>193</v>
      </c>
      <c r="H35" s="15">
        <v>15507</v>
      </c>
      <c r="I35">
        <v>0.99</v>
      </c>
      <c r="J35" s="15">
        <v>1096</v>
      </c>
      <c r="K35">
        <v>101</v>
      </c>
      <c r="L35">
        <v>104</v>
      </c>
    </row>
    <row r="36" spans="1:14">
      <c r="A36" t="s">
        <v>51</v>
      </c>
      <c r="B36" t="s">
        <v>239</v>
      </c>
      <c r="C36" t="s">
        <v>245</v>
      </c>
      <c r="D36" t="s">
        <v>245</v>
      </c>
      <c r="E36" s="17">
        <v>43832</v>
      </c>
      <c r="F36" t="s">
        <v>54</v>
      </c>
      <c r="G36">
        <v>26</v>
      </c>
      <c r="H36" s="15">
        <v>7587</v>
      </c>
      <c r="I36">
        <v>0.92</v>
      </c>
      <c r="J36">
        <v>508</v>
      </c>
      <c r="L36">
        <v>67</v>
      </c>
      <c r="N36" t="s">
        <v>243</v>
      </c>
    </row>
    <row r="37" spans="1:14">
      <c r="A37" t="s">
        <v>51</v>
      </c>
      <c r="B37" t="s">
        <v>239</v>
      </c>
      <c r="C37" t="s">
        <v>246</v>
      </c>
      <c r="D37" t="s">
        <v>246</v>
      </c>
      <c r="E37" s="17">
        <v>43832</v>
      </c>
      <c r="F37" t="s">
        <v>54</v>
      </c>
      <c r="G37" s="15">
        <v>1014</v>
      </c>
      <c r="H37" s="15">
        <v>67372</v>
      </c>
      <c r="I37">
        <v>0.95</v>
      </c>
      <c r="J37" s="15">
        <v>5751</v>
      </c>
      <c r="K37">
        <v>580</v>
      </c>
      <c r="L37">
        <v>548</v>
      </c>
    </row>
    <row r="38" spans="1:14">
      <c r="A38" t="s">
        <v>51</v>
      </c>
      <c r="B38" t="s">
        <v>239</v>
      </c>
      <c r="C38" t="s">
        <v>247</v>
      </c>
      <c r="D38" t="s">
        <v>247</v>
      </c>
      <c r="E38" s="17">
        <v>43832</v>
      </c>
      <c r="F38" t="s">
        <v>54</v>
      </c>
      <c r="G38">
        <v>482</v>
      </c>
      <c r="H38" s="15">
        <v>10439</v>
      </c>
      <c r="I38">
        <v>1.02</v>
      </c>
      <c r="J38">
        <v>919</v>
      </c>
      <c r="K38">
        <v>292</v>
      </c>
      <c r="L38">
        <v>90</v>
      </c>
    </row>
    <row r="39" spans="1:14">
      <c r="A39" t="s">
        <v>51</v>
      </c>
      <c r="B39" t="s">
        <v>239</v>
      </c>
      <c r="C39" t="s">
        <v>248</v>
      </c>
      <c r="D39" t="s">
        <v>248</v>
      </c>
      <c r="E39" s="17">
        <v>43832</v>
      </c>
      <c r="F39" t="s">
        <v>54</v>
      </c>
      <c r="G39">
        <v>16</v>
      </c>
      <c r="H39">
        <v>479</v>
      </c>
      <c r="I39">
        <v>0.06</v>
      </c>
      <c r="J39">
        <v>35</v>
      </c>
      <c r="N39" t="s">
        <v>243</v>
      </c>
    </row>
    <row r="40" spans="1:14">
      <c r="A40" t="s">
        <v>51</v>
      </c>
      <c r="B40" t="s">
        <v>239</v>
      </c>
      <c r="C40" t="s">
        <v>249</v>
      </c>
      <c r="D40" t="s">
        <v>249</v>
      </c>
      <c r="E40" s="17">
        <v>43832</v>
      </c>
      <c r="F40" t="s">
        <v>54</v>
      </c>
      <c r="G40">
        <v>28</v>
      </c>
      <c r="H40" s="15">
        <v>1958</v>
      </c>
      <c r="I40">
        <v>0.81</v>
      </c>
      <c r="J40">
        <v>109</v>
      </c>
      <c r="K40">
        <v>14</v>
      </c>
      <c r="L40">
        <v>14</v>
      </c>
    </row>
    <row r="41" spans="1:14">
      <c r="A41" t="s">
        <v>51</v>
      </c>
      <c r="B41" t="s">
        <v>239</v>
      </c>
      <c r="C41" t="s">
        <v>250</v>
      </c>
      <c r="D41" t="s">
        <v>250</v>
      </c>
      <c r="E41" s="17">
        <v>43832</v>
      </c>
      <c r="F41" t="s">
        <v>54</v>
      </c>
      <c r="G41">
        <v>49</v>
      </c>
      <c r="H41" s="15">
        <v>1402</v>
      </c>
      <c r="I41">
        <v>0.89</v>
      </c>
      <c r="J41">
        <v>154</v>
      </c>
      <c r="K41">
        <v>49</v>
      </c>
      <c r="N41" t="s">
        <v>243</v>
      </c>
    </row>
    <row r="42" spans="1:14">
      <c r="A42" t="s">
        <v>51</v>
      </c>
      <c r="B42" t="s">
        <v>239</v>
      </c>
      <c r="C42" t="s">
        <v>251</v>
      </c>
      <c r="D42" t="s">
        <v>251</v>
      </c>
      <c r="E42" s="17">
        <v>43832</v>
      </c>
      <c r="F42" t="s">
        <v>54</v>
      </c>
      <c r="G42">
        <v>678</v>
      </c>
      <c r="H42" s="15">
        <v>52462</v>
      </c>
      <c r="I42">
        <v>0.96</v>
      </c>
      <c r="J42" s="15">
        <v>3746</v>
      </c>
      <c r="K42">
        <v>372</v>
      </c>
      <c r="L42">
        <v>280</v>
      </c>
    </row>
    <row r="43" spans="1:14">
      <c r="A43" t="s">
        <v>51</v>
      </c>
      <c r="B43" t="s">
        <v>239</v>
      </c>
      <c r="C43" t="s">
        <v>252</v>
      </c>
      <c r="D43" t="s">
        <v>252</v>
      </c>
      <c r="E43" s="17">
        <v>43832</v>
      </c>
      <c r="F43" t="s">
        <v>54</v>
      </c>
      <c r="G43">
        <v>383</v>
      </c>
      <c r="H43" s="15">
        <v>18875</v>
      </c>
      <c r="I43">
        <v>0.87</v>
      </c>
      <c r="J43" s="15">
        <v>1228</v>
      </c>
      <c r="K43">
        <v>185</v>
      </c>
      <c r="L43">
        <v>92</v>
      </c>
    </row>
    <row r="44" spans="1:14">
      <c r="A44" t="s">
        <v>51</v>
      </c>
      <c r="B44" t="s">
        <v>239</v>
      </c>
      <c r="C44" t="s">
        <v>253</v>
      </c>
      <c r="D44" t="s">
        <v>253</v>
      </c>
      <c r="E44" s="17">
        <v>43832</v>
      </c>
      <c r="F44" t="s">
        <v>54</v>
      </c>
      <c r="H44" s="15">
        <v>2766</v>
      </c>
      <c r="I44">
        <v>0.92</v>
      </c>
      <c r="J44">
        <v>183</v>
      </c>
      <c r="L44">
        <v>18</v>
      </c>
      <c r="N44" t="s">
        <v>243</v>
      </c>
    </row>
    <row r="45" spans="1:14">
      <c r="A45" t="s">
        <v>51</v>
      </c>
      <c r="B45" t="s">
        <v>239</v>
      </c>
      <c r="C45" t="s">
        <v>254</v>
      </c>
      <c r="D45" t="s">
        <v>254</v>
      </c>
      <c r="E45" s="17">
        <v>43832</v>
      </c>
      <c r="F45" t="s">
        <v>54</v>
      </c>
      <c r="G45">
        <v>42</v>
      </c>
      <c r="H45" s="15">
        <v>3526</v>
      </c>
      <c r="I45">
        <v>0.95</v>
      </c>
      <c r="J45">
        <v>192</v>
      </c>
      <c r="K45">
        <v>12</v>
      </c>
      <c r="L45">
        <v>24</v>
      </c>
    </row>
    <row r="46" spans="1:14">
      <c r="A46" t="s">
        <v>51</v>
      </c>
      <c r="B46" t="s">
        <v>239</v>
      </c>
      <c r="C46" t="s">
        <v>255</v>
      </c>
      <c r="D46" t="s">
        <v>255</v>
      </c>
      <c r="E46" s="17">
        <v>43832</v>
      </c>
      <c r="F46" t="s">
        <v>54</v>
      </c>
      <c r="G46">
        <v>974</v>
      </c>
      <c r="H46" s="15">
        <v>27879</v>
      </c>
      <c r="I46">
        <v>1.01</v>
      </c>
      <c r="J46" s="15">
        <v>2483</v>
      </c>
      <c r="K46">
        <v>555</v>
      </c>
      <c r="L46">
        <v>169</v>
      </c>
    </row>
    <row r="47" spans="1:14">
      <c r="A47" t="s">
        <v>51</v>
      </c>
      <c r="B47" t="s">
        <v>239</v>
      </c>
      <c r="C47" t="s">
        <v>256</v>
      </c>
      <c r="D47" t="s">
        <v>256</v>
      </c>
      <c r="E47" s="17">
        <v>43832</v>
      </c>
      <c r="F47" t="s">
        <v>54</v>
      </c>
      <c r="G47">
        <v>365</v>
      </c>
      <c r="H47" s="15">
        <v>16124</v>
      </c>
      <c r="I47">
        <v>0.93</v>
      </c>
      <c r="J47" s="15">
        <v>1440</v>
      </c>
      <c r="K47">
        <v>203</v>
      </c>
      <c r="L47">
        <v>119</v>
      </c>
    </row>
    <row r="48" spans="1:14">
      <c r="A48" t="s">
        <v>51</v>
      </c>
      <c r="B48" t="s">
        <v>239</v>
      </c>
      <c r="C48" t="s">
        <v>257</v>
      </c>
      <c r="D48" t="s">
        <v>257</v>
      </c>
      <c r="E48" s="17">
        <v>43832</v>
      </c>
      <c r="F48" t="s">
        <v>54</v>
      </c>
      <c r="G48">
        <v>68</v>
      </c>
      <c r="H48" s="15">
        <v>7246</v>
      </c>
      <c r="I48">
        <v>0.92</v>
      </c>
      <c r="J48">
        <v>511</v>
      </c>
      <c r="K48">
        <v>16</v>
      </c>
      <c r="L48">
        <v>80</v>
      </c>
    </row>
    <row r="49" spans="1:14">
      <c r="A49" t="s">
        <v>51</v>
      </c>
      <c r="B49" t="s">
        <v>239</v>
      </c>
      <c r="C49" t="s">
        <v>258</v>
      </c>
      <c r="D49" t="s">
        <v>258</v>
      </c>
      <c r="E49" s="17">
        <v>43832</v>
      </c>
      <c r="F49" t="s">
        <v>54</v>
      </c>
      <c r="G49">
        <v>78</v>
      </c>
      <c r="H49" s="15">
        <v>6382</v>
      </c>
      <c r="I49">
        <v>0.92</v>
      </c>
      <c r="J49">
        <v>440</v>
      </c>
      <c r="K49">
        <v>34</v>
      </c>
      <c r="L49">
        <v>85</v>
      </c>
    </row>
    <row r="50" spans="1:14">
      <c r="A50" t="s">
        <v>51</v>
      </c>
      <c r="B50" t="s">
        <v>239</v>
      </c>
      <c r="C50" t="s">
        <v>259</v>
      </c>
      <c r="D50" t="s">
        <v>259</v>
      </c>
      <c r="E50" s="17">
        <v>43832</v>
      </c>
      <c r="F50" t="s">
        <v>54</v>
      </c>
      <c r="G50">
        <v>98</v>
      </c>
      <c r="H50" s="15">
        <v>10413</v>
      </c>
      <c r="I50">
        <v>0.83</v>
      </c>
      <c r="J50">
        <v>930</v>
      </c>
      <c r="K50">
        <v>59</v>
      </c>
      <c r="L50">
        <v>85</v>
      </c>
    </row>
    <row r="51" spans="1:14">
      <c r="A51" t="s">
        <v>51</v>
      </c>
      <c r="B51" t="s">
        <v>239</v>
      </c>
      <c r="C51" t="s">
        <v>260</v>
      </c>
      <c r="D51" t="s">
        <v>260</v>
      </c>
      <c r="E51" s="17">
        <v>43832</v>
      </c>
      <c r="F51" t="s">
        <v>54</v>
      </c>
      <c r="G51">
        <v>758</v>
      </c>
      <c r="H51" s="15">
        <v>10823</v>
      </c>
      <c r="I51">
        <v>0.92</v>
      </c>
      <c r="J51">
        <v>796</v>
      </c>
      <c r="K51">
        <v>320</v>
      </c>
      <c r="L51">
        <v>60</v>
      </c>
    </row>
    <row r="52" spans="1:14">
      <c r="A52" t="s">
        <v>51</v>
      </c>
      <c r="B52" t="s">
        <v>239</v>
      </c>
      <c r="C52" t="s">
        <v>261</v>
      </c>
      <c r="D52" t="s">
        <v>261</v>
      </c>
      <c r="E52" s="17">
        <v>43832</v>
      </c>
      <c r="F52" t="s">
        <v>54</v>
      </c>
      <c r="G52">
        <v>35</v>
      </c>
      <c r="H52" s="15">
        <v>3734</v>
      </c>
      <c r="I52">
        <v>0.98</v>
      </c>
      <c r="J52">
        <v>311</v>
      </c>
      <c r="K52">
        <v>10</v>
      </c>
      <c r="L52">
        <v>30</v>
      </c>
    </row>
    <row r="53" spans="1:14">
      <c r="A53" t="s">
        <v>51</v>
      </c>
      <c r="B53" t="s">
        <v>239</v>
      </c>
      <c r="C53" t="s">
        <v>262</v>
      </c>
      <c r="D53" t="s">
        <v>262</v>
      </c>
      <c r="E53" s="17">
        <v>43832</v>
      </c>
      <c r="F53" t="s">
        <v>54</v>
      </c>
      <c r="G53">
        <v>549</v>
      </c>
      <c r="H53" s="15">
        <v>13261</v>
      </c>
      <c r="I53">
        <v>1.02</v>
      </c>
      <c r="J53" s="15">
        <v>1181</v>
      </c>
      <c r="K53">
        <v>238</v>
      </c>
      <c r="L53">
        <v>109</v>
      </c>
    </row>
    <row r="54" spans="1:14">
      <c r="A54" t="s">
        <v>51</v>
      </c>
      <c r="B54" t="s">
        <v>239</v>
      </c>
      <c r="C54" t="s">
        <v>263</v>
      </c>
      <c r="D54" t="s">
        <v>263</v>
      </c>
      <c r="E54" s="17">
        <v>43832</v>
      </c>
      <c r="F54" t="s">
        <v>54</v>
      </c>
      <c r="G54" s="15">
        <v>1215</v>
      </c>
      <c r="H54" s="15">
        <v>16470</v>
      </c>
      <c r="I54">
        <v>1.05</v>
      </c>
      <c r="J54" s="15">
        <v>1774</v>
      </c>
      <c r="K54">
        <v>470</v>
      </c>
      <c r="L54">
        <v>148</v>
      </c>
    </row>
    <row r="55" spans="1:14">
      <c r="A55" t="s">
        <v>51</v>
      </c>
      <c r="B55" t="s">
        <v>239</v>
      </c>
      <c r="C55" t="s">
        <v>264</v>
      </c>
      <c r="D55" t="s">
        <v>264</v>
      </c>
      <c r="E55" s="17">
        <v>43832</v>
      </c>
      <c r="F55" t="s">
        <v>54</v>
      </c>
      <c r="G55" s="15">
        <v>1601</v>
      </c>
      <c r="H55" s="15">
        <v>25857</v>
      </c>
      <c r="I55">
        <v>1.02</v>
      </c>
      <c r="J55" s="15">
        <v>2436</v>
      </c>
      <c r="K55">
        <v>761</v>
      </c>
      <c r="L55">
        <v>219</v>
      </c>
    </row>
    <row r="56" spans="1:14">
      <c r="A56" t="s">
        <v>51</v>
      </c>
      <c r="B56" t="s">
        <v>239</v>
      </c>
      <c r="C56" t="s">
        <v>265</v>
      </c>
      <c r="D56" t="s">
        <v>265</v>
      </c>
      <c r="E56" s="17">
        <v>43832</v>
      </c>
      <c r="F56" t="s">
        <v>54</v>
      </c>
      <c r="G56">
        <v>135</v>
      </c>
      <c r="H56" s="15">
        <v>11021</v>
      </c>
      <c r="I56">
        <v>0.97</v>
      </c>
      <c r="J56">
        <v>805</v>
      </c>
      <c r="K56">
        <v>51</v>
      </c>
      <c r="L56">
        <v>112</v>
      </c>
    </row>
    <row r="57" spans="1:14">
      <c r="A57" t="s">
        <v>51</v>
      </c>
      <c r="B57" t="s">
        <v>239</v>
      </c>
      <c r="C57" t="s">
        <v>266</v>
      </c>
      <c r="D57" t="s">
        <v>266</v>
      </c>
      <c r="E57" s="17">
        <v>43832</v>
      </c>
      <c r="F57" t="s">
        <v>54</v>
      </c>
      <c r="G57">
        <v>164</v>
      </c>
      <c r="H57" s="15">
        <v>7841</v>
      </c>
      <c r="I57">
        <v>0.96</v>
      </c>
      <c r="J57">
        <v>709</v>
      </c>
      <c r="K57">
        <v>81</v>
      </c>
      <c r="L57">
        <v>51</v>
      </c>
    </row>
    <row r="58" spans="1:14">
      <c r="A58" t="s">
        <v>51</v>
      </c>
      <c r="B58" t="s">
        <v>239</v>
      </c>
      <c r="C58" t="s">
        <v>267</v>
      </c>
      <c r="D58" t="s">
        <v>267</v>
      </c>
      <c r="E58" s="17">
        <v>43832</v>
      </c>
      <c r="F58" t="s">
        <v>54</v>
      </c>
      <c r="G58">
        <v>155</v>
      </c>
      <c r="H58" s="15">
        <v>14688</v>
      </c>
      <c r="I58">
        <v>0.87</v>
      </c>
      <c r="J58">
        <v>924</v>
      </c>
      <c r="K58">
        <v>57</v>
      </c>
      <c r="L58">
        <v>169</v>
      </c>
    </row>
    <row r="59" spans="1:14">
      <c r="A59" t="s">
        <v>51</v>
      </c>
      <c r="B59" t="s">
        <v>239</v>
      </c>
      <c r="C59" t="s">
        <v>268</v>
      </c>
      <c r="D59" t="s">
        <v>268</v>
      </c>
      <c r="E59" s="17">
        <v>43832</v>
      </c>
      <c r="F59" t="s">
        <v>54</v>
      </c>
      <c r="H59" s="15">
        <v>2248</v>
      </c>
      <c r="I59">
        <v>0.84</v>
      </c>
      <c r="J59">
        <v>132</v>
      </c>
      <c r="L59">
        <v>32</v>
      </c>
      <c r="N59" t="s">
        <v>243</v>
      </c>
    </row>
    <row r="60" spans="1:14">
      <c r="A60" t="s">
        <v>51</v>
      </c>
      <c r="B60" t="s">
        <v>239</v>
      </c>
      <c r="C60" t="s">
        <v>269</v>
      </c>
      <c r="D60" t="s">
        <v>269</v>
      </c>
      <c r="E60" s="17">
        <v>43832</v>
      </c>
      <c r="F60" t="s">
        <v>54</v>
      </c>
      <c r="G60">
        <v>21</v>
      </c>
      <c r="H60" s="15">
        <v>3971</v>
      </c>
      <c r="I60">
        <v>0.9</v>
      </c>
      <c r="J60">
        <v>306</v>
      </c>
      <c r="L60">
        <v>27</v>
      </c>
      <c r="N60" t="s">
        <v>243</v>
      </c>
    </row>
    <row r="61" spans="1:14">
      <c r="A61" t="s">
        <v>51</v>
      </c>
      <c r="B61" t="s">
        <v>239</v>
      </c>
      <c r="C61" t="s">
        <v>270</v>
      </c>
      <c r="D61" t="s">
        <v>270</v>
      </c>
      <c r="E61" s="17">
        <v>43832</v>
      </c>
      <c r="F61" t="s">
        <v>54</v>
      </c>
      <c r="G61">
        <v>124</v>
      </c>
      <c r="H61" s="15">
        <v>6234</v>
      </c>
      <c r="I61">
        <v>0.93</v>
      </c>
      <c r="J61">
        <v>515</v>
      </c>
      <c r="K61">
        <v>98</v>
      </c>
      <c r="L61">
        <v>35</v>
      </c>
    </row>
    <row r="62" spans="1:14">
      <c r="A62" t="s">
        <v>51</v>
      </c>
      <c r="B62" t="s">
        <v>239</v>
      </c>
      <c r="C62" t="s">
        <v>271</v>
      </c>
      <c r="D62" t="s">
        <v>271</v>
      </c>
      <c r="E62" s="17">
        <v>43832</v>
      </c>
      <c r="F62" t="s">
        <v>54</v>
      </c>
      <c r="G62">
        <v>47</v>
      </c>
      <c r="H62" s="15">
        <v>3110</v>
      </c>
      <c r="I62">
        <v>0.97</v>
      </c>
      <c r="J62">
        <v>214</v>
      </c>
      <c r="K62">
        <v>16</v>
      </c>
      <c r="L62">
        <v>29</v>
      </c>
    </row>
    <row r="63" spans="1:14">
      <c r="A63" t="s">
        <v>51</v>
      </c>
      <c r="B63" t="s">
        <v>239</v>
      </c>
      <c r="C63" t="s">
        <v>272</v>
      </c>
      <c r="D63" t="s">
        <v>272</v>
      </c>
      <c r="E63" s="17">
        <v>43832</v>
      </c>
      <c r="F63" t="s">
        <v>54</v>
      </c>
      <c r="G63" s="15">
        <v>4157</v>
      </c>
      <c r="H63" s="15">
        <v>24785</v>
      </c>
      <c r="I63">
        <v>1.27</v>
      </c>
      <c r="J63" s="15">
        <v>3757</v>
      </c>
      <c r="K63" s="15">
        <v>2100</v>
      </c>
      <c r="L63">
        <v>107</v>
      </c>
    </row>
    <row r="64" spans="1:14">
      <c r="A64" t="s">
        <v>51</v>
      </c>
      <c r="B64" t="s">
        <v>239</v>
      </c>
      <c r="C64" t="s">
        <v>273</v>
      </c>
      <c r="D64" t="s">
        <v>273</v>
      </c>
      <c r="E64" s="17">
        <v>43832</v>
      </c>
      <c r="F64" t="s">
        <v>54</v>
      </c>
      <c r="G64">
        <v>28</v>
      </c>
      <c r="H64" s="15">
        <v>4068</v>
      </c>
      <c r="I64">
        <v>0.84</v>
      </c>
      <c r="J64">
        <v>287</v>
      </c>
      <c r="K64">
        <v>20</v>
      </c>
      <c r="L64">
        <v>25</v>
      </c>
    </row>
    <row r="65" spans="1:14">
      <c r="A65" t="s">
        <v>51</v>
      </c>
      <c r="B65" t="s">
        <v>239</v>
      </c>
      <c r="C65" t="s">
        <v>274</v>
      </c>
      <c r="D65" t="s">
        <v>274</v>
      </c>
      <c r="E65" s="17">
        <v>43832</v>
      </c>
      <c r="F65" t="s">
        <v>54</v>
      </c>
      <c r="G65" s="15">
        <v>4555</v>
      </c>
      <c r="H65" s="15">
        <v>31159</v>
      </c>
      <c r="I65">
        <v>1.19</v>
      </c>
      <c r="J65" s="15">
        <v>4895</v>
      </c>
      <c r="K65" s="15">
        <v>2361</v>
      </c>
      <c r="L65">
        <v>187</v>
      </c>
    </row>
    <row r="66" spans="1:14">
      <c r="A66" t="s">
        <v>51</v>
      </c>
      <c r="B66" t="s">
        <v>239</v>
      </c>
      <c r="C66" t="s">
        <v>275</v>
      </c>
      <c r="D66" t="s">
        <v>275</v>
      </c>
      <c r="E66" s="17">
        <v>43832</v>
      </c>
      <c r="F66" t="s">
        <v>54</v>
      </c>
      <c r="G66" s="15">
        <v>9961</v>
      </c>
      <c r="H66" s="15">
        <v>29292</v>
      </c>
      <c r="I66">
        <v>2.09</v>
      </c>
      <c r="J66" s="15">
        <v>5640</v>
      </c>
      <c r="K66" s="15">
        <v>3638</v>
      </c>
      <c r="L66">
        <v>813</v>
      </c>
    </row>
    <row r="67" spans="1:14">
      <c r="A67" t="s">
        <v>51</v>
      </c>
      <c r="B67" t="s">
        <v>239</v>
      </c>
      <c r="C67" t="s">
        <v>276</v>
      </c>
      <c r="D67" t="s">
        <v>276</v>
      </c>
      <c r="E67" s="17">
        <v>43832</v>
      </c>
      <c r="F67" t="s">
        <v>54</v>
      </c>
      <c r="G67">
        <v>0</v>
      </c>
      <c r="H67" s="15">
        <v>10727</v>
      </c>
      <c r="I67">
        <v>0.43</v>
      </c>
      <c r="J67">
        <v>639</v>
      </c>
      <c r="K67">
        <v>0</v>
      </c>
      <c r="L67">
        <v>127</v>
      </c>
    </row>
    <row r="68" spans="1:14">
      <c r="A68" t="s">
        <v>51</v>
      </c>
      <c r="B68" t="s">
        <v>239</v>
      </c>
      <c r="C68" t="s">
        <v>277</v>
      </c>
      <c r="D68" t="s">
        <v>277</v>
      </c>
      <c r="E68" s="17">
        <v>43832</v>
      </c>
      <c r="F68" t="s">
        <v>54</v>
      </c>
      <c r="H68" s="15">
        <v>1546</v>
      </c>
      <c r="I68">
        <v>0.85</v>
      </c>
      <c r="J68">
        <v>140</v>
      </c>
      <c r="L68">
        <v>18</v>
      </c>
      <c r="N68" t="s">
        <v>243</v>
      </c>
    </row>
    <row r="69" spans="1:14">
      <c r="A69" t="s">
        <v>51</v>
      </c>
      <c r="B69" t="s">
        <v>239</v>
      </c>
      <c r="C69" t="s">
        <v>278</v>
      </c>
      <c r="D69" t="s">
        <v>278</v>
      </c>
      <c r="E69" s="17">
        <v>43832</v>
      </c>
      <c r="F69" t="s">
        <v>54</v>
      </c>
      <c r="G69">
        <v>171</v>
      </c>
      <c r="H69" s="15">
        <v>26464</v>
      </c>
      <c r="I69">
        <v>0.82</v>
      </c>
      <c r="J69" s="15">
        <v>1502</v>
      </c>
      <c r="K69">
        <v>74</v>
      </c>
      <c r="L69">
        <v>225</v>
      </c>
    </row>
    <row r="70" spans="1:14">
      <c r="A70" t="s">
        <v>51</v>
      </c>
      <c r="B70" t="s">
        <v>239</v>
      </c>
      <c r="C70" t="s">
        <v>279</v>
      </c>
      <c r="D70" t="s">
        <v>279</v>
      </c>
      <c r="E70" s="17">
        <v>43832</v>
      </c>
      <c r="F70" t="s">
        <v>54</v>
      </c>
      <c r="G70">
        <v>89</v>
      </c>
      <c r="H70" s="15">
        <v>8398</v>
      </c>
      <c r="I70">
        <v>0.81</v>
      </c>
      <c r="J70">
        <v>742</v>
      </c>
      <c r="K70">
        <v>37</v>
      </c>
      <c r="L70">
        <v>90</v>
      </c>
    </row>
    <row r="71" spans="1:14">
      <c r="A71" t="s">
        <v>51</v>
      </c>
      <c r="B71" t="s">
        <v>239</v>
      </c>
      <c r="C71" t="s">
        <v>280</v>
      </c>
      <c r="D71" t="s">
        <v>280</v>
      </c>
      <c r="E71" s="17">
        <v>43832</v>
      </c>
      <c r="F71" t="s">
        <v>54</v>
      </c>
      <c r="G71">
        <v>66</v>
      </c>
      <c r="H71" s="15">
        <v>8107</v>
      </c>
      <c r="I71">
        <v>0.86</v>
      </c>
      <c r="J71">
        <v>433</v>
      </c>
      <c r="K71">
        <v>30</v>
      </c>
      <c r="L71">
        <v>58</v>
      </c>
    </row>
    <row r="72" spans="1:14">
      <c r="A72" t="s">
        <v>51</v>
      </c>
      <c r="B72" t="s">
        <v>239</v>
      </c>
      <c r="C72" t="s">
        <v>281</v>
      </c>
      <c r="D72" t="s">
        <v>281</v>
      </c>
      <c r="E72" s="17">
        <v>43832</v>
      </c>
      <c r="F72" t="s">
        <v>54</v>
      </c>
      <c r="G72" s="15">
        <v>1388</v>
      </c>
      <c r="H72" s="15">
        <v>28073</v>
      </c>
      <c r="I72">
        <v>0.78</v>
      </c>
      <c r="J72" s="15">
        <v>2164</v>
      </c>
      <c r="K72">
        <v>553</v>
      </c>
      <c r="L72">
        <v>176</v>
      </c>
    </row>
    <row r="73" spans="1:14">
      <c r="A73" t="s">
        <v>51</v>
      </c>
      <c r="B73" t="s">
        <v>239</v>
      </c>
      <c r="C73" t="s">
        <v>282</v>
      </c>
      <c r="D73" t="s">
        <v>282</v>
      </c>
      <c r="E73" s="17">
        <v>43832</v>
      </c>
      <c r="F73" t="s">
        <v>54</v>
      </c>
      <c r="G73">
        <v>47</v>
      </c>
      <c r="H73" s="15">
        <v>2126</v>
      </c>
      <c r="I73">
        <v>0.78</v>
      </c>
      <c r="J73">
        <v>114</v>
      </c>
      <c r="K73">
        <v>11</v>
      </c>
      <c r="L73">
        <v>23</v>
      </c>
    </row>
    <row r="74" spans="1:14">
      <c r="A74" t="s">
        <v>51</v>
      </c>
      <c r="B74" t="s">
        <v>239</v>
      </c>
      <c r="C74" t="s">
        <v>283</v>
      </c>
      <c r="D74" t="s">
        <v>283</v>
      </c>
      <c r="E74" s="17">
        <v>43832</v>
      </c>
      <c r="F74" t="s">
        <v>54</v>
      </c>
      <c r="G74">
        <v>121</v>
      </c>
      <c r="H74" s="15">
        <v>12436</v>
      </c>
      <c r="I74">
        <v>0.98</v>
      </c>
      <c r="J74">
        <v>744</v>
      </c>
      <c r="K74">
        <v>48</v>
      </c>
      <c r="L74">
        <v>91</v>
      </c>
    </row>
    <row r="75" spans="1:14">
      <c r="A75" t="s">
        <v>51</v>
      </c>
      <c r="B75" t="s">
        <v>239</v>
      </c>
      <c r="C75" t="s">
        <v>284</v>
      </c>
      <c r="D75" t="s">
        <v>284</v>
      </c>
      <c r="E75" s="17">
        <v>43832</v>
      </c>
      <c r="F75" t="s">
        <v>54</v>
      </c>
      <c r="H75" s="15">
        <v>1898</v>
      </c>
      <c r="I75">
        <v>0.89</v>
      </c>
      <c r="J75">
        <v>149</v>
      </c>
      <c r="L75">
        <v>21</v>
      </c>
      <c r="N75" t="s">
        <v>243</v>
      </c>
    </row>
    <row r="76" spans="1:14">
      <c r="A76" t="s">
        <v>51</v>
      </c>
      <c r="B76" t="s">
        <v>239</v>
      </c>
      <c r="C76" t="s">
        <v>285</v>
      </c>
      <c r="D76" t="s">
        <v>285</v>
      </c>
      <c r="E76" s="17">
        <v>43832</v>
      </c>
      <c r="F76" t="s">
        <v>54</v>
      </c>
      <c r="G76">
        <v>127</v>
      </c>
      <c r="H76" s="15">
        <v>17900</v>
      </c>
      <c r="I76">
        <v>0.93</v>
      </c>
      <c r="J76" s="15">
        <v>1343</v>
      </c>
      <c r="K76">
        <v>62</v>
      </c>
      <c r="L76">
        <v>119</v>
      </c>
    </row>
    <row r="77" spans="1:14">
      <c r="A77" t="s">
        <v>51</v>
      </c>
      <c r="B77" t="s">
        <v>239</v>
      </c>
      <c r="C77" t="s">
        <v>286</v>
      </c>
      <c r="D77" t="s">
        <v>286</v>
      </c>
      <c r="E77" s="17">
        <v>43832</v>
      </c>
      <c r="F77" t="s">
        <v>54</v>
      </c>
      <c r="G77">
        <v>347</v>
      </c>
      <c r="H77" s="15">
        <v>47230</v>
      </c>
      <c r="I77">
        <v>0.9</v>
      </c>
      <c r="J77" s="15">
        <v>3497</v>
      </c>
      <c r="K77">
        <v>135</v>
      </c>
      <c r="L77">
        <v>310</v>
      </c>
    </row>
    <row r="78" spans="1:14">
      <c r="A78" t="s">
        <v>51</v>
      </c>
      <c r="B78" t="s">
        <v>239</v>
      </c>
      <c r="C78" t="s">
        <v>287</v>
      </c>
      <c r="D78" t="s">
        <v>287</v>
      </c>
      <c r="E78" s="17">
        <v>43832</v>
      </c>
      <c r="F78" t="s">
        <v>54</v>
      </c>
      <c r="G78">
        <v>27</v>
      </c>
      <c r="H78" s="15">
        <v>4643</v>
      </c>
      <c r="I78">
        <v>0.95</v>
      </c>
      <c r="J78">
        <v>276</v>
      </c>
      <c r="K78">
        <v>11</v>
      </c>
      <c r="L78">
        <v>38</v>
      </c>
    </row>
    <row r="79" spans="1:14">
      <c r="A79" t="s">
        <v>51</v>
      </c>
      <c r="B79" t="s">
        <v>239</v>
      </c>
      <c r="C79" t="s">
        <v>288</v>
      </c>
      <c r="D79" t="s">
        <v>288</v>
      </c>
      <c r="E79" s="17">
        <v>43832</v>
      </c>
      <c r="F79" t="s">
        <v>54</v>
      </c>
      <c r="G79">
        <v>36</v>
      </c>
      <c r="H79" s="15">
        <v>1521</v>
      </c>
      <c r="I79">
        <v>1</v>
      </c>
      <c r="J79">
        <v>105</v>
      </c>
      <c r="L79">
        <v>14</v>
      </c>
      <c r="N79" t="s">
        <v>243</v>
      </c>
    </row>
    <row r="80" spans="1:14">
      <c r="A80" t="s">
        <v>51</v>
      </c>
      <c r="B80" t="s">
        <v>239</v>
      </c>
      <c r="C80" t="s">
        <v>289</v>
      </c>
      <c r="D80" t="s">
        <v>289</v>
      </c>
      <c r="E80" s="17">
        <v>43832</v>
      </c>
      <c r="F80" t="s">
        <v>54</v>
      </c>
      <c r="G80">
        <v>257</v>
      </c>
      <c r="H80" s="15">
        <v>17235</v>
      </c>
      <c r="I80">
        <v>0.97</v>
      </c>
      <c r="J80">
        <v>939</v>
      </c>
      <c r="K80">
        <v>80</v>
      </c>
      <c r="L80">
        <v>102</v>
      </c>
    </row>
    <row r="81" spans="1:14">
      <c r="A81" t="s">
        <v>51</v>
      </c>
      <c r="B81" t="s">
        <v>239</v>
      </c>
      <c r="C81" t="s">
        <v>290</v>
      </c>
      <c r="D81" t="s">
        <v>290</v>
      </c>
      <c r="E81" s="17">
        <v>43832</v>
      </c>
      <c r="F81" t="s">
        <v>54</v>
      </c>
      <c r="G81">
        <v>527</v>
      </c>
      <c r="H81" s="15">
        <v>13708</v>
      </c>
      <c r="I81">
        <v>0.92</v>
      </c>
      <c r="J81" s="15">
        <v>1159</v>
      </c>
      <c r="K81">
        <v>281</v>
      </c>
      <c r="L81">
        <v>98</v>
      </c>
    </row>
    <row r="82" spans="1:14">
      <c r="A82" t="s">
        <v>51</v>
      </c>
      <c r="B82" t="s">
        <v>239</v>
      </c>
      <c r="C82" t="s">
        <v>291</v>
      </c>
      <c r="D82" t="s">
        <v>291</v>
      </c>
      <c r="E82" s="17">
        <v>43832</v>
      </c>
      <c r="F82" t="s">
        <v>54</v>
      </c>
      <c r="H82" s="15">
        <v>4862</v>
      </c>
      <c r="I82">
        <v>0.82</v>
      </c>
      <c r="J82">
        <v>349</v>
      </c>
      <c r="K82">
        <v>0</v>
      </c>
      <c r="L82">
        <v>56</v>
      </c>
      <c r="N82" t="s">
        <v>243</v>
      </c>
    </row>
    <row r="83" spans="1:14">
      <c r="A83" t="s">
        <v>51</v>
      </c>
      <c r="B83" t="s">
        <v>239</v>
      </c>
      <c r="C83" t="s">
        <v>292</v>
      </c>
      <c r="D83" t="s">
        <v>292</v>
      </c>
      <c r="E83" s="17">
        <v>43832</v>
      </c>
      <c r="F83" t="s">
        <v>54</v>
      </c>
      <c r="G83">
        <v>198</v>
      </c>
      <c r="H83" s="15">
        <v>13357</v>
      </c>
      <c r="I83">
        <v>0.98</v>
      </c>
      <c r="J83">
        <v>770</v>
      </c>
      <c r="K83">
        <v>32</v>
      </c>
      <c r="L83">
        <v>144</v>
      </c>
    </row>
    <row r="84" spans="1:14">
      <c r="A84" t="s">
        <v>51</v>
      </c>
      <c r="B84" t="s">
        <v>239</v>
      </c>
      <c r="C84" t="s">
        <v>293</v>
      </c>
      <c r="D84" t="s">
        <v>293</v>
      </c>
      <c r="E84" s="17">
        <v>43832</v>
      </c>
      <c r="F84" t="s">
        <v>54</v>
      </c>
      <c r="H84" s="15">
        <v>1106</v>
      </c>
      <c r="I84">
        <v>0.96</v>
      </c>
      <c r="J84">
        <v>85</v>
      </c>
      <c r="K84">
        <v>0</v>
      </c>
      <c r="N84" t="s">
        <v>243</v>
      </c>
    </row>
    <row r="85" spans="1:14">
      <c r="A85" t="s">
        <v>51</v>
      </c>
      <c r="B85" t="s">
        <v>239</v>
      </c>
      <c r="C85" t="s">
        <v>294</v>
      </c>
      <c r="D85" t="s">
        <v>294</v>
      </c>
      <c r="E85" s="17">
        <v>43832</v>
      </c>
      <c r="F85" t="s">
        <v>54</v>
      </c>
      <c r="G85">
        <v>57</v>
      </c>
      <c r="H85" s="15">
        <v>4956</v>
      </c>
      <c r="I85">
        <v>0.66</v>
      </c>
      <c r="J85">
        <v>701</v>
      </c>
      <c r="K85">
        <v>28</v>
      </c>
      <c r="L85">
        <v>28</v>
      </c>
    </row>
    <row r="86" spans="1:14">
      <c r="A86" t="s">
        <v>51</v>
      </c>
      <c r="B86" t="s">
        <v>295</v>
      </c>
      <c r="C86" t="s">
        <v>53</v>
      </c>
      <c r="D86" t="s">
        <v>296</v>
      </c>
      <c r="E86" s="17">
        <v>43832</v>
      </c>
      <c r="F86" t="s">
        <v>54</v>
      </c>
      <c r="G86" s="15">
        <v>31587</v>
      </c>
      <c r="H86" s="15">
        <v>693128</v>
      </c>
      <c r="I86">
        <v>0.94</v>
      </c>
      <c r="J86" s="15">
        <v>60340</v>
      </c>
      <c r="K86" s="15">
        <v>14124</v>
      </c>
      <c r="L86" s="15">
        <v>5748</v>
      </c>
    </row>
    <row r="87" spans="1:14">
      <c r="A87" t="s">
        <v>51</v>
      </c>
      <c r="B87" t="s">
        <v>295</v>
      </c>
      <c r="C87" t="s">
        <v>53</v>
      </c>
      <c r="D87" t="s">
        <v>21</v>
      </c>
      <c r="E87" s="17">
        <v>43832</v>
      </c>
      <c r="F87" t="s">
        <v>54</v>
      </c>
      <c r="G87" s="15">
        <v>18026</v>
      </c>
      <c r="H87" s="15">
        <v>357679</v>
      </c>
      <c r="I87">
        <v>0.94</v>
      </c>
      <c r="J87" s="15">
        <v>32308</v>
      </c>
      <c r="K87" s="15">
        <v>8114</v>
      </c>
      <c r="L87" s="15">
        <v>2945</v>
      </c>
    </row>
    <row r="88" spans="1:14">
      <c r="A88" t="s">
        <v>51</v>
      </c>
      <c r="B88" t="s">
        <v>295</v>
      </c>
      <c r="C88" t="s">
        <v>53</v>
      </c>
      <c r="D88" t="s">
        <v>22</v>
      </c>
      <c r="E88" s="17">
        <v>43832</v>
      </c>
      <c r="F88" t="s">
        <v>54</v>
      </c>
      <c r="G88" s="15">
        <v>13560</v>
      </c>
      <c r="H88" s="15">
        <v>335426</v>
      </c>
      <c r="I88">
        <v>0.94</v>
      </c>
      <c r="J88" s="15">
        <v>28031</v>
      </c>
      <c r="K88" s="15">
        <v>6009</v>
      </c>
      <c r="L88" s="15">
        <v>2803</v>
      </c>
    </row>
    <row r="89" spans="1:14">
      <c r="A89" t="s">
        <v>51</v>
      </c>
      <c r="B89" t="s">
        <v>295</v>
      </c>
      <c r="C89" t="s">
        <v>53</v>
      </c>
      <c r="D89" t="s">
        <v>297</v>
      </c>
      <c r="E89" s="17">
        <v>43832</v>
      </c>
      <c r="F89" t="s">
        <v>54</v>
      </c>
      <c r="G89">
        <v>1</v>
      </c>
      <c r="H89">
        <v>23</v>
      </c>
      <c r="I89">
        <v>0.94</v>
      </c>
      <c r="J89">
        <v>1</v>
      </c>
      <c r="K89">
        <v>1</v>
      </c>
      <c r="L89">
        <v>0</v>
      </c>
    </row>
    <row r="90" spans="1:14">
      <c r="A90" t="s">
        <v>51</v>
      </c>
      <c r="B90" t="s">
        <v>298</v>
      </c>
      <c r="C90" t="s">
        <v>53</v>
      </c>
      <c r="D90" t="s">
        <v>299</v>
      </c>
      <c r="E90" s="17">
        <v>43832</v>
      </c>
      <c r="F90" t="s">
        <v>54</v>
      </c>
      <c r="G90" s="15">
        <v>31587</v>
      </c>
      <c r="H90" s="15">
        <v>693128</v>
      </c>
      <c r="I90">
        <v>0.94</v>
      </c>
      <c r="J90" s="15">
        <v>60340</v>
      </c>
      <c r="K90" s="15">
        <v>14124</v>
      </c>
      <c r="L90" s="15">
        <v>5748</v>
      </c>
    </row>
    <row r="91" spans="1:14">
      <c r="A91" t="s">
        <v>51</v>
      </c>
      <c r="B91" t="s">
        <v>298</v>
      </c>
      <c r="C91" t="s">
        <v>53</v>
      </c>
      <c r="D91" t="s">
        <v>300</v>
      </c>
      <c r="E91" s="17">
        <v>43832</v>
      </c>
      <c r="F91" t="s">
        <v>54</v>
      </c>
      <c r="G91" s="15">
        <v>21574</v>
      </c>
      <c r="H91" s="15">
        <v>199898</v>
      </c>
      <c r="I91">
        <v>0.94</v>
      </c>
      <c r="J91" s="15">
        <v>41350</v>
      </c>
      <c r="K91" s="15">
        <v>11184</v>
      </c>
      <c r="L91" s="15">
        <v>3579</v>
      </c>
    </row>
    <row r="92" spans="1:14">
      <c r="A92" t="s">
        <v>51</v>
      </c>
      <c r="B92" t="s">
        <v>298</v>
      </c>
      <c r="C92" t="s">
        <v>53</v>
      </c>
      <c r="D92" t="s">
        <v>301</v>
      </c>
      <c r="E92" s="17">
        <v>43832</v>
      </c>
      <c r="F92" t="s">
        <v>54</v>
      </c>
      <c r="G92" s="15">
        <v>1553</v>
      </c>
      <c r="H92" s="15">
        <v>41116</v>
      </c>
      <c r="I92">
        <v>0.94</v>
      </c>
      <c r="J92" s="15">
        <v>2325</v>
      </c>
      <c r="K92">
        <v>580</v>
      </c>
      <c r="L92">
        <v>188</v>
      </c>
    </row>
    <row r="93" spans="1:14">
      <c r="A93" t="s">
        <v>51</v>
      </c>
      <c r="B93" t="s">
        <v>298</v>
      </c>
      <c r="C93" t="s">
        <v>53</v>
      </c>
      <c r="D93" t="s">
        <v>302</v>
      </c>
      <c r="E93" s="17">
        <v>43832</v>
      </c>
      <c r="F93" t="s">
        <v>54</v>
      </c>
      <c r="G93">
        <v>41</v>
      </c>
      <c r="H93" s="15">
        <v>1844</v>
      </c>
      <c r="I93">
        <v>0.94</v>
      </c>
      <c r="J93">
        <v>48</v>
      </c>
      <c r="K93">
        <v>11</v>
      </c>
      <c r="L93">
        <v>11</v>
      </c>
    </row>
    <row r="94" spans="1:14">
      <c r="A94" t="s">
        <v>51</v>
      </c>
      <c r="B94" t="s">
        <v>298</v>
      </c>
      <c r="C94" t="s">
        <v>53</v>
      </c>
      <c r="D94" t="s">
        <v>303</v>
      </c>
      <c r="E94" s="17">
        <v>43832</v>
      </c>
      <c r="F94" t="s">
        <v>54</v>
      </c>
      <c r="G94" s="15">
        <v>2262</v>
      </c>
      <c r="H94" s="15">
        <v>223375</v>
      </c>
      <c r="I94">
        <v>0.94</v>
      </c>
      <c r="J94" s="15">
        <v>4508</v>
      </c>
      <c r="K94">
        <v>317</v>
      </c>
      <c r="L94" s="15">
        <v>1161</v>
      </c>
    </row>
    <row r="95" spans="1:14">
      <c r="A95" t="s">
        <v>51</v>
      </c>
      <c r="B95" t="s">
        <v>298</v>
      </c>
      <c r="C95" t="s">
        <v>53</v>
      </c>
      <c r="D95" t="s">
        <v>304</v>
      </c>
      <c r="E95" s="17">
        <v>43832</v>
      </c>
      <c r="F95" t="s">
        <v>54</v>
      </c>
      <c r="G95">
        <v>395</v>
      </c>
      <c r="H95" s="15">
        <v>48786</v>
      </c>
      <c r="I95">
        <v>0.94</v>
      </c>
      <c r="J95" s="15">
        <v>2995</v>
      </c>
      <c r="K95">
        <v>190</v>
      </c>
      <c r="L95">
        <v>287</v>
      </c>
    </row>
    <row r="96" spans="1:14">
      <c r="A96" t="s">
        <v>51</v>
      </c>
      <c r="B96" t="s">
        <v>298</v>
      </c>
      <c r="C96" t="s">
        <v>53</v>
      </c>
      <c r="D96" t="s">
        <v>305</v>
      </c>
      <c r="E96" s="17">
        <v>43832</v>
      </c>
      <c r="F96" t="s">
        <v>54</v>
      </c>
      <c r="G96" s="15">
        <v>5428</v>
      </c>
      <c r="H96" s="15">
        <v>134705</v>
      </c>
      <c r="I96">
        <v>0.94</v>
      </c>
      <c r="J96" s="15">
        <v>8151</v>
      </c>
      <c r="K96" s="15">
        <v>1749</v>
      </c>
      <c r="L96">
        <v>442</v>
      </c>
    </row>
    <row r="97" spans="1:12">
      <c r="A97" t="s">
        <v>51</v>
      </c>
      <c r="B97" t="s">
        <v>298</v>
      </c>
      <c r="C97" t="s">
        <v>53</v>
      </c>
      <c r="D97" t="s">
        <v>306</v>
      </c>
      <c r="E97" s="17">
        <v>43832</v>
      </c>
      <c r="F97" t="s">
        <v>54</v>
      </c>
      <c r="G97">
        <v>329</v>
      </c>
      <c r="H97" s="15">
        <v>43275</v>
      </c>
      <c r="I97">
        <v>0.94</v>
      </c>
      <c r="J97">
        <v>947</v>
      </c>
      <c r="K97">
        <v>90</v>
      </c>
      <c r="L97">
        <v>80</v>
      </c>
    </row>
    <row r="98" spans="1:12">
      <c r="A98" t="s">
        <v>51</v>
      </c>
      <c r="B98" t="s">
        <v>298</v>
      </c>
      <c r="C98" t="s">
        <v>53</v>
      </c>
      <c r="D98" t="s">
        <v>307</v>
      </c>
      <c r="E98" s="17">
        <v>43832</v>
      </c>
      <c r="F98" t="s">
        <v>54</v>
      </c>
      <c r="G98">
        <v>5</v>
      </c>
      <c r="H98">
        <v>129</v>
      </c>
      <c r="I98">
        <v>0.94</v>
      </c>
      <c r="J98">
        <v>16</v>
      </c>
      <c r="K98">
        <v>3</v>
      </c>
      <c r="L98">
        <v>0</v>
      </c>
    </row>
  </sheetData>
  <hyperlinks>
    <hyperlink ref="A2" r:id="rId1"/>
  </hyperlinks>
  <pageMargins left="0.7" right="0.7" top="0.75" bottom="0.75" header="0.3" footer="0.3"/>
  <pageSetup paperSize="9" orientation="portrait" horizontalDpi="300" verticalDpi="3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0"/>
  <sheetViews>
    <sheetView workbookViewId="0"/>
  </sheetViews>
  <sheetFormatPr defaultColWidth="10.6640625" defaultRowHeight="15.5"/>
  <sheetData>
    <row r="1" spans="1:12">
      <c r="A1" s="16" t="s">
        <v>312</v>
      </c>
      <c r="B1" s="68"/>
      <c r="C1" s="68"/>
      <c r="D1" s="68"/>
      <c r="E1" s="68"/>
      <c r="F1" s="68"/>
      <c r="G1" s="68"/>
      <c r="H1" s="68"/>
      <c r="I1" s="11"/>
      <c r="J1" s="11"/>
      <c r="K1" s="199"/>
      <c r="L1" s="199"/>
    </row>
    <row r="2" spans="1:12">
      <c r="A2" s="11"/>
      <c r="B2" s="11"/>
      <c r="C2" s="11"/>
      <c r="D2" s="11"/>
      <c r="E2" s="11"/>
      <c r="F2" s="11"/>
      <c r="G2" s="11"/>
      <c r="H2" s="11"/>
      <c r="I2" s="11"/>
      <c r="J2" s="11"/>
      <c r="K2" s="11"/>
      <c r="L2" s="11"/>
    </row>
    <row r="3" spans="1:12">
      <c r="A3" s="11" t="s">
        <v>1</v>
      </c>
      <c r="B3" s="11"/>
      <c r="C3" s="11"/>
      <c r="D3" s="11"/>
      <c r="E3" s="11"/>
      <c r="F3" s="11"/>
      <c r="G3" s="11"/>
      <c r="H3" s="11"/>
      <c r="I3" s="11"/>
      <c r="J3" s="11"/>
      <c r="K3" s="1"/>
      <c r="L3" s="11"/>
    </row>
    <row r="4" spans="1:12">
      <c r="A4" s="11" t="s">
        <v>3</v>
      </c>
      <c r="B4" s="11"/>
      <c r="C4" s="11"/>
      <c r="D4" s="11"/>
      <c r="E4" s="11"/>
      <c r="F4" s="11"/>
      <c r="G4" s="11"/>
      <c r="H4" s="11"/>
      <c r="I4" s="11"/>
      <c r="J4" s="11"/>
      <c r="K4" s="11"/>
      <c r="L4" s="11"/>
    </row>
    <row r="5" spans="1:12">
      <c r="A5" s="11"/>
      <c r="B5" s="11"/>
      <c r="C5" s="11"/>
      <c r="D5" s="11"/>
      <c r="E5" s="11"/>
      <c r="F5" s="11"/>
      <c r="G5" s="11"/>
      <c r="H5" s="11"/>
      <c r="I5" s="11"/>
      <c r="J5" s="11"/>
      <c r="K5" s="11"/>
      <c r="L5" s="11"/>
    </row>
    <row r="6" spans="1:12">
      <c r="A6" s="12" t="s">
        <v>4</v>
      </c>
      <c r="B6" s="191" t="s">
        <v>5</v>
      </c>
      <c r="C6" s="191"/>
      <c r="D6" s="191"/>
      <c r="E6" s="191"/>
      <c r="F6" s="191"/>
      <c r="G6" s="70"/>
      <c r="H6" s="191" t="s">
        <v>6</v>
      </c>
      <c r="I6" s="191"/>
      <c r="J6" s="191"/>
      <c r="K6" s="191"/>
      <c r="L6" s="191"/>
    </row>
    <row r="7" spans="1:12">
      <c r="A7" s="71" t="s">
        <v>7</v>
      </c>
      <c r="B7" s="71" t="s">
        <v>8</v>
      </c>
      <c r="C7" s="71" t="s">
        <v>9</v>
      </c>
      <c r="D7" s="71" t="s">
        <v>10</v>
      </c>
      <c r="E7" s="71" t="s">
        <v>11</v>
      </c>
      <c r="F7" s="71" t="s">
        <v>12</v>
      </c>
      <c r="G7" s="70"/>
      <c r="H7" s="71" t="s">
        <v>8</v>
      </c>
      <c r="I7" s="71" t="s">
        <v>9</v>
      </c>
      <c r="J7" s="71" t="s">
        <v>10</v>
      </c>
      <c r="K7" s="71" t="s">
        <v>11</v>
      </c>
      <c r="L7" s="71" t="s">
        <v>12</v>
      </c>
    </row>
    <row r="8" spans="1:12">
      <c r="A8" s="70">
        <v>0</v>
      </c>
      <c r="B8" s="72"/>
      <c r="C8" s="73">
        <v>4.7699999999999999E-3</v>
      </c>
      <c r="D8" s="74">
        <v>100000</v>
      </c>
      <c r="E8" s="74">
        <v>477</v>
      </c>
      <c r="F8" s="75">
        <v>79.900000000000006</v>
      </c>
      <c r="G8" s="70"/>
      <c r="H8" s="72"/>
      <c r="I8" s="73">
        <v>4.2700000000000004E-3</v>
      </c>
      <c r="J8" s="74">
        <v>100000</v>
      </c>
      <c r="K8" s="74">
        <v>427</v>
      </c>
      <c r="L8" s="76">
        <v>84.1</v>
      </c>
    </row>
    <row r="9" spans="1:12">
      <c r="A9" s="70">
        <v>1</v>
      </c>
      <c r="B9" s="72"/>
      <c r="C9" s="73">
        <v>2.7999999999999998E-4</v>
      </c>
      <c r="D9" s="74">
        <v>99523</v>
      </c>
      <c r="E9" s="74">
        <v>27</v>
      </c>
      <c r="F9" s="75">
        <v>79.3</v>
      </c>
      <c r="G9" s="70"/>
      <c r="H9" s="72"/>
      <c r="I9" s="73">
        <v>2.3000000000000001E-4</v>
      </c>
      <c r="J9" s="74">
        <v>99573</v>
      </c>
      <c r="K9" s="74">
        <v>23</v>
      </c>
      <c r="L9" s="76">
        <v>83.4</v>
      </c>
    </row>
    <row r="10" spans="1:12">
      <c r="A10" s="70">
        <v>2</v>
      </c>
      <c r="B10" s="72"/>
      <c r="C10" s="73">
        <v>2.0000000000000001E-4</v>
      </c>
      <c r="D10" s="74">
        <v>99496</v>
      </c>
      <c r="E10" s="74">
        <v>19</v>
      </c>
      <c r="F10" s="75">
        <v>78.3</v>
      </c>
      <c r="G10" s="70"/>
      <c r="H10" s="72"/>
      <c r="I10" s="73">
        <v>1.7000000000000001E-4</v>
      </c>
      <c r="J10" s="74">
        <v>99550</v>
      </c>
      <c r="K10" s="74">
        <v>17</v>
      </c>
      <c r="L10" s="76">
        <v>82.4</v>
      </c>
    </row>
    <row r="11" spans="1:12">
      <c r="A11" s="70">
        <v>3</v>
      </c>
      <c r="B11" s="72"/>
      <c r="C11" s="73">
        <v>1.4999999999999999E-4</v>
      </c>
      <c r="D11" s="74">
        <v>99477</v>
      </c>
      <c r="E11" s="74">
        <v>15</v>
      </c>
      <c r="F11" s="75">
        <v>77.3</v>
      </c>
      <c r="G11" s="70"/>
      <c r="H11" s="72"/>
      <c r="I11" s="73">
        <v>1.2999999999999999E-4</v>
      </c>
      <c r="J11" s="74">
        <v>99533</v>
      </c>
      <c r="K11" s="74">
        <v>13</v>
      </c>
      <c r="L11" s="76">
        <v>81.400000000000006</v>
      </c>
    </row>
    <row r="12" spans="1:12">
      <c r="A12" s="70">
        <v>4</v>
      </c>
      <c r="B12" s="72"/>
      <c r="C12" s="73">
        <v>1.2E-4</v>
      </c>
      <c r="D12" s="74">
        <v>99462</v>
      </c>
      <c r="E12" s="74">
        <v>12</v>
      </c>
      <c r="F12" s="75">
        <v>76.3</v>
      </c>
      <c r="G12" s="70"/>
      <c r="H12" s="72"/>
      <c r="I12" s="73">
        <v>1.1E-4</v>
      </c>
      <c r="J12" s="74">
        <v>99520</v>
      </c>
      <c r="K12" s="74">
        <v>11</v>
      </c>
      <c r="L12" s="76">
        <v>80.5</v>
      </c>
    </row>
    <row r="13" spans="1:12">
      <c r="A13" s="70">
        <v>5</v>
      </c>
      <c r="B13" s="72"/>
      <c r="C13" s="73">
        <v>1E-4</v>
      </c>
      <c r="D13" s="74">
        <v>99450</v>
      </c>
      <c r="E13" s="74">
        <v>10</v>
      </c>
      <c r="F13" s="75">
        <v>75.3</v>
      </c>
      <c r="G13" s="70"/>
      <c r="H13" s="72"/>
      <c r="I13" s="73">
        <v>9.0000000000000006E-5</v>
      </c>
      <c r="J13" s="74">
        <v>99510</v>
      </c>
      <c r="K13" s="74">
        <v>9</v>
      </c>
      <c r="L13" s="76">
        <v>79.5</v>
      </c>
    </row>
    <row r="14" spans="1:12">
      <c r="A14" s="70">
        <v>6</v>
      </c>
      <c r="B14" s="72"/>
      <c r="C14" s="73">
        <v>9.0000000000000006E-5</v>
      </c>
      <c r="D14" s="74">
        <v>99441</v>
      </c>
      <c r="E14" s="74">
        <v>8</v>
      </c>
      <c r="F14" s="75">
        <v>74.3</v>
      </c>
      <c r="G14" s="70"/>
      <c r="H14" s="72"/>
      <c r="I14" s="73">
        <v>8.0000000000000007E-5</v>
      </c>
      <c r="J14" s="74">
        <v>99501</v>
      </c>
      <c r="K14" s="74">
        <v>8</v>
      </c>
      <c r="L14" s="76">
        <v>78.5</v>
      </c>
    </row>
    <row r="15" spans="1:12">
      <c r="A15" s="70">
        <v>7</v>
      </c>
      <c r="B15" s="72"/>
      <c r="C15" s="73">
        <v>8.0000000000000007E-5</v>
      </c>
      <c r="D15" s="74">
        <v>99432</v>
      </c>
      <c r="E15" s="74">
        <v>8</v>
      </c>
      <c r="F15" s="75">
        <v>73.3</v>
      </c>
      <c r="G15" s="70"/>
      <c r="H15" s="72"/>
      <c r="I15" s="73">
        <v>6.9999999999999994E-5</v>
      </c>
      <c r="J15" s="74">
        <v>99493</v>
      </c>
      <c r="K15" s="74">
        <v>7</v>
      </c>
      <c r="L15" s="76">
        <v>77.5</v>
      </c>
    </row>
    <row r="16" spans="1:12">
      <c r="A16" s="70">
        <v>8</v>
      </c>
      <c r="B16" s="72"/>
      <c r="C16" s="73">
        <v>8.0000000000000007E-5</v>
      </c>
      <c r="D16" s="74">
        <v>99424</v>
      </c>
      <c r="E16" s="74">
        <v>8</v>
      </c>
      <c r="F16" s="75">
        <v>72.3</v>
      </c>
      <c r="G16" s="70"/>
      <c r="H16" s="72"/>
      <c r="I16" s="73">
        <v>6.9999999999999994E-5</v>
      </c>
      <c r="J16" s="74">
        <v>99486</v>
      </c>
      <c r="K16" s="74">
        <v>7</v>
      </c>
      <c r="L16" s="76">
        <v>76.5</v>
      </c>
    </row>
    <row r="17" spans="1:12">
      <c r="A17" s="70">
        <v>9</v>
      </c>
      <c r="B17" s="72"/>
      <c r="C17" s="73">
        <v>8.0000000000000007E-5</v>
      </c>
      <c r="D17" s="74">
        <v>99417</v>
      </c>
      <c r="E17" s="74">
        <v>8</v>
      </c>
      <c r="F17" s="75">
        <v>71.400000000000006</v>
      </c>
      <c r="G17" s="70"/>
      <c r="H17" s="72"/>
      <c r="I17" s="73">
        <v>6.9999999999999994E-5</v>
      </c>
      <c r="J17" s="74">
        <v>99479</v>
      </c>
      <c r="K17" s="74">
        <v>7</v>
      </c>
      <c r="L17" s="76">
        <v>75.5</v>
      </c>
    </row>
    <row r="18" spans="1:12">
      <c r="A18" s="70">
        <v>10</v>
      </c>
      <c r="B18" s="72"/>
      <c r="C18" s="73">
        <v>9.0000000000000006E-5</v>
      </c>
      <c r="D18" s="74">
        <v>99409</v>
      </c>
      <c r="E18" s="74">
        <v>9</v>
      </c>
      <c r="F18" s="75">
        <v>70.400000000000006</v>
      </c>
      <c r="G18" s="70"/>
      <c r="H18" s="72"/>
      <c r="I18" s="73">
        <v>8.0000000000000007E-5</v>
      </c>
      <c r="J18" s="74">
        <v>99471</v>
      </c>
      <c r="K18" s="74">
        <v>8</v>
      </c>
      <c r="L18" s="76">
        <v>74.5</v>
      </c>
    </row>
    <row r="19" spans="1:12">
      <c r="A19" s="70">
        <v>11</v>
      </c>
      <c r="B19" s="72"/>
      <c r="C19" s="73">
        <v>1E-4</v>
      </c>
      <c r="D19" s="74">
        <v>99400</v>
      </c>
      <c r="E19" s="74">
        <v>10</v>
      </c>
      <c r="F19" s="75">
        <v>69.400000000000006</v>
      </c>
      <c r="G19" s="70"/>
      <c r="H19" s="72"/>
      <c r="I19" s="73">
        <v>8.0000000000000007E-5</v>
      </c>
      <c r="J19" s="74">
        <v>99464</v>
      </c>
      <c r="K19" s="74">
        <v>8</v>
      </c>
      <c r="L19" s="76">
        <v>73.5</v>
      </c>
    </row>
    <row r="20" spans="1:12">
      <c r="A20" s="70">
        <v>12</v>
      </c>
      <c r="B20" s="72"/>
      <c r="C20" s="73">
        <v>1.1E-4</v>
      </c>
      <c r="D20" s="74">
        <v>99391</v>
      </c>
      <c r="E20" s="74">
        <v>11</v>
      </c>
      <c r="F20" s="75">
        <v>68.400000000000006</v>
      </c>
      <c r="G20" s="70"/>
      <c r="H20" s="72"/>
      <c r="I20" s="73">
        <v>9.0000000000000006E-5</v>
      </c>
      <c r="J20" s="74">
        <v>99455</v>
      </c>
      <c r="K20" s="74">
        <v>9</v>
      </c>
      <c r="L20" s="76">
        <v>72.5</v>
      </c>
    </row>
    <row r="21" spans="1:12">
      <c r="A21" s="70">
        <v>13</v>
      </c>
      <c r="B21" s="72"/>
      <c r="C21" s="73">
        <v>1.3999999999999999E-4</v>
      </c>
      <c r="D21" s="74">
        <v>99380</v>
      </c>
      <c r="E21" s="74">
        <v>14</v>
      </c>
      <c r="F21" s="75">
        <v>67.400000000000006</v>
      </c>
      <c r="G21" s="70"/>
      <c r="H21" s="72"/>
      <c r="I21" s="73">
        <v>1.1E-4</v>
      </c>
      <c r="J21" s="74">
        <v>99446</v>
      </c>
      <c r="K21" s="74">
        <v>11</v>
      </c>
      <c r="L21" s="76">
        <v>71.5</v>
      </c>
    </row>
    <row r="22" spans="1:12">
      <c r="A22" s="70">
        <v>14</v>
      </c>
      <c r="B22" s="72"/>
      <c r="C22" s="73">
        <v>1.8000000000000001E-4</v>
      </c>
      <c r="D22" s="74">
        <v>99365</v>
      </c>
      <c r="E22" s="74">
        <v>18</v>
      </c>
      <c r="F22" s="75">
        <v>66.400000000000006</v>
      </c>
      <c r="G22" s="70"/>
      <c r="H22" s="72"/>
      <c r="I22" s="73">
        <v>1.2999999999999999E-4</v>
      </c>
      <c r="J22" s="74">
        <v>99435</v>
      </c>
      <c r="K22" s="74">
        <v>13</v>
      </c>
      <c r="L22" s="76">
        <v>70.5</v>
      </c>
    </row>
    <row r="23" spans="1:12">
      <c r="A23" s="70">
        <v>15</v>
      </c>
      <c r="B23" s="72"/>
      <c r="C23" s="73">
        <v>2.5000000000000001E-4</v>
      </c>
      <c r="D23" s="74">
        <v>99347</v>
      </c>
      <c r="E23" s="74">
        <v>24</v>
      </c>
      <c r="F23" s="75">
        <v>65.400000000000006</v>
      </c>
      <c r="G23" s="70"/>
      <c r="H23" s="72"/>
      <c r="I23" s="73">
        <v>1.6000000000000001E-4</v>
      </c>
      <c r="J23" s="74">
        <v>99422</v>
      </c>
      <c r="K23" s="74">
        <v>16</v>
      </c>
      <c r="L23" s="76">
        <v>69.5</v>
      </c>
    </row>
    <row r="24" spans="1:12">
      <c r="A24" s="70">
        <v>16</v>
      </c>
      <c r="B24" s="72"/>
      <c r="C24" s="73">
        <v>3.3E-4</v>
      </c>
      <c r="D24" s="74">
        <v>99323</v>
      </c>
      <c r="E24" s="74">
        <v>33</v>
      </c>
      <c r="F24" s="75">
        <v>64.400000000000006</v>
      </c>
      <c r="G24" s="70"/>
      <c r="H24" s="72"/>
      <c r="I24" s="73">
        <v>2.0000000000000001E-4</v>
      </c>
      <c r="J24" s="74">
        <v>99406</v>
      </c>
      <c r="K24" s="74">
        <v>20</v>
      </c>
      <c r="L24" s="76">
        <v>68.5</v>
      </c>
    </row>
    <row r="25" spans="1:12">
      <c r="A25" s="70">
        <v>17</v>
      </c>
      <c r="B25" s="72"/>
      <c r="C25" s="73">
        <v>4.2000000000000002E-4</v>
      </c>
      <c r="D25" s="74">
        <v>99290</v>
      </c>
      <c r="E25" s="74">
        <v>42</v>
      </c>
      <c r="F25" s="75">
        <v>63.4</v>
      </c>
      <c r="G25" s="70"/>
      <c r="H25" s="72"/>
      <c r="I25" s="73">
        <v>2.4000000000000001E-4</v>
      </c>
      <c r="J25" s="74">
        <v>99386</v>
      </c>
      <c r="K25" s="74">
        <v>23</v>
      </c>
      <c r="L25" s="76">
        <v>67.599999999999994</v>
      </c>
    </row>
    <row r="26" spans="1:12">
      <c r="A26" s="70">
        <v>18</v>
      </c>
      <c r="B26" s="72"/>
      <c r="C26" s="73">
        <v>5.1000000000000004E-4</v>
      </c>
      <c r="D26" s="74">
        <v>99248</v>
      </c>
      <c r="E26" s="74">
        <v>51</v>
      </c>
      <c r="F26" s="75">
        <v>62.5</v>
      </c>
      <c r="G26" s="70"/>
      <c r="H26" s="72"/>
      <c r="I26" s="73">
        <v>2.7E-4</v>
      </c>
      <c r="J26" s="74">
        <v>99363</v>
      </c>
      <c r="K26" s="74">
        <v>26</v>
      </c>
      <c r="L26" s="76">
        <v>66.599999999999994</v>
      </c>
    </row>
    <row r="27" spans="1:12">
      <c r="A27" s="70">
        <v>19</v>
      </c>
      <c r="B27" s="72"/>
      <c r="C27" s="73">
        <v>5.9999999999999995E-4</v>
      </c>
      <c r="D27" s="74">
        <v>99197</v>
      </c>
      <c r="E27" s="74">
        <v>59</v>
      </c>
      <c r="F27" s="75">
        <v>61.5</v>
      </c>
      <c r="G27" s="70"/>
      <c r="H27" s="72"/>
      <c r="I27" s="73">
        <v>2.9E-4</v>
      </c>
      <c r="J27" s="74">
        <v>99336</v>
      </c>
      <c r="K27" s="74">
        <v>29</v>
      </c>
      <c r="L27" s="76">
        <v>65.599999999999994</v>
      </c>
    </row>
    <row r="28" spans="1:12">
      <c r="A28" s="70">
        <v>20</v>
      </c>
      <c r="B28" s="72"/>
      <c r="C28" s="73">
        <v>6.8000000000000005E-4</v>
      </c>
      <c r="D28" s="74">
        <v>99138</v>
      </c>
      <c r="E28" s="74">
        <v>67</v>
      </c>
      <c r="F28" s="75">
        <v>60.5</v>
      </c>
      <c r="G28" s="70"/>
      <c r="H28" s="72"/>
      <c r="I28" s="73">
        <v>3.2000000000000003E-4</v>
      </c>
      <c r="J28" s="74">
        <v>99307</v>
      </c>
      <c r="K28" s="74">
        <v>31</v>
      </c>
      <c r="L28" s="76">
        <v>64.599999999999994</v>
      </c>
    </row>
    <row r="29" spans="1:12">
      <c r="A29" s="70">
        <v>21</v>
      </c>
      <c r="B29" s="72"/>
      <c r="C29" s="73">
        <v>7.5000000000000002E-4</v>
      </c>
      <c r="D29" s="74">
        <v>99071</v>
      </c>
      <c r="E29" s="74">
        <v>75</v>
      </c>
      <c r="F29" s="75">
        <v>59.6</v>
      </c>
      <c r="G29" s="70"/>
      <c r="H29" s="72"/>
      <c r="I29" s="73">
        <v>3.4000000000000002E-4</v>
      </c>
      <c r="J29" s="74">
        <v>99276</v>
      </c>
      <c r="K29" s="74">
        <v>34</v>
      </c>
      <c r="L29" s="76">
        <v>63.6</v>
      </c>
    </row>
    <row r="30" spans="1:12">
      <c r="A30" s="70">
        <v>22</v>
      </c>
      <c r="B30" s="72"/>
      <c r="C30" s="73">
        <v>8.0999999999999996E-4</v>
      </c>
      <c r="D30" s="74">
        <v>98996</v>
      </c>
      <c r="E30" s="74">
        <v>81</v>
      </c>
      <c r="F30" s="75">
        <v>58.6</v>
      </c>
      <c r="G30" s="70"/>
      <c r="H30" s="72"/>
      <c r="I30" s="73">
        <v>3.6000000000000002E-4</v>
      </c>
      <c r="J30" s="74">
        <v>99242</v>
      </c>
      <c r="K30" s="74">
        <v>35</v>
      </c>
      <c r="L30" s="76">
        <v>62.6</v>
      </c>
    </row>
    <row r="31" spans="1:12">
      <c r="A31" s="70">
        <v>23</v>
      </c>
      <c r="B31" s="72"/>
      <c r="C31" s="73">
        <v>8.5999999999999998E-4</v>
      </c>
      <c r="D31" s="74">
        <v>98916</v>
      </c>
      <c r="E31" s="74">
        <v>85</v>
      </c>
      <c r="F31" s="75">
        <v>57.7</v>
      </c>
      <c r="G31" s="70"/>
      <c r="H31" s="72"/>
      <c r="I31" s="73">
        <v>3.6999999999999999E-4</v>
      </c>
      <c r="J31" s="74">
        <v>99207</v>
      </c>
      <c r="K31" s="74">
        <v>37</v>
      </c>
      <c r="L31" s="76">
        <v>61.7</v>
      </c>
    </row>
    <row r="32" spans="1:12">
      <c r="A32" s="70">
        <v>24</v>
      </c>
      <c r="B32" s="72"/>
      <c r="C32" s="73">
        <v>8.8000000000000003E-4</v>
      </c>
      <c r="D32" s="74">
        <v>98831</v>
      </c>
      <c r="E32" s="74">
        <v>87</v>
      </c>
      <c r="F32" s="75">
        <v>56.7</v>
      </c>
      <c r="G32" s="70"/>
      <c r="H32" s="72"/>
      <c r="I32" s="73">
        <v>3.8000000000000002E-4</v>
      </c>
      <c r="J32" s="74">
        <v>99170</v>
      </c>
      <c r="K32" s="74">
        <v>38</v>
      </c>
      <c r="L32" s="76">
        <v>60.7</v>
      </c>
    </row>
    <row r="33" spans="1:12">
      <c r="A33" s="70">
        <v>25</v>
      </c>
      <c r="B33" s="72"/>
      <c r="C33" s="73">
        <v>8.9999999999999998E-4</v>
      </c>
      <c r="D33" s="74">
        <v>98743</v>
      </c>
      <c r="E33" s="74">
        <v>89</v>
      </c>
      <c r="F33" s="75">
        <v>55.8</v>
      </c>
      <c r="G33" s="70"/>
      <c r="H33" s="72"/>
      <c r="I33" s="73">
        <v>3.8999999999999999E-4</v>
      </c>
      <c r="J33" s="74">
        <v>99133</v>
      </c>
      <c r="K33" s="74">
        <v>39</v>
      </c>
      <c r="L33" s="76">
        <v>59.7</v>
      </c>
    </row>
    <row r="34" spans="1:12">
      <c r="A34" s="70">
        <v>26</v>
      </c>
      <c r="B34" s="72"/>
      <c r="C34" s="73">
        <v>9.2000000000000003E-4</v>
      </c>
      <c r="D34" s="74">
        <v>98654</v>
      </c>
      <c r="E34" s="74">
        <v>91</v>
      </c>
      <c r="F34" s="75">
        <v>54.8</v>
      </c>
      <c r="G34" s="70"/>
      <c r="H34" s="72"/>
      <c r="I34" s="73">
        <v>4.0000000000000002E-4</v>
      </c>
      <c r="J34" s="74">
        <v>99094</v>
      </c>
      <c r="K34" s="74">
        <v>40</v>
      </c>
      <c r="L34" s="76">
        <v>58.7</v>
      </c>
    </row>
    <row r="35" spans="1:12">
      <c r="A35" s="70">
        <v>27</v>
      </c>
      <c r="B35" s="72"/>
      <c r="C35" s="73">
        <v>9.3999999999999997E-4</v>
      </c>
      <c r="D35" s="74">
        <v>98564</v>
      </c>
      <c r="E35" s="74">
        <v>93</v>
      </c>
      <c r="F35" s="75">
        <v>53.9</v>
      </c>
      <c r="G35" s="70"/>
      <c r="H35" s="72"/>
      <c r="I35" s="73">
        <v>4.0999999999999999E-4</v>
      </c>
      <c r="J35" s="74">
        <v>99054</v>
      </c>
      <c r="K35" s="74">
        <v>41</v>
      </c>
      <c r="L35" s="76">
        <v>57.8</v>
      </c>
    </row>
    <row r="36" spans="1:12">
      <c r="A36" s="70">
        <v>28</v>
      </c>
      <c r="B36" s="72"/>
      <c r="C36" s="73">
        <v>9.7000000000000005E-4</v>
      </c>
      <c r="D36" s="74">
        <v>98471</v>
      </c>
      <c r="E36" s="74">
        <v>95</v>
      </c>
      <c r="F36" s="75">
        <v>52.9</v>
      </c>
      <c r="G36" s="70"/>
      <c r="H36" s="72"/>
      <c r="I36" s="73">
        <v>4.2999999999999999E-4</v>
      </c>
      <c r="J36" s="74">
        <v>99014</v>
      </c>
      <c r="K36" s="74">
        <v>42</v>
      </c>
      <c r="L36" s="76">
        <v>56.8</v>
      </c>
    </row>
    <row r="37" spans="1:12">
      <c r="A37" s="70">
        <v>29</v>
      </c>
      <c r="B37" s="72"/>
      <c r="C37" s="73">
        <v>1E-3</v>
      </c>
      <c r="D37" s="74">
        <v>98376</v>
      </c>
      <c r="E37" s="74">
        <v>98</v>
      </c>
      <c r="F37" s="75">
        <v>52</v>
      </c>
      <c r="G37" s="70"/>
      <c r="H37" s="72"/>
      <c r="I37" s="73">
        <v>4.4999999999999999E-4</v>
      </c>
      <c r="J37" s="74">
        <v>98971</v>
      </c>
      <c r="K37" s="74">
        <v>44</v>
      </c>
      <c r="L37" s="76">
        <v>55.8</v>
      </c>
    </row>
    <row r="38" spans="1:12">
      <c r="A38" s="70">
        <v>30</v>
      </c>
      <c r="B38" s="72"/>
      <c r="C38" s="73">
        <v>1.0300000000000001E-3</v>
      </c>
      <c r="D38" s="74">
        <v>98277</v>
      </c>
      <c r="E38" s="74">
        <v>102</v>
      </c>
      <c r="F38" s="75">
        <v>51</v>
      </c>
      <c r="G38" s="70"/>
      <c r="H38" s="72"/>
      <c r="I38" s="73">
        <v>4.6999999999999999E-4</v>
      </c>
      <c r="J38" s="74">
        <v>98927</v>
      </c>
      <c r="K38" s="74">
        <v>47</v>
      </c>
      <c r="L38" s="76">
        <v>54.8</v>
      </c>
    </row>
    <row r="39" spans="1:12">
      <c r="A39" s="70">
        <v>31</v>
      </c>
      <c r="B39" s="72"/>
      <c r="C39" s="73">
        <v>1.07E-3</v>
      </c>
      <c r="D39" s="74">
        <v>98176</v>
      </c>
      <c r="E39" s="74">
        <v>105</v>
      </c>
      <c r="F39" s="75">
        <v>50.1</v>
      </c>
      <c r="G39" s="70"/>
      <c r="H39" s="72"/>
      <c r="I39" s="73">
        <v>5.0000000000000001E-4</v>
      </c>
      <c r="J39" s="74">
        <v>98880</v>
      </c>
      <c r="K39" s="74">
        <v>49</v>
      </c>
      <c r="L39" s="76">
        <v>53.9</v>
      </c>
    </row>
    <row r="40" spans="1:12">
      <c r="A40" s="70">
        <v>32</v>
      </c>
      <c r="B40" s="72"/>
      <c r="C40" s="73">
        <v>1.1000000000000001E-3</v>
      </c>
      <c r="D40" s="74">
        <v>98070</v>
      </c>
      <c r="E40" s="74">
        <v>108</v>
      </c>
      <c r="F40" s="75">
        <v>49.1</v>
      </c>
      <c r="G40" s="70"/>
      <c r="H40" s="72"/>
      <c r="I40" s="73">
        <v>5.1999999999999995E-4</v>
      </c>
      <c r="J40" s="74">
        <v>98831</v>
      </c>
      <c r="K40" s="74">
        <v>51</v>
      </c>
      <c r="L40" s="76">
        <v>52.9</v>
      </c>
    </row>
    <row r="41" spans="1:12">
      <c r="A41" s="70">
        <v>33</v>
      </c>
      <c r="B41" s="72"/>
      <c r="C41" s="73">
        <v>1.1299999999999999E-3</v>
      </c>
      <c r="D41" s="74">
        <v>97962</v>
      </c>
      <c r="E41" s="74">
        <v>110</v>
      </c>
      <c r="F41" s="75">
        <v>48.2</v>
      </c>
      <c r="G41" s="70"/>
      <c r="H41" s="72"/>
      <c r="I41" s="73">
        <v>5.4000000000000001E-4</v>
      </c>
      <c r="J41" s="74">
        <v>98780</v>
      </c>
      <c r="K41" s="74">
        <v>53</v>
      </c>
      <c r="L41" s="76">
        <v>51.9</v>
      </c>
    </row>
    <row r="42" spans="1:12">
      <c r="A42" s="70">
        <v>34</v>
      </c>
      <c r="B42" s="72"/>
      <c r="C42" s="73">
        <v>1.15E-3</v>
      </c>
      <c r="D42" s="74">
        <v>97852</v>
      </c>
      <c r="E42" s="74">
        <v>112</v>
      </c>
      <c r="F42" s="75">
        <v>47.2</v>
      </c>
      <c r="G42" s="70"/>
      <c r="H42" s="72"/>
      <c r="I42" s="73">
        <v>5.5999999999999995E-4</v>
      </c>
      <c r="J42" s="74">
        <v>98726</v>
      </c>
      <c r="K42" s="74">
        <v>55</v>
      </c>
      <c r="L42" s="76">
        <v>50.9</v>
      </c>
    </row>
    <row r="43" spans="1:12">
      <c r="A43" s="70">
        <v>35</v>
      </c>
      <c r="B43" s="72"/>
      <c r="C43" s="73">
        <v>1.16E-3</v>
      </c>
      <c r="D43" s="74">
        <v>97740</v>
      </c>
      <c r="E43" s="74">
        <v>114</v>
      </c>
      <c r="F43" s="75">
        <v>46.3</v>
      </c>
      <c r="G43" s="70"/>
      <c r="H43" s="72"/>
      <c r="I43" s="73">
        <v>5.6999999999999998E-4</v>
      </c>
      <c r="J43" s="74">
        <v>98672</v>
      </c>
      <c r="K43" s="74">
        <v>56</v>
      </c>
      <c r="L43" s="76">
        <v>50</v>
      </c>
    </row>
    <row r="44" spans="1:12">
      <c r="A44" s="70">
        <v>36</v>
      </c>
      <c r="B44" s="72"/>
      <c r="C44" s="73">
        <v>1.1800000000000001E-3</v>
      </c>
      <c r="D44" s="74">
        <v>97626</v>
      </c>
      <c r="E44" s="74">
        <v>115</v>
      </c>
      <c r="F44" s="75">
        <v>45.3</v>
      </c>
      <c r="G44" s="70"/>
      <c r="H44" s="72"/>
      <c r="I44" s="73">
        <v>5.9000000000000003E-4</v>
      </c>
      <c r="J44" s="74">
        <v>98615</v>
      </c>
      <c r="K44" s="74">
        <v>58</v>
      </c>
      <c r="L44" s="76">
        <v>49</v>
      </c>
    </row>
    <row r="45" spans="1:12">
      <c r="A45" s="70">
        <v>37</v>
      </c>
      <c r="B45" s="72"/>
      <c r="C45" s="73">
        <v>1.2099999999999999E-3</v>
      </c>
      <c r="D45" s="74">
        <v>97511</v>
      </c>
      <c r="E45" s="74">
        <v>118</v>
      </c>
      <c r="F45" s="75">
        <v>44.4</v>
      </c>
      <c r="G45" s="70"/>
      <c r="H45" s="72"/>
      <c r="I45" s="73">
        <v>6.2E-4</v>
      </c>
      <c r="J45" s="74">
        <v>98557</v>
      </c>
      <c r="K45" s="74">
        <v>61</v>
      </c>
      <c r="L45" s="76">
        <v>48</v>
      </c>
    </row>
    <row r="46" spans="1:12">
      <c r="A46" s="70">
        <v>38</v>
      </c>
      <c r="B46" s="72"/>
      <c r="C46" s="73">
        <v>1.2600000000000001E-3</v>
      </c>
      <c r="D46" s="74">
        <v>97392</v>
      </c>
      <c r="E46" s="74">
        <v>123</v>
      </c>
      <c r="F46" s="75">
        <v>43.4</v>
      </c>
      <c r="G46" s="70"/>
      <c r="H46" s="72"/>
      <c r="I46" s="73">
        <v>6.6E-4</v>
      </c>
      <c r="J46" s="74">
        <v>98496</v>
      </c>
      <c r="K46" s="74">
        <v>65</v>
      </c>
      <c r="L46" s="76">
        <v>47.1</v>
      </c>
    </row>
    <row r="47" spans="1:12">
      <c r="A47" s="70">
        <v>39</v>
      </c>
      <c r="B47" s="72"/>
      <c r="C47" s="73">
        <v>1.32E-3</v>
      </c>
      <c r="D47" s="74">
        <v>97269</v>
      </c>
      <c r="E47" s="74">
        <v>129</v>
      </c>
      <c r="F47" s="75">
        <v>42.5</v>
      </c>
      <c r="G47" s="70"/>
      <c r="H47" s="72"/>
      <c r="I47" s="73">
        <v>7.1000000000000002E-4</v>
      </c>
      <c r="J47" s="74">
        <v>98431</v>
      </c>
      <c r="K47" s="74">
        <v>70</v>
      </c>
      <c r="L47" s="76">
        <v>46.1</v>
      </c>
    </row>
    <row r="48" spans="1:12">
      <c r="A48" s="70">
        <v>40</v>
      </c>
      <c r="B48" s="72"/>
      <c r="C48" s="73">
        <v>1.4E-3</v>
      </c>
      <c r="D48" s="74">
        <v>97141</v>
      </c>
      <c r="E48" s="74">
        <v>136</v>
      </c>
      <c r="F48" s="75">
        <v>41.6</v>
      </c>
      <c r="G48" s="70"/>
      <c r="H48" s="72"/>
      <c r="I48" s="73">
        <v>7.6999999999999996E-4</v>
      </c>
      <c r="J48" s="74">
        <v>98362</v>
      </c>
      <c r="K48" s="74">
        <v>76</v>
      </c>
      <c r="L48" s="76">
        <v>45.1</v>
      </c>
    </row>
    <row r="49" spans="1:12">
      <c r="A49" s="70">
        <v>41</v>
      </c>
      <c r="B49" s="72"/>
      <c r="C49" s="73">
        <v>1.5E-3</v>
      </c>
      <c r="D49" s="74">
        <v>97004</v>
      </c>
      <c r="E49" s="74">
        <v>145</v>
      </c>
      <c r="F49" s="75">
        <v>40.6</v>
      </c>
      <c r="G49" s="70"/>
      <c r="H49" s="72"/>
      <c r="I49" s="73">
        <v>8.4999999999999995E-4</v>
      </c>
      <c r="J49" s="74">
        <v>98286</v>
      </c>
      <c r="K49" s="74">
        <v>84</v>
      </c>
      <c r="L49" s="76">
        <v>44.2</v>
      </c>
    </row>
    <row r="50" spans="1:12">
      <c r="A50" s="70">
        <v>42</v>
      </c>
      <c r="B50" s="72"/>
      <c r="C50" s="73">
        <v>1.6000000000000001E-3</v>
      </c>
      <c r="D50" s="74">
        <v>96859</v>
      </c>
      <c r="E50" s="74">
        <v>155</v>
      </c>
      <c r="F50" s="75">
        <v>39.700000000000003</v>
      </c>
      <c r="G50" s="70"/>
      <c r="H50" s="72"/>
      <c r="I50" s="73">
        <v>9.3999999999999997E-4</v>
      </c>
      <c r="J50" s="74">
        <v>98202</v>
      </c>
      <c r="K50" s="74">
        <v>92</v>
      </c>
      <c r="L50" s="76">
        <v>43.2</v>
      </c>
    </row>
    <row r="51" spans="1:12">
      <c r="A51" s="70">
        <v>43</v>
      </c>
      <c r="B51" s="72"/>
      <c r="C51" s="73">
        <v>1.72E-3</v>
      </c>
      <c r="D51" s="74">
        <v>96704</v>
      </c>
      <c r="E51" s="74">
        <v>166</v>
      </c>
      <c r="F51" s="75">
        <v>38.700000000000003</v>
      </c>
      <c r="G51" s="70"/>
      <c r="H51" s="72"/>
      <c r="I51" s="73">
        <v>1.0300000000000001E-3</v>
      </c>
      <c r="J51" s="74">
        <v>98110</v>
      </c>
      <c r="K51" s="74">
        <v>101</v>
      </c>
      <c r="L51" s="76">
        <v>42.2</v>
      </c>
    </row>
    <row r="52" spans="1:12">
      <c r="A52" s="70">
        <v>44</v>
      </c>
      <c r="B52" s="72"/>
      <c r="C52" s="73">
        <v>1.8400000000000001E-3</v>
      </c>
      <c r="D52" s="74">
        <v>96538</v>
      </c>
      <c r="E52" s="74">
        <v>178</v>
      </c>
      <c r="F52" s="75">
        <v>37.799999999999997</v>
      </c>
      <c r="G52" s="70"/>
      <c r="H52" s="72"/>
      <c r="I52" s="73">
        <v>1.1299999999999999E-3</v>
      </c>
      <c r="J52" s="74">
        <v>98008</v>
      </c>
      <c r="K52" s="74">
        <v>111</v>
      </c>
      <c r="L52" s="76">
        <v>41.3</v>
      </c>
    </row>
    <row r="53" spans="1:12">
      <c r="A53" s="70">
        <v>45</v>
      </c>
      <c r="B53" s="72"/>
      <c r="C53" s="73">
        <v>1.98E-3</v>
      </c>
      <c r="D53" s="74">
        <v>96360</v>
      </c>
      <c r="E53" s="74">
        <v>191</v>
      </c>
      <c r="F53" s="75">
        <v>36.9</v>
      </c>
      <c r="G53" s="70"/>
      <c r="H53" s="72"/>
      <c r="I53" s="73">
        <v>1.24E-3</v>
      </c>
      <c r="J53" s="74">
        <v>97898</v>
      </c>
      <c r="K53" s="74">
        <v>121</v>
      </c>
      <c r="L53" s="76">
        <v>40.299999999999997</v>
      </c>
    </row>
    <row r="54" spans="1:12">
      <c r="A54" s="70">
        <v>46</v>
      </c>
      <c r="B54" s="72"/>
      <c r="C54" s="73">
        <v>2.14E-3</v>
      </c>
      <c r="D54" s="74">
        <v>96169</v>
      </c>
      <c r="E54" s="74">
        <v>206</v>
      </c>
      <c r="F54" s="75">
        <v>35.9</v>
      </c>
      <c r="G54" s="70"/>
      <c r="H54" s="72"/>
      <c r="I54" s="73">
        <v>1.3500000000000001E-3</v>
      </c>
      <c r="J54" s="74">
        <v>97777</v>
      </c>
      <c r="K54" s="74">
        <v>132</v>
      </c>
      <c r="L54" s="76">
        <v>39.4</v>
      </c>
    </row>
    <row r="55" spans="1:12">
      <c r="A55" s="70">
        <v>47</v>
      </c>
      <c r="B55" s="72"/>
      <c r="C55" s="73">
        <v>2.31E-3</v>
      </c>
      <c r="D55" s="74">
        <v>95963</v>
      </c>
      <c r="E55" s="74">
        <v>222</v>
      </c>
      <c r="F55" s="75">
        <v>35</v>
      </c>
      <c r="G55" s="70"/>
      <c r="H55" s="72"/>
      <c r="I55" s="73">
        <v>1.48E-3</v>
      </c>
      <c r="J55" s="74">
        <v>97644</v>
      </c>
      <c r="K55" s="74">
        <v>144</v>
      </c>
      <c r="L55" s="76">
        <v>38.4</v>
      </c>
    </row>
    <row r="56" spans="1:12">
      <c r="A56" s="70">
        <v>48</v>
      </c>
      <c r="B56" s="72"/>
      <c r="C56" s="73">
        <v>2.5000000000000001E-3</v>
      </c>
      <c r="D56" s="74">
        <v>95741</v>
      </c>
      <c r="E56" s="74">
        <v>240</v>
      </c>
      <c r="F56" s="75">
        <v>34.1</v>
      </c>
      <c r="G56" s="70"/>
      <c r="H56" s="72"/>
      <c r="I56" s="73">
        <v>1.6100000000000001E-3</v>
      </c>
      <c r="J56" s="74">
        <v>97500</v>
      </c>
      <c r="K56" s="74">
        <v>157</v>
      </c>
      <c r="L56" s="76">
        <v>37.5</v>
      </c>
    </row>
    <row r="57" spans="1:12">
      <c r="A57" s="70">
        <v>49</v>
      </c>
      <c r="B57" s="72"/>
      <c r="C57" s="73">
        <v>2.7100000000000002E-3</v>
      </c>
      <c r="D57" s="74">
        <v>95502</v>
      </c>
      <c r="E57" s="74">
        <v>259</v>
      </c>
      <c r="F57" s="75">
        <v>33.200000000000003</v>
      </c>
      <c r="G57" s="70"/>
      <c r="H57" s="72"/>
      <c r="I57" s="73">
        <v>1.75E-3</v>
      </c>
      <c r="J57" s="74">
        <v>97344</v>
      </c>
      <c r="K57" s="74">
        <v>170</v>
      </c>
      <c r="L57" s="76">
        <v>36.5</v>
      </c>
    </row>
    <row r="58" spans="1:12">
      <c r="A58" s="70">
        <v>50</v>
      </c>
      <c r="B58" s="72"/>
      <c r="C58" s="73">
        <v>2.9499999999999999E-3</v>
      </c>
      <c r="D58" s="74">
        <v>95242</v>
      </c>
      <c r="E58" s="74">
        <v>281</v>
      </c>
      <c r="F58" s="75">
        <v>32.299999999999997</v>
      </c>
      <c r="G58" s="70"/>
      <c r="H58" s="72"/>
      <c r="I58" s="73">
        <v>1.9E-3</v>
      </c>
      <c r="J58" s="74">
        <v>97173</v>
      </c>
      <c r="K58" s="74">
        <v>184</v>
      </c>
      <c r="L58" s="76">
        <v>35.6</v>
      </c>
    </row>
    <row r="59" spans="1:12">
      <c r="A59" s="70">
        <v>51</v>
      </c>
      <c r="B59" s="72"/>
      <c r="C59" s="73">
        <v>3.2100000000000002E-3</v>
      </c>
      <c r="D59" s="74">
        <v>94962</v>
      </c>
      <c r="E59" s="74">
        <v>305</v>
      </c>
      <c r="F59" s="75">
        <v>31.4</v>
      </c>
      <c r="G59" s="70"/>
      <c r="H59" s="72"/>
      <c r="I59" s="73">
        <v>2.0600000000000002E-3</v>
      </c>
      <c r="J59" s="74">
        <v>96989</v>
      </c>
      <c r="K59" s="74">
        <v>200</v>
      </c>
      <c r="L59" s="76">
        <v>34.700000000000003</v>
      </c>
    </row>
    <row r="60" spans="1:12">
      <c r="A60" s="70">
        <v>52</v>
      </c>
      <c r="B60" s="72"/>
      <c r="C60" s="73">
        <v>3.49E-3</v>
      </c>
      <c r="D60" s="74">
        <v>94657</v>
      </c>
      <c r="E60" s="74">
        <v>331</v>
      </c>
      <c r="F60" s="75">
        <v>30.5</v>
      </c>
      <c r="G60" s="70"/>
      <c r="H60" s="72"/>
      <c r="I60" s="73">
        <v>2.2399999999999998E-3</v>
      </c>
      <c r="J60" s="74">
        <v>96789</v>
      </c>
      <c r="K60" s="74">
        <v>217</v>
      </c>
      <c r="L60" s="76">
        <v>33.700000000000003</v>
      </c>
    </row>
    <row r="61" spans="1:12">
      <c r="A61" s="70">
        <v>53</v>
      </c>
      <c r="B61" s="72"/>
      <c r="C61" s="73">
        <v>3.81E-3</v>
      </c>
      <c r="D61" s="74">
        <v>94326</v>
      </c>
      <c r="E61" s="74">
        <v>359</v>
      </c>
      <c r="F61" s="75">
        <v>29.6</v>
      </c>
      <c r="G61" s="70"/>
      <c r="H61" s="72"/>
      <c r="I61" s="73">
        <v>2.4399999999999999E-3</v>
      </c>
      <c r="J61" s="74">
        <v>96572</v>
      </c>
      <c r="K61" s="74">
        <v>235</v>
      </c>
      <c r="L61" s="76">
        <v>32.799999999999997</v>
      </c>
    </row>
    <row r="62" spans="1:12">
      <c r="A62" s="70">
        <v>54</v>
      </c>
      <c r="B62" s="72"/>
      <c r="C62" s="73">
        <v>4.15E-3</v>
      </c>
      <c r="D62" s="74">
        <v>93967</v>
      </c>
      <c r="E62" s="74">
        <v>390</v>
      </c>
      <c r="F62" s="75">
        <v>28.7</v>
      </c>
      <c r="G62" s="70"/>
      <c r="H62" s="72"/>
      <c r="I62" s="73">
        <v>2.65E-3</v>
      </c>
      <c r="J62" s="74">
        <v>96337</v>
      </c>
      <c r="K62" s="74">
        <v>255</v>
      </c>
      <c r="L62" s="76">
        <v>31.9</v>
      </c>
    </row>
    <row r="63" spans="1:12">
      <c r="A63" s="70">
        <v>55</v>
      </c>
      <c r="B63" s="72"/>
      <c r="C63" s="73">
        <v>4.5300000000000002E-3</v>
      </c>
      <c r="D63" s="74">
        <v>93577</v>
      </c>
      <c r="E63" s="74">
        <v>424</v>
      </c>
      <c r="F63" s="75">
        <v>27.8</v>
      </c>
      <c r="G63" s="70"/>
      <c r="H63" s="72"/>
      <c r="I63" s="73">
        <v>2.8900000000000002E-3</v>
      </c>
      <c r="J63" s="74">
        <v>96082</v>
      </c>
      <c r="K63" s="74">
        <v>278</v>
      </c>
      <c r="L63" s="76">
        <v>31</v>
      </c>
    </row>
    <row r="64" spans="1:12">
      <c r="A64" s="70">
        <v>56</v>
      </c>
      <c r="B64" s="72"/>
      <c r="C64" s="73">
        <v>4.9399999999999999E-3</v>
      </c>
      <c r="D64" s="74">
        <v>93154</v>
      </c>
      <c r="E64" s="74">
        <v>460</v>
      </c>
      <c r="F64" s="75">
        <v>26.9</v>
      </c>
      <c r="G64" s="70"/>
      <c r="H64" s="72"/>
      <c r="I64" s="73">
        <v>3.15E-3</v>
      </c>
      <c r="J64" s="74">
        <v>95804</v>
      </c>
      <c r="K64" s="74">
        <v>302</v>
      </c>
      <c r="L64" s="76">
        <v>30.1</v>
      </c>
    </row>
    <row r="65" spans="1:12">
      <c r="A65" s="70">
        <v>57</v>
      </c>
      <c r="B65" s="72"/>
      <c r="C65" s="73">
        <v>5.4000000000000003E-3</v>
      </c>
      <c r="D65" s="74">
        <v>92693</v>
      </c>
      <c r="E65" s="74">
        <v>500</v>
      </c>
      <c r="F65" s="75">
        <v>26.1</v>
      </c>
      <c r="G65" s="70"/>
      <c r="H65" s="72"/>
      <c r="I65" s="73">
        <v>3.4399999999999999E-3</v>
      </c>
      <c r="J65" s="74">
        <v>95502</v>
      </c>
      <c r="K65" s="74">
        <v>329</v>
      </c>
      <c r="L65" s="76">
        <v>29.2</v>
      </c>
    </row>
    <row r="66" spans="1:12">
      <c r="A66" s="70">
        <v>58</v>
      </c>
      <c r="B66" s="72"/>
      <c r="C66" s="73">
        <v>5.8999999999999999E-3</v>
      </c>
      <c r="D66" s="74">
        <v>92193</v>
      </c>
      <c r="E66" s="74">
        <v>544</v>
      </c>
      <c r="F66" s="75">
        <v>25.2</v>
      </c>
      <c r="G66" s="70"/>
      <c r="H66" s="72"/>
      <c r="I66" s="73">
        <v>3.7599999999999999E-3</v>
      </c>
      <c r="J66" s="74">
        <v>95174</v>
      </c>
      <c r="K66" s="74">
        <v>358</v>
      </c>
      <c r="L66" s="76">
        <v>28.3</v>
      </c>
    </row>
    <row r="67" spans="1:12">
      <c r="A67" s="70">
        <v>59</v>
      </c>
      <c r="B67" s="72"/>
      <c r="C67" s="73">
        <v>6.4599999999999996E-3</v>
      </c>
      <c r="D67" s="74">
        <v>91649</v>
      </c>
      <c r="E67" s="74">
        <v>592</v>
      </c>
      <c r="F67" s="75">
        <v>24.3</v>
      </c>
      <c r="G67" s="70"/>
      <c r="H67" s="72"/>
      <c r="I67" s="73">
        <v>4.1200000000000004E-3</v>
      </c>
      <c r="J67" s="74">
        <v>94815</v>
      </c>
      <c r="K67" s="74">
        <v>390</v>
      </c>
      <c r="L67" s="76">
        <v>27.4</v>
      </c>
    </row>
    <row r="68" spans="1:12">
      <c r="A68" s="70">
        <v>60</v>
      </c>
      <c r="B68" s="72"/>
      <c r="C68" s="73">
        <v>7.0699999999999999E-3</v>
      </c>
      <c r="D68" s="74">
        <v>91057</v>
      </c>
      <c r="E68" s="74">
        <v>643</v>
      </c>
      <c r="F68" s="75">
        <v>23.5</v>
      </c>
      <c r="G68" s="70"/>
      <c r="H68" s="72"/>
      <c r="I68" s="73">
        <v>4.5100000000000001E-3</v>
      </c>
      <c r="J68" s="74">
        <v>94425</v>
      </c>
      <c r="K68" s="74">
        <v>426</v>
      </c>
      <c r="L68" s="76">
        <v>26.5</v>
      </c>
    </row>
    <row r="69" spans="1:12">
      <c r="A69" s="70">
        <v>61</v>
      </c>
      <c r="B69" s="72"/>
      <c r="C69" s="73">
        <v>7.7400000000000004E-3</v>
      </c>
      <c r="D69" s="74">
        <v>90414</v>
      </c>
      <c r="E69" s="74">
        <v>700</v>
      </c>
      <c r="F69" s="75">
        <v>22.7</v>
      </c>
      <c r="G69" s="70"/>
      <c r="H69" s="72"/>
      <c r="I69" s="73">
        <v>4.9399999999999999E-3</v>
      </c>
      <c r="J69" s="74">
        <v>93999</v>
      </c>
      <c r="K69" s="74">
        <v>465</v>
      </c>
      <c r="L69" s="76">
        <v>25.6</v>
      </c>
    </row>
    <row r="70" spans="1:12">
      <c r="A70" s="70">
        <v>62</v>
      </c>
      <c r="B70" s="72"/>
      <c r="C70" s="73">
        <v>8.4799999999999997E-3</v>
      </c>
      <c r="D70" s="74">
        <v>89714</v>
      </c>
      <c r="E70" s="74">
        <v>761</v>
      </c>
      <c r="F70" s="75">
        <v>21.8</v>
      </c>
      <c r="G70" s="70"/>
      <c r="H70" s="72"/>
      <c r="I70" s="73">
        <v>5.4299999999999999E-3</v>
      </c>
      <c r="J70" s="74">
        <v>93535</v>
      </c>
      <c r="K70" s="74">
        <v>507</v>
      </c>
      <c r="L70" s="76">
        <v>24.7</v>
      </c>
    </row>
    <row r="71" spans="1:12">
      <c r="A71" s="70">
        <v>63</v>
      </c>
      <c r="B71" s="72"/>
      <c r="C71" s="73">
        <v>9.2999999999999992E-3</v>
      </c>
      <c r="D71" s="74">
        <v>88953</v>
      </c>
      <c r="E71" s="74">
        <v>827</v>
      </c>
      <c r="F71" s="75">
        <v>21</v>
      </c>
      <c r="G71" s="70"/>
      <c r="H71" s="72"/>
      <c r="I71" s="73">
        <v>5.96E-3</v>
      </c>
      <c r="J71" s="74">
        <v>93027</v>
      </c>
      <c r="K71" s="74">
        <v>554</v>
      </c>
      <c r="L71" s="76">
        <v>23.8</v>
      </c>
    </row>
    <row r="72" spans="1:12">
      <c r="A72" s="70">
        <v>64</v>
      </c>
      <c r="B72" s="72"/>
      <c r="C72" s="73">
        <v>1.021E-2</v>
      </c>
      <c r="D72" s="74">
        <v>88126</v>
      </c>
      <c r="E72" s="74">
        <v>899</v>
      </c>
      <c r="F72" s="75">
        <v>20.2</v>
      </c>
      <c r="G72" s="70"/>
      <c r="H72" s="72"/>
      <c r="I72" s="73">
        <v>6.5500000000000003E-3</v>
      </c>
      <c r="J72" s="74">
        <v>92473</v>
      </c>
      <c r="K72" s="74">
        <v>606</v>
      </c>
      <c r="L72" s="76">
        <v>23</v>
      </c>
    </row>
    <row r="73" spans="1:12">
      <c r="A73" s="70">
        <v>65</v>
      </c>
      <c r="B73" s="72"/>
      <c r="C73" s="73">
        <v>1.1209999999999999E-2</v>
      </c>
      <c r="D73" s="74">
        <v>87226</v>
      </c>
      <c r="E73" s="74">
        <v>978</v>
      </c>
      <c r="F73" s="75">
        <v>19.399999999999999</v>
      </c>
      <c r="G73" s="70"/>
      <c r="H73" s="72"/>
      <c r="I73" s="73">
        <v>7.2100000000000003E-3</v>
      </c>
      <c r="J73" s="74">
        <v>91867</v>
      </c>
      <c r="K73" s="74">
        <v>663</v>
      </c>
      <c r="L73" s="76">
        <v>22.1</v>
      </c>
    </row>
    <row r="74" spans="1:12">
      <c r="A74" s="70">
        <v>66</v>
      </c>
      <c r="B74" s="72"/>
      <c r="C74" s="73">
        <v>1.231E-2</v>
      </c>
      <c r="D74" s="74">
        <v>86249</v>
      </c>
      <c r="E74" s="74">
        <v>1062</v>
      </c>
      <c r="F74" s="75">
        <v>18.600000000000001</v>
      </c>
      <c r="G74" s="70"/>
      <c r="H74" s="72"/>
      <c r="I74" s="73">
        <v>7.9500000000000005E-3</v>
      </c>
      <c r="J74" s="74">
        <v>91204</v>
      </c>
      <c r="K74" s="74">
        <v>725</v>
      </c>
      <c r="L74" s="76">
        <v>21.3</v>
      </c>
    </row>
    <row r="75" spans="1:12">
      <c r="A75" s="70">
        <v>67</v>
      </c>
      <c r="B75" s="72"/>
      <c r="C75" s="73">
        <v>1.354E-2</v>
      </c>
      <c r="D75" s="74">
        <v>85187</v>
      </c>
      <c r="E75" s="74">
        <v>1153</v>
      </c>
      <c r="F75" s="75">
        <v>17.8</v>
      </c>
      <c r="G75" s="70"/>
      <c r="H75" s="72"/>
      <c r="I75" s="73">
        <v>8.7600000000000004E-3</v>
      </c>
      <c r="J75" s="74">
        <v>90479</v>
      </c>
      <c r="K75" s="74">
        <v>793</v>
      </c>
      <c r="L75" s="76">
        <v>20.5</v>
      </c>
    </row>
    <row r="76" spans="1:12">
      <c r="A76" s="70">
        <v>68</v>
      </c>
      <c r="B76" s="72"/>
      <c r="C76" s="73">
        <v>1.49E-2</v>
      </c>
      <c r="D76" s="74">
        <v>84033</v>
      </c>
      <c r="E76" s="74">
        <v>1252</v>
      </c>
      <c r="F76" s="75">
        <v>17.100000000000001</v>
      </c>
      <c r="G76" s="70"/>
      <c r="H76" s="72"/>
      <c r="I76" s="73">
        <v>9.6799999999999994E-3</v>
      </c>
      <c r="J76" s="74">
        <v>89686</v>
      </c>
      <c r="K76" s="74">
        <v>868</v>
      </c>
      <c r="L76" s="76">
        <v>19.600000000000001</v>
      </c>
    </row>
    <row r="77" spans="1:12">
      <c r="A77" s="70">
        <v>69</v>
      </c>
      <c r="B77" s="72"/>
      <c r="C77" s="73">
        <v>1.6400000000000001E-2</v>
      </c>
      <c r="D77" s="74">
        <v>82781</v>
      </c>
      <c r="E77" s="74">
        <v>1358</v>
      </c>
      <c r="F77" s="75">
        <v>16.3</v>
      </c>
      <c r="G77" s="70"/>
      <c r="H77" s="72"/>
      <c r="I77" s="73">
        <v>1.069E-2</v>
      </c>
      <c r="J77" s="74">
        <v>88818</v>
      </c>
      <c r="K77" s="74">
        <v>950</v>
      </c>
      <c r="L77" s="76">
        <v>18.8</v>
      </c>
    </row>
    <row r="78" spans="1:12">
      <c r="A78" s="70">
        <v>70</v>
      </c>
      <c r="B78" s="72"/>
      <c r="C78" s="73">
        <v>1.8069999999999999E-2</v>
      </c>
      <c r="D78" s="74">
        <v>81424</v>
      </c>
      <c r="E78" s="74">
        <v>1471</v>
      </c>
      <c r="F78" s="75">
        <v>15.6</v>
      </c>
      <c r="G78" s="70"/>
      <c r="H78" s="72"/>
      <c r="I78" s="73">
        <v>1.183E-2</v>
      </c>
      <c r="J78" s="74">
        <v>87869</v>
      </c>
      <c r="K78" s="74">
        <v>1039</v>
      </c>
      <c r="L78" s="76">
        <v>18</v>
      </c>
    </row>
    <row r="79" spans="1:12">
      <c r="A79" s="70">
        <v>71</v>
      </c>
      <c r="B79" s="72"/>
      <c r="C79" s="73">
        <v>1.992E-2</v>
      </c>
      <c r="D79" s="74">
        <v>79952</v>
      </c>
      <c r="E79" s="74">
        <v>1593</v>
      </c>
      <c r="F79" s="75">
        <v>14.9</v>
      </c>
      <c r="G79" s="70"/>
      <c r="H79" s="72"/>
      <c r="I79" s="73">
        <v>1.3100000000000001E-2</v>
      </c>
      <c r="J79" s="74">
        <v>86829</v>
      </c>
      <c r="K79" s="74">
        <v>1137</v>
      </c>
      <c r="L79" s="76">
        <v>17.2</v>
      </c>
    </row>
    <row r="80" spans="1:12">
      <c r="A80" s="70">
        <v>72</v>
      </c>
      <c r="B80" s="72"/>
      <c r="C80" s="73">
        <v>2.197E-2</v>
      </c>
      <c r="D80" s="74">
        <v>78360</v>
      </c>
      <c r="E80" s="74">
        <v>1722</v>
      </c>
      <c r="F80" s="75">
        <v>14.2</v>
      </c>
      <c r="G80" s="70"/>
      <c r="H80" s="72"/>
      <c r="I80" s="73">
        <v>1.451E-2</v>
      </c>
      <c r="J80" s="74">
        <v>85692</v>
      </c>
      <c r="K80" s="74">
        <v>1244</v>
      </c>
      <c r="L80" s="76">
        <v>16.5</v>
      </c>
    </row>
    <row r="81" spans="1:12">
      <c r="A81" s="70">
        <v>73</v>
      </c>
      <c r="B81" s="72"/>
      <c r="C81" s="73">
        <v>2.4250000000000001E-2</v>
      </c>
      <c r="D81" s="74">
        <v>76638</v>
      </c>
      <c r="E81" s="74">
        <v>1859</v>
      </c>
      <c r="F81" s="75">
        <v>13.5</v>
      </c>
      <c r="G81" s="70"/>
      <c r="H81" s="72"/>
      <c r="I81" s="73">
        <v>1.61E-2</v>
      </c>
      <c r="J81" s="74">
        <v>84448</v>
      </c>
      <c r="K81" s="74">
        <v>1360</v>
      </c>
      <c r="L81" s="76">
        <v>15.7</v>
      </c>
    </row>
    <row r="82" spans="1:12">
      <c r="A82" s="70">
        <v>74</v>
      </c>
      <c r="B82" s="72"/>
      <c r="C82" s="73">
        <v>2.6790000000000001E-2</v>
      </c>
      <c r="D82" s="74">
        <v>74779</v>
      </c>
      <c r="E82" s="74">
        <v>2003</v>
      </c>
      <c r="F82" s="75">
        <v>12.8</v>
      </c>
      <c r="G82" s="70"/>
      <c r="H82" s="72"/>
      <c r="I82" s="73">
        <v>1.788E-2</v>
      </c>
      <c r="J82" s="74">
        <v>83088</v>
      </c>
      <c r="K82" s="74">
        <v>1486</v>
      </c>
      <c r="L82" s="76">
        <v>14.9</v>
      </c>
    </row>
    <row r="83" spans="1:12">
      <c r="A83" s="70">
        <v>75</v>
      </c>
      <c r="B83" s="72"/>
      <c r="C83" s="73">
        <v>2.9610000000000001E-2</v>
      </c>
      <c r="D83" s="74">
        <v>72776</v>
      </c>
      <c r="E83" s="74">
        <v>2155</v>
      </c>
      <c r="F83" s="75">
        <v>12.1</v>
      </c>
      <c r="G83" s="70"/>
      <c r="H83" s="72"/>
      <c r="I83" s="73">
        <v>1.9879999999999998E-2</v>
      </c>
      <c r="J83" s="74">
        <v>81603</v>
      </c>
      <c r="K83" s="74">
        <v>1622</v>
      </c>
      <c r="L83" s="76">
        <v>14.2</v>
      </c>
    </row>
    <row r="84" spans="1:12">
      <c r="A84" s="70">
        <v>76</v>
      </c>
      <c r="B84" s="72"/>
      <c r="C84" s="73">
        <v>3.2750000000000001E-2</v>
      </c>
      <c r="D84" s="74">
        <v>70621</v>
      </c>
      <c r="E84" s="74">
        <v>2313</v>
      </c>
      <c r="F84" s="75">
        <v>11.5</v>
      </c>
      <c r="G84" s="70"/>
      <c r="H84" s="72"/>
      <c r="I84" s="73">
        <v>2.2120000000000001E-2</v>
      </c>
      <c r="J84" s="74">
        <v>79980</v>
      </c>
      <c r="K84" s="74">
        <v>1769</v>
      </c>
      <c r="L84" s="76">
        <v>13.5</v>
      </c>
    </row>
    <row r="85" spans="1:12">
      <c r="A85" s="70">
        <v>77</v>
      </c>
      <c r="B85" s="72"/>
      <c r="C85" s="73">
        <v>3.6240000000000001E-2</v>
      </c>
      <c r="D85" s="74">
        <v>68309</v>
      </c>
      <c r="E85" s="74">
        <v>2475</v>
      </c>
      <c r="F85" s="75">
        <v>10.9</v>
      </c>
      <c r="G85" s="70"/>
      <c r="H85" s="72"/>
      <c r="I85" s="73">
        <v>2.4639999999999999E-2</v>
      </c>
      <c r="J85" s="74">
        <v>78211</v>
      </c>
      <c r="K85" s="74">
        <v>1927</v>
      </c>
      <c r="L85" s="76">
        <v>12.8</v>
      </c>
    </row>
    <row r="86" spans="1:12">
      <c r="A86" s="70">
        <v>78</v>
      </c>
      <c r="B86" s="72"/>
      <c r="C86" s="73">
        <v>4.0129999999999999E-2</v>
      </c>
      <c r="D86" s="74">
        <v>65833</v>
      </c>
      <c r="E86" s="74">
        <v>2642</v>
      </c>
      <c r="F86" s="75">
        <v>10.3</v>
      </c>
      <c r="G86" s="70"/>
      <c r="H86" s="72"/>
      <c r="I86" s="73">
        <v>2.7470000000000001E-2</v>
      </c>
      <c r="J86" s="74">
        <v>76284</v>
      </c>
      <c r="K86" s="74">
        <v>2096</v>
      </c>
      <c r="L86" s="76">
        <v>12.1</v>
      </c>
    </row>
    <row r="87" spans="1:12">
      <c r="A87" s="70">
        <v>79</v>
      </c>
      <c r="B87" s="72"/>
      <c r="C87" s="73">
        <v>4.4470000000000003E-2</v>
      </c>
      <c r="D87" s="74">
        <v>63191</v>
      </c>
      <c r="E87" s="74">
        <v>2810</v>
      </c>
      <c r="F87" s="75">
        <v>9.6999999999999993</v>
      </c>
      <c r="G87" s="70"/>
      <c r="H87" s="72"/>
      <c r="I87" s="73">
        <v>3.066E-2</v>
      </c>
      <c r="J87" s="74">
        <v>74188</v>
      </c>
      <c r="K87" s="74">
        <v>2275</v>
      </c>
      <c r="L87" s="76">
        <v>11.4</v>
      </c>
    </row>
    <row r="88" spans="1:12">
      <c r="A88" s="70">
        <v>80</v>
      </c>
      <c r="B88" s="72"/>
      <c r="C88" s="73">
        <v>4.931E-2</v>
      </c>
      <c r="D88" s="74">
        <v>60381</v>
      </c>
      <c r="E88" s="74">
        <v>2978</v>
      </c>
      <c r="F88" s="75">
        <v>9.1</v>
      </c>
      <c r="G88" s="70"/>
      <c r="H88" s="72"/>
      <c r="I88" s="73">
        <v>3.4250000000000003E-2</v>
      </c>
      <c r="J88" s="74">
        <v>71914</v>
      </c>
      <c r="K88" s="74">
        <v>2463</v>
      </c>
      <c r="L88" s="76">
        <v>10.8</v>
      </c>
    </row>
    <row r="89" spans="1:12">
      <c r="A89" s="70">
        <v>81</v>
      </c>
      <c r="B89" s="72"/>
      <c r="C89" s="73">
        <v>5.4719999999999998E-2</v>
      </c>
      <c r="D89" s="74">
        <v>57403</v>
      </c>
      <c r="E89" s="74">
        <v>3141</v>
      </c>
      <c r="F89" s="75">
        <v>8.5</v>
      </c>
      <c r="G89" s="70"/>
      <c r="H89" s="72"/>
      <c r="I89" s="73">
        <v>3.8300000000000001E-2</v>
      </c>
      <c r="J89" s="74">
        <v>69451</v>
      </c>
      <c r="K89" s="74">
        <v>2660</v>
      </c>
      <c r="L89" s="76">
        <v>10.1</v>
      </c>
    </row>
    <row r="90" spans="1:12">
      <c r="A90" s="70">
        <v>82</v>
      </c>
      <c r="B90" s="72"/>
      <c r="C90" s="73">
        <v>6.0749999999999998E-2</v>
      </c>
      <c r="D90" s="74">
        <v>54263</v>
      </c>
      <c r="E90" s="74">
        <v>3296</v>
      </c>
      <c r="F90" s="75">
        <v>8</v>
      </c>
      <c r="G90" s="70"/>
      <c r="H90" s="72"/>
      <c r="I90" s="73">
        <v>4.2869999999999998E-2</v>
      </c>
      <c r="J90" s="74">
        <v>66791</v>
      </c>
      <c r="K90" s="74">
        <v>2863</v>
      </c>
      <c r="L90" s="76">
        <v>9.5</v>
      </c>
    </row>
    <row r="91" spans="1:12">
      <c r="A91" s="70">
        <v>83</v>
      </c>
      <c r="B91" s="72"/>
      <c r="C91" s="73">
        <v>6.7489999999999994E-2</v>
      </c>
      <c r="D91" s="74">
        <v>50966</v>
      </c>
      <c r="E91" s="74">
        <v>3440</v>
      </c>
      <c r="F91" s="75">
        <v>7.5</v>
      </c>
      <c r="G91" s="70"/>
      <c r="H91" s="72"/>
      <c r="I91" s="73">
        <v>4.8039999999999999E-2</v>
      </c>
      <c r="J91" s="74">
        <v>63927</v>
      </c>
      <c r="K91" s="74">
        <v>3071</v>
      </c>
      <c r="L91" s="76">
        <v>8.9</v>
      </c>
    </row>
    <row r="92" spans="1:12">
      <c r="A92" s="70">
        <v>84</v>
      </c>
      <c r="B92" s="72"/>
      <c r="C92" s="73">
        <v>7.5039999999999996E-2</v>
      </c>
      <c r="D92" s="74">
        <v>47526</v>
      </c>
      <c r="E92" s="74">
        <v>3566</v>
      </c>
      <c r="F92" s="75">
        <v>7</v>
      </c>
      <c r="G92" s="70"/>
      <c r="H92" s="72"/>
      <c r="I92" s="73">
        <v>5.3879999999999997E-2</v>
      </c>
      <c r="J92" s="74">
        <v>60856</v>
      </c>
      <c r="K92" s="74">
        <v>3279</v>
      </c>
      <c r="L92" s="76">
        <v>8.3000000000000007</v>
      </c>
    </row>
    <row r="93" spans="1:12">
      <c r="A93" s="70">
        <v>85</v>
      </c>
      <c r="B93" s="72"/>
      <c r="C93" s="73">
        <v>8.3479999999999999E-2</v>
      </c>
      <c r="D93" s="74">
        <v>43960</v>
      </c>
      <c r="E93" s="74">
        <v>3670</v>
      </c>
      <c r="F93" s="75">
        <v>6.5</v>
      </c>
      <c r="G93" s="70"/>
      <c r="H93" s="72"/>
      <c r="I93" s="73">
        <v>6.0490000000000002E-2</v>
      </c>
      <c r="J93" s="74">
        <v>57578</v>
      </c>
      <c r="K93" s="74">
        <v>3483</v>
      </c>
      <c r="L93" s="76">
        <v>7.8</v>
      </c>
    </row>
    <row r="94" spans="1:12">
      <c r="A94" s="70">
        <v>86</v>
      </c>
      <c r="B94" s="72"/>
      <c r="C94" s="73">
        <v>9.2920000000000003E-2</v>
      </c>
      <c r="D94" s="74">
        <v>40290</v>
      </c>
      <c r="E94" s="74">
        <v>3744</v>
      </c>
      <c r="F94" s="75">
        <v>6.1</v>
      </c>
      <c r="G94" s="70"/>
      <c r="H94" s="72"/>
      <c r="I94" s="73">
        <v>6.7979999999999999E-2</v>
      </c>
      <c r="J94" s="74">
        <v>54095</v>
      </c>
      <c r="K94" s="74">
        <v>3677</v>
      </c>
      <c r="L94" s="76">
        <v>7.2</v>
      </c>
    </row>
    <row r="95" spans="1:12">
      <c r="A95" s="70">
        <v>87</v>
      </c>
      <c r="B95" s="72"/>
      <c r="C95" s="73">
        <v>0.10351</v>
      </c>
      <c r="D95" s="74">
        <v>36546</v>
      </c>
      <c r="E95" s="74">
        <v>3783</v>
      </c>
      <c r="F95" s="75">
        <v>5.6</v>
      </c>
      <c r="G95" s="70"/>
      <c r="H95" s="72"/>
      <c r="I95" s="73">
        <v>7.6469999999999996E-2</v>
      </c>
      <c r="J95" s="74">
        <v>50418</v>
      </c>
      <c r="K95" s="74">
        <v>3855</v>
      </c>
      <c r="L95" s="76">
        <v>6.7</v>
      </c>
    </row>
    <row r="96" spans="1:12">
      <c r="A96" s="70">
        <v>88</v>
      </c>
      <c r="B96" s="72"/>
      <c r="C96" s="73">
        <v>0.11537</v>
      </c>
      <c r="D96" s="74">
        <v>32764</v>
      </c>
      <c r="E96" s="74">
        <v>3780</v>
      </c>
      <c r="F96" s="75">
        <v>5.2</v>
      </c>
      <c r="G96" s="70"/>
      <c r="H96" s="72"/>
      <c r="I96" s="73">
        <v>8.6099999999999996E-2</v>
      </c>
      <c r="J96" s="74">
        <v>46562</v>
      </c>
      <c r="K96" s="74">
        <v>4009</v>
      </c>
      <c r="L96" s="76">
        <v>6.2</v>
      </c>
    </row>
    <row r="97" spans="1:12">
      <c r="A97" s="70">
        <v>89</v>
      </c>
      <c r="B97" s="72"/>
      <c r="C97" s="73">
        <v>0.12867999999999999</v>
      </c>
      <c r="D97" s="74">
        <v>28984</v>
      </c>
      <c r="E97" s="74">
        <v>3730</v>
      </c>
      <c r="F97" s="75">
        <v>4.8</v>
      </c>
      <c r="G97" s="70"/>
      <c r="H97" s="72"/>
      <c r="I97" s="73">
        <v>9.7049999999999997E-2</v>
      </c>
      <c r="J97" s="74">
        <v>42553</v>
      </c>
      <c r="K97" s="74">
        <v>4130</v>
      </c>
      <c r="L97" s="76">
        <v>5.8</v>
      </c>
    </row>
    <row r="98" spans="1:12">
      <c r="A98" s="70">
        <v>90</v>
      </c>
      <c r="B98" s="72"/>
      <c r="C98" s="73">
        <v>0.14362</v>
      </c>
      <c r="D98" s="74">
        <v>25254</v>
      </c>
      <c r="E98" s="74">
        <v>3627</v>
      </c>
      <c r="F98" s="75">
        <v>4.5</v>
      </c>
      <c r="G98" s="70"/>
      <c r="H98" s="72"/>
      <c r="I98" s="73">
        <v>0.1095</v>
      </c>
      <c r="J98" s="74">
        <v>38423</v>
      </c>
      <c r="K98" s="74">
        <v>4207</v>
      </c>
      <c r="L98" s="76">
        <v>5.3</v>
      </c>
    </row>
    <row r="99" spans="1:12">
      <c r="A99" s="70">
        <v>91</v>
      </c>
      <c r="B99" s="72"/>
      <c r="C99" s="73">
        <v>0.15998000000000001</v>
      </c>
      <c r="D99" s="74">
        <v>21627</v>
      </c>
      <c r="E99" s="74">
        <v>3460</v>
      </c>
      <c r="F99" s="75">
        <v>4.0999999999999996</v>
      </c>
      <c r="G99" s="70"/>
      <c r="H99" s="72"/>
      <c r="I99" s="73">
        <v>0.12333</v>
      </c>
      <c r="J99" s="74">
        <v>34216</v>
      </c>
      <c r="K99" s="74">
        <v>4220</v>
      </c>
      <c r="L99" s="76">
        <v>4.9000000000000004</v>
      </c>
    </row>
    <row r="100" spans="1:12">
      <c r="A100" s="70">
        <v>92</v>
      </c>
      <c r="B100" s="72"/>
      <c r="C100" s="73">
        <v>0.1774</v>
      </c>
      <c r="D100" s="74">
        <v>18167</v>
      </c>
      <c r="E100" s="74">
        <v>3223</v>
      </c>
      <c r="F100" s="75">
        <v>3.8</v>
      </c>
      <c r="G100" s="70"/>
      <c r="H100" s="72"/>
      <c r="I100" s="73">
        <v>0.13830000000000001</v>
      </c>
      <c r="J100" s="74">
        <v>29996</v>
      </c>
      <c r="K100" s="74">
        <v>4148</v>
      </c>
      <c r="L100" s="76">
        <v>4.5999999999999996</v>
      </c>
    </row>
    <row r="101" spans="1:12">
      <c r="A101" s="70">
        <v>93</v>
      </c>
      <c r="B101" s="72"/>
      <c r="C101" s="73">
        <v>0.19581999999999999</v>
      </c>
      <c r="D101" s="74">
        <v>14944</v>
      </c>
      <c r="E101" s="74">
        <v>2926</v>
      </c>
      <c r="F101" s="75">
        <v>3.6</v>
      </c>
      <c r="G101" s="70"/>
      <c r="H101" s="72"/>
      <c r="I101" s="73">
        <v>0.15440000000000001</v>
      </c>
      <c r="J101" s="74">
        <v>25848</v>
      </c>
      <c r="K101" s="74">
        <v>3991</v>
      </c>
      <c r="L101" s="76">
        <v>4.2</v>
      </c>
    </row>
    <row r="102" spans="1:12">
      <c r="A102" s="70">
        <v>94</v>
      </c>
      <c r="B102" s="72"/>
      <c r="C102" s="73">
        <v>0.21517</v>
      </c>
      <c r="D102" s="74">
        <v>12018</v>
      </c>
      <c r="E102" s="74">
        <v>2586</v>
      </c>
      <c r="F102" s="75">
        <v>3.3</v>
      </c>
      <c r="G102" s="70"/>
      <c r="H102" s="72"/>
      <c r="I102" s="73">
        <v>0.17161999999999999</v>
      </c>
      <c r="J102" s="74">
        <v>21857</v>
      </c>
      <c r="K102" s="74">
        <v>3751</v>
      </c>
      <c r="L102" s="76">
        <v>3.9</v>
      </c>
    </row>
    <row r="103" spans="1:12">
      <c r="A103" s="70">
        <v>95</v>
      </c>
      <c r="B103" s="72"/>
      <c r="C103" s="73">
        <v>0.23558000000000001</v>
      </c>
      <c r="D103" s="74">
        <v>9432</v>
      </c>
      <c r="E103" s="74">
        <v>2222</v>
      </c>
      <c r="F103" s="75">
        <v>3.1</v>
      </c>
      <c r="G103" s="70"/>
      <c r="H103" s="72"/>
      <c r="I103" s="73">
        <v>0.19103999999999999</v>
      </c>
      <c r="J103" s="74">
        <v>18106</v>
      </c>
      <c r="K103" s="74">
        <v>3459</v>
      </c>
      <c r="L103" s="76">
        <v>3.6</v>
      </c>
    </row>
    <row r="104" spans="1:12">
      <c r="A104" s="70">
        <v>96</v>
      </c>
      <c r="B104" s="72"/>
      <c r="C104" s="73">
        <v>0.25607000000000002</v>
      </c>
      <c r="D104" s="74">
        <v>7210</v>
      </c>
      <c r="E104" s="74">
        <v>1846</v>
      </c>
      <c r="F104" s="75">
        <v>2.8</v>
      </c>
      <c r="G104" s="70"/>
      <c r="H104" s="72"/>
      <c r="I104" s="73">
        <v>0.21045</v>
      </c>
      <c r="J104" s="74">
        <v>14647</v>
      </c>
      <c r="K104" s="74">
        <v>3082</v>
      </c>
      <c r="L104" s="76">
        <v>3.3</v>
      </c>
    </row>
    <row r="105" spans="1:12">
      <c r="A105" s="70">
        <v>97</v>
      </c>
      <c r="B105" s="72"/>
      <c r="C105" s="73">
        <v>0.2772</v>
      </c>
      <c r="D105" s="74">
        <v>5364</v>
      </c>
      <c r="E105" s="74">
        <v>1487</v>
      </c>
      <c r="F105" s="75">
        <v>2.7</v>
      </c>
      <c r="G105" s="70"/>
      <c r="H105" s="72"/>
      <c r="I105" s="73">
        <v>0.23088</v>
      </c>
      <c r="J105" s="74">
        <v>11564</v>
      </c>
      <c r="K105" s="74">
        <v>2670</v>
      </c>
      <c r="L105" s="76">
        <v>3.1</v>
      </c>
    </row>
    <row r="106" spans="1:12">
      <c r="A106" s="70">
        <v>98</v>
      </c>
      <c r="B106" s="72"/>
      <c r="C106" s="73">
        <v>0.29880000000000001</v>
      </c>
      <c r="D106" s="74">
        <v>3877</v>
      </c>
      <c r="E106" s="74">
        <v>1158</v>
      </c>
      <c r="F106" s="75">
        <v>2.5</v>
      </c>
      <c r="G106" s="70"/>
      <c r="H106" s="72"/>
      <c r="I106" s="73">
        <v>0.25219000000000003</v>
      </c>
      <c r="J106" s="74">
        <v>8894</v>
      </c>
      <c r="K106" s="74">
        <v>2243</v>
      </c>
      <c r="L106" s="76">
        <v>2.9</v>
      </c>
    </row>
    <row r="107" spans="1:12">
      <c r="A107" s="70">
        <v>99</v>
      </c>
      <c r="B107" s="72"/>
      <c r="C107" s="73">
        <v>0.32069999999999999</v>
      </c>
      <c r="D107" s="74">
        <v>2718</v>
      </c>
      <c r="E107" s="74">
        <v>872</v>
      </c>
      <c r="F107" s="75">
        <v>2.2999999999999998</v>
      </c>
      <c r="G107" s="70"/>
      <c r="H107" s="72"/>
      <c r="I107" s="73">
        <v>0.27422999999999997</v>
      </c>
      <c r="J107" s="74">
        <v>6651</v>
      </c>
      <c r="K107" s="74">
        <v>1824</v>
      </c>
      <c r="L107" s="76">
        <v>2.7</v>
      </c>
    </row>
    <row r="108" spans="1:12">
      <c r="A108" s="70">
        <v>100</v>
      </c>
      <c r="B108" s="72"/>
      <c r="C108" s="73">
        <v>0.34271000000000001</v>
      </c>
      <c r="D108" s="74">
        <v>1847</v>
      </c>
      <c r="E108" s="74">
        <v>633</v>
      </c>
      <c r="F108" s="75">
        <v>2.2000000000000002</v>
      </c>
      <c r="G108" s="70"/>
      <c r="H108" s="72"/>
      <c r="I108" s="73">
        <v>0.29681000000000002</v>
      </c>
      <c r="J108" s="74">
        <v>4827</v>
      </c>
      <c r="K108" s="74">
        <v>1433</v>
      </c>
      <c r="L108" s="76">
        <v>2.5</v>
      </c>
    </row>
    <row r="109" spans="1:12">
      <c r="A109" s="70"/>
      <c r="B109" s="70"/>
      <c r="C109" s="73">
        <v>0.36464000000000002</v>
      </c>
      <c r="D109" s="74">
        <v>1214</v>
      </c>
      <c r="E109" s="74">
        <v>443</v>
      </c>
      <c r="F109" s="75">
        <v>2</v>
      </c>
      <c r="G109" s="70"/>
      <c r="H109" s="70"/>
      <c r="I109" s="73">
        <v>0.31974000000000002</v>
      </c>
      <c r="J109" s="74">
        <v>3395</v>
      </c>
      <c r="K109" s="74">
        <v>1085</v>
      </c>
      <c r="L109" s="76">
        <v>2.2999999999999998</v>
      </c>
    </row>
    <row r="110" spans="1:12">
      <c r="A110" s="70"/>
      <c r="B110" s="70"/>
      <c r="C110" s="73">
        <v>0.38629999999999998</v>
      </c>
      <c r="D110" s="74">
        <v>771</v>
      </c>
      <c r="E110" s="74">
        <v>298</v>
      </c>
      <c r="F110" s="75">
        <v>1.9</v>
      </c>
      <c r="G110" s="70"/>
      <c r="H110" s="70"/>
      <c r="I110" s="73">
        <v>0.34281</v>
      </c>
      <c r="J110" s="74">
        <v>2309</v>
      </c>
      <c r="K110" s="74">
        <v>792</v>
      </c>
      <c r="L110" s="76">
        <v>2.2000000000000002</v>
      </c>
    </row>
    <row r="111" spans="1:12">
      <c r="A111" s="70"/>
      <c r="B111" s="70"/>
      <c r="C111" s="73">
        <v>0.40750999999999998</v>
      </c>
      <c r="D111" s="74">
        <v>473</v>
      </c>
      <c r="E111" s="74">
        <v>193</v>
      </c>
      <c r="F111" s="75">
        <v>1.8</v>
      </c>
      <c r="G111" s="70"/>
      <c r="H111" s="70"/>
      <c r="I111" s="73">
        <v>0.36577999999999999</v>
      </c>
      <c r="J111" s="74">
        <v>1518</v>
      </c>
      <c r="K111" s="74">
        <v>555</v>
      </c>
      <c r="L111" s="76">
        <v>2</v>
      </c>
    </row>
    <row r="112" spans="1:12">
      <c r="A112" s="70"/>
      <c r="B112" s="70"/>
      <c r="C112" s="73">
        <v>0.42809999999999998</v>
      </c>
      <c r="D112" s="74">
        <v>280</v>
      </c>
      <c r="E112" s="74">
        <v>120</v>
      </c>
      <c r="F112" s="75">
        <v>1.7</v>
      </c>
      <c r="G112" s="70"/>
      <c r="H112" s="70"/>
      <c r="I112" s="73">
        <v>0.38844000000000001</v>
      </c>
      <c r="J112" s="74">
        <v>962</v>
      </c>
      <c r="K112" s="74">
        <v>374</v>
      </c>
      <c r="L112" s="76">
        <v>1.9</v>
      </c>
    </row>
    <row r="113" spans="1:12">
      <c r="A113" s="70"/>
      <c r="B113" s="70"/>
      <c r="C113" s="73">
        <v>0.44794</v>
      </c>
      <c r="D113" s="74">
        <v>160</v>
      </c>
      <c r="E113" s="74">
        <v>72</v>
      </c>
      <c r="F113" s="75">
        <v>1.6</v>
      </c>
      <c r="G113" s="70"/>
      <c r="H113" s="70"/>
      <c r="I113" s="73">
        <v>0.41059000000000001</v>
      </c>
      <c r="J113" s="74">
        <v>589</v>
      </c>
      <c r="K113" s="74">
        <v>242</v>
      </c>
      <c r="L113" s="76">
        <v>1.8</v>
      </c>
    </row>
    <row r="114" spans="1:12">
      <c r="A114" s="70"/>
      <c r="B114" s="70"/>
      <c r="C114" s="73">
        <v>0.46689000000000003</v>
      </c>
      <c r="D114" s="74">
        <v>89</v>
      </c>
      <c r="E114" s="74">
        <v>41</v>
      </c>
      <c r="F114" s="75">
        <v>1.6</v>
      </c>
      <c r="G114" s="70"/>
      <c r="H114" s="70"/>
      <c r="I114" s="73">
        <v>0.43204999999999999</v>
      </c>
      <c r="J114" s="74">
        <v>347</v>
      </c>
      <c r="K114" s="74">
        <v>150</v>
      </c>
      <c r="L114" s="76">
        <v>1.7</v>
      </c>
    </row>
    <row r="115" spans="1:12">
      <c r="A115" s="70"/>
      <c r="B115" s="70"/>
      <c r="C115" s="73">
        <v>0.48487999999999998</v>
      </c>
      <c r="D115" s="74">
        <v>47</v>
      </c>
      <c r="E115" s="74">
        <v>23</v>
      </c>
      <c r="F115" s="75">
        <v>1.5</v>
      </c>
      <c r="G115" s="70"/>
      <c r="H115" s="70"/>
      <c r="I115" s="73">
        <v>0.45263999999999999</v>
      </c>
      <c r="J115" s="74">
        <v>197</v>
      </c>
      <c r="K115" s="74">
        <v>89</v>
      </c>
      <c r="L115" s="76">
        <v>1.6</v>
      </c>
    </row>
    <row r="116" spans="1:12">
      <c r="A116" s="70"/>
      <c r="B116" s="70"/>
      <c r="C116" s="73">
        <v>0.50180999999999998</v>
      </c>
      <c r="D116" s="74">
        <v>24</v>
      </c>
      <c r="E116" s="74">
        <v>12</v>
      </c>
      <c r="F116" s="75">
        <v>1.5</v>
      </c>
      <c r="G116" s="70"/>
      <c r="H116" s="70"/>
      <c r="I116" s="73">
        <v>0.47223999999999999</v>
      </c>
      <c r="J116" s="74">
        <v>108</v>
      </c>
      <c r="K116" s="74">
        <v>51</v>
      </c>
      <c r="L116" s="76">
        <v>1.6</v>
      </c>
    </row>
    <row r="117" spans="1:12">
      <c r="A117" s="70"/>
      <c r="B117" s="70"/>
      <c r="C117" s="73">
        <v>0.51765000000000005</v>
      </c>
      <c r="D117" s="74">
        <v>12</v>
      </c>
      <c r="E117" s="74">
        <v>6</v>
      </c>
      <c r="F117" s="75">
        <v>1.4</v>
      </c>
      <c r="G117" s="70"/>
      <c r="H117" s="70"/>
      <c r="I117" s="73">
        <v>0.49074000000000001</v>
      </c>
      <c r="J117" s="74">
        <v>57</v>
      </c>
      <c r="K117" s="74">
        <v>28</v>
      </c>
      <c r="L117" s="76">
        <v>1.5</v>
      </c>
    </row>
    <row r="118" spans="1:12" ht="16" thickBot="1">
      <c r="A118" s="70"/>
      <c r="B118" s="70"/>
      <c r="C118" s="77">
        <v>1</v>
      </c>
      <c r="D118" s="78">
        <v>6</v>
      </c>
      <c r="E118" s="78">
        <v>6</v>
      </c>
      <c r="F118" s="79">
        <v>1.4</v>
      </c>
      <c r="G118" s="70"/>
      <c r="H118" s="70"/>
      <c r="I118" s="77">
        <v>1</v>
      </c>
      <c r="J118" s="78">
        <v>29</v>
      </c>
      <c r="K118" s="78">
        <v>29</v>
      </c>
      <c r="L118" s="80">
        <v>1.5</v>
      </c>
    </row>
    <row r="119" spans="1:12" ht="16" thickTop="1">
      <c r="A119" s="70"/>
      <c r="B119" s="70"/>
      <c r="C119" s="70"/>
      <c r="D119" s="70"/>
      <c r="E119" s="70"/>
      <c r="F119" s="70"/>
      <c r="G119" s="70"/>
      <c r="H119" s="70"/>
      <c r="I119" s="70"/>
      <c r="J119" s="70"/>
      <c r="K119" s="70"/>
      <c r="L119" s="70"/>
    </row>
    <row r="120" spans="1:12">
      <c r="A120" s="70"/>
      <c r="B120" s="70"/>
      <c r="C120" s="70"/>
      <c r="D120" s="70"/>
      <c r="E120" s="70"/>
      <c r="F120" s="70"/>
      <c r="G120" s="70"/>
      <c r="H120" s="70"/>
      <c r="I120" s="70"/>
      <c r="J120" s="70"/>
      <c r="K120" s="70"/>
      <c r="L120" s="70"/>
    </row>
  </sheetData>
  <mergeCells count="3">
    <mergeCell ref="K1:L1"/>
    <mergeCell ref="B6:F6"/>
    <mergeCell ref="H6:L6"/>
  </mergeCells>
  <hyperlinks>
    <hyperlink ref="A1"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9"/>
  <sheetViews>
    <sheetView topLeftCell="A16" workbookViewId="0">
      <selection activeCell="D21" sqref="D21"/>
    </sheetView>
  </sheetViews>
  <sheetFormatPr defaultColWidth="10.6640625" defaultRowHeight="15.5"/>
  <sheetData>
    <row r="3" spans="1:3">
      <c r="A3" s="168" t="s">
        <v>313</v>
      </c>
      <c r="B3" s="168" t="s">
        <v>20</v>
      </c>
    </row>
    <row r="4" spans="1:3">
      <c r="A4" s="168" t="s">
        <v>314</v>
      </c>
      <c r="B4" s="168">
        <v>1</v>
      </c>
      <c r="C4" s="9"/>
    </row>
    <row r="5" spans="1:3">
      <c r="A5" s="186" t="s">
        <v>371</v>
      </c>
      <c r="B5" s="168">
        <v>9</v>
      </c>
      <c r="C5" s="9"/>
    </row>
    <row r="6" spans="1:3">
      <c r="A6" s="186" t="s">
        <v>372</v>
      </c>
      <c r="B6" s="168">
        <v>15</v>
      </c>
      <c r="C6" s="9"/>
    </row>
    <row r="7" spans="1:3">
      <c r="A7" t="s">
        <v>373</v>
      </c>
      <c r="B7" s="168">
        <v>47</v>
      </c>
      <c r="C7" s="9"/>
    </row>
    <row r="8" spans="1:3">
      <c r="A8" t="s">
        <v>374</v>
      </c>
      <c r="B8" s="168">
        <v>207</v>
      </c>
      <c r="C8" s="9"/>
    </row>
    <row r="9" spans="1:3">
      <c r="A9" t="s">
        <v>375</v>
      </c>
      <c r="B9" s="168">
        <v>632</v>
      </c>
    </row>
    <row r="10" spans="1:3">
      <c r="A10" s="186" t="s">
        <v>376</v>
      </c>
      <c r="B10" s="168">
        <v>1602</v>
      </c>
    </row>
    <row r="11" spans="1:3">
      <c r="A11" s="186" t="s">
        <v>377</v>
      </c>
      <c r="B11" s="168">
        <v>6332</v>
      </c>
    </row>
    <row r="13" spans="1:3">
      <c r="A13" s="13"/>
      <c r="B13" s="167">
        <f>SUM(B4:B11)</f>
        <v>8845</v>
      </c>
    </row>
    <row r="14" spans="1:3">
      <c r="A14" s="13"/>
    </row>
    <row r="18" spans="1:2">
      <c r="A18" s="175" t="s">
        <v>193</v>
      </c>
      <c r="B18" s="167"/>
    </row>
    <row r="19" spans="1:2">
      <c r="A19" s="176" t="s">
        <v>40</v>
      </c>
      <c r="B19" s="168">
        <f>B4</f>
        <v>1</v>
      </c>
    </row>
    <row r="20" spans="1:2">
      <c r="A20" s="177" t="s">
        <v>41</v>
      </c>
      <c r="B20" s="168">
        <f>B4/$B$13</f>
        <v>1.1305822498586772E-4</v>
      </c>
    </row>
    <row r="21" spans="1:2">
      <c r="A21" s="176" t="s">
        <v>42</v>
      </c>
      <c r="B21" s="168">
        <f>B5</f>
        <v>9</v>
      </c>
    </row>
    <row r="22" spans="1:2">
      <c r="A22" s="176" t="s">
        <v>43</v>
      </c>
      <c r="B22" s="168">
        <f t="shared" ref="B22:B26" si="0">B6</f>
        <v>15</v>
      </c>
    </row>
    <row r="23" spans="1:2">
      <c r="A23" s="176" t="s">
        <v>44</v>
      </c>
      <c r="B23" s="168">
        <f t="shared" si="0"/>
        <v>47</v>
      </c>
    </row>
    <row r="24" spans="1:2">
      <c r="A24" s="176" t="s">
        <v>45</v>
      </c>
      <c r="B24" s="168">
        <f t="shared" si="0"/>
        <v>207</v>
      </c>
    </row>
    <row r="25" spans="1:2">
      <c r="A25" s="176" t="s">
        <v>46</v>
      </c>
      <c r="B25" s="168">
        <f t="shared" si="0"/>
        <v>632</v>
      </c>
    </row>
    <row r="26" spans="1:2">
      <c r="A26" s="176" t="s">
        <v>47</v>
      </c>
      <c r="B26" s="168">
        <f t="shared" si="0"/>
        <v>1602</v>
      </c>
    </row>
    <row r="27" spans="1:2">
      <c r="A27" s="178" t="s">
        <v>48</v>
      </c>
      <c r="B27" s="168">
        <f>B11/2</f>
        <v>3166</v>
      </c>
    </row>
    <row r="28" spans="1:2">
      <c r="A28" s="179" t="s">
        <v>49</v>
      </c>
      <c r="B28" s="168">
        <f>B27</f>
        <v>3166</v>
      </c>
    </row>
    <row r="29" spans="1:2">
      <c r="A29" s="176" t="s">
        <v>65</v>
      </c>
      <c r="B29" s="168">
        <f>SUM(B19:B28)</f>
        <v>8845.0001130582241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4"/>
  <sheetViews>
    <sheetView zoomScale="150" workbookViewId="0"/>
  </sheetViews>
  <sheetFormatPr defaultColWidth="10.6640625" defaultRowHeight="15.5"/>
  <sheetData>
    <row r="1" spans="1:12" ht="18.5">
      <c r="A1" s="82" t="s">
        <v>315</v>
      </c>
      <c r="B1" s="82"/>
      <c r="C1" s="82"/>
      <c r="D1" s="82"/>
      <c r="E1" s="82"/>
      <c r="F1" s="82"/>
      <c r="G1" s="82"/>
      <c r="H1" s="82"/>
      <c r="I1" s="82"/>
      <c r="J1" s="83"/>
      <c r="K1" s="83"/>
      <c r="L1" s="83"/>
    </row>
    <row r="2" spans="1:12" ht="18.5">
      <c r="A2" s="82" t="s">
        <v>316</v>
      </c>
      <c r="B2" s="82"/>
      <c r="C2" s="82"/>
      <c r="D2" s="82"/>
      <c r="E2" s="82"/>
      <c r="F2" s="82"/>
      <c r="G2" s="83"/>
      <c r="H2" s="83"/>
      <c r="I2" s="83"/>
      <c r="J2" s="83"/>
      <c r="K2" s="83"/>
      <c r="L2" s="83"/>
    </row>
    <row r="3" spans="1:12" ht="18.5">
      <c r="A3" s="82"/>
      <c r="B3" s="83"/>
      <c r="C3" s="83"/>
      <c r="D3" s="83"/>
      <c r="E3" s="83"/>
      <c r="F3" s="83"/>
      <c r="G3" s="83"/>
      <c r="H3" s="83"/>
      <c r="I3" s="83"/>
      <c r="J3" s="83"/>
      <c r="K3" s="83"/>
      <c r="L3" s="83"/>
    </row>
    <row r="4" spans="1:12" ht="18.5">
      <c r="A4" s="82"/>
      <c r="B4" s="83"/>
      <c r="C4" s="83"/>
      <c r="D4" s="83"/>
      <c r="E4" s="83"/>
      <c r="F4" s="83"/>
      <c r="G4" s="83"/>
      <c r="H4" s="83"/>
      <c r="I4" s="83"/>
      <c r="J4" s="83"/>
      <c r="K4" s="83"/>
      <c r="L4" s="83"/>
    </row>
    <row r="5" spans="1:12">
      <c r="A5" s="83"/>
      <c r="B5" s="83"/>
      <c r="C5" s="200" t="s">
        <v>5</v>
      </c>
      <c r="D5" s="200"/>
      <c r="E5" s="200"/>
      <c r="F5" s="200"/>
      <c r="G5" s="83"/>
      <c r="H5" s="83"/>
      <c r="I5" s="200" t="s">
        <v>6</v>
      </c>
      <c r="J5" s="200"/>
      <c r="K5" s="200"/>
      <c r="L5" s="200"/>
    </row>
    <row r="6" spans="1:12">
      <c r="A6" s="69" t="s">
        <v>4</v>
      </c>
      <c r="B6" s="83"/>
      <c r="C6" s="84" t="s">
        <v>317</v>
      </c>
      <c r="D6" s="84" t="s">
        <v>318</v>
      </c>
      <c r="E6" s="84" t="s">
        <v>319</v>
      </c>
      <c r="F6" s="84" t="s">
        <v>320</v>
      </c>
      <c r="G6" s="84"/>
      <c r="H6" s="84"/>
      <c r="I6" s="84" t="s">
        <v>317</v>
      </c>
      <c r="J6" s="84" t="s">
        <v>318</v>
      </c>
      <c r="K6" s="84" t="s">
        <v>319</v>
      </c>
      <c r="L6" s="84" t="s">
        <v>320</v>
      </c>
    </row>
    <row r="7" spans="1:12">
      <c r="A7" s="69" t="s">
        <v>7</v>
      </c>
      <c r="B7" s="83"/>
      <c r="C7" s="84" t="s">
        <v>9</v>
      </c>
      <c r="D7" s="84" t="s">
        <v>10</v>
      </c>
      <c r="E7" s="84" t="s">
        <v>11</v>
      </c>
      <c r="F7" s="84" t="s">
        <v>12</v>
      </c>
      <c r="G7" s="83"/>
      <c r="H7" s="83"/>
      <c r="I7" s="84" t="s">
        <v>9</v>
      </c>
      <c r="J7" s="84" t="s">
        <v>10</v>
      </c>
      <c r="K7" s="84" t="s">
        <v>11</v>
      </c>
      <c r="L7" s="84" t="s">
        <v>12</v>
      </c>
    </row>
    <row r="8" spans="1:12">
      <c r="A8" s="70">
        <v>0</v>
      </c>
      <c r="B8" s="83"/>
      <c r="C8" s="85">
        <v>2E-3</v>
      </c>
      <c r="D8" s="86">
        <v>100000</v>
      </c>
      <c r="E8" s="86">
        <v>243</v>
      </c>
      <c r="F8" s="87">
        <v>81.19</v>
      </c>
      <c r="G8" s="83"/>
      <c r="H8" s="83"/>
      <c r="I8" s="85">
        <v>2E-3</v>
      </c>
      <c r="J8" s="86">
        <v>100000</v>
      </c>
      <c r="K8" s="86">
        <v>168</v>
      </c>
      <c r="L8" s="87">
        <v>84.68</v>
      </c>
    </row>
    <row r="9" spans="1:12">
      <c r="A9" s="70">
        <v>1</v>
      </c>
      <c r="B9" s="83"/>
      <c r="C9" s="85">
        <v>0</v>
      </c>
      <c r="D9" s="86">
        <v>99757</v>
      </c>
      <c r="E9" s="86">
        <v>24</v>
      </c>
      <c r="F9" s="87">
        <v>80.39</v>
      </c>
      <c r="G9" s="83"/>
      <c r="H9" s="83"/>
      <c r="I9" s="85">
        <v>0</v>
      </c>
      <c r="J9" s="86">
        <v>99832</v>
      </c>
      <c r="K9" s="86">
        <v>15</v>
      </c>
      <c r="L9" s="87">
        <v>83.83</v>
      </c>
    </row>
    <row r="10" spans="1:12">
      <c r="A10" s="70">
        <v>2</v>
      </c>
      <c r="B10" s="83"/>
      <c r="C10" s="85">
        <v>0</v>
      </c>
      <c r="D10" s="86">
        <v>99733</v>
      </c>
      <c r="E10" s="86">
        <v>16</v>
      </c>
      <c r="F10" s="87">
        <v>79.41</v>
      </c>
      <c r="G10" s="83"/>
      <c r="H10" s="83"/>
      <c r="I10" s="85">
        <v>0</v>
      </c>
      <c r="J10" s="86">
        <v>99817</v>
      </c>
      <c r="K10" s="86">
        <v>7</v>
      </c>
      <c r="L10" s="87">
        <v>82.84</v>
      </c>
    </row>
    <row r="11" spans="1:12">
      <c r="A11" s="70">
        <v>3</v>
      </c>
      <c r="B11" s="83"/>
      <c r="C11" s="85">
        <v>0</v>
      </c>
      <c r="D11" s="86">
        <v>99717</v>
      </c>
      <c r="E11" s="86">
        <v>6</v>
      </c>
      <c r="F11" s="87">
        <v>78.42</v>
      </c>
      <c r="G11" s="83"/>
      <c r="H11" s="83"/>
      <c r="I11" s="85">
        <v>0</v>
      </c>
      <c r="J11" s="86">
        <v>99810</v>
      </c>
      <c r="K11" s="86">
        <v>7</v>
      </c>
      <c r="L11" s="87">
        <v>81.84</v>
      </c>
    </row>
    <row r="12" spans="1:12">
      <c r="A12" s="70">
        <v>4</v>
      </c>
      <c r="B12" s="83"/>
      <c r="C12" s="85">
        <v>0</v>
      </c>
      <c r="D12" s="86">
        <v>99710</v>
      </c>
      <c r="E12" s="86">
        <v>13</v>
      </c>
      <c r="F12" s="87">
        <v>77.430000000000007</v>
      </c>
      <c r="G12" s="83"/>
      <c r="H12" s="83"/>
      <c r="I12" s="85">
        <v>0</v>
      </c>
      <c r="J12" s="86">
        <v>99803</v>
      </c>
      <c r="K12" s="86">
        <v>10</v>
      </c>
      <c r="L12" s="87">
        <v>80.849999999999994</v>
      </c>
    </row>
    <row r="13" spans="1:12">
      <c r="A13" s="70">
        <v>5</v>
      </c>
      <c r="B13" s="83"/>
      <c r="C13" s="85">
        <v>0</v>
      </c>
      <c r="D13" s="86">
        <v>99697</v>
      </c>
      <c r="E13" s="86">
        <v>13</v>
      </c>
      <c r="F13" s="87">
        <v>76.44</v>
      </c>
      <c r="G13" s="83"/>
      <c r="H13" s="83"/>
      <c r="I13" s="85">
        <v>0</v>
      </c>
      <c r="J13" s="86">
        <v>99793</v>
      </c>
      <c r="K13" s="86">
        <v>0</v>
      </c>
      <c r="L13" s="87">
        <v>79.86</v>
      </c>
    </row>
    <row r="14" spans="1:12">
      <c r="A14" s="70">
        <v>6</v>
      </c>
      <c r="B14" s="83"/>
      <c r="C14" s="85">
        <v>0</v>
      </c>
      <c r="D14" s="86">
        <v>99685</v>
      </c>
      <c r="E14" s="86">
        <v>3</v>
      </c>
      <c r="F14" s="87">
        <v>75.45</v>
      </c>
      <c r="G14" s="83"/>
      <c r="H14" s="83"/>
      <c r="I14" s="85">
        <v>0</v>
      </c>
      <c r="J14" s="86">
        <v>99793</v>
      </c>
      <c r="K14" s="86">
        <v>7</v>
      </c>
      <c r="L14" s="87">
        <v>78.86</v>
      </c>
    </row>
    <row r="15" spans="1:12">
      <c r="A15" s="70">
        <v>7</v>
      </c>
      <c r="B15" s="83"/>
      <c r="C15" s="85">
        <v>0</v>
      </c>
      <c r="D15" s="86">
        <v>99682</v>
      </c>
      <c r="E15" s="86">
        <v>12</v>
      </c>
      <c r="F15" s="87">
        <v>74.45</v>
      </c>
      <c r="G15" s="83"/>
      <c r="H15" s="83"/>
      <c r="I15" s="85">
        <v>0</v>
      </c>
      <c r="J15" s="86">
        <v>99787</v>
      </c>
      <c r="K15" s="86">
        <v>0</v>
      </c>
      <c r="L15" s="87">
        <v>77.86</v>
      </c>
    </row>
    <row r="16" spans="1:12">
      <c r="A16" s="70">
        <v>8</v>
      </c>
      <c r="B16" s="83"/>
      <c r="C16" s="85">
        <v>0</v>
      </c>
      <c r="D16" s="86">
        <v>99669</v>
      </c>
      <c r="E16" s="86">
        <v>0</v>
      </c>
      <c r="F16" s="87">
        <v>73.459999999999994</v>
      </c>
      <c r="G16" s="83"/>
      <c r="H16" s="83"/>
      <c r="I16" s="85">
        <v>0</v>
      </c>
      <c r="J16" s="86">
        <v>99787</v>
      </c>
      <c r="K16" s="86">
        <v>10</v>
      </c>
      <c r="L16" s="87">
        <v>76.86</v>
      </c>
    </row>
    <row r="17" spans="1:12">
      <c r="A17" s="70">
        <v>9</v>
      </c>
      <c r="B17" s="83"/>
      <c r="C17" s="85">
        <v>0</v>
      </c>
      <c r="D17" s="86">
        <v>99669</v>
      </c>
      <c r="E17" s="86">
        <v>15</v>
      </c>
      <c r="F17" s="87">
        <v>72.459999999999994</v>
      </c>
      <c r="G17" s="83"/>
      <c r="H17" s="83"/>
      <c r="I17" s="85">
        <v>0</v>
      </c>
      <c r="J17" s="86">
        <v>99777</v>
      </c>
      <c r="K17" s="86">
        <v>6</v>
      </c>
      <c r="L17" s="87">
        <v>75.87</v>
      </c>
    </row>
    <row r="18" spans="1:12">
      <c r="A18" s="70">
        <v>10</v>
      </c>
      <c r="B18" s="83"/>
      <c r="C18" s="85">
        <v>0</v>
      </c>
      <c r="D18" s="86">
        <v>99655</v>
      </c>
      <c r="E18" s="86">
        <v>0</v>
      </c>
      <c r="F18" s="87">
        <v>71.47</v>
      </c>
      <c r="G18" s="83"/>
      <c r="H18" s="83"/>
      <c r="I18" s="85">
        <v>0</v>
      </c>
      <c r="J18" s="86">
        <v>99771</v>
      </c>
      <c r="K18" s="86">
        <v>9</v>
      </c>
      <c r="L18" s="87">
        <v>74.87</v>
      </c>
    </row>
    <row r="19" spans="1:12">
      <c r="A19" s="70">
        <v>11</v>
      </c>
      <c r="B19" s="83"/>
      <c r="C19" s="85">
        <v>0</v>
      </c>
      <c r="D19" s="86">
        <v>99655</v>
      </c>
      <c r="E19" s="86">
        <v>6</v>
      </c>
      <c r="F19" s="87">
        <v>70.47</v>
      </c>
      <c r="G19" s="83"/>
      <c r="H19" s="83"/>
      <c r="I19" s="85">
        <v>0</v>
      </c>
      <c r="J19" s="86">
        <v>99762</v>
      </c>
      <c r="K19" s="86">
        <v>6</v>
      </c>
      <c r="L19" s="87">
        <v>73.88</v>
      </c>
    </row>
    <row r="20" spans="1:12">
      <c r="A20" s="70">
        <v>12</v>
      </c>
      <c r="B20" s="83"/>
      <c r="C20" s="85">
        <v>0</v>
      </c>
      <c r="D20" s="86">
        <v>99649</v>
      </c>
      <c r="E20" s="86">
        <v>18</v>
      </c>
      <c r="F20" s="87">
        <v>69.47</v>
      </c>
      <c r="G20" s="83"/>
      <c r="H20" s="83"/>
      <c r="I20" s="85">
        <v>0</v>
      </c>
      <c r="J20" s="86">
        <v>99755</v>
      </c>
      <c r="K20" s="86">
        <v>16</v>
      </c>
      <c r="L20" s="87">
        <v>72.89</v>
      </c>
    </row>
    <row r="21" spans="1:12">
      <c r="A21" s="70">
        <v>13</v>
      </c>
      <c r="B21" s="83"/>
      <c r="C21" s="85">
        <v>0</v>
      </c>
      <c r="D21" s="86">
        <v>99631</v>
      </c>
      <c r="E21" s="86">
        <v>9</v>
      </c>
      <c r="F21" s="87">
        <v>68.489999999999995</v>
      </c>
      <c r="G21" s="83"/>
      <c r="H21" s="83"/>
      <c r="I21" s="85">
        <v>0</v>
      </c>
      <c r="J21" s="86">
        <v>99739</v>
      </c>
      <c r="K21" s="86">
        <v>0</v>
      </c>
      <c r="L21" s="87">
        <v>71.900000000000006</v>
      </c>
    </row>
    <row r="22" spans="1:12">
      <c r="A22" s="70">
        <v>14</v>
      </c>
      <c r="B22" s="83"/>
      <c r="C22" s="85">
        <v>0</v>
      </c>
      <c r="D22" s="86">
        <v>99621</v>
      </c>
      <c r="E22" s="86">
        <v>6</v>
      </c>
      <c r="F22" s="87">
        <v>67.489999999999995</v>
      </c>
      <c r="G22" s="83"/>
      <c r="H22" s="83"/>
      <c r="I22" s="85">
        <v>0</v>
      </c>
      <c r="J22" s="86">
        <v>99739</v>
      </c>
      <c r="K22" s="86">
        <v>16</v>
      </c>
      <c r="L22" s="87">
        <v>70.900000000000006</v>
      </c>
    </row>
    <row r="23" spans="1:12">
      <c r="A23" s="70">
        <v>15</v>
      </c>
      <c r="B23" s="83"/>
      <c r="C23" s="85">
        <v>0</v>
      </c>
      <c r="D23" s="86">
        <v>99615</v>
      </c>
      <c r="E23" s="86">
        <v>25</v>
      </c>
      <c r="F23" s="87">
        <v>66.5</v>
      </c>
      <c r="G23" s="83"/>
      <c r="H23" s="83"/>
      <c r="I23" s="85">
        <v>0</v>
      </c>
      <c r="J23" s="86">
        <v>99723</v>
      </c>
      <c r="K23" s="86">
        <v>13</v>
      </c>
      <c r="L23" s="87">
        <v>69.91</v>
      </c>
    </row>
    <row r="24" spans="1:12">
      <c r="A24" s="70">
        <v>16</v>
      </c>
      <c r="B24" s="83"/>
      <c r="C24" s="85">
        <v>0</v>
      </c>
      <c r="D24" s="86">
        <v>99591</v>
      </c>
      <c r="E24" s="86">
        <v>25</v>
      </c>
      <c r="F24" s="87">
        <v>65.510000000000005</v>
      </c>
      <c r="G24" s="83"/>
      <c r="H24" s="83"/>
      <c r="I24" s="85">
        <v>0</v>
      </c>
      <c r="J24" s="86">
        <v>99710</v>
      </c>
      <c r="K24" s="86">
        <v>13</v>
      </c>
      <c r="L24" s="87">
        <v>68.92</v>
      </c>
    </row>
    <row r="25" spans="1:12">
      <c r="A25" s="70">
        <v>17</v>
      </c>
      <c r="B25" s="83"/>
      <c r="C25" s="85">
        <v>0</v>
      </c>
      <c r="D25" s="86">
        <v>99566</v>
      </c>
      <c r="E25" s="86">
        <v>25</v>
      </c>
      <c r="F25" s="87">
        <v>64.53</v>
      </c>
      <c r="G25" s="83"/>
      <c r="H25" s="83"/>
      <c r="I25" s="85">
        <v>0</v>
      </c>
      <c r="J25" s="86">
        <v>99697</v>
      </c>
      <c r="K25" s="86">
        <v>7</v>
      </c>
      <c r="L25" s="87">
        <v>67.930000000000007</v>
      </c>
    </row>
    <row r="26" spans="1:12">
      <c r="A26" s="70">
        <v>18</v>
      </c>
      <c r="B26" s="83"/>
      <c r="C26" s="85">
        <v>1E-3</v>
      </c>
      <c r="D26" s="86">
        <v>99541</v>
      </c>
      <c r="E26" s="86">
        <v>53</v>
      </c>
      <c r="F26" s="87">
        <v>63.55</v>
      </c>
      <c r="G26" s="83"/>
      <c r="H26" s="83"/>
      <c r="I26" s="85">
        <v>0</v>
      </c>
      <c r="J26" s="86">
        <v>99691</v>
      </c>
      <c r="K26" s="86">
        <v>19</v>
      </c>
      <c r="L26" s="87">
        <v>66.930000000000007</v>
      </c>
    </row>
    <row r="27" spans="1:12">
      <c r="A27" s="70">
        <v>19</v>
      </c>
      <c r="B27" s="83"/>
      <c r="C27" s="85">
        <v>0</v>
      </c>
      <c r="D27" s="86">
        <v>99487</v>
      </c>
      <c r="E27" s="86">
        <v>49</v>
      </c>
      <c r="F27" s="87">
        <v>62.58</v>
      </c>
      <c r="G27" s="83"/>
      <c r="H27" s="83"/>
      <c r="I27" s="85">
        <v>0</v>
      </c>
      <c r="J27" s="86">
        <v>99672</v>
      </c>
      <c r="K27" s="86">
        <v>25</v>
      </c>
      <c r="L27" s="87">
        <v>65.94</v>
      </c>
    </row>
    <row r="28" spans="1:12">
      <c r="A28" s="70">
        <v>20</v>
      </c>
      <c r="B28" s="83"/>
      <c r="C28" s="85">
        <v>1E-3</v>
      </c>
      <c r="D28" s="86">
        <v>99439</v>
      </c>
      <c r="E28" s="86">
        <v>69</v>
      </c>
      <c r="F28" s="87">
        <v>61.61</v>
      </c>
      <c r="G28" s="83"/>
      <c r="H28" s="83"/>
      <c r="I28" s="85">
        <v>0</v>
      </c>
      <c r="J28" s="86">
        <v>99647</v>
      </c>
      <c r="K28" s="86">
        <v>44</v>
      </c>
      <c r="L28" s="87">
        <v>64.959999999999994</v>
      </c>
    </row>
    <row r="29" spans="1:12">
      <c r="A29" s="70">
        <v>21</v>
      </c>
      <c r="B29" s="83"/>
      <c r="C29" s="85">
        <v>0</v>
      </c>
      <c r="D29" s="86">
        <v>99369</v>
      </c>
      <c r="E29" s="86">
        <v>32</v>
      </c>
      <c r="F29" s="87">
        <v>60.65</v>
      </c>
      <c r="G29" s="83"/>
      <c r="H29" s="83"/>
      <c r="I29" s="85">
        <v>0</v>
      </c>
      <c r="J29" s="86">
        <v>99603</v>
      </c>
      <c r="K29" s="86">
        <v>19</v>
      </c>
      <c r="L29" s="87">
        <v>63.99</v>
      </c>
    </row>
    <row r="30" spans="1:12">
      <c r="A30" s="70">
        <v>22</v>
      </c>
      <c r="B30" s="83"/>
      <c r="C30" s="85">
        <v>1E-3</v>
      </c>
      <c r="D30" s="86">
        <v>99338</v>
      </c>
      <c r="E30" s="86">
        <v>53</v>
      </c>
      <c r="F30" s="87">
        <v>59.67</v>
      </c>
      <c r="G30" s="83"/>
      <c r="H30" s="83"/>
      <c r="I30" s="85">
        <v>0</v>
      </c>
      <c r="J30" s="86">
        <v>99584</v>
      </c>
      <c r="K30" s="86">
        <v>45</v>
      </c>
      <c r="L30" s="87">
        <v>63</v>
      </c>
    </row>
    <row r="31" spans="1:12">
      <c r="A31" s="70">
        <v>23</v>
      </c>
      <c r="B31" s="83"/>
      <c r="C31" s="85">
        <v>1E-3</v>
      </c>
      <c r="D31" s="86">
        <v>99284</v>
      </c>
      <c r="E31" s="86">
        <v>63</v>
      </c>
      <c r="F31" s="87">
        <v>58.7</v>
      </c>
      <c r="G31" s="83"/>
      <c r="H31" s="83"/>
      <c r="I31" s="85">
        <v>0</v>
      </c>
      <c r="J31" s="86">
        <v>99539</v>
      </c>
      <c r="K31" s="86">
        <v>12</v>
      </c>
      <c r="L31" s="87">
        <v>62.03</v>
      </c>
    </row>
    <row r="32" spans="1:12">
      <c r="A32" s="70">
        <v>24</v>
      </c>
      <c r="B32" s="83"/>
      <c r="C32" s="85">
        <v>1E-3</v>
      </c>
      <c r="D32" s="86">
        <v>99221</v>
      </c>
      <c r="E32" s="86">
        <v>83</v>
      </c>
      <c r="F32" s="87">
        <v>57.74</v>
      </c>
      <c r="G32" s="83"/>
      <c r="H32" s="83"/>
      <c r="I32" s="85">
        <v>0</v>
      </c>
      <c r="J32" s="86">
        <v>99527</v>
      </c>
      <c r="K32" s="86">
        <v>29</v>
      </c>
      <c r="L32" s="87">
        <v>61.04</v>
      </c>
    </row>
    <row r="33" spans="1:12">
      <c r="A33" s="70">
        <v>25</v>
      </c>
      <c r="B33" s="83"/>
      <c r="C33" s="85">
        <v>1E-3</v>
      </c>
      <c r="D33" s="86">
        <v>99138</v>
      </c>
      <c r="E33" s="86">
        <v>60</v>
      </c>
      <c r="F33" s="87">
        <v>56.79</v>
      </c>
      <c r="G33" s="83"/>
      <c r="H33" s="83"/>
      <c r="I33" s="85">
        <v>0</v>
      </c>
      <c r="J33" s="86">
        <v>99498</v>
      </c>
      <c r="K33" s="86">
        <v>14</v>
      </c>
      <c r="L33" s="87">
        <v>60.05</v>
      </c>
    </row>
    <row r="34" spans="1:12">
      <c r="A34" s="70">
        <v>26</v>
      </c>
      <c r="B34" s="83"/>
      <c r="C34" s="85">
        <v>1E-3</v>
      </c>
      <c r="D34" s="86">
        <v>99078</v>
      </c>
      <c r="E34" s="86">
        <v>66</v>
      </c>
      <c r="F34" s="87">
        <v>55.82</v>
      </c>
      <c r="G34" s="83"/>
      <c r="H34" s="83"/>
      <c r="I34" s="85">
        <v>0</v>
      </c>
      <c r="J34" s="86">
        <v>99483</v>
      </c>
      <c r="K34" s="86">
        <v>14</v>
      </c>
      <c r="L34" s="87">
        <v>59.06</v>
      </c>
    </row>
    <row r="35" spans="1:12">
      <c r="A35" s="70">
        <v>27</v>
      </c>
      <c r="B35" s="83"/>
      <c r="C35" s="85">
        <v>1E-3</v>
      </c>
      <c r="D35" s="86">
        <v>99012</v>
      </c>
      <c r="E35" s="86">
        <v>57</v>
      </c>
      <c r="F35" s="87">
        <v>54.86</v>
      </c>
      <c r="G35" s="83"/>
      <c r="H35" s="83"/>
      <c r="I35" s="85">
        <v>0</v>
      </c>
      <c r="J35" s="86">
        <v>99469</v>
      </c>
      <c r="K35" s="86">
        <v>33</v>
      </c>
      <c r="L35" s="87">
        <v>58.07</v>
      </c>
    </row>
    <row r="36" spans="1:12">
      <c r="A36" s="70">
        <v>28</v>
      </c>
      <c r="B36" s="83"/>
      <c r="C36" s="85">
        <v>1E-3</v>
      </c>
      <c r="D36" s="86">
        <v>98955</v>
      </c>
      <c r="E36" s="86">
        <v>69</v>
      </c>
      <c r="F36" s="87">
        <v>53.89</v>
      </c>
      <c r="G36" s="83"/>
      <c r="H36" s="83"/>
      <c r="I36" s="85">
        <v>0</v>
      </c>
      <c r="J36" s="86">
        <v>99437</v>
      </c>
      <c r="K36" s="86">
        <v>13</v>
      </c>
      <c r="L36" s="87">
        <v>57.09</v>
      </c>
    </row>
    <row r="37" spans="1:12">
      <c r="A37" s="70">
        <v>29</v>
      </c>
      <c r="B37" s="83"/>
      <c r="C37" s="85">
        <v>1E-3</v>
      </c>
      <c r="D37" s="86">
        <v>98886</v>
      </c>
      <c r="E37" s="86">
        <v>61</v>
      </c>
      <c r="F37" s="87">
        <v>52.93</v>
      </c>
      <c r="G37" s="83"/>
      <c r="H37" s="83"/>
      <c r="I37" s="85">
        <v>0</v>
      </c>
      <c r="J37" s="86">
        <v>99423</v>
      </c>
      <c r="K37" s="86">
        <v>29</v>
      </c>
      <c r="L37" s="87">
        <v>56.1</v>
      </c>
    </row>
    <row r="38" spans="1:12">
      <c r="A38" s="70">
        <v>30</v>
      </c>
      <c r="B38" s="83"/>
      <c r="C38" s="85">
        <v>1E-3</v>
      </c>
      <c r="D38" s="86">
        <v>98825</v>
      </c>
      <c r="E38" s="86">
        <v>61</v>
      </c>
      <c r="F38" s="87">
        <v>51.96</v>
      </c>
      <c r="G38" s="83"/>
      <c r="H38" s="83"/>
      <c r="I38" s="85">
        <v>0</v>
      </c>
      <c r="J38" s="86">
        <v>99394</v>
      </c>
      <c r="K38" s="86">
        <v>21</v>
      </c>
      <c r="L38" s="87">
        <v>55.11</v>
      </c>
    </row>
    <row r="39" spans="1:12">
      <c r="A39" s="70">
        <v>31</v>
      </c>
      <c r="B39" s="83"/>
      <c r="C39" s="85">
        <v>1E-3</v>
      </c>
      <c r="D39" s="86">
        <v>98764</v>
      </c>
      <c r="E39" s="86">
        <v>57</v>
      </c>
      <c r="F39" s="87">
        <v>50.99</v>
      </c>
      <c r="G39" s="83"/>
      <c r="H39" s="83"/>
      <c r="I39" s="85">
        <v>0</v>
      </c>
      <c r="J39" s="86">
        <v>99373</v>
      </c>
      <c r="K39" s="86">
        <v>40</v>
      </c>
      <c r="L39" s="87">
        <v>54.12</v>
      </c>
    </row>
    <row r="40" spans="1:12">
      <c r="A40" s="70">
        <v>32</v>
      </c>
      <c r="B40" s="83"/>
      <c r="C40" s="85">
        <v>1E-3</v>
      </c>
      <c r="D40" s="86">
        <v>98707</v>
      </c>
      <c r="E40" s="86">
        <v>68</v>
      </c>
      <c r="F40" s="87">
        <v>50.02</v>
      </c>
      <c r="G40" s="83"/>
      <c r="H40" s="83"/>
      <c r="I40" s="85">
        <v>0</v>
      </c>
      <c r="J40" s="86">
        <v>99333</v>
      </c>
      <c r="K40" s="86">
        <v>33</v>
      </c>
      <c r="L40" s="87">
        <v>53.15</v>
      </c>
    </row>
    <row r="41" spans="1:12">
      <c r="A41" s="70">
        <v>33</v>
      </c>
      <c r="B41" s="83"/>
      <c r="C41" s="85">
        <v>1E-3</v>
      </c>
      <c r="D41" s="86">
        <v>98639</v>
      </c>
      <c r="E41" s="86">
        <v>50</v>
      </c>
      <c r="F41" s="87">
        <v>49.06</v>
      </c>
      <c r="G41" s="83"/>
      <c r="H41" s="83"/>
      <c r="I41" s="85">
        <v>0</v>
      </c>
      <c r="J41" s="86">
        <v>99300</v>
      </c>
      <c r="K41" s="86">
        <v>45</v>
      </c>
      <c r="L41" s="87">
        <v>52.16</v>
      </c>
    </row>
    <row r="42" spans="1:12">
      <c r="A42" s="70">
        <v>34</v>
      </c>
      <c r="B42" s="83"/>
      <c r="C42" s="85">
        <v>1E-3</v>
      </c>
      <c r="D42" s="86">
        <v>98589</v>
      </c>
      <c r="E42" s="86">
        <v>59</v>
      </c>
      <c r="F42" s="87">
        <v>48.08</v>
      </c>
      <c r="G42" s="83"/>
      <c r="H42" s="83"/>
      <c r="I42" s="85">
        <v>0</v>
      </c>
      <c r="J42" s="86">
        <v>99255</v>
      </c>
      <c r="K42" s="86">
        <v>37</v>
      </c>
      <c r="L42" s="87">
        <v>51.19</v>
      </c>
    </row>
    <row r="43" spans="1:12">
      <c r="A43" s="70">
        <v>35</v>
      </c>
      <c r="B43" s="83"/>
      <c r="C43" s="85">
        <v>1E-3</v>
      </c>
      <c r="D43" s="86">
        <v>98530</v>
      </c>
      <c r="E43" s="86">
        <v>67</v>
      </c>
      <c r="F43" s="87">
        <v>47.11</v>
      </c>
      <c r="G43" s="83"/>
      <c r="H43" s="83"/>
      <c r="I43" s="85">
        <v>0</v>
      </c>
      <c r="J43" s="86">
        <v>99218</v>
      </c>
      <c r="K43" s="86">
        <v>34</v>
      </c>
      <c r="L43" s="87">
        <v>50.21</v>
      </c>
    </row>
    <row r="44" spans="1:12">
      <c r="A44" s="70">
        <v>36</v>
      </c>
      <c r="B44" s="83"/>
      <c r="C44" s="85">
        <v>1E-3</v>
      </c>
      <c r="D44" s="86">
        <v>98463</v>
      </c>
      <c r="E44" s="86">
        <v>77</v>
      </c>
      <c r="F44" s="87">
        <v>46.14</v>
      </c>
      <c r="G44" s="83"/>
      <c r="H44" s="83"/>
      <c r="I44" s="85">
        <v>0</v>
      </c>
      <c r="J44" s="86">
        <v>99184</v>
      </c>
      <c r="K44" s="86">
        <v>40</v>
      </c>
      <c r="L44" s="87">
        <v>49.22</v>
      </c>
    </row>
    <row r="45" spans="1:12">
      <c r="A45" s="70">
        <v>37</v>
      </c>
      <c r="B45" s="83"/>
      <c r="C45" s="85">
        <v>1E-3</v>
      </c>
      <c r="D45" s="86">
        <v>98385</v>
      </c>
      <c r="E45" s="86">
        <v>92</v>
      </c>
      <c r="F45" s="87">
        <v>45.18</v>
      </c>
      <c r="G45" s="83"/>
      <c r="H45" s="83"/>
      <c r="I45" s="85">
        <v>0</v>
      </c>
      <c r="J45" s="86">
        <v>99143</v>
      </c>
      <c r="K45" s="86">
        <v>37</v>
      </c>
      <c r="L45" s="87">
        <v>48.24</v>
      </c>
    </row>
    <row r="46" spans="1:12">
      <c r="A46" s="70">
        <v>38</v>
      </c>
      <c r="B46" s="83"/>
      <c r="C46" s="85">
        <v>1E-3</v>
      </c>
      <c r="D46" s="86">
        <v>98293</v>
      </c>
      <c r="E46" s="86">
        <v>87</v>
      </c>
      <c r="F46" s="87">
        <v>44.22</v>
      </c>
      <c r="G46" s="83"/>
      <c r="H46" s="83"/>
      <c r="I46" s="85">
        <v>0</v>
      </c>
      <c r="J46" s="86">
        <v>99106</v>
      </c>
      <c r="K46" s="86">
        <v>35</v>
      </c>
      <c r="L46" s="87">
        <v>47.26</v>
      </c>
    </row>
    <row r="47" spans="1:12">
      <c r="A47" s="70">
        <v>39</v>
      </c>
      <c r="B47" s="83"/>
      <c r="C47" s="85">
        <v>1E-3</v>
      </c>
      <c r="D47" s="86">
        <v>98206</v>
      </c>
      <c r="E47" s="86">
        <v>92</v>
      </c>
      <c r="F47" s="87">
        <v>43.26</v>
      </c>
      <c r="G47" s="83"/>
      <c r="H47" s="83"/>
      <c r="I47" s="85">
        <v>0</v>
      </c>
      <c r="J47" s="86">
        <v>99071</v>
      </c>
      <c r="K47" s="86">
        <v>38</v>
      </c>
      <c r="L47" s="87">
        <v>46.28</v>
      </c>
    </row>
    <row r="48" spans="1:12">
      <c r="A48" s="70">
        <v>40</v>
      </c>
      <c r="B48" s="83"/>
      <c r="C48" s="85">
        <v>1E-3</v>
      </c>
      <c r="D48" s="86">
        <v>98114</v>
      </c>
      <c r="E48" s="86">
        <v>109</v>
      </c>
      <c r="F48" s="87">
        <v>42.3</v>
      </c>
      <c r="G48" s="83"/>
      <c r="H48" s="83"/>
      <c r="I48" s="85">
        <v>1E-3</v>
      </c>
      <c r="J48" s="86">
        <v>99034</v>
      </c>
      <c r="K48" s="86">
        <v>50</v>
      </c>
      <c r="L48" s="87">
        <v>45.3</v>
      </c>
    </row>
    <row r="49" spans="1:12">
      <c r="A49" s="70">
        <v>41</v>
      </c>
      <c r="B49" s="83"/>
      <c r="C49" s="85">
        <v>1E-3</v>
      </c>
      <c r="D49" s="86">
        <v>98005</v>
      </c>
      <c r="E49" s="86">
        <v>78</v>
      </c>
      <c r="F49" s="87">
        <v>41.34</v>
      </c>
      <c r="G49" s="83"/>
      <c r="H49" s="83"/>
      <c r="I49" s="85">
        <v>1E-3</v>
      </c>
      <c r="J49" s="86">
        <v>98984</v>
      </c>
      <c r="K49" s="86">
        <v>51</v>
      </c>
      <c r="L49" s="87">
        <v>44.32</v>
      </c>
    </row>
    <row r="50" spans="1:12">
      <c r="A50" s="70">
        <v>42</v>
      </c>
      <c r="B50" s="83"/>
      <c r="C50" s="85">
        <v>1E-3</v>
      </c>
      <c r="D50" s="86">
        <v>97927</v>
      </c>
      <c r="E50" s="86">
        <v>92</v>
      </c>
      <c r="F50" s="87">
        <v>40.380000000000003</v>
      </c>
      <c r="G50" s="83"/>
      <c r="H50" s="83"/>
      <c r="I50" s="85">
        <v>1E-3</v>
      </c>
      <c r="J50" s="86">
        <v>98933</v>
      </c>
      <c r="K50" s="86">
        <v>71</v>
      </c>
      <c r="L50" s="87">
        <v>43.34</v>
      </c>
    </row>
    <row r="51" spans="1:12">
      <c r="A51" s="70">
        <v>43</v>
      </c>
      <c r="B51" s="83"/>
      <c r="C51" s="85">
        <v>1E-3</v>
      </c>
      <c r="D51" s="86">
        <v>97835</v>
      </c>
      <c r="E51" s="86">
        <v>141</v>
      </c>
      <c r="F51" s="87">
        <v>39.409999999999997</v>
      </c>
      <c r="G51" s="83"/>
      <c r="H51" s="83"/>
      <c r="I51" s="85">
        <v>1E-3</v>
      </c>
      <c r="J51" s="86">
        <v>98862</v>
      </c>
      <c r="K51" s="86">
        <v>55</v>
      </c>
      <c r="L51" s="87">
        <v>42.37</v>
      </c>
    </row>
    <row r="52" spans="1:12">
      <c r="A52" s="70">
        <v>44</v>
      </c>
      <c r="B52" s="83"/>
      <c r="C52" s="85">
        <v>1E-3</v>
      </c>
      <c r="D52" s="86">
        <v>97694</v>
      </c>
      <c r="E52" s="86">
        <v>132</v>
      </c>
      <c r="F52" s="87">
        <v>38.47</v>
      </c>
      <c r="G52" s="83"/>
      <c r="H52" s="83"/>
      <c r="I52" s="85">
        <v>1E-3</v>
      </c>
      <c r="J52" s="86">
        <v>98806</v>
      </c>
      <c r="K52" s="86">
        <v>59</v>
      </c>
      <c r="L52" s="87">
        <v>41.39</v>
      </c>
    </row>
    <row r="53" spans="1:12">
      <c r="A53" s="70">
        <v>45</v>
      </c>
      <c r="B53" s="83"/>
      <c r="C53" s="85">
        <v>1E-3</v>
      </c>
      <c r="D53" s="86">
        <v>97562</v>
      </c>
      <c r="E53" s="86">
        <v>108</v>
      </c>
      <c r="F53" s="87">
        <v>37.520000000000003</v>
      </c>
      <c r="G53" s="83"/>
      <c r="H53" s="83"/>
      <c r="I53" s="85">
        <v>1E-3</v>
      </c>
      <c r="J53" s="86">
        <v>98748</v>
      </c>
      <c r="K53" s="86">
        <v>110</v>
      </c>
      <c r="L53" s="87">
        <v>40.42</v>
      </c>
    </row>
    <row r="54" spans="1:12">
      <c r="A54" s="70">
        <v>46</v>
      </c>
      <c r="B54" s="83"/>
      <c r="C54" s="85">
        <v>2E-3</v>
      </c>
      <c r="D54" s="86">
        <v>97454</v>
      </c>
      <c r="E54" s="86">
        <v>159</v>
      </c>
      <c r="F54" s="87">
        <v>36.56</v>
      </c>
      <c r="G54" s="83"/>
      <c r="H54" s="83"/>
      <c r="I54" s="85">
        <v>1E-3</v>
      </c>
      <c r="J54" s="86">
        <v>98638</v>
      </c>
      <c r="K54" s="86">
        <v>65</v>
      </c>
      <c r="L54" s="87">
        <v>39.46</v>
      </c>
    </row>
    <row r="55" spans="1:12">
      <c r="A55" s="70">
        <v>47</v>
      </c>
      <c r="B55" s="83"/>
      <c r="C55" s="85">
        <v>2E-3</v>
      </c>
      <c r="D55" s="86">
        <v>97295</v>
      </c>
      <c r="E55" s="86">
        <v>154</v>
      </c>
      <c r="F55" s="87">
        <v>35.619999999999997</v>
      </c>
      <c r="G55" s="83"/>
      <c r="H55" s="83"/>
      <c r="I55" s="85">
        <v>1E-3</v>
      </c>
      <c r="J55" s="86">
        <v>98573</v>
      </c>
      <c r="K55" s="86">
        <v>101</v>
      </c>
      <c r="L55" s="87">
        <v>38.49</v>
      </c>
    </row>
    <row r="56" spans="1:12">
      <c r="A56" s="70">
        <v>48</v>
      </c>
      <c r="B56" s="83"/>
      <c r="C56" s="85">
        <v>2E-3</v>
      </c>
      <c r="D56" s="86">
        <v>97141</v>
      </c>
      <c r="E56" s="86">
        <v>153</v>
      </c>
      <c r="F56" s="87">
        <v>34.68</v>
      </c>
      <c r="G56" s="83"/>
      <c r="H56" s="83"/>
      <c r="I56" s="85">
        <v>1E-3</v>
      </c>
      <c r="J56" s="86">
        <v>98473</v>
      </c>
      <c r="K56" s="86">
        <v>122</v>
      </c>
      <c r="L56" s="87">
        <v>37.53</v>
      </c>
    </row>
    <row r="57" spans="1:12">
      <c r="A57" s="70">
        <v>49</v>
      </c>
      <c r="B57" s="83"/>
      <c r="C57" s="85">
        <v>2E-3</v>
      </c>
      <c r="D57" s="86">
        <v>96989</v>
      </c>
      <c r="E57" s="86">
        <v>157</v>
      </c>
      <c r="F57" s="87">
        <v>33.729999999999997</v>
      </c>
      <c r="G57" s="83"/>
      <c r="H57" s="83"/>
      <c r="I57" s="85">
        <v>1E-3</v>
      </c>
      <c r="J57" s="86">
        <v>98350</v>
      </c>
      <c r="K57" s="86">
        <v>122</v>
      </c>
      <c r="L57" s="87">
        <v>36.57</v>
      </c>
    </row>
    <row r="58" spans="1:12">
      <c r="A58" s="70">
        <v>50</v>
      </c>
      <c r="B58" s="83"/>
      <c r="C58" s="85">
        <v>2E-3</v>
      </c>
      <c r="D58" s="86">
        <v>96832</v>
      </c>
      <c r="E58" s="86">
        <v>188</v>
      </c>
      <c r="F58" s="87">
        <v>32.78</v>
      </c>
      <c r="G58" s="83"/>
      <c r="H58" s="83"/>
      <c r="I58" s="85">
        <v>1E-3</v>
      </c>
      <c r="J58" s="86">
        <v>98229</v>
      </c>
      <c r="K58" s="86">
        <v>142</v>
      </c>
      <c r="L58" s="87">
        <v>35.619999999999997</v>
      </c>
    </row>
    <row r="59" spans="1:12">
      <c r="A59" s="70">
        <v>51</v>
      </c>
      <c r="B59" s="83"/>
      <c r="C59" s="85">
        <v>2E-3</v>
      </c>
      <c r="D59" s="86">
        <v>96644</v>
      </c>
      <c r="E59" s="86">
        <v>219</v>
      </c>
      <c r="F59" s="87">
        <v>31.85</v>
      </c>
      <c r="G59" s="83"/>
      <c r="H59" s="83"/>
      <c r="I59" s="85">
        <v>2E-3</v>
      </c>
      <c r="J59" s="86">
        <v>98087</v>
      </c>
      <c r="K59" s="86">
        <v>169</v>
      </c>
      <c r="L59" s="87">
        <v>34.67</v>
      </c>
    </row>
    <row r="60" spans="1:12">
      <c r="A60" s="70">
        <v>52</v>
      </c>
      <c r="B60" s="83"/>
      <c r="C60" s="85">
        <v>3.0000000000000001E-3</v>
      </c>
      <c r="D60" s="86">
        <v>96425</v>
      </c>
      <c r="E60" s="86">
        <v>250</v>
      </c>
      <c r="F60" s="87">
        <v>30.92</v>
      </c>
      <c r="G60" s="83"/>
      <c r="H60" s="83"/>
      <c r="I60" s="85">
        <v>2E-3</v>
      </c>
      <c r="J60" s="86">
        <v>97918</v>
      </c>
      <c r="K60" s="86">
        <v>186</v>
      </c>
      <c r="L60" s="87">
        <v>33.729999999999997</v>
      </c>
    </row>
    <row r="61" spans="1:12">
      <c r="A61" s="70">
        <v>53</v>
      </c>
      <c r="B61" s="83"/>
      <c r="C61" s="85">
        <v>3.0000000000000001E-3</v>
      </c>
      <c r="D61" s="86">
        <v>96175</v>
      </c>
      <c r="E61" s="86">
        <v>249</v>
      </c>
      <c r="F61" s="87">
        <v>30</v>
      </c>
      <c r="G61" s="83"/>
      <c r="H61" s="83"/>
      <c r="I61" s="85">
        <v>2E-3</v>
      </c>
      <c r="J61" s="86">
        <v>97732</v>
      </c>
      <c r="K61" s="86">
        <v>163</v>
      </c>
      <c r="L61" s="87">
        <v>32.79</v>
      </c>
    </row>
    <row r="62" spans="1:12">
      <c r="A62" s="70">
        <v>54</v>
      </c>
      <c r="B62" s="83"/>
      <c r="C62" s="85">
        <v>3.0000000000000001E-3</v>
      </c>
      <c r="D62" s="86">
        <v>95926</v>
      </c>
      <c r="E62" s="86">
        <v>313</v>
      </c>
      <c r="F62" s="87">
        <v>29.07</v>
      </c>
      <c r="G62" s="83"/>
      <c r="H62" s="83"/>
      <c r="I62" s="85">
        <v>2E-3</v>
      </c>
      <c r="J62" s="86">
        <v>97569</v>
      </c>
      <c r="K62" s="86">
        <v>228</v>
      </c>
      <c r="L62" s="87">
        <v>31.85</v>
      </c>
    </row>
    <row r="63" spans="1:12">
      <c r="A63" s="70">
        <v>55</v>
      </c>
      <c r="B63" s="83"/>
      <c r="C63" s="85">
        <v>3.0000000000000001E-3</v>
      </c>
      <c r="D63" s="86">
        <v>95613</v>
      </c>
      <c r="E63" s="86">
        <v>324</v>
      </c>
      <c r="F63" s="87">
        <v>28.17</v>
      </c>
      <c r="G63" s="83"/>
      <c r="H63" s="83"/>
      <c r="I63" s="85">
        <v>2E-3</v>
      </c>
      <c r="J63" s="86">
        <v>97341</v>
      </c>
      <c r="K63" s="86">
        <v>236</v>
      </c>
      <c r="L63" s="87">
        <v>30.92</v>
      </c>
    </row>
    <row r="64" spans="1:12">
      <c r="A64" s="70">
        <v>56</v>
      </c>
      <c r="B64" s="83"/>
      <c r="C64" s="85">
        <v>4.0000000000000001E-3</v>
      </c>
      <c r="D64" s="86">
        <v>95289</v>
      </c>
      <c r="E64" s="86">
        <v>385</v>
      </c>
      <c r="F64" s="87">
        <v>27.26</v>
      </c>
      <c r="G64" s="83"/>
      <c r="H64" s="83"/>
      <c r="I64" s="85">
        <v>3.0000000000000001E-3</v>
      </c>
      <c r="J64" s="86">
        <v>97105</v>
      </c>
      <c r="K64" s="86">
        <v>255</v>
      </c>
      <c r="L64" s="87">
        <v>29.99</v>
      </c>
    </row>
    <row r="65" spans="1:12">
      <c r="A65" s="70">
        <v>57</v>
      </c>
      <c r="B65" s="83"/>
      <c r="C65" s="85">
        <v>5.0000000000000001E-3</v>
      </c>
      <c r="D65" s="86">
        <v>94904</v>
      </c>
      <c r="E65" s="86">
        <v>435</v>
      </c>
      <c r="F65" s="87">
        <v>26.37</v>
      </c>
      <c r="G65" s="83"/>
      <c r="H65" s="83"/>
      <c r="I65" s="85">
        <v>3.0000000000000001E-3</v>
      </c>
      <c r="J65" s="86">
        <v>96850</v>
      </c>
      <c r="K65" s="86">
        <v>285</v>
      </c>
      <c r="L65" s="87">
        <v>29.07</v>
      </c>
    </row>
    <row r="66" spans="1:12">
      <c r="A66" s="70">
        <v>58</v>
      </c>
      <c r="B66" s="83"/>
      <c r="C66" s="85">
        <v>4.0000000000000001E-3</v>
      </c>
      <c r="D66" s="86">
        <v>94469</v>
      </c>
      <c r="E66" s="86">
        <v>398</v>
      </c>
      <c r="F66" s="87">
        <v>25.49</v>
      </c>
      <c r="G66" s="83"/>
      <c r="H66" s="83"/>
      <c r="I66" s="85">
        <v>3.0000000000000001E-3</v>
      </c>
      <c r="J66" s="86">
        <v>96565</v>
      </c>
      <c r="K66" s="86">
        <v>273</v>
      </c>
      <c r="L66" s="87">
        <v>28.15</v>
      </c>
    </row>
    <row r="67" spans="1:12">
      <c r="A67" s="70">
        <v>59</v>
      </c>
      <c r="B67" s="83"/>
      <c r="C67" s="85">
        <v>5.0000000000000001E-3</v>
      </c>
      <c r="D67" s="86">
        <v>94071</v>
      </c>
      <c r="E67" s="86">
        <v>515</v>
      </c>
      <c r="F67" s="87">
        <v>24.59</v>
      </c>
      <c r="G67" s="83"/>
      <c r="H67" s="83"/>
      <c r="I67" s="85">
        <v>3.0000000000000001E-3</v>
      </c>
      <c r="J67" s="86">
        <v>96292</v>
      </c>
      <c r="K67" s="86">
        <v>302</v>
      </c>
      <c r="L67" s="87">
        <v>27.23</v>
      </c>
    </row>
    <row r="68" spans="1:12">
      <c r="A68" s="70">
        <v>60</v>
      </c>
      <c r="B68" s="83"/>
      <c r="C68" s="85">
        <v>6.0000000000000001E-3</v>
      </c>
      <c r="D68" s="86">
        <v>93555</v>
      </c>
      <c r="E68" s="86">
        <v>542</v>
      </c>
      <c r="F68" s="87">
        <v>23.73</v>
      </c>
      <c r="G68" s="83"/>
      <c r="H68" s="83"/>
      <c r="I68" s="85">
        <v>3.0000000000000001E-3</v>
      </c>
      <c r="J68" s="86">
        <v>95990</v>
      </c>
      <c r="K68" s="86">
        <v>290</v>
      </c>
      <c r="L68" s="87">
        <v>26.32</v>
      </c>
    </row>
    <row r="69" spans="1:12">
      <c r="A69" s="70">
        <v>61</v>
      </c>
      <c r="B69" s="83"/>
      <c r="C69" s="85">
        <v>7.0000000000000001E-3</v>
      </c>
      <c r="D69" s="86">
        <v>93013</v>
      </c>
      <c r="E69" s="86">
        <v>618</v>
      </c>
      <c r="F69" s="87">
        <v>22.86</v>
      </c>
      <c r="G69" s="83"/>
      <c r="H69" s="83"/>
      <c r="I69" s="85">
        <v>4.0000000000000001E-3</v>
      </c>
      <c r="J69" s="86">
        <v>95700</v>
      </c>
      <c r="K69" s="86">
        <v>424</v>
      </c>
      <c r="L69" s="87">
        <v>25.4</v>
      </c>
    </row>
    <row r="70" spans="1:12">
      <c r="A70" s="70">
        <v>62</v>
      </c>
      <c r="B70" s="83"/>
      <c r="C70" s="85">
        <v>8.0000000000000002E-3</v>
      </c>
      <c r="D70" s="86">
        <v>92395</v>
      </c>
      <c r="E70" s="86">
        <v>696</v>
      </c>
      <c r="F70" s="87">
        <v>22.01</v>
      </c>
      <c r="G70" s="83"/>
      <c r="H70" s="83"/>
      <c r="I70" s="85">
        <v>5.0000000000000001E-3</v>
      </c>
      <c r="J70" s="86">
        <v>95276</v>
      </c>
      <c r="K70" s="86">
        <v>493</v>
      </c>
      <c r="L70" s="87">
        <v>24.51</v>
      </c>
    </row>
    <row r="71" spans="1:12">
      <c r="A71" s="70">
        <v>63</v>
      </c>
      <c r="B71" s="83"/>
      <c r="C71" s="85">
        <v>8.9999999999999993E-3</v>
      </c>
      <c r="D71" s="86">
        <v>91699</v>
      </c>
      <c r="E71" s="86">
        <v>792</v>
      </c>
      <c r="F71" s="87">
        <v>21.18</v>
      </c>
      <c r="G71" s="83"/>
      <c r="H71" s="83"/>
      <c r="I71" s="85">
        <v>6.0000000000000001E-3</v>
      </c>
      <c r="J71" s="86">
        <v>94783</v>
      </c>
      <c r="K71" s="86">
        <v>560</v>
      </c>
      <c r="L71" s="87">
        <v>23.63</v>
      </c>
    </row>
    <row r="72" spans="1:12">
      <c r="A72" s="70">
        <v>64</v>
      </c>
      <c r="B72" s="83"/>
      <c r="C72" s="85">
        <v>8.0000000000000002E-3</v>
      </c>
      <c r="D72" s="86">
        <v>90907</v>
      </c>
      <c r="E72" s="86">
        <v>771</v>
      </c>
      <c r="F72" s="87">
        <v>20.36</v>
      </c>
      <c r="G72" s="83"/>
      <c r="H72" s="83"/>
      <c r="I72" s="85">
        <v>5.0000000000000001E-3</v>
      </c>
      <c r="J72" s="86">
        <v>94223</v>
      </c>
      <c r="K72" s="86">
        <v>502</v>
      </c>
      <c r="L72" s="87">
        <v>22.77</v>
      </c>
    </row>
    <row r="73" spans="1:12">
      <c r="A73" s="70">
        <v>65</v>
      </c>
      <c r="B73" s="83"/>
      <c r="C73" s="85">
        <v>0.01</v>
      </c>
      <c r="D73" s="86">
        <v>90136</v>
      </c>
      <c r="E73" s="86">
        <v>932</v>
      </c>
      <c r="F73" s="87">
        <v>19.53</v>
      </c>
      <c r="G73" s="83"/>
      <c r="H73" s="83"/>
      <c r="I73" s="85">
        <v>7.0000000000000001E-3</v>
      </c>
      <c r="J73" s="86">
        <v>93721</v>
      </c>
      <c r="K73" s="86">
        <v>631</v>
      </c>
      <c r="L73" s="87">
        <v>21.89</v>
      </c>
    </row>
    <row r="74" spans="1:12">
      <c r="A74" s="70">
        <v>66</v>
      </c>
      <c r="B74" s="83"/>
      <c r="C74" s="85">
        <v>0.01</v>
      </c>
      <c r="D74" s="86">
        <v>89204</v>
      </c>
      <c r="E74" s="86">
        <v>906</v>
      </c>
      <c r="F74" s="87">
        <v>18.72</v>
      </c>
      <c r="G74" s="83"/>
      <c r="H74" s="83"/>
      <c r="I74" s="85">
        <v>7.0000000000000001E-3</v>
      </c>
      <c r="J74" s="86">
        <v>93091</v>
      </c>
      <c r="K74" s="86">
        <v>639</v>
      </c>
      <c r="L74" s="87">
        <v>21.03</v>
      </c>
    </row>
    <row r="75" spans="1:12">
      <c r="A75" s="70">
        <v>67</v>
      </c>
      <c r="B75" s="83"/>
      <c r="C75" s="85">
        <v>1.0999999999999999E-2</v>
      </c>
      <c r="D75" s="86">
        <v>88298</v>
      </c>
      <c r="E75" s="86">
        <v>994</v>
      </c>
      <c r="F75" s="87">
        <v>17.91</v>
      </c>
      <c r="G75" s="83"/>
      <c r="H75" s="83"/>
      <c r="I75" s="85">
        <v>8.0000000000000002E-3</v>
      </c>
      <c r="J75" s="86">
        <v>92451</v>
      </c>
      <c r="K75" s="86">
        <v>703</v>
      </c>
      <c r="L75" s="87">
        <v>20.170000000000002</v>
      </c>
    </row>
    <row r="76" spans="1:12">
      <c r="A76" s="70">
        <v>68</v>
      </c>
      <c r="B76" s="83"/>
      <c r="C76" s="85">
        <v>1.2E-2</v>
      </c>
      <c r="D76" s="86">
        <v>87304</v>
      </c>
      <c r="E76" s="86">
        <v>1029</v>
      </c>
      <c r="F76" s="87">
        <v>17.11</v>
      </c>
      <c r="G76" s="83"/>
      <c r="H76" s="83"/>
      <c r="I76" s="85">
        <v>7.0000000000000001E-3</v>
      </c>
      <c r="J76" s="86">
        <v>91749</v>
      </c>
      <c r="K76" s="86">
        <v>654</v>
      </c>
      <c r="L76" s="87">
        <v>19.329999999999998</v>
      </c>
    </row>
    <row r="77" spans="1:12">
      <c r="A77" s="70">
        <v>69</v>
      </c>
      <c r="B77" s="83"/>
      <c r="C77" s="85">
        <v>1.4999999999999999E-2</v>
      </c>
      <c r="D77" s="86">
        <v>86275</v>
      </c>
      <c r="E77" s="86">
        <v>1278</v>
      </c>
      <c r="F77" s="87">
        <v>16.309999999999999</v>
      </c>
      <c r="G77" s="83"/>
      <c r="H77" s="83"/>
      <c r="I77" s="85">
        <v>0.01</v>
      </c>
      <c r="J77" s="86">
        <v>91094</v>
      </c>
      <c r="K77" s="86">
        <v>899</v>
      </c>
      <c r="L77" s="87">
        <v>18.46</v>
      </c>
    </row>
    <row r="78" spans="1:12">
      <c r="A78" s="70">
        <v>70</v>
      </c>
      <c r="B78" s="83"/>
      <c r="C78" s="85">
        <v>1.4999999999999999E-2</v>
      </c>
      <c r="D78" s="86">
        <v>84997</v>
      </c>
      <c r="E78" s="86">
        <v>1316</v>
      </c>
      <c r="F78" s="87">
        <v>15.55</v>
      </c>
      <c r="G78" s="83"/>
      <c r="H78" s="83"/>
      <c r="I78" s="85">
        <v>0.01</v>
      </c>
      <c r="J78" s="86">
        <v>90195</v>
      </c>
      <c r="K78" s="86">
        <v>916</v>
      </c>
      <c r="L78" s="87">
        <v>17.64</v>
      </c>
    </row>
    <row r="79" spans="1:12">
      <c r="A79" s="70">
        <v>71</v>
      </c>
      <c r="B79" s="83"/>
      <c r="C79" s="85">
        <v>1.7999999999999999E-2</v>
      </c>
      <c r="D79" s="86">
        <v>83681</v>
      </c>
      <c r="E79" s="86">
        <v>1535</v>
      </c>
      <c r="F79" s="87">
        <v>14.78</v>
      </c>
      <c r="G79" s="83"/>
      <c r="H79" s="83"/>
      <c r="I79" s="85">
        <v>1.2E-2</v>
      </c>
      <c r="J79" s="86">
        <v>89279</v>
      </c>
      <c r="K79" s="86">
        <v>1106</v>
      </c>
      <c r="L79" s="87">
        <v>16.82</v>
      </c>
    </row>
    <row r="80" spans="1:12">
      <c r="A80" s="70">
        <v>72</v>
      </c>
      <c r="B80" s="83"/>
      <c r="C80" s="85">
        <v>1.9E-2</v>
      </c>
      <c r="D80" s="86">
        <v>82146</v>
      </c>
      <c r="E80" s="86">
        <v>1538</v>
      </c>
      <c r="F80" s="87">
        <v>14.05</v>
      </c>
      <c r="G80" s="83"/>
      <c r="H80" s="83"/>
      <c r="I80" s="85">
        <v>1.4999999999999999E-2</v>
      </c>
      <c r="J80" s="86">
        <v>88173</v>
      </c>
      <c r="K80" s="86">
        <v>1288</v>
      </c>
      <c r="L80" s="87">
        <v>16.02</v>
      </c>
    </row>
    <row r="81" spans="1:12">
      <c r="A81" s="70">
        <v>73</v>
      </c>
      <c r="B81" s="83"/>
      <c r="C81" s="85">
        <v>2.1999999999999999E-2</v>
      </c>
      <c r="D81" s="86">
        <v>80608</v>
      </c>
      <c r="E81" s="86">
        <v>1797</v>
      </c>
      <c r="F81" s="87">
        <v>13.31</v>
      </c>
      <c r="G81" s="83"/>
      <c r="H81" s="83"/>
      <c r="I81" s="85">
        <v>1.6E-2</v>
      </c>
      <c r="J81" s="86">
        <v>86885</v>
      </c>
      <c r="K81" s="86">
        <v>1408</v>
      </c>
      <c r="L81" s="87">
        <v>15.25</v>
      </c>
    </row>
    <row r="82" spans="1:12">
      <c r="A82" s="70">
        <v>74</v>
      </c>
      <c r="B82" s="83"/>
      <c r="C82" s="85">
        <v>2.4E-2</v>
      </c>
      <c r="D82" s="86">
        <v>78812</v>
      </c>
      <c r="E82" s="86">
        <v>1896</v>
      </c>
      <c r="F82" s="87">
        <v>12.6</v>
      </c>
      <c r="G82" s="83"/>
      <c r="H82" s="83"/>
      <c r="I82" s="85">
        <v>1.6E-2</v>
      </c>
      <c r="J82" s="86">
        <v>85477</v>
      </c>
      <c r="K82" s="86">
        <v>1384</v>
      </c>
      <c r="L82" s="87">
        <v>14.49</v>
      </c>
    </row>
    <row r="83" spans="1:12">
      <c r="A83" s="70">
        <v>75</v>
      </c>
      <c r="B83" s="83"/>
      <c r="C83" s="85">
        <v>2.9000000000000001E-2</v>
      </c>
      <c r="D83" s="86">
        <v>76915</v>
      </c>
      <c r="E83" s="86">
        <v>2222</v>
      </c>
      <c r="F83" s="87">
        <v>11.9</v>
      </c>
      <c r="G83" s="83"/>
      <c r="H83" s="83"/>
      <c r="I83" s="85">
        <v>0.02</v>
      </c>
      <c r="J83" s="86">
        <v>84093</v>
      </c>
      <c r="K83" s="86">
        <v>1643</v>
      </c>
      <c r="L83" s="87">
        <v>13.72</v>
      </c>
    </row>
    <row r="84" spans="1:12">
      <c r="A84" s="70">
        <v>76</v>
      </c>
      <c r="B84" s="83"/>
      <c r="C84" s="85">
        <v>2.9000000000000001E-2</v>
      </c>
      <c r="D84" s="86">
        <v>74694</v>
      </c>
      <c r="E84" s="86">
        <v>2177</v>
      </c>
      <c r="F84" s="87">
        <v>11.24</v>
      </c>
      <c r="G84" s="83"/>
      <c r="H84" s="83"/>
      <c r="I84" s="85">
        <v>2.1000000000000001E-2</v>
      </c>
      <c r="J84" s="86">
        <v>82450</v>
      </c>
      <c r="K84" s="86">
        <v>1700</v>
      </c>
      <c r="L84" s="87">
        <v>12.99</v>
      </c>
    </row>
    <row r="85" spans="1:12">
      <c r="A85" s="70">
        <v>77</v>
      </c>
      <c r="B85" s="83"/>
      <c r="C85" s="85">
        <v>3.3000000000000002E-2</v>
      </c>
      <c r="D85" s="86">
        <v>72517</v>
      </c>
      <c r="E85" s="86">
        <v>2400</v>
      </c>
      <c r="F85" s="87">
        <v>10.56</v>
      </c>
      <c r="G85" s="83"/>
      <c r="H85" s="83"/>
      <c r="I85" s="85">
        <v>2.5000000000000001E-2</v>
      </c>
      <c r="J85" s="86">
        <v>80750</v>
      </c>
      <c r="K85" s="86">
        <v>2014</v>
      </c>
      <c r="L85" s="87">
        <v>12.25</v>
      </c>
    </row>
    <row r="86" spans="1:12">
      <c r="A86" s="70">
        <v>78</v>
      </c>
      <c r="B86" s="83"/>
      <c r="C86" s="85">
        <v>3.6999999999999998E-2</v>
      </c>
      <c r="D86" s="86">
        <v>70117</v>
      </c>
      <c r="E86" s="86">
        <v>2569</v>
      </c>
      <c r="F86" s="87">
        <v>9.9</v>
      </c>
      <c r="G86" s="83"/>
      <c r="H86" s="83"/>
      <c r="I86" s="85">
        <v>2.4E-2</v>
      </c>
      <c r="J86" s="86">
        <v>78736</v>
      </c>
      <c r="K86" s="86">
        <v>1899</v>
      </c>
      <c r="L86" s="87">
        <v>11.55</v>
      </c>
    </row>
    <row r="87" spans="1:12">
      <c r="A87" s="70">
        <v>79</v>
      </c>
      <c r="B87" s="83"/>
      <c r="C87" s="85">
        <v>4.2999999999999997E-2</v>
      </c>
      <c r="D87" s="86">
        <v>67548</v>
      </c>
      <c r="E87" s="86">
        <v>2908</v>
      </c>
      <c r="F87" s="87">
        <v>9.26</v>
      </c>
      <c r="G87" s="83"/>
      <c r="H87" s="83"/>
      <c r="I87" s="85">
        <v>3.1E-2</v>
      </c>
      <c r="J87" s="86">
        <v>76837</v>
      </c>
      <c r="K87" s="86">
        <v>2392</v>
      </c>
      <c r="L87" s="87">
        <v>10.82</v>
      </c>
    </row>
    <row r="88" spans="1:12">
      <c r="A88" s="70">
        <v>80</v>
      </c>
      <c r="B88" s="83"/>
      <c r="C88" s="85">
        <v>4.5999999999999999E-2</v>
      </c>
      <c r="D88" s="86">
        <v>64640</v>
      </c>
      <c r="E88" s="86">
        <v>2950</v>
      </c>
      <c r="F88" s="87">
        <v>8.65</v>
      </c>
      <c r="G88" s="83"/>
      <c r="H88" s="83"/>
      <c r="I88" s="85">
        <v>3.3000000000000002E-2</v>
      </c>
      <c r="J88" s="86">
        <v>74445</v>
      </c>
      <c r="K88" s="86">
        <v>2488</v>
      </c>
      <c r="L88" s="87">
        <v>10.16</v>
      </c>
    </row>
    <row r="89" spans="1:12">
      <c r="A89" s="70">
        <v>81</v>
      </c>
      <c r="B89" s="83"/>
      <c r="C89" s="85">
        <v>5.3999999999999999E-2</v>
      </c>
      <c r="D89" s="86">
        <v>61689</v>
      </c>
      <c r="E89" s="86">
        <v>3348</v>
      </c>
      <c r="F89" s="87">
        <v>8.0399999999999991</v>
      </c>
      <c r="G89" s="83"/>
      <c r="H89" s="83"/>
      <c r="I89" s="85">
        <v>3.9E-2</v>
      </c>
      <c r="J89" s="86">
        <v>71957</v>
      </c>
      <c r="K89" s="86">
        <v>2779</v>
      </c>
      <c r="L89" s="87">
        <v>9.49</v>
      </c>
    </row>
    <row r="90" spans="1:12">
      <c r="A90" s="70">
        <v>82</v>
      </c>
      <c r="B90" s="83"/>
      <c r="C90" s="85">
        <v>5.8999999999999997E-2</v>
      </c>
      <c r="D90" s="86">
        <v>58342</v>
      </c>
      <c r="E90" s="86">
        <v>3420</v>
      </c>
      <c r="F90" s="87">
        <v>7.48</v>
      </c>
      <c r="G90" s="83"/>
      <c r="H90" s="83"/>
      <c r="I90" s="85">
        <v>4.3999999999999997E-2</v>
      </c>
      <c r="J90" s="86">
        <v>69178</v>
      </c>
      <c r="K90" s="86">
        <v>3018</v>
      </c>
      <c r="L90" s="87">
        <v>8.85</v>
      </c>
    </row>
    <row r="91" spans="1:12">
      <c r="A91" s="70">
        <v>83</v>
      </c>
      <c r="B91" s="83"/>
      <c r="C91" s="85">
        <v>7.5999999999999998E-2</v>
      </c>
      <c r="D91" s="86">
        <v>54922</v>
      </c>
      <c r="E91" s="86">
        <v>4160</v>
      </c>
      <c r="F91" s="87">
        <v>6.91</v>
      </c>
      <c r="G91" s="83"/>
      <c r="H91" s="83"/>
      <c r="I91" s="85">
        <v>5.1999999999999998E-2</v>
      </c>
      <c r="J91" s="86">
        <v>66160</v>
      </c>
      <c r="K91" s="86">
        <v>3456</v>
      </c>
      <c r="L91" s="87">
        <v>8.23</v>
      </c>
    </row>
    <row r="92" spans="1:12">
      <c r="A92" s="70">
        <v>84</v>
      </c>
      <c r="B92" s="83"/>
      <c r="C92" s="85">
        <v>7.9000000000000001E-2</v>
      </c>
      <c r="D92" s="86">
        <v>50762</v>
      </c>
      <c r="E92" s="86">
        <v>4015</v>
      </c>
      <c r="F92" s="87">
        <v>6.44</v>
      </c>
      <c r="G92" s="83"/>
      <c r="H92" s="83"/>
      <c r="I92" s="85">
        <v>6.0999999999999999E-2</v>
      </c>
      <c r="J92" s="86">
        <v>62704</v>
      </c>
      <c r="K92" s="86">
        <v>3852</v>
      </c>
      <c r="L92" s="87">
        <v>7.66</v>
      </c>
    </row>
    <row r="93" spans="1:12">
      <c r="A93" s="70">
        <v>85</v>
      </c>
      <c r="B93" s="83"/>
      <c r="C93" s="85">
        <v>9.0999999999999998E-2</v>
      </c>
      <c r="D93" s="86">
        <v>46748</v>
      </c>
      <c r="E93" s="86">
        <v>4269</v>
      </c>
      <c r="F93" s="87">
        <v>5.95</v>
      </c>
      <c r="G93" s="83"/>
      <c r="H93" s="83"/>
      <c r="I93" s="85">
        <v>6.3E-2</v>
      </c>
      <c r="J93" s="86">
        <v>58852</v>
      </c>
      <c r="K93" s="86">
        <v>3709</v>
      </c>
      <c r="L93" s="87">
        <v>7.13</v>
      </c>
    </row>
    <row r="94" spans="1:12">
      <c r="A94" s="70">
        <v>86</v>
      </c>
      <c r="B94" s="83"/>
      <c r="C94" s="85">
        <v>0.1</v>
      </c>
      <c r="D94" s="86">
        <v>42479</v>
      </c>
      <c r="E94" s="86">
        <v>4243</v>
      </c>
      <c r="F94" s="87">
        <v>5.5</v>
      </c>
      <c r="G94" s="83"/>
      <c r="H94" s="83"/>
      <c r="I94" s="85">
        <v>7.3999999999999996E-2</v>
      </c>
      <c r="J94" s="86">
        <v>55143</v>
      </c>
      <c r="K94" s="86">
        <v>4072</v>
      </c>
      <c r="L94" s="87">
        <v>6.57</v>
      </c>
    </row>
    <row r="95" spans="1:12">
      <c r="A95" s="70">
        <v>87</v>
      </c>
      <c r="B95" s="83"/>
      <c r="C95" s="85">
        <v>0.11799999999999999</v>
      </c>
      <c r="D95" s="86">
        <v>38236</v>
      </c>
      <c r="E95" s="86">
        <v>4509</v>
      </c>
      <c r="F95" s="87">
        <v>5.05</v>
      </c>
      <c r="G95" s="83"/>
      <c r="H95" s="83"/>
      <c r="I95" s="85">
        <v>8.5999999999999993E-2</v>
      </c>
      <c r="J95" s="86">
        <v>51070</v>
      </c>
      <c r="K95" s="86">
        <v>4371</v>
      </c>
      <c r="L95" s="87">
        <v>6.06</v>
      </c>
    </row>
    <row r="96" spans="1:12">
      <c r="A96" s="70">
        <v>88</v>
      </c>
      <c r="B96" s="83"/>
      <c r="C96" s="85">
        <v>0.13700000000000001</v>
      </c>
      <c r="D96" s="86">
        <v>33727</v>
      </c>
      <c r="E96" s="86">
        <v>4605</v>
      </c>
      <c r="F96" s="87">
        <v>4.66</v>
      </c>
      <c r="G96" s="83"/>
      <c r="H96" s="83"/>
      <c r="I96" s="85">
        <v>0.10100000000000001</v>
      </c>
      <c r="J96" s="86">
        <v>46699</v>
      </c>
      <c r="K96" s="86">
        <v>4721</v>
      </c>
      <c r="L96" s="87">
        <v>5.58</v>
      </c>
    </row>
    <row r="97" spans="1:12">
      <c r="A97" s="70">
        <v>89</v>
      </c>
      <c r="B97" s="83"/>
      <c r="C97" s="85">
        <v>0.14099999999999999</v>
      </c>
      <c r="D97" s="86">
        <v>29122</v>
      </c>
      <c r="E97" s="86">
        <v>4112</v>
      </c>
      <c r="F97" s="87">
        <v>4.32</v>
      </c>
      <c r="G97" s="83"/>
      <c r="H97" s="83"/>
      <c r="I97" s="85">
        <v>0.105</v>
      </c>
      <c r="J97" s="86">
        <v>41978</v>
      </c>
      <c r="K97" s="86">
        <v>4415</v>
      </c>
      <c r="L97" s="87">
        <v>5.15</v>
      </c>
    </row>
    <row r="98" spans="1:12">
      <c r="A98" s="70">
        <v>90</v>
      </c>
      <c r="B98" s="83"/>
      <c r="C98" s="85">
        <v>0.17</v>
      </c>
      <c r="D98" s="86">
        <v>25010</v>
      </c>
      <c r="E98" s="86">
        <v>4255</v>
      </c>
      <c r="F98" s="87">
        <v>3.94</v>
      </c>
      <c r="G98" s="83"/>
      <c r="H98" s="83"/>
      <c r="I98" s="85">
        <v>0.127</v>
      </c>
      <c r="J98" s="86">
        <v>37563</v>
      </c>
      <c r="K98" s="86">
        <v>4757</v>
      </c>
      <c r="L98" s="87">
        <v>4.6900000000000004</v>
      </c>
    </row>
    <row r="99" spans="1:12">
      <c r="A99" s="70">
        <v>91</v>
      </c>
      <c r="B99" s="83"/>
      <c r="C99" s="85">
        <v>0.187</v>
      </c>
      <c r="D99" s="86">
        <v>20755</v>
      </c>
      <c r="E99" s="86">
        <v>3879</v>
      </c>
      <c r="F99" s="87">
        <v>3.65</v>
      </c>
      <c r="G99" s="83"/>
      <c r="H99" s="83"/>
      <c r="I99" s="85">
        <v>0.152</v>
      </c>
      <c r="J99" s="86">
        <v>32806</v>
      </c>
      <c r="K99" s="86">
        <v>4978</v>
      </c>
      <c r="L99" s="87">
        <v>4.3</v>
      </c>
    </row>
    <row r="100" spans="1:12">
      <c r="A100" s="70">
        <v>92</v>
      </c>
      <c r="B100" s="83"/>
      <c r="C100" s="85">
        <v>0.22</v>
      </c>
      <c r="D100" s="86">
        <v>16876</v>
      </c>
      <c r="E100" s="86">
        <v>3706</v>
      </c>
      <c r="F100" s="87">
        <v>3.37</v>
      </c>
      <c r="G100" s="83"/>
      <c r="H100" s="83"/>
      <c r="I100" s="85">
        <v>0.158</v>
      </c>
      <c r="J100" s="86">
        <v>27828</v>
      </c>
      <c r="K100" s="86">
        <v>4397</v>
      </c>
      <c r="L100" s="87">
        <v>3.98</v>
      </c>
    </row>
    <row r="101" spans="1:12">
      <c r="A101" s="70">
        <v>93</v>
      </c>
      <c r="B101" s="83"/>
      <c r="C101" s="85">
        <v>0.22900000000000001</v>
      </c>
      <c r="D101" s="86">
        <v>13170</v>
      </c>
      <c r="E101" s="86">
        <v>3016</v>
      </c>
      <c r="F101" s="87">
        <v>3.18</v>
      </c>
      <c r="G101" s="83"/>
      <c r="H101" s="83"/>
      <c r="I101" s="85">
        <v>0.18</v>
      </c>
      <c r="J101" s="86">
        <v>23432</v>
      </c>
      <c r="K101" s="86">
        <v>4218</v>
      </c>
      <c r="L101" s="87">
        <v>3.63</v>
      </c>
    </row>
    <row r="102" spans="1:12">
      <c r="A102" s="70">
        <v>94</v>
      </c>
      <c r="B102" s="83"/>
      <c r="C102" s="85">
        <v>0.25</v>
      </c>
      <c r="D102" s="86">
        <v>10155</v>
      </c>
      <c r="E102" s="86">
        <v>2542</v>
      </c>
      <c r="F102" s="87">
        <v>2.98</v>
      </c>
      <c r="G102" s="83"/>
      <c r="H102" s="83"/>
      <c r="I102" s="85">
        <v>0.19800000000000001</v>
      </c>
      <c r="J102" s="86">
        <v>19214</v>
      </c>
      <c r="K102" s="86">
        <v>3814</v>
      </c>
      <c r="L102" s="87">
        <v>3.32</v>
      </c>
    </row>
    <row r="103" spans="1:12">
      <c r="A103" s="70">
        <v>95</v>
      </c>
      <c r="B103" s="83"/>
      <c r="C103" s="85">
        <v>0.253</v>
      </c>
      <c r="D103" s="86">
        <v>7612</v>
      </c>
      <c r="E103" s="86">
        <v>1924</v>
      </c>
      <c r="F103" s="87">
        <v>2.8</v>
      </c>
      <c r="G103" s="83"/>
      <c r="H103" s="83"/>
      <c r="I103" s="85">
        <v>0.22600000000000001</v>
      </c>
      <c r="J103" s="86">
        <v>15400</v>
      </c>
      <c r="K103" s="86">
        <v>3474</v>
      </c>
      <c r="L103" s="87">
        <v>3.02</v>
      </c>
    </row>
    <row r="104" spans="1:12">
      <c r="A104" s="70">
        <v>96</v>
      </c>
      <c r="B104" s="83"/>
      <c r="C104" s="85">
        <v>0.26200000000000001</v>
      </c>
      <c r="D104" s="86">
        <v>5688</v>
      </c>
      <c r="E104" s="86">
        <v>1493</v>
      </c>
      <c r="F104" s="87">
        <v>2.58</v>
      </c>
      <c r="G104" s="83"/>
      <c r="H104" s="83"/>
      <c r="I104" s="85">
        <v>0.26600000000000001</v>
      </c>
      <c r="J104" s="86">
        <v>11926</v>
      </c>
      <c r="K104" s="86">
        <v>3171</v>
      </c>
      <c r="L104" s="87">
        <v>2.75</v>
      </c>
    </row>
    <row r="105" spans="1:12">
      <c r="A105" s="70">
        <v>97</v>
      </c>
      <c r="B105" s="83"/>
      <c r="C105" s="85">
        <v>0.33400000000000002</v>
      </c>
      <c r="D105" s="86">
        <v>4196</v>
      </c>
      <c r="E105" s="86">
        <v>1402</v>
      </c>
      <c r="F105" s="87">
        <v>2.3199999999999998</v>
      </c>
      <c r="G105" s="83"/>
      <c r="H105" s="83"/>
      <c r="I105" s="85">
        <v>0.29799999999999999</v>
      </c>
      <c r="J105" s="86">
        <v>8754</v>
      </c>
      <c r="K105" s="86">
        <v>2608</v>
      </c>
      <c r="L105" s="87">
        <v>2.57</v>
      </c>
    </row>
    <row r="106" spans="1:12">
      <c r="A106" s="70">
        <v>98</v>
      </c>
      <c r="B106" s="83"/>
      <c r="C106" s="85">
        <v>0.313</v>
      </c>
      <c r="D106" s="86">
        <v>2793</v>
      </c>
      <c r="E106" s="86">
        <v>874</v>
      </c>
      <c r="F106" s="87">
        <v>2.2400000000000002</v>
      </c>
      <c r="G106" s="83"/>
      <c r="H106" s="83"/>
      <c r="I106" s="85">
        <v>0.3</v>
      </c>
      <c r="J106" s="86">
        <v>6147</v>
      </c>
      <c r="K106" s="86">
        <v>1844</v>
      </c>
      <c r="L106" s="87">
        <v>2.44</v>
      </c>
    </row>
    <row r="107" spans="1:12">
      <c r="A107" s="70">
        <v>99</v>
      </c>
      <c r="B107" s="83"/>
      <c r="C107" s="85">
        <v>0.36599999999999999</v>
      </c>
      <c r="D107" s="86">
        <v>1920</v>
      </c>
      <c r="E107" s="86">
        <v>703</v>
      </c>
      <c r="F107" s="87">
        <v>2.0299999999999998</v>
      </c>
      <c r="G107" s="83"/>
      <c r="H107" s="83"/>
      <c r="I107" s="85">
        <v>0.312</v>
      </c>
      <c r="J107" s="86">
        <v>4303</v>
      </c>
      <c r="K107" s="86">
        <v>1342</v>
      </c>
      <c r="L107" s="87">
        <v>2.2799999999999998</v>
      </c>
    </row>
    <row r="108" spans="1:12">
      <c r="A108" s="70">
        <v>100</v>
      </c>
      <c r="B108" s="83"/>
      <c r="C108" s="85">
        <v>0.33500000000000002</v>
      </c>
      <c r="D108" s="86">
        <v>1216</v>
      </c>
      <c r="E108" s="86">
        <v>408</v>
      </c>
      <c r="F108" s="87">
        <v>1.91</v>
      </c>
      <c r="G108" s="83"/>
      <c r="H108" s="83"/>
      <c r="I108" s="85">
        <v>0.4</v>
      </c>
      <c r="J108" s="86">
        <v>2960</v>
      </c>
      <c r="K108" s="86">
        <v>1185</v>
      </c>
      <c r="L108" s="87">
        <v>2.08</v>
      </c>
    </row>
    <row r="109" spans="1:12">
      <c r="A109" s="70">
        <v>101</v>
      </c>
      <c r="B109" s="83"/>
      <c r="C109" s="85">
        <v>0.48</v>
      </c>
      <c r="D109" s="86">
        <v>808</v>
      </c>
      <c r="E109" s="86">
        <v>388</v>
      </c>
      <c r="F109" s="87">
        <v>1.62</v>
      </c>
      <c r="G109" s="83"/>
      <c r="H109" s="83"/>
      <c r="I109" s="85">
        <v>0.35</v>
      </c>
      <c r="J109" s="86">
        <v>1775</v>
      </c>
      <c r="K109" s="86">
        <v>621</v>
      </c>
      <c r="L109" s="87">
        <v>2.14</v>
      </c>
    </row>
    <row r="110" spans="1:12">
      <c r="A110" s="70">
        <v>102</v>
      </c>
      <c r="B110" s="83"/>
      <c r="C110" s="85">
        <v>0.48199999999999998</v>
      </c>
      <c r="D110" s="86">
        <v>420</v>
      </c>
      <c r="E110" s="86">
        <v>203</v>
      </c>
      <c r="F110" s="87">
        <v>1.66</v>
      </c>
      <c r="G110" s="83"/>
      <c r="H110" s="83"/>
      <c r="I110" s="85">
        <v>0.34899999999999998</v>
      </c>
      <c r="J110" s="86">
        <v>1154</v>
      </c>
      <c r="K110" s="86">
        <v>402</v>
      </c>
      <c r="L110" s="87">
        <v>2.0299999999999998</v>
      </c>
    </row>
    <row r="111" spans="1:12">
      <c r="A111" s="70">
        <v>103</v>
      </c>
      <c r="B111" s="83"/>
      <c r="C111" s="85">
        <v>0.41299999999999998</v>
      </c>
      <c r="D111" s="86">
        <v>217</v>
      </c>
      <c r="E111" s="86">
        <v>90</v>
      </c>
      <c r="F111" s="87">
        <v>1.73</v>
      </c>
      <c r="G111" s="83"/>
      <c r="H111" s="83"/>
      <c r="I111" s="85">
        <v>0.26800000000000002</v>
      </c>
      <c r="J111" s="86">
        <v>752</v>
      </c>
      <c r="K111" s="86">
        <v>201</v>
      </c>
      <c r="L111" s="87">
        <v>1.84</v>
      </c>
    </row>
    <row r="112" spans="1:12">
      <c r="A112" s="70">
        <v>104</v>
      </c>
      <c r="B112" s="83"/>
      <c r="C112" s="85">
        <v>0.39300000000000002</v>
      </c>
      <c r="D112" s="86">
        <v>128</v>
      </c>
      <c r="E112" s="86">
        <v>50</v>
      </c>
      <c r="F112" s="87">
        <v>1.6</v>
      </c>
      <c r="G112" s="83"/>
      <c r="H112" s="83"/>
      <c r="I112" s="85">
        <v>0.45500000000000002</v>
      </c>
      <c r="J112" s="86">
        <v>551</v>
      </c>
      <c r="K112" s="86">
        <v>251</v>
      </c>
      <c r="L112" s="87">
        <v>1.33</v>
      </c>
    </row>
    <row r="113" spans="1:12">
      <c r="A113" s="70">
        <v>105</v>
      </c>
      <c r="B113" s="83"/>
      <c r="C113" s="85">
        <v>0.19</v>
      </c>
      <c r="D113" s="86">
        <v>77</v>
      </c>
      <c r="E113" s="86">
        <v>15</v>
      </c>
      <c r="F113" s="87">
        <v>1.31</v>
      </c>
      <c r="G113" s="83"/>
      <c r="H113" s="83"/>
      <c r="I113" s="85">
        <v>0.46800000000000003</v>
      </c>
      <c r="J113" s="86">
        <v>300</v>
      </c>
      <c r="K113" s="86">
        <v>140</v>
      </c>
      <c r="L113" s="87">
        <v>1.03</v>
      </c>
    </row>
    <row r="114" spans="1:12">
      <c r="A114" s="70">
        <v>106</v>
      </c>
      <c r="B114" s="83"/>
      <c r="C114" s="85">
        <v>1</v>
      </c>
      <c r="D114" s="86">
        <v>63</v>
      </c>
      <c r="E114" s="86">
        <v>63</v>
      </c>
      <c r="F114" s="87">
        <v>0.5</v>
      </c>
      <c r="G114" s="83"/>
      <c r="H114" s="83"/>
      <c r="I114" s="85">
        <v>1</v>
      </c>
      <c r="J114" s="86">
        <v>160</v>
      </c>
      <c r="K114" s="86">
        <v>160</v>
      </c>
      <c r="L114" s="87">
        <v>0.5</v>
      </c>
    </row>
  </sheetData>
  <mergeCells count="2">
    <mergeCell ref="C5:F5"/>
    <mergeCell ref="I5:L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7" sqref="C7"/>
    </sheetView>
  </sheetViews>
  <sheetFormatPr defaultColWidth="10.6640625" defaultRowHeight="15.5"/>
  <sheetData>
    <row r="1" spans="1:3">
      <c r="A1" t="s">
        <v>321</v>
      </c>
    </row>
    <row r="3" spans="1:3">
      <c r="A3" s="88" t="s">
        <v>322</v>
      </c>
    </row>
    <row r="4" spans="1:3">
      <c r="A4" s="16" t="s">
        <v>323</v>
      </c>
    </row>
    <row r="5" spans="1:3">
      <c r="A5" s="70"/>
    </row>
    <row r="6" spans="1:3">
      <c r="B6" s="168" t="s">
        <v>193</v>
      </c>
      <c r="C6" s="168" t="s">
        <v>325</v>
      </c>
    </row>
    <row r="7" spans="1:3">
      <c r="B7" s="187" t="s">
        <v>44</v>
      </c>
      <c r="C7" s="188">
        <v>5</v>
      </c>
    </row>
    <row r="8" spans="1:3">
      <c r="B8" s="168" t="s">
        <v>45</v>
      </c>
      <c r="C8" s="168">
        <v>6</v>
      </c>
    </row>
    <row r="9" spans="1:3">
      <c r="B9" s="168" t="s">
        <v>46</v>
      </c>
      <c r="C9" s="168">
        <v>21</v>
      </c>
    </row>
    <row r="10" spans="1:3">
      <c r="B10" s="168" t="s">
        <v>47</v>
      </c>
      <c r="C10" s="168">
        <v>59</v>
      </c>
    </row>
    <row r="11" spans="1:3">
      <c r="B11" s="168" t="s">
        <v>324</v>
      </c>
      <c r="C11" s="168">
        <v>88</v>
      </c>
    </row>
    <row r="12" spans="1:3">
      <c r="B12" s="168" t="s">
        <v>39</v>
      </c>
      <c r="C12" s="168">
        <v>73</v>
      </c>
    </row>
    <row r="13" spans="1:3">
      <c r="B13" s="168"/>
      <c r="C13" s="168"/>
    </row>
    <row r="14" spans="1:3">
      <c r="B14" t="s">
        <v>326</v>
      </c>
      <c r="C14">
        <f>SUM(C7:C12)</f>
        <v>252</v>
      </c>
    </row>
  </sheetData>
  <hyperlinks>
    <hyperlink ref="A4"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LookUpTables</vt:lpstr>
      <vt:lpstr>UK ONS 16-18</vt:lpstr>
      <vt:lpstr>UK ONS ageD</vt:lpstr>
      <vt:lpstr>CDC 2017</vt:lpstr>
      <vt:lpstr>US CDC ageD</vt:lpstr>
      <vt:lpstr>Can LT 16-18</vt:lpstr>
      <vt:lpstr>Can ageD</vt:lpstr>
      <vt:lpstr>Nor LT</vt:lpstr>
      <vt:lpstr>Nor ageD</vt:lpstr>
      <vt:lpstr>Israel LT</vt:lpstr>
      <vt:lpstr>Israel ageD</vt:lpstr>
      <vt:lpstr>Israel QoL</vt:lpstr>
      <vt:lpstr>AgeDeath</vt:lpstr>
      <vt:lpstr>Country</vt:lpstr>
      <vt:lpstr>FemaleLT</vt:lpstr>
      <vt:lpstr>MaleLT</vt:lpstr>
      <vt:lpstr>nat</vt:lpstr>
      <vt:lpstr>qCM</vt:lpstr>
      <vt:lpstr>qol</vt:lpstr>
      <vt:lpstr>SMR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Nichola Naylor</cp:lastModifiedBy>
  <cp:lastPrinted>2020-04-23T10:52:56Z</cp:lastPrinted>
  <dcterms:created xsi:type="dcterms:W3CDTF">2020-03-30T16:22:12Z</dcterms:created>
  <dcterms:modified xsi:type="dcterms:W3CDTF">2020-11-18T18:11:40Z</dcterms:modified>
</cp:coreProperties>
</file>