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LSTV\LSTV Repositories\CY-POS-OTC REPO\cy-pos-otc-functionality\cypress\fixtures\"/>
    </mc:Choice>
  </mc:AlternateContent>
  <xr:revisionPtr revIDLastSave="0" documentId="13_ncr:1_{69787626-1713-4FDD-8E4A-9B185952EE84}" xr6:coauthVersionLast="47" xr6:coauthVersionMax="47" xr10:uidLastSave="{00000000-0000-0000-0000-000000000000}"/>
  <bookViews>
    <workbookView xWindow="-108" yWindow="-108" windowWidth="23256" windowHeight="12456" tabRatio="942" firstSheet="9" activeTab="12" xr2:uid="{00000000-000D-0000-FFFF-FFFF00000000}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  <sheet name="master-cashioreason-data" sheetId="55" r:id="rId52"/>
    <sheet name="cashioreason-selector-assert" sheetId="56" r:id="rId53"/>
    <sheet name="cashioreason-add-el" sheetId="57" r:id="rId54"/>
    <sheet name="cashioreason-edit-el" sheetId="58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54" l="1"/>
  <c r="D34" i="54"/>
  <c r="F33" i="54"/>
  <c r="E33" i="54"/>
  <c r="D33" i="54"/>
  <c r="C33" i="54"/>
  <c r="B33" i="54"/>
  <c r="F32" i="54"/>
  <c r="E32" i="54"/>
  <c r="D32" i="54"/>
  <c r="C32" i="54"/>
  <c r="B32" i="54"/>
  <c r="F31" i="54"/>
  <c r="D31" i="54"/>
  <c r="C31" i="54"/>
  <c r="F30" i="54"/>
  <c r="D30" i="54"/>
  <c r="B30" i="54"/>
  <c r="F29" i="54"/>
  <c r="E29" i="54"/>
  <c r="D29" i="54"/>
  <c r="B29" i="54"/>
  <c r="F28" i="54"/>
  <c r="E28" i="54"/>
  <c r="D28" i="54"/>
  <c r="C28" i="54"/>
  <c r="B28" i="54"/>
  <c r="F27" i="54"/>
  <c r="E27" i="54"/>
  <c r="D27" i="54"/>
  <c r="C27" i="54"/>
  <c r="B27" i="54"/>
  <c r="F26" i="54"/>
  <c r="D26" i="54"/>
  <c r="B26" i="54"/>
  <c r="F25" i="54"/>
  <c r="D25" i="54"/>
  <c r="B25" i="54"/>
  <c r="F24" i="54"/>
  <c r="F23" i="54"/>
  <c r="E23" i="54"/>
  <c r="D23" i="54"/>
  <c r="C23" i="54"/>
  <c r="B23" i="54"/>
  <c r="F22" i="54"/>
  <c r="E22" i="54"/>
  <c r="D22" i="54"/>
  <c r="C22" i="54"/>
  <c r="B22" i="54"/>
  <c r="F21" i="54"/>
  <c r="D21" i="54"/>
  <c r="C21" i="54"/>
  <c r="F20" i="54"/>
  <c r="D20" i="54"/>
  <c r="B20" i="54"/>
  <c r="F19" i="54"/>
  <c r="E19" i="54"/>
  <c r="D19" i="54"/>
  <c r="B19" i="54"/>
  <c r="F18" i="54"/>
  <c r="E18" i="54"/>
  <c r="D18" i="54"/>
  <c r="C18" i="54"/>
  <c r="B18" i="54"/>
  <c r="F17" i="54"/>
  <c r="E17" i="54"/>
  <c r="D17" i="54"/>
  <c r="C17" i="54"/>
  <c r="B17" i="54"/>
  <c r="F16" i="54"/>
  <c r="D16" i="54"/>
  <c r="B16" i="54"/>
  <c r="F15" i="54"/>
  <c r="D15" i="54"/>
  <c r="B15" i="54"/>
  <c r="F14" i="54"/>
  <c r="D14" i="54"/>
  <c r="F13" i="54"/>
  <c r="E13" i="54"/>
  <c r="D13" i="54"/>
  <c r="C13" i="54"/>
  <c r="B13" i="54"/>
  <c r="F12" i="54"/>
  <c r="E12" i="54"/>
  <c r="D12" i="54"/>
  <c r="C12" i="54"/>
  <c r="B12" i="54"/>
  <c r="F11" i="54"/>
  <c r="E11" i="54"/>
  <c r="D11" i="54"/>
  <c r="C11" i="54"/>
  <c r="B11" i="54"/>
  <c r="F10" i="54"/>
  <c r="E10" i="54"/>
  <c r="D10" i="54"/>
  <c r="C10" i="54"/>
  <c r="B10" i="54"/>
  <c r="F9" i="54"/>
  <c r="D9" i="54"/>
  <c r="C9" i="54"/>
  <c r="B9" i="54"/>
  <c r="F8" i="54"/>
  <c r="E8" i="54"/>
  <c r="D8" i="54"/>
  <c r="B8" i="54"/>
  <c r="F7" i="54"/>
  <c r="E7" i="54"/>
  <c r="D7" i="54"/>
  <c r="B7" i="54"/>
  <c r="F6" i="54"/>
  <c r="E6" i="54"/>
  <c r="D6" i="54"/>
  <c r="C6" i="54"/>
  <c r="B6" i="54"/>
  <c r="F5" i="54"/>
  <c r="E5" i="54"/>
  <c r="D5" i="54"/>
  <c r="C5" i="54"/>
  <c r="B5" i="54"/>
  <c r="F4" i="54"/>
  <c r="D4" i="54"/>
  <c r="B4" i="54"/>
  <c r="F3" i="54"/>
  <c r="D3" i="54"/>
  <c r="B3" i="54"/>
  <c r="F2" i="54"/>
  <c r="D2" i="54"/>
</calcChain>
</file>

<file path=xl/sharedStrings.xml><?xml version="1.0" encoding="utf-8"?>
<sst xmlns="http://schemas.openxmlformats.org/spreadsheetml/2006/main" count="2174" uniqueCount="662">
  <si>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</si>
  <si>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</si>
  <si>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</si>
  <si>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</si>
  <si>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</si>
  <si>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</si>
  <si>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</si>
  <si>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</si>
  <si>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</si>
  <si>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</si>
  <si>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</si>
  <si>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</si>
  <si>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</si>
  <si>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</si>
  <si>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</si>
  <si>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</si>
  <si>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</si>
  <si>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</si>
  <si>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</si>
  <si>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</si>
  <si>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</si>
  <si>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</si>
  <si>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</si>
  <si>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</si>
  <si>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</si>
  <si>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</si>
  <si>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</si>
  <si>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</si>
  <si>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</si>
  <si>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</si>
  <si>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</si>
  <si>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</si>
  <si>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</si>
  <si>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</si>
  <si>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</si>
  <si>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</si>
  <si>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</si>
  <si>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</si>
  <si>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</si>
  <si>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</si>
  <si>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</si>
  <si>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</si>
  <si>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</si>
  <si>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</si>
  <si>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</si>
  <si>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</si>
  <si>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</si>
  <si>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</si>
  <si>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</si>
  <si>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</si>
  <si>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</si>
  <si>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</si>
  <si>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</si>
  <si>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</si>
  <si>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</si>
  <si>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</si>
  <si>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</si>
  <si>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</si>
  <si>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</si>
  <si>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</si>
  <si>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</si>
  <si>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</si>
  <si>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</si>
  <si>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</si>
  <si>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</si>
  <si>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</si>
  <si>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</si>
  <si>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</si>
  <si>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</si>
  <si>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</si>
  <si>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</si>
  <si>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</si>
  <si>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</si>
  <si>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</si>
  <si>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</si>
  <si>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</si>
  <si>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</si>
  <si>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</si>
  <si>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</si>
  <si>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</si>
  <si>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</si>
  <si>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</si>
  <si>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</si>
  <si>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</si>
  <si>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</si>
  <si>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</si>
  <si>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</si>
  <si>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</si>
  <si>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</si>
  <si>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</si>
  <si>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</si>
  <si>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</si>
  <si>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</si>
  <si>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</si>
  <si>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</si>
  <si>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</si>
  <si>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</si>
  <si>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button.border-green-500</t>
  </si>
  <si>
    <t>contain.text</t>
  </si>
  <si>
    <t>Save</t>
  </si>
  <si>
    <t>Should contain text "Save"</t>
  </si>
  <si>
    <t>button.border-gray-300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</si>
  <si>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</si>
  <si>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</si>
  <si>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</si>
  <si>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</si>
  <si>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</si>
  <si>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</si>
  <si>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</si>
  <si>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</si>
  <si>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</si>
  <si>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</si>
  <si>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</si>
  <si>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</si>
  <si>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</si>
  <si>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</si>
  <si>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</si>
  <si>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</si>
  <si>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</si>
  <si>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</si>
  <si>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</si>
  <si>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</si>
  <si>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</si>
  <si>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</si>
  <si>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</si>
  <si>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</si>
  <si>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</si>
  <si>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</si>
  <si>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</si>
  <si>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</si>
  <si>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</si>
  <si>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</si>
  <si>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</si>
  <si>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</si>
  <si>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</si>
  <si>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</si>
  <si>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</si>
  <si>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</si>
  <si>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</si>
  <si>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</si>
  <si>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</si>
  <si>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</si>
  <si>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</si>
  <si>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</si>
  <si>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</si>
  <si>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</si>
  <si>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</si>
  <si>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</si>
  <si>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</si>
  <si>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</si>
  <si>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</si>
  <si>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</si>
  <si>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</si>
  <si>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</si>
  <si>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</si>
  <si>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</si>
  <si>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</si>
  <si>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</si>
  <si>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</si>
  <si>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</si>
  <si>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</si>
  <si>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</si>
  <si>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</si>
  <si>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</si>
  <si>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</si>
  <si>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</si>
  <si>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</si>
  <si>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</si>
  <si>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</si>
  <si>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</si>
  <si>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</si>
  <si>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</si>
  <si>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</si>
  <si>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</si>
  <si>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</si>
  <si>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</si>
  <si>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</si>
  <si>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</si>
  <si>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</si>
  <si>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</si>
  <si>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</si>
  <si>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</si>
  <si>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be.disabled</t>
  </si>
  <si>
    <t>"Terminal No." textbox should be not editable if already has transaction.</t>
  </si>
  <si>
    <t>.border-gray-300</t>
  </si>
  <si>
    <t>"Cancel" button  should be clickable</t>
  </si>
  <si>
    <t>.border-green-500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</si>
  <si>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</si>
  <si>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</si>
  <si>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</si>
  <si>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</si>
  <si>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</si>
  <si>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</si>
  <si>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</si>
  <si>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</si>
  <si>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</si>
  <si>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</si>
  <si>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</si>
  <si>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</si>
  <si>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</si>
  <si>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</si>
  <si>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</si>
  <si>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</si>
  <si>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</si>
  <si>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</si>
  <si>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</si>
  <si>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</si>
  <si>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</si>
  <si>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</si>
  <si>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</si>
  <si>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</si>
  <si>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</si>
  <si>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</si>
  <si>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</si>
  <si>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</si>
  <si>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</si>
  <si>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</si>
  <si>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</si>
  <si>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</si>
  <si>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</si>
  <si>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</si>
  <si>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</si>
  <si>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</si>
  <si>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</si>
  <si>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</si>
  <si>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</si>
  <si>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</si>
  <si>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</si>
  <si>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</si>
  <si>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</si>
  <si>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</si>
  <si>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</si>
  <si>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</si>
  <si>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</si>
  <si>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</si>
  <si>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</si>
  <si>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</si>
  <si>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</si>
  <si>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</si>
  <si>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</si>
  <si>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</si>
  <si>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</si>
  <si>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</si>
  <si>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</si>
  <si>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</si>
  <si>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</si>
  <si>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</si>
  <si>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</si>
  <si>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</si>
  <si>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</si>
  <si>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</si>
  <si>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</si>
  <si>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</si>
  <si>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</si>
  <si>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</si>
  <si>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</si>
  <si>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</si>
  <si>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</si>
  <si>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</si>
  <si>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</si>
  <si>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</si>
  <si>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</si>
  <si>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</si>
  <si>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</si>
  <si>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</si>
  <si>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</si>
  <si>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</si>
  <si>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</si>
  <si>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</si>
  <si>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</si>
  <si>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</si>
  <si>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</si>
  <si>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</si>
  <si>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</si>
  <si>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onlyMEMC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</si>
  <si>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</si>
  <si>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</si>
  <si>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</si>
  <si>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</si>
  <si>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</si>
  <si>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</si>
  <si>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</si>
  <si>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</si>
  <si>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</si>
  <si>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</si>
  <si>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</si>
  <si>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</si>
  <si>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</si>
  <si>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</si>
  <si>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</si>
  <si>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</si>
  <si>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</si>
  <si>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</si>
  <si>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</si>
  <si>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</si>
  <si>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</si>
  <si>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</si>
  <si>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</si>
  <si>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</si>
  <si>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</si>
  <si>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</si>
  <si>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</si>
  <si>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</si>
  <si>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</si>
  <si>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</si>
  <si>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</si>
  <si>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</si>
  <si>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</si>
  <si>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</si>
  <si>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</si>
  <si>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</si>
  <si>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</si>
  <si>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</si>
  <si>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</si>
  <si>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</si>
  <si>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</si>
  <si>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</si>
  <si>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</si>
  <si>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</si>
  <si>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</si>
  <si>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</si>
  <si>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</si>
  <si>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</si>
  <si>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</si>
  <si>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</si>
  <si>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</si>
  <si>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</si>
  <si>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</si>
  <si>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</si>
  <si>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</si>
  <si>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</si>
  <si>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</si>
  <si>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</si>
  <si>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</si>
  <si>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</si>
  <si>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</si>
  <si>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</si>
  <si>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</si>
  <si>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</si>
  <si>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</si>
  <si>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</si>
  <si>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</si>
  <si>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</si>
  <si>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</si>
  <si>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</si>
  <si>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</si>
  <si>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</si>
  <si>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</si>
  <si>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</si>
  <si>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</si>
  <si>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</si>
  <si>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</si>
  <si>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</si>
  <si>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</si>
  <si>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</si>
  <si>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</si>
  <si>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</si>
  <si>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</si>
  <si>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</si>
  <si>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</si>
  <si>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</si>
  <si>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</si>
  <si>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</si>
  <si>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</si>
  <si>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</si>
  <si>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</si>
  <si>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</si>
  <si>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</si>
  <si>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</si>
  <si>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</si>
  <si>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</si>
  <si>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</si>
  <si>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</si>
  <si>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</si>
  <si>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</si>
  <si>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</si>
  <si>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</si>
  <si>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</si>
  <si>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</si>
  <si>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</si>
  <si>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</si>
  <si>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</si>
  <si>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</si>
  <si>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</si>
  <si>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</si>
  <si>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</si>
  <si>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</si>
  <si>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</si>
  <si>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</si>
  <si>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</si>
  <si>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</si>
  <si>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</si>
  <si>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</si>
  <si>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</si>
  <si>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</si>
  <si>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</si>
  <si>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</si>
  <si>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</si>
  <si>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</si>
  <si>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</si>
  <si>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</si>
  <si>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</si>
  <si>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</si>
  <si>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</si>
  <si>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</si>
  <si>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</si>
  <si>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</si>
  <si>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</si>
  <si>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</si>
  <si>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</si>
  <si>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</si>
  <si>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</si>
  <si>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</si>
  <si>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</si>
  <si>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</si>
  <si>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</si>
  <si>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</si>
  <si>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</si>
  <si>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</si>
  <si>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</si>
  <si>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</si>
  <si>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</si>
  <si>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</si>
  <si>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.bg-blue-500</t>
  </si>
  <si>
    <t>Should contain text "Yes"</t>
  </si>
  <si>
    <t>.hover\:bg-green-500</t>
  </si>
  <si>
    <t>Should contain text "No"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</si>
  <si>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</si>
  <si>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</si>
  <si>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</si>
  <si>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</si>
  <si>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</si>
  <si>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</si>
  <si>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</si>
  <si>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</si>
  <si>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</si>
  <si>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</si>
  <si>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</si>
  <si>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</si>
  <si>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</si>
  <si>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</si>
  <si>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</si>
  <si>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</si>
  <si>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</si>
  <si>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</si>
  <si>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</si>
  <si>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</si>
  <si>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</si>
  <si>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</si>
  <si>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</si>
  <si>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</si>
  <si>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</si>
  <si>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</si>
  <si>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</si>
  <si>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</si>
  <si>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</si>
  <si>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</si>
  <si>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</si>
  <si>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</si>
  <si>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</si>
  <si>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</si>
  <si>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</si>
  <si>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</si>
  <si>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</si>
  <si>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</si>
  <si>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</si>
  <si>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</si>
  <si>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</si>
  <si>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</si>
  <si>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</si>
  <si>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</si>
  <si>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</si>
  <si>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</si>
  <si>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</si>
  <si>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</si>
  <si>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</si>
  <si>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</si>
  <si>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</si>
  <si>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</si>
  <si>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</si>
  <si>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</si>
  <si>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</si>
  <si>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</si>
  <si>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</si>
  <si>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</si>
  <si>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</si>
  <si>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</si>
  <si>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</si>
  <si>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</si>
  <si>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</si>
  <si>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</si>
  <si>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</si>
  <si>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</si>
  <si>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</si>
  <si>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</si>
  <si>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</si>
  <si>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</si>
  <si>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</si>
  <si>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</si>
  <si>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</si>
  <si>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</si>
  <si>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</si>
  <si>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</si>
  <si>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</si>
  <si>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</si>
  <si>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</si>
  <si>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</si>
  <si>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</si>
  <si>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</si>
  <si>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</si>
  <si>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</si>
  <si>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</si>
  <si>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</si>
  <si>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</si>
  <si>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</si>
  <si>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</si>
  <si>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</si>
  <si>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</si>
  <si>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</si>
  <si>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</si>
  <si>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</si>
  <si>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</si>
  <si>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</si>
  <si>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</si>
  <si>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</si>
  <si>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</si>
  <si>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</si>
  <si>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</si>
  <si>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</si>
  <si>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</si>
  <si>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</si>
  <si>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</si>
  <si>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</si>
  <si>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</si>
  <si>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</si>
  <si>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</si>
  <si>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</si>
  <si>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</si>
  <si>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</si>
  <si>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</si>
  <si>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</si>
  <si>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</si>
  <si>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</si>
  <si>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</si>
  <si>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</si>
  <si>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</si>
  <si>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</si>
  <si>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</si>
  <si>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</si>
  <si>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</si>
  <si>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</si>
  <si>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</si>
  <si>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</si>
  <si>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</si>
  <si>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</si>
  <si>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</si>
  <si>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</si>
  <si>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</si>
  <si>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</si>
  <si>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</si>
  <si>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</si>
  <si>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</si>
  <si>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</si>
  <si>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</si>
  <si>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</si>
  <si>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</si>
  <si>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</si>
  <si>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</si>
  <si>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</si>
  <si>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</si>
  <si>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</si>
  <si>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</si>
  <si>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</si>
  <si>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</si>
  <si>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</si>
  <si>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</si>
  <si>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</si>
  <si>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</si>
  <si>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</si>
  <si>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</si>
  <si>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</si>
  <si>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</si>
  <si>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</si>
  <si>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</si>
  <si>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</si>
  <si>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</si>
  <si>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</si>
  <si>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</si>
  <si>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</si>
  <si>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</si>
  <si>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</si>
  <si>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</si>
  <si>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</si>
  <si>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</si>
  <si>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</si>
  <si>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</si>
  <si>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</si>
  <si>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</si>
  <si>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</si>
  <si>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forTransac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</si>
  <si>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</si>
  <si>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</si>
  <si>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</si>
  <si>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</si>
  <si>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</si>
  <si>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</si>
  <si>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</si>
  <si>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</si>
  <si>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</si>
  <si>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</si>
  <si>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</si>
  <si>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</si>
  <si>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</si>
  <si>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</si>
  <si>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</si>
  <si>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</si>
  <si>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</si>
  <si>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</si>
  <si>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</si>
  <si>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</si>
  <si>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</si>
  <si>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</si>
  <si>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</si>
  <si>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</si>
  <si>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</si>
  <si>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</si>
  <si>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</si>
  <si>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</si>
  <si>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</si>
  <si>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</si>
  <si>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</si>
  <si>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</si>
  <si>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</si>
  <si>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</si>
  <si>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</si>
  <si>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</si>
  <si>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</si>
  <si>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</si>
  <si>
    <t>cashioreason</t>
  </si>
  <si>
    <t>type</t>
  </si>
  <si>
    <t>editcashioreason</t>
  </si>
  <si>
    <t>edittype</t>
  </si>
  <si>
    <t>Customer Payment</t>
  </si>
  <si>
    <t>CASH IN</t>
  </si>
  <si>
    <t>Change Fund Addition</t>
  </si>
  <si>
    <t>Cash Deposits</t>
  </si>
  <si>
    <t>Refund</t>
  </si>
  <si>
    <t>CASH OUT</t>
  </si>
  <si>
    <t>Petty Cash Usage</t>
  </si>
  <si>
    <t>Cash Drops</t>
  </si>
  <si>
    <t>Expense Payments</t>
  </si>
  <si>
    <t>Customer Change</t>
  </si>
  <si>
    <t>Employee Cash Advances</t>
  </si>
  <si>
    <t>Losses or Theft</t>
  </si>
  <si>
    <t>Employee Cash Loan</t>
  </si>
  <si>
    <t>#cashioreason</t>
  </si>
  <si>
    <t>Reason Description should be enabled to allow user to input data.</t>
  </si>
  <si>
    <t>#type</t>
  </si>
  <si>
    <t>Reason Type selector should be enabled to allow user to select data.</t>
  </si>
  <si>
    <t>[aria-label="printer"]</t>
  </si>
  <si>
    <t>[aria-label="plus-circle"]</t>
  </si>
  <si>
    <t>[role="combobox"].MuiSelect-select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</si>
</sst>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\-mm\-dd"/>
  </numFmts>
  <fonts count="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49" fontId="3" fillId="0" borderId="0" xfId="0" applyNumberFormat="1" applyFont="1"/>
    <xf numFmtId="165" fontId="1" fillId="0" borderId="0" xfId="0" applyNumberFormat="1" applyFont="1"/>
    <xf numFmtId="2" fontId="0" fillId="0" borderId="0" xfId="0" applyNumberForma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activeCell="A28" sqref="A28:XFD28"/>
    </sheetView>
  </sheetViews>
  <sheetFormatPr defaultColWidth="22.109375"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4">
        <v>76</v>
      </c>
      <c r="B2" s="14">
        <v>0</v>
      </c>
      <c r="C2" s="14">
        <v>0</v>
      </c>
      <c r="D2" s="14">
        <f t="shared" ref="D2:D23" si="0">(A2/1.12)*0.1</f>
        <v>6.7857142857142803</v>
      </c>
      <c r="E2" s="14">
        <v>0</v>
      </c>
      <c r="F2" s="14">
        <f>A2+D2</f>
        <v>82.785714285714306</v>
      </c>
    </row>
    <row r="3" spans="1:6">
      <c r="A3" s="14">
        <v>204</v>
      </c>
      <c r="B3">
        <f>A3*0.1</f>
        <v>20.399999999999999</v>
      </c>
      <c r="C3" s="14">
        <v>0</v>
      </c>
      <c r="D3" s="14">
        <f t="shared" si="0"/>
        <v>18.214285714285701</v>
      </c>
      <c r="E3" s="14">
        <v>0</v>
      </c>
      <c r="F3" s="14">
        <f>A3-B3+D3</f>
        <v>201.814285714286</v>
      </c>
    </row>
    <row r="4" spans="1:6">
      <c r="A4" s="14">
        <v>210</v>
      </c>
      <c r="B4">
        <f>A4*0.2</f>
        <v>42</v>
      </c>
      <c r="C4" s="14">
        <v>0</v>
      </c>
      <c r="D4" s="14">
        <f t="shared" si="0"/>
        <v>18.75</v>
      </c>
      <c r="E4" s="14">
        <v>0</v>
      </c>
      <c r="F4" s="14">
        <f>A4-B4+D4</f>
        <v>186.75</v>
      </c>
    </row>
    <row r="5" spans="1:6">
      <c r="A5" s="14">
        <v>87</v>
      </c>
      <c r="B5" s="14">
        <f>(A5/1.12)*0.2</f>
        <v>15.535714285714301</v>
      </c>
      <c r="C5" s="14">
        <f>(A5/1.12)*0.12</f>
        <v>9.3214285714285694</v>
      </c>
      <c r="D5" s="14">
        <f t="shared" si="0"/>
        <v>7.7678571428571397</v>
      </c>
      <c r="E5" s="14">
        <f>D5*0.2</f>
        <v>1.5535714285714299</v>
      </c>
      <c r="F5" s="14">
        <f t="shared" ref="F5:F34" si="1">A5-B5-C5+D5-E5</f>
        <v>68.357142857142804</v>
      </c>
    </row>
    <row r="6" spans="1:6">
      <c r="A6" s="14">
        <v>222</v>
      </c>
      <c r="B6" s="14">
        <f>(A6/1.12)*0.2</f>
        <v>39.642857142857103</v>
      </c>
      <c r="C6" s="14">
        <f>(A6/1.12)*0.12</f>
        <v>23.785714285714299</v>
      </c>
      <c r="D6" s="14">
        <f t="shared" si="0"/>
        <v>19.821428571428601</v>
      </c>
      <c r="E6" s="14">
        <f>D6*0.2</f>
        <v>3.96428571428571</v>
      </c>
      <c r="F6" s="14">
        <f t="shared" si="1"/>
        <v>174.42857142857099</v>
      </c>
    </row>
    <row r="7" spans="1:6">
      <c r="A7" s="14">
        <v>96</v>
      </c>
      <c r="B7" s="14">
        <f>(A7/1.12)*0.2</f>
        <v>17.1428571428571</v>
      </c>
      <c r="C7" s="14">
        <v>0</v>
      </c>
      <c r="D7" s="14">
        <f t="shared" si="0"/>
        <v>8.5714285714285694</v>
      </c>
      <c r="E7" s="14">
        <f>D7*0.2</f>
        <v>1.71428571428571</v>
      </c>
      <c r="F7" s="14">
        <f t="shared" si="1"/>
        <v>85.714285714285793</v>
      </c>
    </row>
    <row r="8" spans="1:6">
      <c r="A8" s="14">
        <v>109</v>
      </c>
      <c r="B8" s="14">
        <f>A8*0.2</f>
        <v>21.8</v>
      </c>
      <c r="C8" s="14">
        <v>0</v>
      </c>
      <c r="D8" s="14">
        <f t="shared" si="0"/>
        <v>9.7321428571428594</v>
      </c>
      <c r="E8" s="14">
        <f>D8*0.2</f>
        <v>1.9464285714285701</v>
      </c>
      <c r="F8" s="14">
        <f t="shared" si="1"/>
        <v>94.985714285714295</v>
      </c>
    </row>
    <row r="9" spans="1:6" ht="14.25" customHeight="1">
      <c r="A9" s="14">
        <v>150</v>
      </c>
      <c r="B9" s="14">
        <f>A9*0</f>
        <v>0</v>
      </c>
      <c r="C9" s="14">
        <f>(A9/1.12)*0.12</f>
        <v>16.071428571428601</v>
      </c>
      <c r="D9" s="14">
        <f t="shared" si="0"/>
        <v>13.3928571428571</v>
      </c>
      <c r="E9" s="14">
        <v>0</v>
      </c>
      <c r="F9" s="14">
        <f t="shared" si="1"/>
        <v>147.32142857142799</v>
      </c>
    </row>
    <row r="10" spans="1:6">
      <c r="A10" s="14">
        <v>599</v>
      </c>
      <c r="B10" s="14">
        <f>(100/1.12)*0.2</f>
        <v>17.8571428571429</v>
      </c>
      <c r="C10" s="14">
        <f>(100/1.12)*0.12</f>
        <v>10.714285714285699</v>
      </c>
      <c r="D10" s="14">
        <f t="shared" si="0"/>
        <v>53.482142857142897</v>
      </c>
      <c r="E10" s="14">
        <f>E22</f>
        <v>1.78571428571429</v>
      </c>
      <c r="F10" s="14">
        <f t="shared" si="1"/>
        <v>622.125</v>
      </c>
    </row>
    <row r="11" spans="1:6">
      <c r="A11" s="14">
        <v>799</v>
      </c>
      <c r="B11" s="14">
        <f>(200/1.12)*0.2</f>
        <v>35.714285714285701</v>
      </c>
      <c r="C11" s="14">
        <f>(200/1.12)*0.12</f>
        <v>21.428571428571399</v>
      </c>
      <c r="D11" s="14">
        <f t="shared" si="0"/>
        <v>71.339285714285694</v>
      </c>
      <c r="E11" s="14">
        <f>((200/1.12)*0.1)*0.2</f>
        <v>3.5714285714285698</v>
      </c>
      <c r="F11" s="14">
        <f t="shared" si="1"/>
        <v>809.625</v>
      </c>
    </row>
    <row r="12" spans="1:6">
      <c r="A12" s="14">
        <v>399</v>
      </c>
      <c r="B12">
        <f>(A12/1.12)*0.2</f>
        <v>71.25</v>
      </c>
      <c r="C12" s="14">
        <f>(A12/1.12)*0.12</f>
        <v>42.75</v>
      </c>
      <c r="D12" s="14">
        <f t="shared" si="0"/>
        <v>35.625</v>
      </c>
      <c r="E12" s="14">
        <f>D12*0.2</f>
        <v>7.125</v>
      </c>
      <c r="F12" s="14">
        <f t="shared" si="1"/>
        <v>313.5</v>
      </c>
    </row>
    <row r="13" spans="1:6">
      <c r="A13" s="14">
        <v>499</v>
      </c>
      <c r="B13" s="14">
        <f>(A13/1.12)*0.2</f>
        <v>89.107142857142804</v>
      </c>
      <c r="C13" s="14">
        <f>(A13/1.12)*0.12</f>
        <v>53.464285714285701</v>
      </c>
      <c r="D13" s="14">
        <f t="shared" si="0"/>
        <v>44.553571428571402</v>
      </c>
      <c r="E13" s="14">
        <f>D13*0.2</f>
        <v>8.9107142857142794</v>
      </c>
      <c r="F13" s="14">
        <f t="shared" si="1"/>
        <v>392.07142857142901</v>
      </c>
    </row>
    <row r="14" spans="1:6">
      <c r="A14" s="14">
        <v>300</v>
      </c>
      <c r="B14" s="14">
        <v>0</v>
      </c>
      <c r="C14" s="14">
        <v>0</v>
      </c>
      <c r="D14" s="14">
        <f t="shared" si="0"/>
        <v>26.785714285714299</v>
      </c>
      <c r="E14" s="14">
        <v>0</v>
      </c>
      <c r="F14" s="14">
        <f t="shared" si="1"/>
        <v>326.78571428571399</v>
      </c>
    </row>
    <row r="15" spans="1:6">
      <c r="A15" s="14">
        <v>170</v>
      </c>
      <c r="B15">
        <f>A15*0.1</f>
        <v>17</v>
      </c>
      <c r="C15" s="14">
        <v>0</v>
      </c>
      <c r="D15" s="14">
        <f t="shared" si="0"/>
        <v>15.1785714285714</v>
      </c>
      <c r="E15" s="14">
        <v>0</v>
      </c>
      <c r="F15" s="14">
        <f t="shared" si="1"/>
        <v>168.17857142857099</v>
      </c>
    </row>
    <row r="16" spans="1:6">
      <c r="A16" s="14">
        <v>42</v>
      </c>
      <c r="B16">
        <f>A16*0.2</f>
        <v>8.4</v>
      </c>
      <c r="C16" s="14">
        <v>0</v>
      </c>
      <c r="D16" s="14">
        <f t="shared" si="0"/>
        <v>3.75</v>
      </c>
      <c r="E16" s="14">
        <v>0</v>
      </c>
      <c r="F16" s="14">
        <f t="shared" si="1"/>
        <v>37.35</v>
      </c>
    </row>
    <row r="17" spans="1:6">
      <c r="A17" s="14">
        <v>320</v>
      </c>
      <c r="B17" s="14">
        <f>(A17/1.12)*0.2</f>
        <v>57.142857142857103</v>
      </c>
      <c r="C17" s="14">
        <f>(A17/1.12)*0.12</f>
        <v>34.285714285714299</v>
      </c>
      <c r="D17" s="14">
        <f t="shared" si="0"/>
        <v>28.571428571428601</v>
      </c>
      <c r="E17" s="14">
        <f>D17*0.2</f>
        <v>5.71428571428571</v>
      </c>
      <c r="F17" s="14">
        <f t="shared" si="1"/>
        <v>251.42857142857099</v>
      </c>
    </row>
    <row r="18" spans="1:6">
      <c r="A18" s="14">
        <v>30</v>
      </c>
      <c r="B18" s="14">
        <f>(A18/1.12)*0.2</f>
        <v>5.3571428571428603</v>
      </c>
      <c r="C18" s="14">
        <f>(A18/1.12)*0.12</f>
        <v>3.21428571428571</v>
      </c>
      <c r="D18" s="14">
        <f t="shared" si="0"/>
        <v>2.6785714285714302</v>
      </c>
      <c r="E18" s="14">
        <f>D18*0.2</f>
        <v>0.53571428571428603</v>
      </c>
      <c r="F18" s="14">
        <f t="shared" si="1"/>
        <v>23.571428571428601</v>
      </c>
    </row>
    <row r="19" spans="1:6">
      <c r="A19" s="14">
        <v>60</v>
      </c>
      <c r="B19" s="14">
        <f>(A19/1.12)*0.2</f>
        <v>10.714285714285699</v>
      </c>
      <c r="C19" s="14">
        <v>0</v>
      </c>
      <c r="D19" s="14">
        <f t="shared" si="0"/>
        <v>5.3571428571428603</v>
      </c>
      <c r="E19" s="14">
        <f>(D19*0.2)</f>
        <v>1.0714285714285701</v>
      </c>
      <c r="F19" s="14">
        <f t="shared" si="1"/>
        <v>53.571428571428598</v>
      </c>
    </row>
    <row r="20" spans="1:6">
      <c r="A20" s="14">
        <v>49</v>
      </c>
      <c r="B20">
        <f>A20*0.2</f>
        <v>9.8000000000000007</v>
      </c>
      <c r="C20" s="14">
        <v>0</v>
      </c>
      <c r="D20" s="14">
        <f t="shared" si="0"/>
        <v>4.375</v>
      </c>
      <c r="E20" s="14">
        <v>0</v>
      </c>
      <c r="F20" s="14">
        <f t="shared" si="1"/>
        <v>43.575000000000003</v>
      </c>
    </row>
    <row r="21" spans="1:6">
      <c r="A21" s="14">
        <v>50</v>
      </c>
      <c r="B21" s="14">
        <v>0</v>
      </c>
      <c r="C21" s="14">
        <f>(A21/1.12)*0.12</f>
        <v>5.3571428571428603</v>
      </c>
      <c r="D21" s="14">
        <f t="shared" si="0"/>
        <v>4.46428571428571</v>
      </c>
      <c r="E21" s="14">
        <v>0</v>
      </c>
      <c r="F21" s="14">
        <f t="shared" si="1"/>
        <v>49.107142857142797</v>
      </c>
    </row>
    <row r="22" spans="1:6">
      <c r="A22" s="14">
        <v>599</v>
      </c>
      <c r="B22" s="14">
        <f>(100/1.12)*0.2</f>
        <v>17.8571428571429</v>
      </c>
      <c r="C22" s="14">
        <f>(100/1.12)*0.12</f>
        <v>10.714285714285699</v>
      </c>
      <c r="D22" s="14">
        <f t="shared" si="0"/>
        <v>53.482142857142897</v>
      </c>
      <c r="E22" s="14">
        <f>((100/1.12)*0.1)*0.2</f>
        <v>1.78571428571429</v>
      </c>
      <c r="F22" s="14">
        <f t="shared" si="1"/>
        <v>622.125</v>
      </c>
    </row>
    <row r="23" spans="1:6">
      <c r="A23" s="14">
        <v>799</v>
      </c>
      <c r="B23" s="14">
        <f>(200/1.12)*0.2</f>
        <v>35.714285714285701</v>
      </c>
      <c r="C23" s="14">
        <f>(200/1.12)*0.12</f>
        <v>21.428571428571399</v>
      </c>
      <c r="D23" s="14">
        <f t="shared" si="0"/>
        <v>71.339285714285694</v>
      </c>
      <c r="E23" s="14">
        <f>((200/1.12)*0.1)*0.2</f>
        <v>3.5714285714285698</v>
      </c>
      <c r="F23" s="14">
        <f t="shared" si="1"/>
        <v>809.625</v>
      </c>
    </row>
    <row r="24" spans="1:6">
      <c r="A24" s="14">
        <v>105</v>
      </c>
      <c r="B24" s="14">
        <v>0</v>
      </c>
      <c r="C24" s="14">
        <v>0</v>
      </c>
      <c r="D24" s="14">
        <v>9.3800000000000008</v>
      </c>
      <c r="E24" s="14">
        <v>0</v>
      </c>
      <c r="F24" s="14">
        <f t="shared" si="1"/>
        <v>114.38</v>
      </c>
    </row>
    <row r="25" spans="1:6">
      <c r="A25" s="14">
        <v>99</v>
      </c>
      <c r="B25">
        <f>(A25*0.1)</f>
        <v>9.9</v>
      </c>
      <c r="C25" s="14">
        <v>0</v>
      </c>
      <c r="D25" s="14">
        <f t="shared" ref="D25:D34" si="2">(A25/1.12)*0.1</f>
        <v>8.83928571428571</v>
      </c>
      <c r="E25" s="14">
        <v>0</v>
      </c>
      <c r="F25" s="14">
        <f t="shared" si="1"/>
        <v>97.939285714285703</v>
      </c>
    </row>
    <row r="26" spans="1:6">
      <c r="A26" s="14">
        <v>99</v>
      </c>
      <c r="B26">
        <f>(A26*0.2)</f>
        <v>19.8</v>
      </c>
      <c r="C26" s="14">
        <v>0</v>
      </c>
      <c r="D26" s="14">
        <f t="shared" si="2"/>
        <v>8.83928571428571</v>
      </c>
      <c r="E26" s="14">
        <v>0</v>
      </c>
      <c r="F26" s="14">
        <f t="shared" si="1"/>
        <v>88.039285714285697</v>
      </c>
    </row>
    <row r="27" spans="1:6">
      <c r="A27" s="14">
        <v>125</v>
      </c>
      <c r="B27" s="14">
        <f>(A27/1.12)*0.2</f>
        <v>22.321428571428601</v>
      </c>
      <c r="C27" s="14">
        <f>(A27/1.12)*0.12</f>
        <v>13.3928571428571</v>
      </c>
      <c r="D27" s="14">
        <f t="shared" si="2"/>
        <v>11.160714285714301</v>
      </c>
      <c r="E27" s="14">
        <f>D27*0.2</f>
        <v>2.2321428571428599</v>
      </c>
      <c r="F27" s="14">
        <f t="shared" si="1"/>
        <v>98.214285714285793</v>
      </c>
    </row>
    <row r="28" spans="1:6">
      <c r="A28" s="14">
        <v>152</v>
      </c>
      <c r="B28" s="14">
        <f>(A28/1.12)*0.2</f>
        <v>27.1428571428571</v>
      </c>
      <c r="C28" s="14">
        <f>(A28/1.12)*0.12</f>
        <v>16.285714285714299</v>
      </c>
      <c r="D28" s="14">
        <f t="shared" si="2"/>
        <v>13.5714285714286</v>
      </c>
      <c r="E28" s="14">
        <f>D28*0.2</f>
        <v>2.71428571428571</v>
      </c>
      <c r="F28" s="14">
        <f t="shared" si="1"/>
        <v>119.428571428572</v>
      </c>
    </row>
    <row r="29" spans="1:6">
      <c r="A29" s="14">
        <v>105</v>
      </c>
      <c r="B29">
        <f>(A29/1.12)*0.2</f>
        <v>18.75</v>
      </c>
      <c r="C29" s="14">
        <v>0</v>
      </c>
      <c r="D29" s="14">
        <f t="shared" si="2"/>
        <v>9.375</v>
      </c>
      <c r="E29" s="14">
        <f>D29*0.2</f>
        <v>1.875</v>
      </c>
      <c r="F29" s="14">
        <f t="shared" si="1"/>
        <v>93.75</v>
      </c>
    </row>
    <row r="30" spans="1:6">
      <c r="A30" s="14">
        <v>125</v>
      </c>
      <c r="B30">
        <f>A30*0.2</f>
        <v>25</v>
      </c>
      <c r="C30" s="14">
        <v>0</v>
      </c>
      <c r="D30" s="14">
        <f t="shared" si="2"/>
        <v>11.160714285714301</v>
      </c>
      <c r="E30" s="14">
        <v>0</v>
      </c>
      <c r="F30" s="14">
        <f t="shared" si="1"/>
        <v>111.16071428571399</v>
      </c>
    </row>
    <row r="31" spans="1:6">
      <c r="A31" s="14">
        <v>95</v>
      </c>
      <c r="B31" s="14">
        <v>0</v>
      </c>
      <c r="C31" s="14">
        <f>(A31/1.12)*0.12</f>
        <v>10.1785714285714</v>
      </c>
      <c r="D31" s="14">
        <f t="shared" si="2"/>
        <v>8.4821428571428594</v>
      </c>
      <c r="E31" s="14">
        <v>0</v>
      </c>
      <c r="F31" s="14">
        <f t="shared" si="1"/>
        <v>93.303571428571502</v>
      </c>
    </row>
    <row r="32" spans="1:6">
      <c r="A32" s="14">
        <v>599</v>
      </c>
      <c r="B32" s="14">
        <f>(100/1.12)*0.2</f>
        <v>17.8571428571429</v>
      </c>
      <c r="C32" s="14">
        <f>(100/1.12)*0.12</f>
        <v>10.714285714285699</v>
      </c>
      <c r="D32" s="14">
        <f t="shared" si="2"/>
        <v>53.482142857142897</v>
      </c>
      <c r="E32" s="14">
        <f>((100/1.12)*0.1)*0.2</f>
        <v>1.78571428571429</v>
      </c>
      <c r="F32" s="14">
        <f t="shared" si="1"/>
        <v>622.125</v>
      </c>
    </row>
    <row r="33" spans="1:6">
      <c r="A33" s="14">
        <v>799</v>
      </c>
      <c r="B33" s="14">
        <f>(200/1.12)*0.2</f>
        <v>35.714285714285701</v>
      </c>
      <c r="C33" s="14">
        <f>(200/1.12)*0.12</f>
        <v>21.428571428571399</v>
      </c>
      <c r="D33" s="14">
        <f t="shared" si="2"/>
        <v>71.339285714285694</v>
      </c>
      <c r="E33" s="14">
        <f>((200/1.12)*0.1)*0.2</f>
        <v>3.5714285714285698</v>
      </c>
      <c r="F33" s="14">
        <f t="shared" si="1"/>
        <v>809.625</v>
      </c>
    </row>
    <row r="34" spans="1:6">
      <c r="A34" s="14">
        <v>32</v>
      </c>
      <c r="B34" s="14">
        <v>0</v>
      </c>
      <c r="C34" s="14">
        <v>0</v>
      </c>
      <c r="D34" s="14">
        <f t="shared" si="2"/>
        <v>2.8571428571428599</v>
      </c>
      <c r="E34" s="14">
        <v>0</v>
      </c>
      <c r="F34" s="14">
        <f t="shared" si="1"/>
        <v>34.857142857142897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13" sqref="B1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tabSelected="1" zoomScale="115" zoomScaleNormal="115" workbookViewId="0">
      <selection activeCell="B15" sqref="B15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659</v>
      </c>
      <c r="C2" t="s">
        <v>125</v>
      </c>
      <c r="D2" t="s">
        <v>130</v>
      </c>
    </row>
    <row r="3" spans="1:4">
      <c r="A3" t="s">
        <v>131</v>
      </c>
      <c r="B3" t="s">
        <v>660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661</v>
      </c>
      <c r="C11" t="s">
        <v>125</v>
      </c>
      <c r="D11" t="s">
        <v>156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"/>
  <sheetViews>
    <sheetView zoomScale="115" zoomScaleNormal="115" workbookViewId="0">
      <selection activeCell="D14" sqref="D14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topLeftCell="A3" zoomScale="115" zoomScaleNormal="115" workbookViewId="0">
      <selection activeCell="C14" sqref="C14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1"/>
  <sheetViews>
    <sheetView zoomScale="115" zoomScaleNormal="115" workbookViewId="0">
      <selection activeCell="C9" sqref="C9"/>
    </sheetView>
  </sheetViews>
  <sheetFormatPr defaultColWidth="9.109375" defaultRowHeight="14.4"/>
  <cols>
    <col min="1" max="1" width="39" customWidth="1"/>
    <col min="2" max="2" width="17.88671875" customWidth="1"/>
    <col min="3" max="3" width="18.21875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157</v>
      </c>
      <c r="B2" t="s">
        <v>125</v>
      </c>
      <c r="D2" t="s">
        <v>158</v>
      </c>
    </row>
    <row r="3" spans="1:4">
      <c r="A3" t="s">
        <v>159</v>
      </c>
      <c r="B3" t="s">
        <v>125</v>
      </c>
      <c r="D3" t="s">
        <v>160</v>
      </c>
    </row>
    <row r="4" spans="1:4">
      <c r="A4" t="s">
        <v>161</v>
      </c>
      <c r="B4" t="s">
        <v>125</v>
      </c>
      <c r="D4" t="s">
        <v>162</v>
      </c>
    </row>
    <row r="5" spans="1:4">
      <c r="A5" t="s">
        <v>163</v>
      </c>
      <c r="B5" t="s">
        <v>125</v>
      </c>
      <c r="D5" t="s">
        <v>164</v>
      </c>
    </row>
    <row r="6" spans="1:4">
      <c r="A6" t="s">
        <v>165</v>
      </c>
      <c r="B6" t="s">
        <v>125</v>
      </c>
      <c r="D6" t="s">
        <v>166</v>
      </c>
    </row>
    <row r="7" spans="1:4">
      <c r="A7" t="s">
        <v>167</v>
      </c>
      <c r="B7" t="s">
        <v>125</v>
      </c>
      <c r="D7" t="s">
        <v>168</v>
      </c>
    </row>
    <row r="8" spans="1:4">
      <c r="A8" t="s">
        <v>169</v>
      </c>
      <c r="B8" t="s">
        <v>125</v>
      </c>
      <c r="D8" t="s">
        <v>170</v>
      </c>
    </row>
    <row r="9" spans="1:4">
      <c r="A9" t="s">
        <v>171</v>
      </c>
      <c r="B9" t="s">
        <v>125</v>
      </c>
      <c r="D9" t="s">
        <v>172</v>
      </c>
    </row>
    <row r="10" spans="1:4">
      <c r="A10" t="s">
        <v>173</v>
      </c>
      <c r="B10" t="s">
        <v>125</v>
      </c>
      <c r="D10" t="s">
        <v>174</v>
      </c>
    </row>
    <row r="11" spans="1:4">
      <c r="A11" t="s">
        <v>175</v>
      </c>
      <c r="B11" t="s">
        <v>125</v>
      </c>
      <c r="D11" t="s">
        <v>176</v>
      </c>
    </row>
    <row r="12" spans="1:4">
      <c r="A12" t="s">
        <v>177</v>
      </c>
      <c r="B12" t="s">
        <v>125</v>
      </c>
      <c r="D12" t="s">
        <v>178</v>
      </c>
    </row>
    <row r="13" spans="1:4">
      <c r="A13" t="s">
        <v>179</v>
      </c>
      <c r="B13" t="s">
        <v>125</v>
      </c>
      <c r="D13" s="9" t="s">
        <v>180</v>
      </c>
    </row>
    <row r="14" spans="1:4">
      <c r="A14" t="s">
        <v>181</v>
      </c>
      <c r="B14" t="s">
        <v>182</v>
      </c>
      <c r="D14" t="s">
        <v>183</v>
      </c>
    </row>
    <row r="15" spans="1:4">
      <c r="A15" t="s">
        <v>184</v>
      </c>
      <c r="B15" t="s">
        <v>125</v>
      </c>
      <c r="D15" t="s">
        <v>185</v>
      </c>
    </row>
    <row r="16" spans="1:4">
      <c r="A16" t="s">
        <v>186</v>
      </c>
      <c r="B16" t="s">
        <v>125</v>
      </c>
      <c r="D16" t="s">
        <v>187</v>
      </c>
    </row>
    <row r="17" spans="1:4">
      <c r="A17" t="s">
        <v>184</v>
      </c>
      <c r="B17" t="s">
        <v>98</v>
      </c>
      <c r="C17" t="s">
        <v>102</v>
      </c>
      <c r="D17" t="s">
        <v>188</v>
      </c>
    </row>
    <row r="18" spans="1:4">
      <c r="A18" t="s">
        <v>186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9" t="s">
        <v>192</v>
      </c>
      <c r="D19" t="s">
        <v>193</v>
      </c>
    </row>
    <row r="20" spans="1:4">
      <c r="A20" t="s">
        <v>194</v>
      </c>
      <c r="B20" t="s">
        <v>98</v>
      </c>
      <c r="C20" s="9" t="s">
        <v>195</v>
      </c>
      <c r="D20" t="s">
        <v>196</v>
      </c>
    </row>
    <row r="21" spans="1:4">
      <c r="A21" t="s">
        <v>197</v>
      </c>
      <c r="B21" t="s">
        <v>98</v>
      </c>
      <c r="C21" s="9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  <row r="31" spans="1:4">
      <c r="A31" s="9" t="s">
        <v>227</v>
      </c>
      <c r="B31" t="s">
        <v>98</v>
      </c>
      <c r="C31" t="s">
        <v>228</v>
      </c>
      <c r="D31" t="s">
        <v>229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zoomScale="115" zoomScaleNormal="115" workbookViewId="0">
      <selection activeCell="B7" sqref="B7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230</v>
      </c>
      <c r="B2" t="s">
        <v>231</v>
      </c>
      <c r="C2" t="s">
        <v>125</v>
      </c>
    </row>
    <row r="3" spans="1:4">
      <c r="B3" t="s">
        <v>232</v>
      </c>
      <c r="C3" t="s">
        <v>125</v>
      </c>
    </row>
    <row r="4" spans="1:4">
      <c r="B4" t="s">
        <v>233</v>
      </c>
      <c r="C4" t="s">
        <v>125</v>
      </c>
    </row>
    <row r="5" spans="1:4">
      <c r="C5" t="s">
        <v>125</v>
      </c>
    </row>
    <row r="6" spans="1:4">
      <c r="C6" t="s">
        <v>125</v>
      </c>
    </row>
    <row r="7" spans="1:4">
      <c r="C7" t="s">
        <v>125</v>
      </c>
    </row>
    <row r="8" spans="1:4">
      <c r="C8" t="s">
        <v>125</v>
      </c>
    </row>
    <row r="9" spans="1:4">
      <c r="C9" t="s">
        <v>151</v>
      </c>
    </row>
    <row r="10" spans="1:4">
      <c r="C10" t="s">
        <v>151</v>
      </c>
    </row>
    <row r="11" spans="1:4">
      <c r="C11" t="s">
        <v>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0"/>
  <sheetViews>
    <sheetView zoomScale="115" zoomScaleNormal="115" workbookViewId="0">
      <selection activeCell="A14" sqref="A14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0"/>
  <sheetViews>
    <sheetView topLeftCell="A13" workbookViewId="0">
      <selection activeCell="C15" sqref="C15"/>
    </sheetView>
  </sheetViews>
  <sheetFormatPr defaultColWidth="9.109375" defaultRowHeight="14.4"/>
  <cols>
    <col min="1" max="1" width="59.88671875" customWidth="1"/>
    <col min="2" max="6" width="22.44140625" customWidth="1"/>
  </cols>
  <sheetData>
    <row r="1" spans="1:7">
      <c r="A1" t="s">
        <v>234</v>
      </c>
      <c r="B1" t="s">
        <v>78</v>
      </c>
      <c r="C1" t="s">
        <v>235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91</v>
      </c>
      <c r="B2" t="s">
        <v>83</v>
      </c>
      <c r="E2" t="b">
        <v>0</v>
      </c>
      <c r="F2" t="b">
        <v>0</v>
      </c>
      <c r="G2" t="b">
        <v>0</v>
      </c>
    </row>
    <row r="3" spans="1:7">
      <c r="A3" s="5" t="s">
        <v>236</v>
      </c>
      <c r="B3" t="s">
        <v>83</v>
      </c>
      <c r="C3" t="s">
        <v>237</v>
      </c>
      <c r="D3" t="s">
        <v>83</v>
      </c>
      <c r="E3" t="b">
        <v>0</v>
      </c>
      <c r="F3" t="b">
        <v>0</v>
      </c>
      <c r="G3" t="b">
        <v>0</v>
      </c>
    </row>
    <row r="4" spans="1:7">
      <c r="A4" t="s">
        <v>238</v>
      </c>
      <c r="B4" t="s">
        <v>83</v>
      </c>
      <c r="E4" t="b">
        <v>0</v>
      </c>
      <c r="F4" t="b">
        <v>1</v>
      </c>
      <c r="G4" t="b">
        <v>1</v>
      </c>
    </row>
    <row r="5" spans="1:7">
      <c r="A5" t="s">
        <v>239</v>
      </c>
      <c r="B5" t="s">
        <v>85</v>
      </c>
      <c r="E5" t="b">
        <v>0</v>
      </c>
      <c r="F5" t="b">
        <v>0</v>
      </c>
      <c r="G5" t="b">
        <v>0</v>
      </c>
    </row>
    <row r="6" spans="1:7">
      <c r="A6" t="s">
        <v>240</v>
      </c>
      <c r="B6" t="s">
        <v>83</v>
      </c>
      <c r="E6" t="b">
        <v>1</v>
      </c>
      <c r="F6" t="b">
        <v>0</v>
      </c>
      <c r="G6" t="b">
        <v>0</v>
      </c>
    </row>
    <row r="7" spans="1:7">
      <c r="A7" t="s">
        <v>241</v>
      </c>
      <c r="B7" t="s">
        <v>83</v>
      </c>
      <c r="E7" t="b">
        <v>0</v>
      </c>
      <c r="F7" t="b">
        <v>0</v>
      </c>
      <c r="G7" t="b">
        <v>0</v>
      </c>
    </row>
    <row r="8" spans="1:7">
      <c r="A8" t="s">
        <v>242</v>
      </c>
      <c r="B8" t="s">
        <v>83</v>
      </c>
      <c r="E8" t="b">
        <v>0</v>
      </c>
      <c r="F8" t="b">
        <v>0</v>
      </c>
      <c r="G8" t="b">
        <v>0</v>
      </c>
    </row>
    <row r="9" spans="1:7">
      <c r="A9" t="s">
        <v>243</v>
      </c>
      <c r="B9" t="s">
        <v>83</v>
      </c>
      <c r="E9" t="b">
        <v>0</v>
      </c>
      <c r="F9" t="b">
        <v>0</v>
      </c>
      <c r="G9" t="b">
        <v>0</v>
      </c>
    </row>
    <row r="10" spans="1:7">
      <c r="A10" t="s">
        <v>244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t="s">
        <v>245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t="s">
        <v>246</v>
      </c>
      <c r="B12" t="s">
        <v>85</v>
      </c>
      <c r="E12" t="b">
        <v>0</v>
      </c>
      <c r="F12" t="b">
        <v>0</v>
      </c>
      <c r="G12" t="b">
        <v>0</v>
      </c>
    </row>
    <row r="13" spans="1:7">
      <c r="A13" t="s">
        <v>247</v>
      </c>
      <c r="B13" t="s">
        <v>85</v>
      </c>
      <c r="E13" t="b">
        <v>0</v>
      </c>
      <c r="F13" t="b">
        <v>0</v>
      </c>
      <c r="G13" t="b">
        <v>0</v>
      </c>
    </row>
    <row r="14" spans="1:7">
      <c r="A14" t="s">
        <v>248</v>
      </c>
      <c r="B14" t="s">
        <v>85</v>
      </c>
      <c r="E14" t="b">
        <v>0</v>
      </c>
      <c r="F14" t="b">
        <v>0</v>
      </c>
      <c r="G14" t="b">
        <v>0</v>
      </c>
    </row>
    <row r="15" spans="1:7">
      <c r="A15" t="s">
        <v>88</v>
      </c>
      <c r="B15" t="s">
        <v>83</v>
      </c>
      <c r="E15" t="b">
        <v>0</v>
      </c>
      <c r="F15" t="b">
        <v>0</v>
      </c>
      <c r="G15" t="b">
        <v>0</v>
      </c>
    </row>
    <row r="16" spans="1:7">
      <c r="A16" t="s">
        <v>249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250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89</v>
      </c>
      <c r="B18" t="s">
        <v>85</v>
      </c>
      <c r="E18" t="b">
        <v>0</v>
      </c>
      <c r="F18" t="b">
        <v>0</v>
      </c>
      <c r="G18" t="b">
        <v>0</v>
      </c>
    </row>
    <row r="19" spans="1:7">
      <c r="A19" t="s">
        <v>90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92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251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252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253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254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85</v>
      </c>
      <c r="B25" t="s">
        <v>85</v>
      </c>
      <c r="E25" t="b">
        <v>0</v>
      </c>
      <c r="F25" t="b">
        <v>0</v>
      </c>
      <c r="G25" t="b">
        <v>0</v>
      </c>
    </row>
    <row r="26" spans="1:7">
      <c r="A26" t="s">
        <v>255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256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257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258</v>
      </c>
      <c r="B29" t="s">
        <v>85</v>
      </c>
      <c r="E29" t="b">
        <v>0</v>
      </c>
      <c r="F29" t="b">
        <v>0</v>
      </c>
      <c r="G29" t="b">
        <v>0</v>
      </c>
    </row>
    <row r="30" spans="1:7">
      <c r="A30" t="s">
        <v>259</v>
      </c>
      <c r="B30" t="s">
        <v>84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9"/>
  <sheetViews>
    <sheetView workbookViewId="0">
      <selection activeCell="I10" sqref="I10"/>
    </sheetView>
  </sheetViews>
  <sheetFormatPr defaultColWidth="12.6640625" defaultRowHeight="15.75" customHeight="1"/>
  <cols>
    <col min="1" max="16384" width="12.6640625" style="10"/>
  </cols>
  <sheetData>
    <row r="1" spans="1:19" ht="15.75" customHeight="1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</row>
    <row r="2" spans="1:19" ht="15.75" customHeight="1">
      <c r="A2" s="7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29</v>
      </c>
      <c r="H2" s="7" t="s">
        <v>31</v>
      </c>
      <c r="I2" s="12" t="s">
        <v>32</v>
      </c>
      <c r="J2" s="7" t="s">
        <v>33</v>
      </c>
      <c r="K2" s="7">
        <v>50000</v>
      </c>
      <c r="L2" s="12" t="s">
        <v>32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b">
        <v>0</v>
      </c>
      <c r="S2" s="7" t="b">
        <v>1</v>
      </c>
    </row>
    <row r="3" spans="1:19" ht="15.75" customHeight="1">
      <c r="A3" s="7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F3" s="7" t="s">
        <v>43</v>
      </c>
      <c r="G3" s="7" t="s">
        <v>44</v>
      </c>
      <c r="H3" s="15" t="s">
        <v>45</v>
      </c>
      <c r="I3" s="12" t="s">
        <v>46</v>
      </c>
      <c r="J3" s="7" t="s">
        <v>47</v>
      </c>
      <c r="K3" s="11">
        <v>5</v>
      </c>
      <c r="L3" s="12" t="s">
        <v>46</v>
      </c>
      <c r="M3" s="7" t="s">
        <v>48</v>
      </c>
      <c r="N3" s="7" t="s">
        <v>49</v>
      </c>
      <c r="O3" s="7" t="s">
        <v>50</v>
      </c>
      <c r="P3" s="7" t="s">
        <v>51</v>
      </c>
      <c r="Q3" s="7" t="s">
        <v>52</v>
      </c>
      <c r="R3" s="7" t="b">
        <v>1</v>
      </c>
      <c r="S3" s="7" t="b">
        <v>0</v>
      </c>
    </row>
    <row r="4" spans="1:19" ht="15.75" customHeight="1">
      <c r="A4" s="7" t="s">
        <v>25</v>
      </c>
      <c r="B4" s="7" t="s">
        <v>40</v>
      </c>
      <c r="C4" s="7" t="s">
        <v>41</v>
      </c>
      <c r="D4" s="7" t="s">
        <v>42</v>
      </c>
      <c r="E4" s="7" t="s">
        <v>43</v>
      </c>
      <c r="F4" s="7" t="s">
        <v>43</v>
      </c>
      <c r="G4" s="7" t="s">
        <v>44</v>
      </c>
      <c r="H4" s="7" t="s">
        <v>45</v>
      </c>
      <c r="I4" s="12" t="s">
        <v>46</v>
      </c>
      <c r="J4" s="7" t="s">
        <v>47</v>
      </c>
      <c r="K4" s="11">
        <v>5</v>
      </c>
      <c r="L4" s="12" t="s">
        <v>46</v>
      </c>
      <c r="M4" s="7" t="s">
        <v>48</v>
      </c>
      <c r="N4" s="7" t="s">
        <v>49</v>
      </c>
      <c r="O4" s="7" t="s">
        <v>50</v>
      </c>
      <c r="P4" s="7" t="s">
        <v>51</v>
      </c>
      <c r="Q4" s="7" t="s">
        <v>52</v>
      </c>
      <c r="R4" s="7" t="b">
        <v>1</v>
      </c>
      <c r="S4" s="7" t="b">
        <v>0</v>
      </c>
    </row>
    <row r="6" spans="1:19" ht="15.75" customHeight="1">
      <c r="I6" s="13"/>
    </row>
    <row r="7" spans="1:19" ht="15.75" customHeight="1">
      <c r="I7" s="13"/>
      <c r="L7" s="13"/>
    </row>
    <row r="8" spans="1:19" ht="15.75" customHeight="1">
      <c r="I8" s="13"/>
      <c r="L8" s="13"/>
    </row>
    <row r="9" spans="1:19" ht="15.75" customHeight="1">
      <c r="L9" s="13"/>
    </row>
  </sheetData>
  <pageMargins left="0.75" right="0.75" top="1" bottom="1" header="0.5" footer="0.5"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53"/>
  <sheetViews>
    <sheetView topLeftCell="D1" zoomScale="88" zoomScaleNormal="88" workbookViewId="0">
      <selection activeCell="K13" sqref="K13"/>
    </sheetView>
  </sheetViews>
  <sheetFormatPr defaultColWidth="9.109375" defaultRowHeight="14.4"/>
  <cols>
    <col min="1" max="1" width="53.77734375" customWidth="1"/>
    <col min="2" max="6" width="19.33203125" customWidth="1"/>
    <col min="7" max="7" width="22.44140625" customWidth="1"/>
    <col min="11" max="11" width="22.33203125" customWidth="1"/>
    <col min="15" max="16" width="13.77734375" customWidth="1"/>
    <col min="20" max="34" width="19.5546875" customWidth="1"/>
  </cols>
  <sheetData>
    <row r="1" spans="1:34">
      <c r="A1" t="s">
        <v>260</v>
      </c>
      <c r="B1" t="s">
        <v>261</v>
      </c>
      <c r="C1" t="s">
        <v>78</v>
      </c>
      <c r="D1" t="s">
        <v>234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80</v>
      </c>
      <c r="R1" t="s">
        <v>81</v>
      </c>
      <c r="S1" t="s">
        <v>82</v>
      </c>
      <c r="T1" t="s">
        <v>274</v>
      </c>
      <c r="U1" t="s">
        <v>275</v>
      </c>
      <c r="V1" t="s">
        <v>276</v>
      </c>
      <c r="W1" t="s">
        <v>79</v>
      </c>
      <c r="X1" t="s">
        <v>235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</row>
    <row r="2" spans="1:34">
      <c r="A2" t="s">
        <v>251</v>
      </c>
      <c r="B2" t="s">
        <v>287</v>
      </c>
      <c r="C2" t="s">
        <v>83</v>
      </c>
      <c r="D2" t="s">
        <v>241</v>
      </c>
      <c r="E2" t="s">
        <v>288</v>
      </c>
      <c r="F2">
        <v>0</v>
      </c>
      <c r="G2" s="16" t="s">
        <v>289</v>
      </c>
      <c r="H2">
        <v>35</v>
      </c>
      <c r="I2">
        <v>1</v>
      </c>
      <c r="J2" t="s">
        <v>290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  <c r="T2" t="b">
        <v>0</v>
      </c>
    </row>
    <row r="3" spans="1:34">
      <c r="A3" t="s">
        <v>291</v>
      </c>
      <c r="B3" t="s">
        <v>287</v>
      </c>
      <c r="C3" t="s">
        <v>83</v>
      </c>
      <c r="D3" t="s">
        <v>240</v>
      </c>
      <c r="E3" t="s">
        <v>288</v>
      </c>
      <c r="F3">
        <v>0</v>
      </c>
      <c r="G3" s="16" t="s">
        <v>292</v>
      </c>
      <c r="H3">
        <v>76</v>
      </c>
      <c r="I3">
        <v>1</v>
      </c>
      <c r="J3" t="s">
        <v>290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  <c r="T3" t="b">
        <v>0</v>
      </c>
    </row>
    <row r="4" spans="1:34">
      <c r="A4" t="s">
        <v>293</v>
      </c>
      <c r="B4" t="s">
        <v>287</v>
      </c>
      <c r="C4" t="s">
        <v>84</v>
      </c>
      <c r="D4" t="s">
        <v>245</v>
      </c>
      <c r="E4" t="s">
        <v>288</v>
      </c>
      <c r="F4">
        <v>0</v>
      </c>
      <c r="G4" s="16" t="s">
        <v>294</v>
      </c>
      <c r="H4">
        <v>63</v>
      </c>
      <c r="I4">
        <v>1</v>
      </c>
      <c r="J4" t="s">
        <v>290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b">
        <v>0</v>
      </c>
      <c r="U4" t="s">
        <v>295</v>
      </c>
      <c r="V4" t="s">
        <v>287</v>
      </c>
      <c r="W4" t="s">
        <v>85</v>
      </c>
      <c r="X4" t="s">
        <v>247</v>
      </c>
      <c r="Y4" t="s">
        <v>288</v>
      </c>
      <c r="Z4">
        <v>0</v>
      </c>
      <c r="AA4" s="16" t="s">
        <v>294</v>
      </c>
      <c r="AB4">
        <v>80</v>
      </c>
      <c r="AC4">
        <v>1</v>
      </c>
      <c r="AD4" t="s">
        <v>290</v>
      </c>
      <c r="AF4" t="b">
        <v>1</v>
      </c>
      <c r="AG4" t="b">
        <v>0</v>
      </c>
      <c r="AH4" t="b">
        <v>0</v>
      </c>
    </row>
    <row r="5" spans="1:34">
      <c r="A5" t="s">
        <v>296</v>
      </c>
      <c r="B5" t="s">
        <v>287</v>
      </c>
      <c r="C5" t="s">
        <v>85</v>
      </c>
      <c r="D5" t="s">
        <v>247</v>
      </c>
      <c r="E5" t="s">
        <v>288</v>
      </c>
      <c r="F5">
        <v>0</v>
      </c>
      <c r="G5" s="16" t="s">
        <v>297</v>
      </c>
      <c r="H5">
        <v>48</v>
      </c>
      <c r="I5">
        <v>1</v>
      </c>
      <c r="J5" t="s">
        <v>290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  <c r="T5" t="b">
        <v>0</v>
      </c>
    </row>
    <row r="6" spans="1:34">
      <c r="A6" t="s">
        <v>298</v>
      </c>
      <c r="B6" t="s">
        <v>287</v>
      </c>
      <c r="C6" t="s">
        <v>83</v>
      </c>
      <c r="D6" t="s">
        <v>240</v>
      </c>
      <c r="E6" t="s">
        <v>288</v>
      </c>
      <c r="F6">
        <v>0</v>
      </c>
      <c r="G6" s="16" t="s">
        <v>299</v>
      </c>
      <c r="H6">
        <v>449</v>
      </c>
      <c r="I6">
        <v>6</v>
      </c>
      <c r="J6" t="s">
        <v>290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  <c r="T6" t="b">
        <v>0</v>
      </c>
    </row>
    <row r="7" spans="1:34">
      <c r="A7" t="s">
        <v>300</v>
      </c>
      <c r="B7" t="s">
        <v>287</v>
      </c>
      <c r="C7" t="s">
        <v>84</v>
      </c>
      <c r="D7" t="s">
        <v>244</v>
      </c>
      <c r="E7" t="s">
        <v>288</v>
      </c>
      <c r="F7">
        <v>0</v>
      </c>
      <c r="G7" s="16" t="s">
        <v>301</v>
      </c>
      <c r="H7">
        <v>50</v>
      </c>
      <c r="I7">
        <v>1</v>
      </c>
      <c r="J7" t="s">
        <v>290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  <c r="T7" t="b">
        <v>0</v>
      </c>
    </row>
    <row r="8" spans="1:34">
      <c r="A8" t="s">
        <v>302</v>
      </c>
      <c r="B8" t="s">
        <v>287</v>
      </c>
      <c r="C8" t="s">
        <v>83</v>
      </c>
      <c r="D8" t="s">
        <v>88</v>
      </c>
      <c r="E8" t="s">
        <v>288</v>
      </c>
      <c r="F8">
        <v>0</v>
      </c>
      <c r="G8" s="16" t="s">
        <v>303</v>
      </c>
      <c r="H8">
        <v>30</v>
      </c>
      <c r="I8">
        <v>1</v>
      </c>
      <c r="J8" t="s">
        <v>290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  <c r="T8" t="b">
        <v>0</v>
      </c>
    </row>
    <row r="9" spans="1:34">
      <c r="A9" s="9" t="s">
        <v>304</v>
      </c>
      <c r="B9" t="s">
        <v>287</v>
      </c>
      <c r="C9" t="s">
        <v>83</v>
      </c>
      <c r="D9" t="s">
        <v>88</v>
      </c>
      <c r="E9" t="s">
        <v>288</v>
      </c>
      <c r="F9">
        <v>0</v>
      </c>
      <c r="G9" s="16" t="s">
        <v>305</v>
      </c>
      <c r="H9">
        <v>40</v>
      </c>
      <c r="I9">
        <v>1</v>
      </c>
      <c r="J9" t="s">
        <v>290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  <c r="T9" t="b">
        <v>0</v>
      </c>
    </row>
    <row r="10" spans="1:34">
      <c r="A10" t="s">
        <v>306</v>
      </c>
      <c r="B10" t="s">
        <v>287</v>
      </c>
      <c r="C10" t="s">
        <v>83</v>
      </c>
      <c r="D10" t="s">
        <v>88</v>
      </c>
      <c r="E10" t="s">
        <v>288</v>
      </c>
      <c r="F10">
        <v>0</v>
      </c>
      <c r="G10" s="16" t="s">
        <v>307</v>
      </c>
      <c r="H10">
        <v>32</v>
      </c>
      <c r="I10">
        <v>1</v>
      </c>
      <c r="J10" t="s">
        <v>290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34">
      <c r="A11" t="s">
        <v>308</v>
      </c>
      <c r="B11" t="s">
        <v>287</v>
      </c>
      <c r="C11" t="s">
        <v>84</v>
      </c>
      <c r="D11" t="s">
        <v>245</v>
      </c>
      <c r="E11" t="s">
        <v>288</v>
      </c>
      <c r="F11">
        <v>0</v>
      </c>
      <c r="G11" s="16" t="s">
        <v>309</v>
      </c>
      <c r="H11">
        <v>26</v>
      </c>
      <c r="I11">
        <v>1</v>
      </c>
      <c r="J11" t="s">
        <v>290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  <c r="T11" t="b">
        <v>0</v>
      </c>
    </row>
    <row r="12" spans="1:34">
      <c r="A12" t="s">
        <v>310</v>
      </c>
      <c r="B12" t="s">
        <v>287</v>
      </c>
      <c r="C12" t="s">
        <v>85</v>
      </c>
      <c r="D12" t="s">
        <v>258</v>
      </c>
      <c r="E12" t="s">
        <v>288</v>
      </c>
      <c r="F12">
        <v>0</v>
      </c>
      <c r="G12" s="16" t="s">
        <v>311</v>
      </c>
      <c r="H12">
        <v>37</v>
      </c>
      <c r="I12">
        <v>1</v>
      </c>
      <c r="J12" t="s">
        <v>290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34">
      <c r="A13" t="s">
        <v>312</v>
      </c>
      <c r="B13" t="s">
        <v>287</v>
      </c>
      <c r="C13" t="s">
        <v>85</v>
      </c>
      <c r="D13" t="s">
        <v>258</v>
      </c>
      <c r="E13" t="s">
        <v>288</v>
      </c>
      <c r="F13">
        <v>0</v>
      </c>
      <c r="G13" s="16" t="s">
        <v>313</v>
      </c>
      <c r="H13">
        <v>37</v>
      </c>
      <c r="I13">
        <v>1</v>
      </c>
      <c r="J13" t="s">
        <v>290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  <c r="T13" t="b">
        <v>0</v>
      </c>
    </row>
    <row r="14" spans="1:34">
      <c r="A14" t="s">
        <v>314</v>
      </c>
      <c r="B14" t="s">
        <v>287</v>
      </c>
      <c r="C14" t="s">
        <v>85</v>
      </c>
      <c r="D14" t="s">
        <v>258</v>
      </c>
      <c r="E14" t="s">
        <v>288</v>
      </c>
      <c r="F14">
        <v>0</v>
      </c>
      <c r="G14" s="16" t="s">
        <v>315</v>
      </c>
      <c r="H14">
        <v>37</v>
      </c>
      <c r="I14">
        <v>1</v>
      </c>
      <c r="J14" t="s">
        <v>290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  <c r="T14" t="b">
        <v>0</v>
      </c>
    </row>
    <row r="15" spans="1:34">
      <c r="A15" t="s">
        <v>316</v>
      </c>
      <c r="B15" t="s">
        <v>287</v>
      </c>
      <c r="C15" t="s">
        <v>85</v>
      </c>
      <c r="D15" t="s">
        <v>85</v>
      </c>
      <c r="E15" t="s">
        <v>288</v>
      </c>
      <c r="F15">
        <v>0</v>
      </c>
      <c r="G15" s="16" t="s">
        <v>317</v>
      </c>
      <c r="H15">
        <v>55</v>
      </c>
      <c r="I15">
        <v>1</v>
      </c>
      <c r="J15" t="s">
        <v>290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  <c r="T15" t="b">
        <v>0</v>
      </c>
    </row>
    <row r="16" spans="1:34">
      <c r="A16" t="s">
        <v>318</v>
      </c>
      <c r="B16" t="s">
        <v>287</v>
      </c>
      <c r="C16" t="s">
        <v>85</v>
      </c>
      <c r="D16" t="s">
        <v>85</v>
      </c>
      <c r="E16" t="s">
        <v>288</v>
      </c>
      <c r="F16">
        <v>0</v>
      </c>
      <c r="G16" s="16" t="s">
        <v>319</v>
      </c>
      <c r="H16">
        <v>55</v>
      </c>
      <c r="I16">
        <v>1</v>
      </c>
      <c r="J16" t="s">
        <v>290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  <c r="T16" t="b">
        <v>0</v>
      </c>
    </row>
    <row r="17" spans="1:20">
      <c r="A17" t="s">
        <v>320</v>
      </c>
      <c r="B17" t="s">
        <v>287</v>
      </c>
      <c r="C17" t="s">
        <v>83</v>
      </c>
      <c r="D17" t="s">
        <v>242</v>
      </c>
      <c r="E17" t="s">
        <v>288</v>
      </c>
      <c r="F17">
        <v>0</v>
      </c>
      <c r="G17" s="16" t="s">
        <v>321</v>
      </c>
      <c r="H17">
        <v>50</v>
      </c>
      <c r="I17">
        <v>1</v>
      </c>
      <c r="J17" t="s">
        <v>290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  <c r="T17" t="b">
        <v>0</v>
      </c>
    </row>
    <row r="18" spans="1:20">
      <c r="A18" t="s">
        <v>322</v>
      </c>
      <c r="B18" t="s">
        <v>287</v>
      </c>
      <c r="C18" t="s">
        <v>83</v>
      </c>
      <c r="D18" t="s">
        <v>250</v>
      </c>
      <c r="E18" t="s">
        <v>288</v>
      </c>
      <c r="F18">
        <v>0</v>
      </c>
      <c r="G18" s="16" t="s">
        <v>323</v>
      </c>
      <c r="H18">
        <v>599</v>
      </c>
      <c r="I18">
        <v>6</v>
      </c>
      <c r="J18" t="s">
        <v>290</v>
      </c>
      <c r="K18" t="s">
        <v>324</v>
      </c>
      <c r="L18" t="b">
        <v>0</v>
      </c>
      <c r="M18" t="b">
        <v>0</v>
      </c>
      <c r="N18" t="b">
        <v>0</v>
      </c>
      <c r="Q18" t="b">
        <v>0</v>
      </c>
      <c r="R18" t="b">
        <v>0</v>
      </c>
      <c r="S18" t="b">
        <v>0</v>
      </c>
      <c r="T18" t="b">
        <v>1</v>
      </c>
    </row>
    <row r="19" spans="1:20">
      <c r="A19" t="s">
        <v>325</v>
      </c>
      <c r="B19" t="s">
        <v>287</v>
      </c>
      <c r="C19" t="s">
        <v>83</v>
      </c>
      <c r="D19" t="s">
        <v>250</v>
      </c>
      <c r="E19" t="s">
        <v>288</v>
      </c>
      <c r="F19">
        <v>0</v>
      </c>
      <c r="G19" s="16" t="s">
        <v>326</v>
      </c>
      <c r="H19">
        <v>799</v>
      </c>
      <c r="I19">
        <v>8</v>
      </c>
      <c r="J19" t="s">
        <v>290</v>
      </c>
      <c r="K19" t="s">
        <v>327</v>
      </c>
      <c r="L19" t="b">
        <v>0</v>
      </c>
      <c r="M19" t="b">
        <v>0</v>
      </c>
      <c r="N19" t="b">
        <v>0</v>
      </c>
      <c r="Q19" t="b">
        <v>0</v>
      </c>
      <c r="R19" t="b">
        <v>0</v>
      </c>
      <c r="S19" t="b">
        <v>0</v>
      </c>
      <c r="T19" t="b">
        <v>1</v>
      </c>
    </row>
    <row r="20" spans="1:20">
      <c r="A20" t="s">
        <v>328</v>
      </c>
      <c r="B20" t="s">
        <v>287</v>
      </c>
      <c r="C20" t="s">
        <v>83</v>
      </c>
      <c r="D20" t="s">
        <v>250</v>
      </c>
      <c r="E20" t="s">
        <v>288</v>
      </c>
      <c r="F20">
        <v>0</v>
      </c>
      <c r="G20" s="16" t="s">
        <v>329</v>
      </c>
      <c r="H20">
        <v>599</v>
      </c>
      <c r="I20">
        <v>6</v>
      </c>
      <c r="J20" t="s">
        <v>290</v>
      </c>
      <c r="K20" t="s">
        <v>330</v>
      </c>
      <c r="L20" t="b">
        <v>0</v>
      </c>
      <c r="M20" t="b">
        <v>0</v>
      </c>
      <c r="N20" t="b">
        <v>0</v>
      </c>
      <c r="Q20" t="b">
        <v>0</v>
      </c>
      <c r="R20" t="b">
        <v>0</v>
      </c>
      <c r="S20" t="b">
        <v>0</v>
      </c>
      <c r="T20" t="b">
        <v>1</v>
      </c>
    </row>
    <row r="21" spans="1:20">
      <c r="A21" t="s">
        <v>331</v>
      </c>
      <c r="B21" t="s">
        <v>287</v>
      </c>
      <c r="C21" t="s">
        <v>83</v>
      </c>
      <c r="D21" t="s">
        <v>250</v>
      </c>
      <c r="E21" t="s">
        <v>288</v>
      </c>
      <c r="F21">
        <v>0</v>
      </c>
      <c r="G21" s="16" t="s">
        <v>332</v>
      </c>
      <c r="H21">
        <v>799</v>
      </c>
      <c r="I21">
        <v>8</v>
      </c>
      <c r="J21" t="s">
        <v>290</v>
      </c>
      <c r="K21" t="s">
        <v>333</v>
      </c>
      <c r="L21" t="b">
        <v>0</v>
      </c>
      <c r="M21" t="b">
        <v>0</v>
      </c>
      <c r="N21" t="b">
        <v>0</v>
      </c>
      <c r="Q21" t="b">
        <v>0</v>
      </c>
      <c r="R21" t="b">
        <v>0</v>
      </c>
      <c r="S21" t="b">
        <v>0</v>
      </c>
      <c r="T21" t="b">
        <v>1</v>
      </c>
    </row>
    <row r="22" spans="1:20">
      <c r="A22" t="s">
        <v>334</v>
      </c>
      <c r="B22" t="s">
        <v>287</v>
      </c>
      <c r="C22" t="s">
        <v>83</v>
      </c>
      <c r="D22" t="s">
        <v>240</v>
      </c>
      <c r="E22" t="s">
        <v>288</v>
      </c>
      <c r="F22">
        <v>0</v>
      </c>
      <c r="G22" s="16" t="s">
        <v>335</v>
      </c>
      <c r="H22">
        <v>50</v>
      </c>
      <c r="I22">
        <v>1</v>
      </c>
      <c r="J22" t="s">
        <v>290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  <c r="T22" t="b">
        <v>0</v>
      </c>
    </row>
    <row r="23" spans="1:20">
      <c r="A23" t="s">
        <v>336</v>
      </c>
      <c r="B23" t="s">
        <v>287</v>
      </c>
      <c r="C23" t="s">
        <v>83</v>
      </c>
      <c r="D23" t="s">
        <v>240</v>
      </c>
      <c r="E23" t="s">
        <v>288</v>
      </c>
      <c r="F23">
        <v>0</v>
      </c>
      <c r="G23" s="16" t="s">
        <v>337</v>
      </c>
      <c r="H23">
        <v>51</v>
      </c>
      <c r="I23">
        <v>2</v>
      </c>
      <c r="J23" t="s">
        <v>290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  <c r="T23" t="b">
        <v>0</v>
      </c>
    </row>
    <row r="24" spans="1:20">
      <c r="A24" t="s">
        <v>90</v>
      </c>
      <c r="B24" t="s">
        <v>287</v>
      </c>
      <c r="C24" t="s">
        <v>83</v>
      </c>
      <c r="D24" t="s">
        <v>240</v>
      </c>
      <c r="E24" t="s">
        <v>288</v>
      </c>
      <c r="F24">
        <v>0</v>
      </c>
      <c r="G24" s="16" t="s">
        <v>338</v>
      </c>
      <c r="H24">
        <v>53</v>
      </c>
      <c r="I24">
        <v>4</v>
      </c>
      <c r="J24" t="s">
        <v>290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0">
      <c r="A25" t="s">
        <v>91</v>
      </c>
      <c r="B25" t="s">
        <v>287</v>
      </c>
      <c r="C25" t="s">
        <v>83</v>
      </c>
      <c r="D25" t="s">
        <v>240</v>
      </c>
      <c r="E25" t="s">
        <v>339</v>
      </c>
      <c r="F25">
        <v>0</v>
      </c>
      <c r="G25" t="s">
        <v>339</v>
      </c>
      <c r="H25">
        <v>52</v>
      </c>
      <c r="I25">
        <v>3</v>
      </c>
      <c r="J25" t="s">
        <v>290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0">
      <c r="A26" t="s">
        <v>340</v>
      </c>
      <c r="B26" t="s">
        <v>287</v>
      </c>
      <c r="C26" t="s">
        <v>83</v>
      </c>
      <c r="D26" t="s">
        <v>254</v>
      </c>
      <c r="E26" t="s">
        <v>288</v>
      </c>
      <c r="F26">
        <v>0</v>
      </c>
      <c r="G26" s="16" t="s">
        <v>341</v>
      </c>
      <c r="H26">
        <v>99</v>
      </c>
      <c r="I26">
        <v>1</v>
      </c>
      <c r="J26" t="s">
        <v>290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0">
      <c r="A27" t="s">
        <v>342</v>
      </c>
      <c r="B27" t="s">
        <v>287</v>
      </c>
      <c r="C27" t="s">
        <v>83</v>
      </c>
      <c r="D27" t="s">
        <v>254</v>
      </c>
      <c r="E27" t="s">
        <v>288</v>
      </c>
      <c r="F27">
        <v>0</v>
      </c>
      <c r="G27" s="16" t="s">
        <v>343</v>
      </c>
      <c r="H27">
        <v>99</v>
      </c>
      <c r="I27">
        <v>1</v>
      </c>
      <c r="J27" t="s">
        <v>290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0">
      <c r="A28" t="s">
        <v>344</v>
      </c>
      <c r="B28" t="s">
        <v>287</v>
      </c>
      <c r="C28" t="s">
        <v>83</v>
      </c>
      <c r="D28" t="s">
        <v>257</v>
      </c>
      <c r="E28" t="s">
        <v>288</v>
      </c>
      <c r="F28">
        <v>0</v>
      </c>
      <c r="G28" s="16" t="s">
        <v>345</v>
      </c>
      <c r="H28">
        <v>60</v>
      </c>
      <c r="I28">
        <v>1</v>
      </c>
      <c r="J28" t="s">
        <v>290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0">
      <c r="A29" t="s">
        <v>346</v>
      </c>
      <c r="B29" t="s">
        <v>287</v>
      </c>
      <c r="C29" t="s">
        <v>83</v>
      </c>
      <c r="D29" t="s">
        <v>257</v>
      </c>
      <c r="E29" t="s">
        <v>288</v>
      </c>
      <c r="F29">
        <v>0</v>
      </c>
      <c r="G29" s="16" t="s">
        <v>347</v>
      </c>
      <c r="H29">
        <v>60</v>
      </c>
      <c r="I29">
        <v>1</v>
      </c>
      <c r="J29" t="s">
        <v>290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  <c r="T29" t="b">
        <v>0</v>
      </c>
    </row>
    <row r="30" spans="1:20">
      <c r="A30" t="s">
        <v>348</v>
      </c>
      <c r="B30" t="s">
        <v>287</v>
      </c>
      <c r="C30" t="s">
        <v>83</v>
      </c>
      <c r="D30" t="s">
        <v>257</v>
      </c>
      <c r="E30" t="s">
        <v>288</v>
      </c>
      <c r="F30">
        <v>0</v>
      </c>
      <c r="G30" s="16" t="s">
        <v>349</v>
      </c>
      <c r="H30">
        <v>90</v>
      </c>
      <c r="I30">
        <v>1</v>
      </c>
      <c r="J30" t="s">
        <v>290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  <c r="T30" t="b">
        <v>0</v>
      </c>
    </row>
    <row r="31" spans="1:20">
      <c r="A31" t="s">
        <v>350</v>
      </c>
      <c r="B31" t="s">
        <v>287</v>
      </c>
      <c r="C31" t="s">
        <v>83</v>
      </c>
      <c r="D31" t="s">
        <v>253</v>
      </c>
      <c r="E31" t="s">
        <v>288</v>
      </c>
      <c r="F31">
        <v>0</v>
      </c>
      <c r="G31" s="16" t="s">
        <v>351</v>
      </c>
      <c r="H31">
        <v>50</v>
      </c>
      <c r="I31">
        <v>1</v>
      </c>
      <c r="J31" t="s">
        <v>290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  <c r="T31" t="b">
        <v>0</v>
      </c>
    </row>
    <row r="32" spans="1:20">
      <c r="A32" t="s">
        <v>352</v>
      </c>
      <c r="B32" t="s">
        <v>287</v>
      </c>
      <c r="C32" t="s">
        <v>83</v>
      </c>
      <c r="D32" t="s">
        <v>252</v>
      </c>
      <c r="E32" t="s">
        <v>288</v>
      </c>
      <c r="F32">
        <v>0</v>
      </c>
      <c r="G32" s="16" t="s">
        <v>353</v>
      </c>
      <c r="H32">
        <v>87</v>
      </c>
      <c r="I32">
        <v>1</v>
      </c>
      <c r="J32" t="s">
        <v>290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  <c r="T32" t="b">
        <v>0</v>
      </c>
    </row>
    <row r="33" spans="1:20">
      <c r="A33" t="s">
        <v>354</v>
      </c>
      <c r="B33" t="s">
        <v>287</v>
      </c>
      <c r="C33" t="s">
        <v>83</v>
      </c>
      <c r="D33" t="s">
        <v>251</v>
      </c>
      <c r="E33" t="s">
        <v>288</v>
      </c>
      <c r="F33">
        <v>0</v>
      </c>
      <c r="G33" s="16" t="s">
        <v>355</v>
      </c>
      <c r="H33">
        <v>135</v>
      </c>
      <c r="I33">
        <v>1</v>
      </c>
      <c r="J33" t="s">
        <v>290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  <c r="T33" t="b">
        <v>0</v>
      </c>
    </row>
    <row r="34" spans="1:20">
      <c r="A34" s="9" t="s">
        <v>356</v>
      </c>
      <c r="B34" t="s">
        <v>287</v>
      </c>
      <c r="C34" t="s">
        <v>83</v>
      </c>
      <c r="D34" t="s">
        <v>253</v>
      </c>
      <c r="E34" t="s">
        <v>288</v>
      </c>
      <c r="F34">
        <v>0</v>
      </c>
      <c r="G34" s="16" t="s">
        <v>357</v>
      </c>
      <c r="H34">
        <v>47</v>
      </c>
      <c r="I34">
        <v>1</v>
      </c>
      <c r="J34" t="s">
        <v>290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  <c r="T34" t="b">
        <v>0</v>
      </c>
    </row>
    <row r="35" spans="1:20">
      <c r="A35" t="s">
        <v>358</v>
      </c>
      <c r="B35" t="s">
        <v>287</v>
      </c>
      <c r="C35" t="s">
        <v>83</v>
      </c>
      <c r="D35" t="s">
        <v>251</v>
      </c>
      <c r="E35" t="s">
        <v>288</v>
      </c>
      <c r="F35">
        <v>0</v>
      </c>
      <c r="G35" s="16" t="s">
        <v>359</v>
      </c>
      <c r="H35">
        <v>49</v>
      </c>
      <c r="I35">
        <v>1</v>
      </c>
      <c r="J35" t="s">
        <v>290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  <c r="T35" t="b">
        <v>0</v>
      </c>
    </row>
    <row r="36" spans="1:20">
      <c r="A36" t="s">
        <v>360</v>
      </c>
      <c r="B36" t="s">
        <v>287</v>
      </c>
      <c r="C36" t="s">
        <v>83</v>
      </c>
      <c r="D36" t="s">
        <v>252</v>
      </c>
      <c r="E36" t="s">
        <v>288</v>
      </c>
      <c r="F36">
        <v>0</v>
      </c>
      <c r="G36" s="16" t="s">
        <v>361</v>
      </c>
      <c r="H36">
        <v>109</v>
      </c>
      <c r="I36">
        <v>1</v>
      </c>
      <c r="J36" t="s">
        <v>290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  <c r="T36" t="b">
        <v>0</v>
      </c>
    </row>
    <row r="37" spans="1:20">
      <c r="A37" t="s">
        <v>362</v>
      </c>
      <c r="B37" t="s">
        <v>287</v>
      </c>
      <c r="C37" t="s">
        <v>83</v>
      </c>
      <c r="D37" t="s">
        <v>249</v>
      </c>
      <c r="E37" t="s">
        <v>288</v>
      </c>
      <c r="F37">
        <v>0</v>
      </c>
      <c r="G37" s="16" t="s">
        <v>363</v>
      </c>
      <c r="H37">
        <v>150</v>
      </c>
      <c r="I37">
        <v>1</v>
      </c>
      <c r="J37" t="s">
        <v>290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  <c r="T37" t="b">
        <v>0</v>
      </c>
    </row>
    <row r="38" spans="1:20">
      <c r="A38" t="s">
        <v>364</v>
      </c>
      <c r="B38" t="s">
        <v>287</v>
      </c>
      <c r="C38" t="s">
        <v>83</v>
      </c>
      <c r="D38" t="s">
        <v>240</v>
      </c>
      <c r="E38" t="s">
        <v>288</v>
      </c>
      <c r="F38">
        <v>0</v>
      </c>
      <c r="G38" s="16" t="s">
        <v>365</v>
      </c>
      <c r="H38">
        <v>399</v>
      </c>
      <c r="I38">
        <v>1</v>
      </c>
      <c r="J38" t="s">
        <v>290</v>
      </c>
      <c r="K38" t="s">
        <v>366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  <c r="T38" t="b">
        <v>1</v>
      </c>
    </row>
    <row r="39" spans="1:20">
      <c r="A39" t="s">
        <v>367</v>
      </c>
      <c r="B39" t="s">
        <v>287</v>
      </c>
      <c r="C39" t="s">
        <v>83</v>
      </c>
      <c r="D39" t="s">
        <v>240</v>
      </c>
      <c r="E39" t="s">
        <v>288</v>
      </c>
      <c r="F39">
        <v>0</v>
      </c>
      <c r="G39" s="16" t="s">
        <v>368</v>
      </c>
      <c r="H39">
        <v>499</v>
      </c>
      <c r="I39">
        <v>1</v>
      </c>
      <c r="J39" t="s">
        <v>290</v>
      </c>
      <c r="K39" t="s">
        <v>369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  <c r="T39" t="b">
        <v>1</v>
      </c>
    </row>
    <row r="40" spans="1:20">
      <c r="A40" t="s">
        <v>370</v>
      </c>
      <c r="B40" t="s">
        <v>287</v>
      </c>
      <c r="C40" t="s">
        <v>83</v>
      </c>
      <c r="D40" t="s">
        <v>240</v>
      </c>
      <c r="E40" t="s">
        <v>288</v>
      </c>
      <c r="F40">
        <v>0</v>
      </c>
      <c r="G40" s="16" t="s">
        <v>371</v>
      </c>
      <c r="H40">
        <v>175</v>
      </c>
      <c r="I40">
        <v>1</v>
      </c>
      <c r="J40" t="s">
        <v>290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  <c r="T40" t="b">
        <v>0</v>
      </c>
    </row>
    <row r="41" spans="1:20">
      <c r="A41" t="s">
        <v>372</v>
      </c>
      <c r="B41" t="s">
        <v>287</v>
      </c>
      <c r="C41" t="s">
        <v>83</v>
      </c>
      <c r="D41" t="s">
        <v>240</v>
      </c>
      <c r="E41" t="s">
        <v>288</v>
      </c>
      <c r="F41">
        <v>0</v>
      </c>
      <c r="G41" s="16" t="s">
        <v>373</v>
      </c>
      <c r="H41">
        <v>125</v>
      </c>
      <c r="I41">
        <v>1</v>
      </c>
      <c r="J41" t="s">
        <v>290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  <c r="T41" t="b">
        <v>0</v>
      </c>
    </row>
    <row r="42" spans="1:20">
      <c r="A42" t="s">
        <v>374</v>
      </c>
      <c r="B42" t="s">
        <v>287</v>
      </c>
      <c r="C42" t="s">
        <v>83</v>
      </c>
      <c r="D42" t="s">
        <v>253</v>
      </c>
      <c r="E42" t="s">
        <v>288</v>
      </c>
      <c r="F42">
        <v>0</v>
      </c>
      <c r="G42" s="16" t="s">
        <v>375</v>
      </c>
      <c r="H42">
        <v>120</v>
      </c>
      <c r="I42">
        <v>1</v>
      </c>
      <c r="J42" t="s">
        <v>290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  <c r="T42" t="b">
        <v>0</v>
      </c>
    </row>
    <row r="43" spans="1:20">
      <c r="A43" t="s">
        <v>376</v>
      </c>
      <c r="B43" t="s">
        <v>287</v>
      </c>
      <c r="C43" t="s">
        <v>84</v>
      </c>
      <c r="D43" t="s">
        <v>259</v>
      </c>
      <c r="E43" t="s">
        <v>288</v>
      </c>
      <c r="F43">
        <v>0</v>
      </c>
      <c r="G43" s="16" t="s">
        <v>377</v>
      </c>
      <c r="H43">
        <v>42</v>
      </c>
      <c r="I43">
        <v>1</v>
      </c>
      <c r="J43" t="s">
        <v>290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  <c r="T43" t="b">
        <v>0</v>
      </c>
    </row>
    <row r="44" spans="1:20">
      <c r="A44" t="s">
        <v>378</v>
      </c>
      <c r="B44" t="s">
        <v>287</v>
      </c>
      <c r="C44" t="s">
        <v>83</v>
      </c>
      <c r="D44" t="s">
        <v>255</v>
      </c>
      <c r="E44" t="s">
        <v>288</v>
      </c>
      <c r="F44">
        <v>0</v>
      </c>
      <c r="G44" s="16" t="s">
        <v>379</v>
      </c>
      <c r="H44">
        <v>320</v>
      </c>
      <c r="I44">
        <v>1</v>
      </c>
      <c r="J44" t="s">
        <v>290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  <c r="T44" t="b">
        <v>0</v>
      </c>
    </row>
    <row r="45" spans="1:20">
      <c r="A45" t="s">
        <v>380</v>
      </c>
      <c r="B45" t="s">
        <v>287</v>
      </c>
      <c r="C45" t="s">
        <v>84</v>
      </c>
      <c r="D45" t="s">
        <v>259</v>
      </c>
      <c r="E45" t="s">
        <v>288</v>
      </c>
      <c r="F45">
        <v>0</v>
      </c>
      <c r="G45" s="16" t="s">
        <v>381</v>
      </c>
      <c r="H45">
        <v>30</v>
      </c>
      <c r="I45">
        <v>1</v>
      </c>
      <c r="J45" t="s">
        <v>290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  <c r="T45" t="b">
        <v>0</v>
      </c>
    </row>
    <row r="46" spans="1:20">
      <c r="A46" t="s">
        <v>382</v>
      </c>
      <c r="B46" t="s">
        <v>287</v>
      </c>
      <c r="C46" t="s">
        <v>83</v>
      </c>
      <c r="D46" t="s">
        <v>257</v>
      </c>
      <c r="E46" t="s">
        <v>288</v>
      </c>
      <c r="F46">
        <v>0</v>
      </c>
      <c r="G46" s="16" t="s">
        <v>383</v>
      </c>
      <c r="H46">
        <v>49</v>
      </c>
      <c r="I46">
        <v>1</v>
      </c>
      <c r="J46" t="s">
        <v>290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  <c r="T46" t="b">
        <v>0</v>
      </c>
    </row>
    <row r="47" spans="1:20">
      <c r="A47" t="s">
        <v>384</v>
      </c>
      <c r="B47" t="s">
        <v>287</v>
      </c>
      <c r="C47" t="s">
        <v>85</v>
      </c>
      <c r="D47" t="s">
        <v>85</v>
      </c>
      <c r="E47" t="s">
        <v>288</v>
      </c>
      <c r="F47">
        <v>0</v>
      </c>
      <c r="G47" s="16" t="s">
        <v>385</v>
      </c>
      <c r="H47">
        <v>50</v>
      </c>
      <c r="I47">
        <v>1</v>
      </c>
      <c r="J47" t="s">
        <v>290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  <c r="T47" t="b">
        <v>0</v>
      </c>
    </row>
    <row r="48" spans="1:20">
      <c r="A48" t="s">
        <v>386</v>
      </c>
      <c r="B48" t="s">
        <v>287</v>
      </c>
      <c r="C48" t="s">
        <v>83</v>
      </c>
      <c r="D48" t="s">
        <v>254</v>
      </c>
      <c r="E48" t="s">
        <v>288</v>
      </c>
      <c r="F48">
        <v>0</v>
      </c>
      <c r="G48" s="16" t="s">
        <v>387</v>
      </c>
      <c r="H48">
        <v>99</v>
      </c>
      <c r="I48">
        <v>1</v>
      </c>
      <c r="J48" t="s">
        <v>290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  <c r="T48" t="b">
        <v>0</v>
      </c>
    </row>
    <row r="49" spans="1:20">
      <c r="A49" t="s">
        <v>388</v>
      </c>
      <c r="B49" t="s">
        <v>287</v>
      </c>
      <c r="C49" t="s">
        <v>83</v>
      </c>
      <c r="D49" t="s">
        <v>240</v>
      </c>
      <c r="E49" t="s">
        <v>288</v>
      </c>
      <c r="F49">
        <v>0</v>
      </c>
      <c r="G49" s="16" t="s">
        <v>389</v>
      </c>
      <c r="H49">
        <v>152</v>
      </c>
      <c r="I49">
        <v>1</v>
      </c>
      <c r="J49" t="s">
        <v>290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  <c r="T49" t="b">
        <v>0</v>
      </c>
    </row>
    <row r="50" spans="1:20">
      <c r="A50" t="s">
        <v>390</v>
      </c>
      <c r="B50" t="s">
        <v>287</v>
      </c>
      <c r="C50" t="s">
        <v>83</v>
      </c>
      <c r="D50" t="s">
        <v>240</v>
      </c>
      <c r="E50" t="s">
        <v>288</v>
      </c>
      <c r="F50">
        <v>0</v>
      </c>
      <c r="G50" s="16" t="s">
        <v>391</v>
      </c>
      <c r="H50">
        <v>105</v>
      </c>
      <c r="I50">
        <v>1</v>
      </c>
      <c r="J50" t="s">
        <v>290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  <c r="T50" t="b">
        <v>0</v>
      </c>
    </row>
    <row r="51" spans="1:20">
      <c r="A51" t="s">
        <v>392</v>
      </c>
      <c r="B51" t="s">
        <v>287</v>
      </c>
      <c r="C51" t="s">
        <v>83</v>
      </c>
      <c r="D51" t="s">
        <v>240</v>
      </c>
      <c r="E51" t="s">
        <v>288</v>
      </c>
      <c r="F51">
        <v>0</v>
      </c>
      <c r="G51" s="16" t="s">
        <v>393</v>
      </c>
      <c r="H51">
        <v>125</v>
      </c>
      <c r="I51">
        <v>1</v>
      </c>
      <c r="J51" t="s">
        <v>290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  <c r="T51" t="b">
        <v>0</v>
      </c>
    </row>
    <row r="52" spans="1:20">
      <c r="A52" t="s">
        <v>394</v>
      </c>
      <c r="B52" t="s">
        <v>287</v>
      </c>
      <c r="C52" t="s">
        <v>83</v>
      </c>
      <c r="D52" t="s">
        <v>256</v>
      </c>
      <c r="E52" t="s">
        <v>288</v>
      </c>
      <c r="F52">
        <v>0</v>
      </c>
      <c r="G52" s="16" t="s">
        <v>395</v>
      </c>
      <c r="H52">
        <v>95</v>
      </c>
      <c r="I52">
        <v>1</v>
      </c>
      <c r="J52" t="s">
        <v>290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  <c r="T52" t="b">
        <v>0</v>
      </c>
    </row>
    <row r="53" spans="1:20">
      <c r="A53" t="s">
        <v>396</v>
      </c>
      <c r="B53" t="s">
        <v>287</v>
      </c>
      <c r="C53" t="s">
        <v>83</v>
      </c>
      <c r="D53" t="s">
        <v>240</v>
      </c>
      <c r="E53" t="s">
        <v>288</v>
      </c>
      <c r="F53">
        <v>0</v>
      </c>
      <c r="G53" s="16" t="s">
        <v>397</v>
      </c>
      <c r="H53">
        <v>76</v>
      </c>
      <c r="I53">
        <v>1</v>
      </c>
      <c r="J53" t="s">
        <v>290</v>
      </c>
      <c r="L53" t="b">
        <v>0</v>
      </c>
      <c r="M53" t="b">
        <v>0</v>
      </c>
      <c r="N53" t="b">
        <v>0</v>
      </c>
    </row>
  </sheetData>
  <pageMargins left="0.75" right="0.75" top="1" bottom="1" header="0.5" footer="0.5"/>
  <ignoredErrors>
    <ignoredError sqref="AA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zoomScale="115" zoomScaleNormal="115" workbookViewId="0">
      <selection activeCell="B12" sqref="B12"/>
    </sheetView>
  </sheetViews>
  <sheetFormatPr defaultColWidth="9.109375" defaultRowHeight="14.4"/>
  <cols>
    <col min="1" max="1" width="27" customWidth="1"/>
    <col min="2" max="2" width="39" customWidth="1"/>
    <col min="3" max="3" width="17.88671875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398</v>
      </c>
      <c r="C11" t="s">
        <v>125</v>
      </c>
      <c r="D11" t="s">
        <v>156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6"/>
  <sheetViews>
    <sheetView workbookViewId="0">
      <selection activeCell="A12" sqref="A1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399</v>
      </c>
    </row>
    <row r="3" spans="1:5">
      <c r="A3" t="s">
        <v>101</v>
      </c>
      <c r="B3" t="s">
        <v>98</v>
      </c>
      <c r="D3" t="s">
        <v>102</v>
      </c>
      <c r="E3" t="s">
        <v>400</v>
      </c>
    </row>
    <row r="4" spans="1:5">
      <c r="A4" t="s">
        <v>104</v>
      </c>
      <c r="B4" t="s">
        <v>105</v>
      </c>
      <c r="E4" t="s">
        <v>401</v>
      </c>
    </row>
    <row r="5" spans="1:5">
      <c r="A5" t="s">
        <v>97</v>
      </c>
      <c r="B5" t="s">
        <v>105</v>
      </c>
      <c r="E5" t="s">
        <v>402</v>
      </c>
    </row>
    <row r="6" spans="1:5">
      <c r="A6" t="s">
        <v>101</v>
      </c>
      <c r="B6" t="s">
        <v>105</v>
      </c>
      <c r="E6" t="s">
        <v>403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6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404</v>
      </c>
    </row>
    <row r="3" spans="1:5">
      <c r="A3" t="s">
        <v>101</v>
      </c>
      <c r="B3" t="s">
        <v>98</v>
      </c>
      <c r="D3" t="s">
        <v>102</v>
      </c>
      <c r="E3" t="s">
        <v>405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"/>
  <sheetViews>
    <sheetView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404</v>
      </c>
    </row>
    <row r="3" spans="1:5">
      <c r="A3" t="s">
        <v>101</v>
      </c>
      <c r="B3" t="s">
        <v>98</v>
      </c>
      <c r="D3" t="s">
        <v>102</v>
      </c>
      <c r="E3" t="s">
        <v>405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404</v>
      </c>
    </row>
    <row r="3" spans="1:5">
      <c r="A3" t="s">
        <v>101</v>
      </c>
      <c r="B3" t="s">
        <v>98</v>
      </c>
      <c r="D3" t="s">
        <v>102</v>
      </c>
      <c r="E3" t="s">
        <v>405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6"/>
  <sheetViews>
    <sheetView workbookViewId="0">
      <selection activeCell="A5" sqref="A5"/>
    </sheetView>
  </sheetViews>
  <sheetFormatPr defaultColWidth="9.109375" defaultRowHeight="14.4"/>
  <cols>
    <col min="1" max="1" width="32.5546875" customWidth="1"/>
    <col min="2" max="2" width="19.44140625" customWidth="1"/>
    <col min="3" max="4" width="14.88671875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404</v>
      </c>
    </row>
    <row r="3" spans="1:4">
      <c r="A3" t="s">
        <v>101</v>
      </c>
      <c r="B3" t="s">
        <v>98</v>
      </c>
      <c r="C3" t="s">
        <v>102</v>
      </c>
      <c r="D3" t="s">
        <v>405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7"/>
  <sheetViews>
    <sheetView zoomScale="85" zoomScaleNormal="85" workbookViewId="0">
      <selection activeCell="F14" sqref="F14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399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7"/>
  <sheetViews>
    <sheetView zoomScale="85" zoomScaleNormal="85"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399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7"/>
  <sheetViews>
    <sheetView zoomScale="85" zoomScaleNormal="85"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399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407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640625" defaultRowHeight="15.75" customHeight="1"/>
  <cols>
    <col min="1" max="16384" width="12.6640625" style="10"/>
  </cols>
  <sheetData>
    <row r="1" spans="1:15" ht="15.75" customHeight="1">
      <c r="A1" s="7" t="s">
        <v>53</v>
      </c>
      <c r="B1" s="7" t="s">
        <v>54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65</v>
      </c>
      <c r="N1" s="7" t="s">
        <v>23</v>
      </c>
      <c r="O1" s="7" t="s">
        <v>24</v>
      </c>
    </row>
    <row r="2" spans="1:15" ht="15.75" customHeight="1">
      <c r="A2" s="7" t="s">
        <v>26</v>
      </c>
      <c r="B2" s="7" t="s">
        <v>26</v>
      </c>
      <c r="C2" s="7" t="s">
        <v>26</v>
      </c>
      <c r="D2" s="7" t="s">
        <v>26</v>
      </c>
      <c r="E2" s="7" t="s">
        <v>28</v>
      </c>
      <c r="F2" s="7" t="s">
        <v>25</v>
      </c>
      <c r="G2" s="7" t="s">
        <v>27</v>
      </c>
      <c r="H2" s="7" t="s">
        <v>27</v>
      </c>
      <c r="I2" s="7" t="s">
        <v>27</v>
      </c>
      <c r="J2" s="7" t="s">
        <v>66</v>
      </c>
      <c r="K2" s="7">
        <v>5.0000000000000001E+63</v>
      </c>
      <c r="L2" s="7" t="s">
        <v>67</v>
      </c>
      <c r="M2" s="7"/>
      <c r="N2" s="7" t="b">
        <v>0</v>
      </c>
      <c r="O2" s="7" t="b">
        <v>1</v>
      </c>
    </row>
    <row r="3" spans="1:15" ht="15.75" customHeight="1">
      <c r="A3" s="7" t="s">
        <v>68</v>
      </c>
      <c r="B3" s="7" t="s">
        <v>69</v>
      </c>
      <c r="C3" s="7" t="s">
        <v>70</v>
      </c>
      <c r="D3" s="7" t="s">
        <v>71</v>
      </c>
      <c r="E3" s="7" t="s">
        <v>72</v>
      </c>
      <c r="F3" s="7" t="s">
        <v>39</v>
      </c>
      <c r="G3" s="7" t="s">
        <v>73</v>
      </c>
      <c r="H3" s="7" t="s">
        <v>74</v>
      </c>
      <c r="I3" s="7" t="s">
        <v>70</v>
      </c>
      <c r="J3" s="7" t="s">
        <v>75</v>
      </c>
      <c r="K3" s="15" t="s">
        <v>76</v>
      </c>
      <c r="L3" s="7" t="s">
        <v>77</v>
      </c>
      <c r="M3" s="11">
        <v>1</v>
      </c>
      <c r="N3" s="7" t="b">
        <v>1</v>
      </c>
      <c r="O3" s="7" t="b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19"/>
  <sheetViews>
    <sheetView zoomScale="80" zoomScaleNormal="80" workbookViewId="0">
      <selection activeCell="L21" sqref="L21"/>
    </sheetView>
  </sheetViews>
  <sheetFormatPr defaultColWidth="9.109375" defaultRowHeight="14.4"/>
  <sheetData>
    <row r="1" spans="1:1">
      <c r="A1" t="s">
        <v>408</v>
      </c>
    </row>
    <row r="2" spans="1:1">
      <c r="A2" t="s">
        <v>409</v>
      </c>
    </row>
    <row r="3" spans="1:1">
      <c r="A3" t="s">
        <v>89</v>
      </c>
    </row>
    <row r="4" spans="1:1">
      <c r="A4" t="s">
        <v>410</v>
      </c>
    </row>
    <row r="5" spans="1:1">
      <c r="A5" t="s">
        <v>411</v>
      </c>
    </row>
    <row r="6" spans="1:1">
      <c r="A6" s="8" t="s">
        <v>412</v>
      </c>
    </row>
    <row r="7" spans="1:1">
      <c r="A7" t="s">
        <v>413</v>
      </c>
    </row>
    <row r="8" spans="1:1">
      <c r="A8" t="s">
        <v>414</v>
      </c>
    </row>
    <row r="9" spans="1:1">
      <c r="A9" t="s">
        <v>415</v>
      </c>
    </row>
    <row r="10" spans="1:1">
      <c r="A10" t="s">
        <v>416</v>
      </c>
    </row>
    <row r="11" spans="1:1">
      <c r="A11" t="s">
        <v>412</v>
      </c>
    </row>
    <row r="12" spans="1:1">
      <c r="A12" t="s">
        <v>417</v>
      </c>
    </row>
    <row r="13" spans="1:1">
      <c r="A13" s="8" t="s">
        <v>92</v>
      </c>
    </row>
    <row r="14" spans="1:1">
      <c r="A14" s="8" t="s">
        <v>91</v>
      </c>
    </row>
    <row r="15" spans="1:1">
      <c r="A15" t="s">
        <v>418</v>
      </c>
    </row>
    <row r="16" spans="1:1">
      <c r="A16" t="s">
        <v>419</v>
      </c>
    </row>
    <row r="17" spans="1:1">
      <c r="A17" t="s">
        <v>420</v>
      </c>
    </row>
    <row r="18" spans="1:1">
      <c r="A18" t="s">
        <v>421</v>
      </c>
    </row>
    <row r="19" spans="1:1">
      <c r="A19" t="s">
        <v>422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>
      <selection activeCell="E7" sqref="E7"/>
    </sheetView>
  </sheetViews>
  <sheetFormatPr defaultColWidth="9.109375" defaultRowHeight="14.4"/>
  <cols>
    <col min="1" max="1" width="18.88671875" customWidth="1"/>
    <col min="4" max="4" width="22.5546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423</v>
      </c>
      <c r="B2" t="s">
        <v>98</v>
      </c>
      <c r="D2" t="s">
        <v>25</v>
      </c>
      <c r="E2" t="s">
        <v>424</v>
      </c>
    </row>
    <row r="3" spans="1:5">
      <c r="A3" t="s">
        <v>425</v>
      </c>
      <c r="B3" t="s">
        <v>98</v>
      </c>
      <c r="D3" t="s">
        <v>39</v>
      </c>
      <c r="E3" t="s">
        <v>426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"/>
  <sheetViews>
    <sheetView workbookViewId="0">
      <selection activeCell="A2" sqref="A2:XFD2"/>
    </sheetView>
  </sheetViews>
  <sheetFormatPr defaultColWidth="9.109375" defaultRowHeight="14.4"/>
  <cols>
    <col min="1" max="1" width="13.88671875" customWidth="1"/>
  </cols>
  <sheetData>
    <row r="1" spans="1:8">
      <c r="A1" t="s">
        <v>427</v>
      </c>
      <c r="B1" t="s">
        <v>428</v>
      </c>
      <c r="F1" t="s">
        <v>81</v>
      </c>
      <c r="G1" t="s">
        <v>80</v>
      </c>
      <c r="H1" t="s">
        <v>82</v>
      </c>
    </row>
    <row r="2" spans="1:8">
      <c r="A2" t="s">
        <v>429</v>
      </c>
      <c r="F2" t="b">
        <v>0</v>
      </c>
      <c r="G2" t="b">
        <v>1</v>
      </c>
      <c r="H2" t="b">
        <v>0</v>
      </c>
    </row>
    <row r="3" spans="1:8">
      <c r="A3" t="s">
        <v>430</v>
      </c>
      <c r="F3" t="b">
        <v>0</v>
      </c>
      <c r="G3" t="b">
        <v>0</v>
      </c>
      <c r="H3" t="b">
        <v>0</v>
      </c>
    </row>
    <row r="4" spans="1:8">
      <c r="A4" t="s">
        <v>431</v>
      </c>
      <c r="F4" t="b">
        <v>0</v>
      </c>
      <c r="G4" t="b">
        <v>0</v>
      </c>
      <c r="H4" t="b">
        <v>0</v>
      </c>
    </row>
    <row r="5" spans="1:8">
      <c r="A5" t="s">
        <v>432</v>
      </c>
      <c r="F5" t="b">
        <v>0</v>
      </c>
      <c r="G5" t="b">
        <v>0</v>
      </c>
      <c r="H5" t="b">
        <v>0</v>
      </c>
    </row>
    <row r="6" spans="1:8">
      <c r="A6" t="s">
        <v>433</v>
      </c>
      <c r="B6" t="s">
        <v>434</v>
      </c>
      <c r="F6" t="b">
        <v>0</v>
      </c>
      <c r="G6" t="b">
        <v>0</v>
      </c>
      <c r="H6" t="b">
        <v>0</v>
      </c>
    </row>
    <row r="7" spans="1:8">
      <c r="A7" t="s">
        <v>435</v>
      </c>
      <c r="F7" t="b">
        <v>1</v>
      </c>
      <c r="G7" t="b">
        <v>0</v>
      </c>
      <c r="H7" t="b">
        <v>1</v>
      </c>
    </row>
    <row r="8" spans="1:8">
      <c r="A8" t="s">
        <v>436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5"/>
  <sheetViews>
    <sheetView workbookViewId="0">
      <selection activeCell="E15" sqref="E15"/>
    </sheetView>
  </sheetViews>
  <sheetFormatPr defaultColWidth="9.109375" defaultRowHeight="14.4"/>
  <cols>
    <col min="1" max="1" width="13.88671875" customWidth="1"/>
  </cols>
  <sheetData>
    <row r="1" spans="1:4">
      <c r="A1" t="s">
        <v>437</v>
      </c>
      <c r="B1" t="s">
        <v>438</v>
      </c>
      <c r="D1" t="s">
        <v>81</v>
      </c>
    </row>
    <row r="2" spans="1:4">
      <c r="A2" t="s">
        <v>439</v>
      </c>
      <c r="D2" t="b">
        <v>0</v>
      </c>
    </row>
    <row r="3" spans="1:4">
      <c r="A3" t="s">
        <v>440</v>
      </c>
      <c r="D3" t="b">
        <v>0</v>
      </c>
    </row>
    <row r="4" spans="1:4">
      <c r="A4" t="s">
        <v>441</v>
      </c>
      <c r="D4" t="b">
        <v>0</v>
      </c>
    </row>
    <row r="5" spans="1:4">
      <c r="A5" t="s">
        <v>429</v>
      </c>
      <c r="D5" t="b">
        <v>0</v>
      </c>
    </row>
    <row r="6" spans="1:4">
      <c r="A6" t="s">
        <v>430</v>
      </c>
      <c r="D6" t="b">
        <v>0</v>
      </c>
    </row>
    <row r="7" spans="1:4">
      <c r="A7" t="s">
        <v>431</v>
      </c>
      <c r="D7" t="b">
        <v>0</v>
      </c>
    </row>
    <row r="8" spans="1:4">
      <c r="A8" t="s">
        <v>432</v>
      </c>
      <c r="D8" t="b">
        <v>0</v>
      </c>
    </row>
    <row r="9" spans="1:4">
      <c r="A9" t="s">
        <v>433</v>
      </c>
      <c r="B9" t="s">
        <v>434</v>
      </c>
      <c r="D9" t="b">
        <v>0</v>
      </c>
    </row>
    <row r="10" spans="1:4">
      <c r="A10" t="s">
        <v>435</v>
      </c>
      <c r="D10" t="b">
        <v>1</v>
      </c>
    </row>
    <row r="11" spans="1:4">
      <c r="A11" t="s">
        <v>436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411</v>
      </c>
      <c r="D15" t="b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5"/>
  <sheetViews>
    <sheetView workbookViewId="0">
      <selection activeCell="C1" sqref="C1:E15"/>
    </sheetView>
  </sheetViews>
  <sheetFormatPr defaultColWidth="9.109375" defaultRowHeight="14.4"/>
  <cols>
    <col min="1" max="1" width="54.44140625" customWidth="1"/>
    <col min="2" max="2" width="12.44140625" customWidth="1"/>
    <col min="3" max="3" width="22.109375" customWidth="1"/>
    <col min="4" max="5" width="17.44140625" customWidth="1"/>
  </cols>
  <sheetData>
    <row r="1" spans="1:6">
      <c r="A1" t="s">
        <v>442</v>
      </c>
      <c r="B1" t="s">
        <v>443</v>
      </c>
      <c r="C1" t="s">
        <v>80</v>
      </c>
      <c r="D1" t="s">
        <v>82</v>
      </c>
      <c r="E1" t="s">
        <v>81</v>
      </c>
    </row>
    <row r="2" spans="1:6">
      <c r="A2" t="s">
        <v>444</v>
      </c>
      <c r="C2" t="b">
        <v>1</v>
      </c>
      <c r="D2" t="b">
        <v>0</v>
      </c>
      <c r="E2" t="b">
        <v>0</v>
      </c>
      <c r="F2" s="5"/>
    </row>
    <row r="3" spans="1:6">
      <c r="A3" t="s">
        <v>445</v>
      </c>
      <c r="C3" t="b">
        <v>0</v>
      </c>
      <c r="D3" t="b">
        <v>0</v>
      </c>
      <c r="E3" t="b">
        <v>0</v>
      </c>
      <c r="F3" s="5"/>
    </row>
    <row r="4" spans="1:6">
      <c r="A4" t="s">
        <v>446</v>
      </c>
      <c r="C4" t="b">
        <v>0</v>
      </c>
      <c r="D4" t="b">
        <v>0</v>
      </c>
      <c r="E4" t="b">
        <v>0</v>
      </c>
      <c r="F4" s="5"/>
    </row>
    <row r="5" spans="1:6">
      <c r="A5" t="s">
        <v>447</v>
      </c>
      <c r="C5" t="b">
        <v>0</v>
      </c>
      <c r="D5" t="b">
        <v>0</v>
      </c>
      <c r="E5" t="b">
        <v>0</v>
      </c>
      <c r="F5" s="7"/>
    </row>
    <row r="6" spans="1:6">
      <c r="A6" t="s">
        <v>448</v>
      </c>
      <c r="C6" t="b">
        <v>0</v>
      </c>
      <c r="D6" t="b">
        <v>0</v>
      </c>
      <c r="E6" t="b">
        <v>0</v>
      </c>
      <c r="F6" s="7"/>
    </row>
    <row r="7" spans="1:6">
      <c r="A7" t="s">
        <v>449</v>
      </c>
      <c r="C7" t="b">
        <v>0</v>
      </c>
      <c r="D7" t="b">
        <v>0</v>
      </c>
      <c r="E7" t="b">
        <v>0</v>
      </c>
      <c r="F7" s="7"/>
    </row>
    <row r="8" spans="1:6">
      <c r="A8" t="s">
        <v>450</v>
      </c>
      <c r="C8" t="b">
        <v>0</v>
      </c>
      <c r="D8" t="b">
        <v>0</v>
      </c>
      <c r="E8" t="b">
        <v>0</v>
      </c>
      <c r="F8" s="7"/>
    </row>
    <row r="9" spans="1:6">
      <c r="A9" t="s">
        <v>451</v>
      </c>
      <c r="B9" t="s">
        <v>452</v>
      </c>
      <c r="C9" t="b">
        <v>0</v>
      </c>
      <c r="D9" t="b">
        <v>0</v>
      </c>
      <c r="E9" t="b">
        <v>0</v>
      </c>
      <c r="F9" s="7"/>
    </row>
    <row r="10" spans="1:6">
      <c r="A10" t="s">
        <v>453</v>
      </c>
      <c r="C10" t="b">
        <v>0</v>
      </c>
      <c r="D10" t="b">
        <v>1</v>
      </c>
      <c r="E10" t="b">
        <v>1</v>
      </c>
    </row>
    <row r="11" spans="1:6">
      <c r="A11" t="s">
        <v>454</v>
      </c>
      <c r="C11" t="b">
        <v>0</v>
      </c>
      <c r="D11" t="b">
        <v>0</v>
      </c>
      <c r="E11" t="b">
        <v>0</v>
      </c>
    </row>
    <row r="12" spans="1:6">
      <c r="A12" t="s">
        <v>90</v>
      </c>
      <c r="C12" t="b">
        <v>0</v>
      </c>
      <c r="D12" t="b">
        <v>0</v>
      </c>
      <c r="E12" t="b">
        <v>0</v>
      </c>
    </row>
    <row r="13" spans="1:6">
      <c r="A13" t="s">
        <v>89</v>
      </c>
      <c r="C13" t="b">
        <v>0</v>
      </c>
      <c r="D13" t="b">
        <v>0</v>
      </c>
      <c r="E13" t="b">
        <v>0</v>
      </c>
    </row>
    <row r="14" spans="1:6">
      <c r="A14" t="s">
        <v>91</v>
      </c>
      <c r="C14" t="b">
        <v>0</v>
      </c>
      <c r="D14" t="b">
        <v>0</v>
      </c>
      <c r="E14" t="b">
        <v>0</v>
      </c>
    </row>
    <row r="15" spans="1:6">
      <c r="A15" t="s">
        <v>411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5"/>
  <sheetViews>
    <sheetView workbookViewId="0">
      <selection activeCell="A14" sqref="A14"/>
    </sheetView>
  </sheetViews>
  <sheetFormatPr defaultColWidth="9.109375" defaultRowHeight="14.4"/>
  <cols>
    <col min="1" max="1" width="54.44140625" customWidth="1"/>
    <col min="2" max="2" width="39.109375" customWidth="1"/>
    <col min="3" max="3" width="22.109375" customWidth="1"/>
    <col min="4" max="4" width="17.44140625" customWidth="1"/>
  </cols>
  <sheetData>
    <row r="1" spans="1:4">
      <c r="A1" t="s">
        <v>455</v>
      </c>
      <c r="B1" t="s">
        <v>456</v>
      </c>
      <c r="C1" t="s">
        <v>457</v>
      </c>
      <c r="D1" t="s">
        <v>81</v>
      </c>
    </row>
    <row r="2" spans="1:4">
      <c r="A2" t="s">
        <v>458</v>
      </c>
      <c r="C2" t="b">
        <v>1</v>
      </c>
      <c r="D2" t="b">
        <v>0</v>
      </c>
    </row>
    <row r="3" spans="1:4">
      <c r="A3" t="s">
        <v>459</v>
      </c>
      <c r="C3" t="b">
        <v>0</v>
      </c>
      <c r="D3" t="b">
        <v>0</v>
      </c>
    </row>
    <row r="4" spans="1:4">
      <c r="A4" t="s">
        <v>460</v>
      </c>
      <c r="C4" t="b">
        <v>0</v>
      </c>
      <c r="D4" t="b">
        <v>0</v>
      </c>
    </row>
    <row r="5" spans="1:4">
      <c r="A5" t="s">
        <v>461</v>
      </c>
      <c r="C5" t="b">
        <v>0</v>
      </c>
      <c r="D5" t="b">
        <v>0</v>
      </c>
    </row>
    <row r="6" spans="1:4">
      <c r="A6" t="s">
        <v>462</v>
      </c>
      <c r="C6" t="b">
        <v>0</v>
      </c>
      <c r="D6" t="b">
        <v>0</v>
      </c>
    </row>
    <row r="7" spans="1:4">
      <c r="A7" t="s">
        <v>463</v>
      </c>
      <c r="C7" t="b">
        <v>0</v>
      </c>
      <c r="D7" t="b">
        <v>0</v>
      </c>
    </row>
    <row r="8" spans="1:4">
      <c r="A8" t="s">
        <v>464</v>
      </c>
      <c r="C8" t="b">
        <v>0</v>
      </c>
      <c r="D8" t="b">
        <v>0</v>
      </c>
    </row>
    <row r="9" spans="1:4">
      <c r="A9" t="s">
        <v>465</v>
      </c>
      <c r="B9" t="s">
        <v>466</v>
      </c>
      <c r="C9" t="b">
        <v>0</v>
      </c>
      <c r="D9" t="b">
        <v>0</v>
      </c>
    </row>
    <row r="10" spans="1:4">
      <c r="A10" t="s">
        <v>467</v>
      </c>
      <c r="C10" t="b">
        <v>0</v>
      </c>
      <c r="D10" t="b">
        <v>1</v>
      </c>
    </row>
    <row r="11" spans="1:4">
      <c r="A11" t="s">
        <v>468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411</v>
      </c>
      <c r="C15" t="b">
        <v>0</v>
      </c>
      <c r="D15" t="b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30"/>
  <sheetViews>
    <sheetView workbookViewId="0">
      <selection activeCell="G10" sqref="G10"/>
    </sheetView>
  </sheetViews>
  <sheetFormatPr defaultColWidth="9.109375" defaultRowHeight="14.4"/>
  <cols>
    <col min="1" max="1" width="54.44140625" customWidth="1"/>
    <col min="2" max="2" width="39.109375" customWidth="1"/>
    <col min="3" max="3" width="15.5546875" customWidth="1"/>
    <col min="4" max="5" width="22.109375" customWidth="1"/>
    <col min="6" max="6" width="17.44140625" customWidth="1"/>
    <col min="7" max="7" width="15.6640625" customWidth="1"/>
  </cols>
  <sheetData>
    <row r="1" spans="1:7">
      <c r="A1" t="s">
        <v>469</v>
      </c>
      <c r="B1" t="s">
        <v>234</v>
      </c>
      <c r="C1" t="s">
        <v>470</v>
      </c>
      <c r="D1" t="s">
        <v>235</v>
      </c>
      <c r="E1" t="s">
        <v>80</v>
      </c>
      <c r="F1" t="s">
        <v>81</v>
      </c>
      <c r="G1" t="s">
        <v>82</v>
      </c>
    </row>
    <row r="2" spans="1:7">
      <c r="A2" t="s">
        <v>471</v>
      </c>
      <c r="B2" t="s">
        <v>240</v>
      </c>
      <c r="E2" t="b">
        <v>1</v>
      </c>
      <c r="F2" t="b">
        <v>0</v>
      </c>
      <c r="G2" t="b">
        <v>0</v>
      </c>
    </row>
    <row r="3" spans="1:7">
      <c r="A3" t="s">
        <v>472</v>
      </c>
      <c r="B3" t="s">
        <v>242</v>
      </c>
      <c r="E3" t="b">
        <v>0</v>
      </c>
      <c r="F3" t="b">
        <v>0</v>
      </c>
      <c r="G3" t="b">
        <v>0</v>
      </c>
    </row>
    <row r="4" spans="1:7">
      <c r="A4" t="s">
        <v>473</v>
      </c>
      <c r="B4" t="s">
        <v>240</v>
      </c>
      <c r="E4" t="b">
        <v>0</v>
      </c>
      <c r="F4" t="b">
        <v>0</v>
      </c>
      <c r="G4" t="b">
        <v>0</v>
      </c>
    </row>
    <row r="5" spans="1:7">
      <c r="A5" t="s">
        <v>474</v>
      </c>
      <c r="B5" t="s">
        <v>241</v>
      </c>
      <c r="E5" t="b">
        <v>0</v>
      </c>
      <c r="F5" t="b">
        <v>0</v>
      </c>
      <c r="G5" t="b">
        <v>0</v>
      </c>
    </row>
    <row r="6" spans="1:7">
      <c r="A6" t="s">
        <v>302</v>
      </c>
      <c r="B6" t="s">
        <v>243</v>
      </c>
      <c r="E6" t="b">
        <v>0</v>
      </c>
      <c r="F6" t="b">
        <v>0</v>
      </c>
      <c r="G6" t="b">
        <v>0</v>
      </c>
    </row>
    <row r="7" spans="1:7">
      <c r="A7" t="s">
        <v>475</v>
      </c>
      <c r="B7" t="s">
        <v>246</v>
      </c>
      <c r="E7" t="b">
        <v>0</v>
      </c>
      <c r="F7" t="b">
        <v>0</v>
      </c>
      <c r="G7" t="b">
        <v>0</v>
      </c>
    </row>
    <row r="8" spans="1:7">
      <c r="A8" t="s">
        <v>476</v>
      </c>
      <c r="B8" t="s">
        <v>246</v>
      </c>
      <c r="E8" t="b">
        <v>0</v>
      </c>
      <c r="F8" t="b">
        <v>0</v>
      </c>
      <c r="G8" t="b">
        <v>0</v>
      </c>
    </row>
    <row r="9" spans="1:7">
      <c r="A9" t="s">
        <v>477</v>
      </c>
      <c r="B9" t="s">
        <v>243</v>
      </c>
      <c r="C9" t="s">
        <v>478</v>
      </c>
      <c r="D9" t="s">
        <v>246</v>
      </c>
      <c r="E9" t="b">
        <v>0</v>
      </c>
      <c r="F9" t="b">
        <v>0</v>
      </c>
      <c r="G9" t="b">
        <v>0</v>
      </c>
    </row>
    <row r="10" spans="1:7">
      <c r="A10" t="s">
        <v>479</v>
      </c>
      <c r="B10" t="s">
        <v>241</v>
      </c>
      <c r="E10" t="b">
        <v>0</v>
      </c>
      <c r="F10" t="b">
        <v>1</v>
      </c>
      <c r="G10" t="b">
        <v>1</v>
      </c>
    </row>
    <row r="11" spans="1:7">
      <c r="A11" t="s">
        <v>480</v>
      </c>
      <c r="B11" t="s">
        <v>243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t="s">
        <v>243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243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243</v>
      </c>
      <c r="E14" t="b">
        <v>0</v>
      </c>
      <c r="F14" t="b">
        <v>0</v>
      </c>
      <c r="G14" t="b">
        <v>0</v>
      </c>
    </row>
    <row r="15" spans="1:7">
      <c r="A15" t="s">
        <v>411</v>
      </c>
      <c r="B15" t="s">
        <v>243</v>
      </c>
      <c r="E15" t="b">
        <v>0</v>
      </c>
      <c r="F15" t="b">
        <v>0</v>
      </c>
      <c r="G15" t="b">
        <v>0</v>
      </c>
    </row>
    <row r="17" spans="2:2">
      <c r="B17" s="5"/>
    </row>
    <row r="29" spans="2:2">
      <c r="B29" s="5"/>
    </row>
    <row r="30" spans="2:2">
      <c r="B30" s="5"/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5"/>
  <sheetViews>
    <sheetView workbookViewId="0">
      <selection activeCell="E18" sqref="E18"/>
    </sheetView>
  </sheetViews>
  <sheetFormatPr defaultColWidth="9.109375" defaultRowHeight="14.4"/>
  <cols>
    <col min="1" max="1" width="54.44140625" customWidth="1"/>
    <col min="2" max="2" width="13.5546875" customWidth="1"/>
    <col min="3" max="3" width="15.5546875" customWidth="1"/>
    <col min="4" max="5" width="22.109375" customWidth="1"/>
    <col min="6" max="7" width="17.44140625" customWidth="1"/>
  </cols>
  <sheetData>
    <row r="1" spans="1:7">
      <c r="A1" t="s">
        <v>481</v>
      </c>
      <c r="B1" t="s">
        <v>482</v>
      </c>
      <c r="C1" t="s">
        <v>483</v>
      </c>
      <c r="D1" t="s">
        <v>484</v>
      </c>
      <c r="E1" t="s">
        <v>80</v>
      </c>
      <c r="F1" t="s">
        <v>82</v>
      </c>
      <c r="G1" t="s">
        <v>81</v>
      </c>
    </row>
    <row r="2" spans="1:7">
      <c r="A2" t="s">
        <v>485</v>
      </c>
      <c r="B2" t="s">
        <v>486</v>
      </c>
      <c r="E2" t="b">
        <v>1</v>
      </c>
      <c r="F2" t="b">
        <v>0</v>
      </c>
      <c r="G2" t="b">
        <v>0</v>
      </c>
    </row>
    <row r="3" spans="1:7">
      <c r="A3" t="s">
        <v>487</v>
      </c>
      <c r="B3" t="s">
        <v>488</v>
      </c>
      <c r="E3" t="b">
        <v>0</v>
      </c>
      <c r="F3" t="b">
        <v>0</v>
      </c>
      <c r="G3" t="b">
        <v>0</v>
      </c>
    </row>
    <row r="4" spans="1:7">
      <c r="A4" t="s">
        <v>489</v>
      </c>
      <c r="B4" t="s">
        <v>488</v>
      </c>
      <c r="C4" t="s">
        <v>490</v>
      </c>
      <c r="D4" t="s">
        <v>488</v>
      </c>
      <c r="E4" t="b">
        <v>0</v>
      </c>
      <c r="F4" t="b">
        <v>0</v>
      </c>
      <c r="G4" t="b">
        <v>0</v>
      </c>
    </row>
    <row r="5" spans="1:7">
      <c r="A5" t="s">
        <v>491</v>
      </c>
      <c r="B5" t="s">
        <v>488</v>
      </c>
      <c r="E5" t="b">
        <v>0</v>
      </c>
      <c r="F5" t="b">
        <v>1</v>
      </c>
      <c r="G5" t="b">
        <v>1</v>
      </c>
    </row>
    <row r="6" spans="1:7">
      <c r="A6" t="s">
        <v>492</v>
      </c>
      <c r="B6" t="s">
        <v>486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486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486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486</v>
      </c>
      <c r="E9" t="b">
        <v>0</v>
      </c>
      <c r="F9" t="b">
        <v>0</v>
      </c>
      <c r="G9" t="b">
        <v>0</v>
      </c>
    </row>
    <row r="10" spans="1:7">
      <c r="A10" t="s">
        <v>411</v>
      </c>
      <c r="B10" t="s">
        <v>486</v>
      </c>
      <c r="E10" t="b">
        <v>0</v>
      </c>
      <c r="F10" t="b">
        <v>0</v>
      </c>
      <c r="G10" t="b">
        <v>0</v>
      </c>
    </row>
    <row r="12" spans="1:7">
      <c r="B12" s="5"/>
    </row>
    <row r="24" spans="2:2">
      <c r="B24" s="5"/>
    </row>
    <row r="25" spans="2:2">
      <c r="B25" s="5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27"/>
  <sheetViews>
    <sheetView zoomScale="85" zoomScaleNormal="85" workbookViewId="0">
      <selection activeCell="I2" sqref="I2"/>
    </sheetView>
  </sheetViews>
  <sheetFormatPr defaultColWidth="9.109375" defaultRowHeight="14.4"/>
  <cols>
    <col min="1" max="20" width="21.88671875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6" t="s">
        <v>32</v>
      </c>
      <c r="J2" t="s">
        <v>33</v>
      </c>
      <c r="K2" s="6" t="s">
        <v>493</v>
      </c>
      <c r="L2" s="6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spans="1:19">
      <c r="A3" t="s">
        <v>39</v>
      </c>
      <c r="B3" t="s">
        <v>494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6" t="s">
        <v>45</v>
      </c>
      <c r="I3" s="6" t="s">
        <v>46</v>
      </c>
      <c r="J3" t="s">
        <v>47</v>
      </c>
      <c r="K3" s="6">
        <v>5</v>
      </c>
      <c r="L3" s="6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494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6" t="s">
        <v>45</v>
      </c>
      <c r="I4" s="6" t="s">
        <v>46</v>
      </c>
      <c r="J4" t="s">
        <v>47</v>
      </c>
      <c r="K4" s="6">
        <v>5</v>
      </c>
      <c r="L4" s="6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1:19">
      <c r="B14" s="5"/>
    </row>
    <row r="26" spans="2:2">
      <c r="B26" s="5"/>
    </row>
    <row r="27" spans="2:2">
      <c r="B27" s="5"/>
    </row>
  </sheetData>
  <pageMargins left="0.75" right="0.75" top="1" bottom="1" header="0.5" footer="0.5"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2"/>
  <sheetViews>
    <sheetView workbookViewId="0">
      <selection activeCell="B12" sqref="B12"/>
    </sheetView>
  </sheetViews>
  <sheetFormatPr defaultColWidth="9.109375" defaultRowHeight="14.4"/>
  <cols>
    <col min="1" max="1" width="54.44140625" customWidth="1"/>
    <col min="2" max="2" width="15.5546875" customWidth="1"/>
    <col min="3" max="3" width="22.109375" customWidth="1"/>
    <col min="4" max="5" width="17.44140625" customWidth="1"/>
  </cols>
  <sheetData>
    <row r="1" spans="1:2">
      <c r="A1" t="s">
        <v>495</v>
      </c>
      <c r="B1" t="s">
        <v>496</v>
      </c>
    </row>
    <row r="2" spans="1:2">
      <c r="A2" s="6" t="s">
        <v>497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zoomScale="90" zoomScaleNormal="90" workbookViewId="0">
      <selection activeCell="A6" sqref="A6"/>
    </sheetView>
  </sheetViews>
  <sheetFormatPr defaultColWidth="9" defaultRowHeight="14.4"/>
  <cols>
    <col min="1" max="1" width="69.6640625" customWidth="1"/>
    <col min="2" max="2" width="20.33203125" customWidth="1"/>
    <col min="3" max="3" width="25.109375" customWidth="1"/>
    <col min="4" max="6" width="20.33203125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3"/>
  <sheetViews>
    <sheetView workbookViewId="0">
      <selection activeCell="E18" sqref="E18"/>
    </sheetView>
  </sheetViews>
  <sheetFormatPr defaultColWidth="9.109375" defaultRowHeight="14.4"/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16" t="s">
        <v>498</v>
      </c>
      <c r="L2" t="s">
        <v>67</v>
      </c>
      <c r="N2" t="b">
        <v>0</v>
      </c>
      <c r="O2" t="b">
        <v>1</v>
      </c>
    </row>
    <row r="3" spans="1:15">
      <c r="A3" t="s">
        <v>499</v>
      </c>
      <c r="B3" t="s">
        <v>69</v>
      </c>
      <c r="C3" t="s">
        <v>26</v>
      </c>
      <c r="D3" t="s">
        <v>500</v>
      </c>
      <c r="E3" t="s">
        <v>72</v>
      </c>
      <c r="F3" t="s">
        <v>25</v>
      </c>
      <c r="G3" t="s">
        <v>501</v>
      </c>
      <c r="H3" t="s">
        <v>502</v>
      </c>
      <c r="J3" t="s">
        <v>75</v>
      </c>
      <c r="K3" s="16" t="s">
        <v>76</v>
      </c>
      <c r="L3" t="s">
        <v>77</v>
      </c>
      <c r="N3" t="b">
        <v>1</v>
      </c>
      <c r="O3" t="b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9"/>
  <sheetViews>
    <sheetView workbookViewId="0">
      <selection activeCell="K15" sqref="K15"/>
    </sheetView>
  </sheetViews>
  <sheetFormatPr defaultColWidth="9.109375" defaultRowHeight="14.4"/>
  <cols>
    <col min="1" max="1" width="32.5546875" customWidth="1"/>
    <col min="3" max="4" width="14.88671875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404</v>
      </c>
    </row>
    <row r="3" spans="1:4">
      <c r="A3" t="s">
        <v>101</v>
      </c>
      <c r="B3" t="s">
        <v>98</v>
      </c>
      <c r="C3" t="s">
        <v>102</v>
      </c>
      <c r="D3" t="s">
        <v>405</v>
      </c>
    </row>
    <row r="4" spans="1:4">
      <c r="A4" t="s">
        <v>503</v>
      </c>
      <c r="B4" t="s">
        <v>105</v>
      </c>
      <c r="D4" t="s">
        <v>504</v>
      </c>
    </row>
    <row r="5" spans="1:4">
      <c r="A5" t="s">
        <v>505</v>
      </c>
      <c r="B5" t="s">
        <v>105</v>
      </c>
      <c r="D5" t="s">
        <v>506</v>
      </c>
    </row>
    <row r="6" spans="1:4">
      <c r="A6" t="s">
        <v>507</v>
      </c>
      <c r="B6" t="s">
        <v>105</v>
      </c>
      <c r="D6" t="s">
        <v>508</v>
      </c>
    </row>
    <row r="7" spans="1:4">
      <c r="A7" t="s">
        <v>117</v>
      </c>
      <c r="B7" t="s">
        <v>105</v>
      </c>
      <c r="D7" t="s">
        <v>509</v>
      </c>
    </row>
    <row r="8" spans="1:4">
      <c r="A8" t="s">
        <v>510</v>
      </c>
      <c r="B8" t="s">
        <v>105</v>
      </c>
      <c r="D8" t="s">
        <v>511</v>
      </c>
    </row>
    <row r="9" spans="1:4">
      <c r="A9" t="s">
        <v>512</v>
      </c>
      <c r="B9" t="s">
        <v>105</v>
      </c>
      <c r="D9" t="s">
        <v>513</v>
      </c>
    </row>
    <row r="10" spans="1:4">
      <c r="A10" t="s">
        <v>514</v>
      </c>
      <c r="B10" t="s">
        <v>105</v>
      </c>
      <c r="D10" t="s">
        <v>515</v>
      </c>
    </row>
    <row r="11" spans="1:4">
      <c r="A11" t="s">
        <v>516</v>
      </c>
      <c r="B11" t="s">
        <v>105</v>
      </c>
      <c r="D11" t="s">
        <v>517</v>
      </c>
    </row>
    <row r="12" spans="1:4">
      <c r="A12" t="s">
        <v>518</v>
      </c>
      <c r="B12" t="s">
        <v>105</v>
      </c>
      <c r="D12" t="s">
        <v>519</v>
      </c>
    </row>
    <row r="13" spans="1:4">
      <c r="A13" t="s">
        <v>520</v>
      </c>
      <c r="B13" t="s">
        <v>105</v>
      </c>
      <c r="D13" t="s">
        <v>521</v>
      </c>
    </row>
    <row r="14" spans="1:4">
      <c r="A14" t="s">
        <v>522</v>
      </c>
      <c r="B14" t="s">
        <v>105</v>
      </c>
      <c r="D14" t="s">
        <v>523</v>
      </c>
    </row>
    <row r="15" spans="1:4">
      <c r="A15" t="s">
        <v>524</v>
      </c>
      <c r="B15" t="s">
        <v>105</v>
      </c>
      <c r="D15" t="s">
        <v>525</v>
      </c>
    </row>
    <row r="16" spans="1:4">
      <c r="A16" t="s">
        <v>526</v>
      </c>
      <c r="B16" t="s">
        <v>105</v>
      </c>
      <c r="D16" t="s">
        <v>527</v>
      </c>
    </row>
    <row r="17" spans="1:4">
      <c r="A17" t="s">
        <v>528</v>
      </c>
      <c r="B17" t="s">
        <v>105</v>
      </c>
      <c r="D17" t="s">
        <v>529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8"/>
  <sheetViews>
    <sheetView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530</v>
      </c>
    </row>
    <row r="3" spans="1:5">
      <c r="A3" t="s">
        <v>101</v>
      </c>
      <c r="B3" t="s">
        <v>98</v>
      </c>
      <c r="D3" t="s">
        <v>102</v>
      </c>
      <c r="E3" t="s">
        <v>405</v>
      </c>
    </row>
    <row r="4" spans="1:5">
      <c r="A4" t="s">
        <v>503</v>
      </c>
      <c r="B4" t="s">
        <v>105</v>
      </c>
      <c r="E4" t="s">
        <v>531</v>
      </c>
    </row>
    <row r="5" spans="1:5">
      <c r="A5" t="s">
        <v>505</v>
      </c>
      <c r="B5" t="s">
        <v>105</v>
      </c>
      <c r="E5" t="s">
        <v>532</v>
      </c>
    </row>
    <row r="6" spans="1:5">
      <c r="A6" t="s">
        <v>507</v>
      </c>
      <c r="B6" t="s">
        <v>105</v>
      </c>
      <c r="E6" t="s">
        <v>533</v>
      </c>
    </row>
    <row r="7" spans="1:5">
      <c r="A7" t="s">
        <v>117</v>
      </c>
      <c r="B7" t="s">
        <v>105</v>
      </c>
      <c r="E7" t="s">
        <v>534</v>
      </c>
    </row>
    <row r="8" spans="1:5">
      <c r="A8" t="s">
        <v>510</v>
      </c>
      <c r="B8" t="s">
        <v>105</v>
      </c>
      <c r="E8" t="s">
        <v>535</v>
      </c>
    </row>
    <row r="9" spans="1:5">
      <c r="A9" t="s">
        <v>512</v>
      </c>
      <c r="B9" t="s">
        <v>105</v>
      </c>
      <c r="E9" t="s">
        <v>536</v>
      </c>
    </row>
    <row r="10" spans="1:5">
      <c r="A10" t="s">
        <v>514</v>
      </c>
      <c r="B10" t="s">
        <v>105</v>
      </c>
      <c r="E10" t="s">
        <v>537</v>
      </c>
    </row>
    <row r="11" spans="1:5">
      <c r="A11" t="s">
        <v>516</v>
      </c>
      <c r="B11" t="s">
        <v>105</v>
      </c>
      <c r="E11" t="s">
        <v>538</v>
      </c>
    </row>
    <row r="12" spans="1:5">
      <c r="A12" t="s">
        <v>518</v>
      </c>
      <c r="B12" t="s">
        <v>105</v>
      </c>
      <c r="E12" t="s">
        <v>539</v>
      </c>
    </row>
    <row r="13" spans="1:5">
      <c r="A13" t="s">
        <v>522</v>
      </c>
      <c r="B13" t="s">
        <v>105</v>
      </c>
      <c r="E13" t="s">
        <v>540</v>
      </c>
    </row>
    <row r="14" spans="1:5">
      <c r="A14" t="s">
        <v>524</v>
      </c>
      <c r="B14" t="s">
        <v>105</v>
      </c>
      <c r="E14" t="s">
        <v>541</v>
      </c>
    </row>
    <row r="15" spans="1:5">
      <c r="A15" t="s">
        <v>526</v>
      </c>
      <c r="B15" t="s">
        <v>105</v>
      </c>
      <c r="E15" t="s">
        <v>542</v>
      </c>
    </row>
    <row r="16" spans="1:5">
      <c r="A16" t="s">
        <v>528</v>
      </c>
      <c r="B16" t="s">
        <v>105</v>
      </c>
      <c r="E16" t="s">
        <v>543</v>
      </c>
    </row>
    <row r="17" spans="1:5">
      <c r="A17" t="s">
        <v>97</v>
      </c>
      <c r="B17" t="s">
        <v>105</v>
      </c>
      <c r="E17" t="s">
        <v>544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3"/>
  <sheetViews>
    <sheetView workbookViewId="0">
      <selection activeCell="I8" sqref="I8"/>
    </sheetView>
  </sheetViews>
  <sheetFormatPr defaultColWidth="9.109375" defaultRowHeight="14.4"/>
  <cols>
    <col min="1" max="1" width="20.109375" customWidth="1"/>
  </cols>
  <sheetData>
    <row r="1" spans="1:7">
      <c r="A1" t="s">
        <v>268</v>
      </c>
      <c r="B1" t="s">
        <v>545</v>
      </c>
      <c r="C1" t="s">
        <v>546</v>
      </c>
      <c r="D1" t="s">
        <v>547</v>
      </c>
      <c r="E1" t="s">
        <v>81</v>
      </c>
      <c r="F1" t="s">
        <v>80</v>
      </c>
      <c r="G1" t="s">
        <v>82</v>
      </c>
    </row>
    <row r="2" spans="1:7">
      <c r="A2" t="s">
        <v>366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369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324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327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330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333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548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549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550</v>
      </c>
      <c r="B10">
        <v>1000</v>
      </c>
      <c r="C10" t="s">
        <v>551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"/>
  <sheetViews>
    <sheetView zoomScale="85" zoomScaleNormal="85" workbookViewId="0">
      <selection activeCell="I11" sqref="I11"/>
    </sheetView>
  </sheetViews>
  <sheetFormatPr defaultColWidth="9.109375" defaultRowHeight="14.4"/>
  <cols>
    <col min="1" max="1" width="58.5546875" customWidth="1"/>
    <col min="2" max="2" width="15" customWidth="1"/>
    <col min="3" max="3" width="15.6640625" customWidth="1"/>
    <col min="4" max="4" width="8.6640625" customWidth="1"/>
    <col min="5" max="5" width="20.6640625" customWidth="1"/>
    <col min="6" max="6" width="11.77734375" customWidth="1"/>
    <col min="20" max="20" width="14" customWidth="1"/>
    <col min="21" max="21" width="17.21875" customWidth="1"/>
  </cols>
  <sheetData>
    <row r="1" spans="1:21">
      <c r="A1" t="s">
        <v>552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560</v>
      </c>
      <c r="S1" t="s">
        <v>81</v>
      </c>
      <c r="T1" t="s">
        <v>80</v>
      </c>
      <c r="U1" t="s">
        <v>82</v>
      </c>
    </row>
    <row r="2" spans="1:21">
      <c r="A2" s="4" t="s">
        <v>569</v>
      </c>
      <c r="B2" s="4" t="s">
        <v>569</v>
      </c>
      <c r="C2" t="s">
        <v>570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spans="1:21">
      <c r="A3" s="5" t="s">
        <v>571</v>
      </c>
      <c r="B3" s="5" t="s">
        <v>571</v>
      </c>
      <c r="C3" t="s">
        <v>570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spans="1:21">
      <c r="A4" s="5" t="s">
        <v>572</v>
      </c>
      <c r="B4" s="5" t="s">
        <v>572</v>
      </c>
      <c r="C4" t="s">
        <v>570</v>
      </c>
      <c r="D4">
        <v>2</v>
      </c>
      <c r="E4" t="s">
        <v>39</v>
      </c>
      <c r="F4" t="s">
        <v>39</v>
      </c>
      <c r="G4" t="s">
        <v>39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spans="1:21">
      <c r="A5" s="5" t="s">
        <v>573</v>
      </c>
      <c r="B5" s="5" t="s">
        <v>573</v>
      </c>
      <c r="C5" t="s">
        <v>570</v>
      </c>
      <c r="D5">
        <v>2</v>
      </c>
      <c r="E5" t="s">
        <v>25</v>
      </c>
      <c r="F5" t="s">
        <v>90</v>
      </c>
      <c r="G5" t="s">
        <v>39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spans="1:21">
      <c r="A6" s="5" t="s">
        <v>574</v>
      </c>
      <c r="B6" s="5" t="s">
        <v>574</v>
      </c>
      <c r="C6" t="s">
        <v>570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spans="1:21">
      <c r="A7" t="s">
        <v>575</v>
      </c>
      <c r="B7" t="s">
        <v>575</v>
      </c>
      <c r="C7" t="s">
        <v>576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spans="1:21">
      <c r="A8" t="s">
        <v>577</v>
      </c>
      <c r="B8" t="s">
        <v>577</v>
      </c>
      <c r="C8" t="s">
        <v>570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578</v>
      </c>
      <c r="K8" t="s">
        <v>578</v>
      </c>
      <c r="L8" t="s">
        <v>576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spans="1:21">
      <c r="A9" t="s">
        <v>579</v>
      </c>
      <c r="B9" t="s">
        <v>579</v>
      </c>
      <c r="C9" t="s">
        <v>570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spans="1:21">
      <c r="A10" t="s">
        <v>580</v>
      </c>
      <c r="B10" t="s">
        <v>580</v>
      </c>
      <c r="C10" t="s">
        <v>570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spans="1:21">
      <c r="A11" t="s">
        <v>581</v>
      </c>
      <c r="B11" t="s">
        <v>581</v>
      </c>
      <c r="C11" t="s">
        <v>570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25</v>
      </c>
      <c r="S11" t="b">
        <v>0</v>
      </c>
      <c r="T11" t="b">
        <v>0</v>
      </c>
      <c r="U11" t="b">
        <v>0</v>
      </c>
    </row>
    <row r="12" spans="1:21">
      <c r="A12" t="s">
        <v>89</v>
      </c>
      <c r="B12" t="s">
        <v>89</v>
      </c>
      <c r="C12" t="s">
        <v>576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spans="1:21">
      <c r="A13" t="s">
        <v>90</v>
      </c>
      <c r="B13" t="s">
        <v>90</v>
      </c>
      <c r="C13" t="s">
        <v>576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spans="1:21">
      <c r="A14" t="s">
        <v>91</v>
      </c>
      <c r="B14" t="s">
        <v>415</v>
      </c>
      <c r="C14" t="s">
        <v>576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spans="1:21">
      <c r="A15" s="6" t="s">
        <v>582</v>
      </c>
      <c r="B15" s="6" t="s">
        <v>582</v>
      </c>
      <c r="C15" t="s">
        <v>570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spans="1:21">
      <c r="A16" s="6" t="s">
        <v>583</v>
      </c>
      <c r="B16" s="6" t="s">
        <v>583</v>
      </c>
      <c r="C16" t="s">
        <v>570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ignoredErrors>
    <ignoredError sqref="A15:A16 B15:B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10"/>
  <sheetViews>
    <sheetView workbookViewId="0">
      <selection activeCell="L6" sqref="L6"/>
    </sheetView>
  </sheetViews>
  <sheetFormatPr defaultColWidth="9.109375" defaultRowHeight="14.4"/>
  <sheetData>
    <row r="1" spans="1:9">
      <c r="A1" t="s">
        <v>584</v>
      </c>
      <c r="B1" t="s">
        <v>585</v>
      </c>
      <c r="C1" t="s">
        <v>586</v>
      </c>
      <c r="D1" t="s">
        <v>587</v>
      </c>
      <c r="F1" t="s">
        <v>588</v>
      </c>
      <c r="G1" t="s">
        <v>81</v>
      </c>
      <c r="H1" t="s">
        <v>80</v>
      </c>
      <c r="I1" t="s">
        <v>82</v>
      </c>
    </row>
    <row r="2" spans="1:9">
      <c r="A2" t="s">
        <v>589</v>
      </c>
      <c r="B2" t="s">
        <v>485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590</v>
      </c>
      <c r="B3" t="s">
        <v>485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591</v>
      </c>
      <c r="B4" t="s">
        <v>487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592</v>
      </c>
      <c r="B5" t="s">
        <v>485</v>
      </c>
      <c r="C5" t="s">
        <v>593</v>
      </c>
      <c r="D5" t="s">
        <v>485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594</v>
      </c>
      <c r="B6" t="s">
        <v>487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89</v>
      </c>
      <c r="B7" t="s">
        <v>487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487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415</v>
      </c>
      <c r="B9" t="s">
        <v>487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595</v>
      </c>
      <c r="B10" t="s">
        <v>487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19"/>
  <sheetViews>
    <sheetView workbookViewId="0">
      <selection activeCell="I14" sqref="I14"/>
    </sheetView>
  </sheetViews>
  <sheetFormatPr defaultColWidth="9.109375" defaultRowHeight="14.4"/>
  <cols>
    <col min="1" max="1" width="17.109375" customWidth="1"/>
    <col min="2" max="2" width="17.5546875" customWidth="1"/>
    <col min="3" max="3" width="11.6640625" customWidth="1"/>
    <col min="7" max="7" width="18.77734375" customWidth="1"/>
    <col min="8" max="8" width="17.33203125" customWidth="1"/>
  </cols>
  <sheetData>
    <row r="1" spans="1:9">
      <c r="A1" t="s">
        <v>596</v>
      </c>
      <c r="B1" t="s">
        <v>597</v>
      </c>
      <c r="C1" t="s">
        <v>598</v>
      </c>
      <c r="D1" t="s">
        <v>23</v>
      </c>
      <c r="E1" t="s">
        <v>24</v>
      </c>
      <c r="F1" t="s">
        <v>599</v>
      </c>
      <c r="G1" t="s">
        <v>600</v>
      </c>
      <c r="H1" t="s">
        <v>601</v>
      </c>
      <c r="I1" t="s">
        <v>602</v>
      </c>
    </row>
    <row r="2" spans="1:9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2" t="b">
        <v>0</v>
      </c>
      <c r="G2" s="3"/>
    </row>
    <row r="3" spans="1:9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2" t="b">
        <v>0</v>
      </c>
      <c r="G3" s="3"/>
    </row>
    <row r="4" spans="1:9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2" t="b">
        <v>0</v>
      </c>
      <c r="G4" s="3"/>
    </row>
    <row r="5" spans="1:9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2" t="b">
        <v>0</v>
      </c>
      <c r="G5" s="3">
        <v>10</v>
      </c>
      <c r="H5">
        <v>10</v>
      </c>
      <c r="I5">
        <v>10</v>
      </c>
    </row>
    <row r="6" spans="1:9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2" t="b">
        <v>0</v>
      </c>
      <c r="G6" s="3">
        <v>15</v>
      </c>
      <c r="H6">
        <v>15</v>
      </c>
      <c r="I6">
        <v>15</v>
      </c>
    </row>
    <row r="7" spans="1:9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2" t="b">
        <v>0</v>
      </c>
      <c r="G7" s="3">
        <v>100</v>
      </c>
      <c r="H7" s="3">
        <v>100</v>
      </c>
      <c r="I7" s="3">
        <v>100</v>
      </c>
    </row>
    <row r="8" spans="1:9">
      <c r="A8" s="3">
        <v>10</v>
      </c>
      <c r="B8" s="3">
        <v>10</v>
      </c>
      <c r="C8" s="3">
        <v>0</v>
      </c>
      <c r="D8" s="2" t="b">
        <v>0</v>
      </c>
      <c r="E8" s="2" t="b">
        <v>0</v>
      </c>
      <c r="F8" s="2" t="b">
        <v>1</v>
      </c>
      <c r="G8" s="3">
        <v>10</v>
      </c>
      <c r="H8">
        <v>10</v>
      </c>
      <c r="I8">
        <v>0</v>
      </c>
    </row>
    <row r="9" spans="1:9">
      <c r="A9" s="3"/>
      <c r="B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  <row r="14" spans="1:9">
      <c r="A14" s="3"/>
      <c r="B14" s="3"/>
      <c r="C14" s="3"/>
      <c r="D14" s="3"/>
      <c r="E14" s="3"/>
      <c r="F14" s="3"/>
      <c r="G14" s="3"/>
    </row>
    <row r="15" spans="1:9">
      <c r="A15" s="3"/>
      <c r="B15" s="3"/>
      <c r="C15" s="3"/>
      <c r="D15" s="3"/>
      <c r="E15" s="3"/>
      <c r="F15" s="3"/>
      <c r="G15" s="3"/>
    </row>
    <row r="16" spans="1:9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1"/>
  <sheetViews>
    <sheetView workbookViewId="0">
      <selection activeCell="F17" sqref="F17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603</v>
      </c>
    </row>
    <row r="3" spans="1:5">
      <c r="A3" t="s">
        <v>101</v>
      </c>
      <c r="B3" t="s">
        <v>98</v>
      </c>
      <c r="D3" t="s">
        <v>102</v>
      </c>
      <c r="E3" t="s">
        <v>400</v>
      </c>
    </row>
    <row r="4" spans="1:5">
      <c r="A4" t="s">
        <v>604</v>
      </c>
      <c r="B4" t="s">
        <v>105</v>
      </c>
      <c r="E4" t="s">
        <v>605</v>
      </c>
    </row>
    <row r="5" spans="1:5">
      <c r="A5" t="s">
        <v>606</v>
      </c>
      <c r="B5" t="s">
        <v>105</v>
      </c>
      <c r="E5" t="s">
        <v>607</v>
      </c>
    </row>
    <row r="6" spans="1:5">
      <c r="A6" t="s">
        <v>608</v>
      </c>
      <c r="B6" t="s">
        <v>105</v>
      </c>
      <c r="E6" t="s">
        <v>609</v>
      </c>
    </row>
    <row r="7" spans="1:5">
      <c r="A7" t="s">
        <v>97</v>
      </c>
      <c r="B7" t="s">
        <v>105</v>
      </c>
      <c r="E7" t="s">
        <v>610</v>
      </c>
    </row>
    <row r="8" spans="1:5">
      <c r="A8" t="s">
        <v>101</v>
      </c>
      <c r="B8" t="s">
        <v>105</v>
      </c>
      <c r="E8" t="s">
        <v>403</v>
      </c>
    </row>
    <row r="9" spans="1:5">
      <c r="A9" t="s">
        <v>611</v>
      </c>
      <c r="B9" t="s">
        <v>98</v>
      </c>
      <c r="D9" t="s">
        <v>612</v>
      </c>
      <c r="E9" t="s">
        <v>613</v>
      </c>
    </row>
    <row r="10" spans="1:5">
      <c r="A10" t="s">
        <v>614</v>
      </c>
      <c r="B10" t="s">
        <v>98</v>
      </c>
      <c r="D10" t="s">
        <v>615</v>
      </c>
      <c r="E10" t="s">
        <v>616</v>
      </c>
    </row>
    <row r="11" spans="1:5">
      <c r="A11" t="s">
        <v>614</v>
      </c>
      <c r="B11" t="s">
        <v>98</v>
      </c>
      <c r="D11" t="s">
        <v>617</v>
      </c>
      <c r="E11" t="s">
        <v>618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1"/>
  <sheetViews>
    <sheetView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404</v>
      </c>
    </row>
    <row r="3" spans="1:5">
      <c r="A3" t="s">
        <v>101</v>
      </c>
      <c r="B3" t="s">
        <v>98</v>
      </c>
      <c r="D3" t="s">
        <v>102</v>
      </c>
      <c r="E3" t="s">
        <v>400</v>
      </c>
    </row>
    <row r="4" spans="1:5">
      <c r="A4" t="s">
        <v>619</v>
      </c>
      <c r="B4" t="s">
        <v>105</v>
      </c>
      <c r="E4" t="s">
        <v>605</v>
      </c>
    </row>
    <row r="5" spans="1:5">
      <c r="A5" t="s">
        <v>620</v>
      </c>
      <c r="B5" t="s">
        <v>105</v>
      </c>
      <c r="E5" t="s">
        <v>607</v>
      </c>
    </row>
    <row r="6" spans="1:5">
      <c r="A6" t="s">
        <v>621</v>
      </c>
      <c r="B6" t="s">
        <v>105</v>
      </c>
      <c r="E6" t="s">
        <v>609</v>
      </c>
    </row>
    <row r="7" spans="1:5">
      <c r="A7" t="s">
        <v>97</v>
      </c>
      <c r="B7" t="s">
        <v>105</v>
      </c>
      <c r="E7" t="s">
        <v>610</v>
      </c>
    </row>
    <row r="8" spans="1:5">
      <c r="A8" t="s">
        <v>101</v>
      </c>
      <c r="B8" t="s">
        <v>105</v>
      </c>
      <c r="E8" t="s">
        <v>403</v>
      </c>
    </row>
    <row r="9" spans="1:5">
      <c r="A9" t="s">
        <v>622</v>
      </c>
      <c r="B9" t="s">
        <v>98</v>
      </c>
      <c r="D9" t="s">
        <v>623</v>
      </c>
      <c r="E9" t="s">
        <v>624</v>
      </c>
    </row>
    <row r="10" spans="1:5">
      <c r="A10" t="s">
        <v>625</v>
      </c>
      <c r="B10" t="s">
        <v>98</v>
      </c>
      <c r="D10" t="s">
        <v>626</v>
      </c>
      <c r="E10" t="s">
        <v>627</v>
      </c>
    </row>
    <row r="11" spans="1:5">
      <c r="A11" t="s">
        <v>628</v>
      </c>
      <c r="B11" t="s">
        <v>98</v>
      </c>
      <c r="D11" t="s">
        <v>629</v>
      </c>
      <c r="E11" t="s">
        <v>630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1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400</v>
      </c>
    </row>
    <row r="4" spans="1:5">
      <c r="A4" t="s">
        <v>619</v>
      </c>
      <c r="B4" t="s">
        <v>105</v>
      </c>
      <c r="E4" t="s">
        <v>605</v>
      </c>
    </row>
    <row r="5" spans="1:5">
      <c r="A5" t="s">
        <v>620</v>
      </c>
      <c r="B5" t="s">
        <v>105</v>
      </c>
      <c r="E5" t="s">
        <v>607</v>
      </c>
    </row>
    <row r="6" spans="1:5">
      <c r="A6" t="s">
        <v>621</v>
      </c>
      <c r="B6" t="s">
        <v>105</v>
      </c>
      <c r="E6" t="s">
        <v>609</v>
      </c>
    </row>
    <row r="7" spans="1:5">
      <c r="A7" t="s">
        <v>97</v>
      </c>
      <c r="B7" t="s">
        <v>105</v>
      </c>
      <c r="E7" t="s">
        <v>610</v>
      </c>
    </row>
    <row r="8" spans="1:5">
      <c r="A8" t="s">
        <v>101</v>
      </c>
      <c r="B8" t="s">
        <v>105</v>
      </c>
      <c r="E8" t="s">
        <v>403</v>
      </c>
    </row>
    <row r="9" spans="1:5">
      <c r="A9" t="s">
        <v>622</v>
      </c>
      <c r="B9" t="s">
        <v>98</v>
      </c>
      <c r="D9" t="s">
        <v>623</v>
      </c>
      <c r="E9" t="s">
        <v>624</v>
      </c>
    </row>
    <row r="10" spans="1:5">
      <c r="A10" t="s">
        <v>625</v>
      </c>
      <c r="B10" t="s">
        <v>98</v>
      </c>
      <c r="D10" t="s">
        <v>626</v>
      </c>
      <c r="E10" t="s">
        <v>627</v>
      </c>
    </row>
    <row r="11" spans="1:5">
      <c r="A11" t="s">
        <v>628</v>
      </c>
      <c r="B11" t="s">
        <v>98</v>
      </c>
      <c r="D11" t="s">
        <v>629</v>
      </c>
      <c r="E11" t="s">
        <v>630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G9" sqref="G9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4"/>
  <sheetViews>
    <sheetView workbookViewId="0">
      <selection activeCell="D6" sqref="D6"/>
    </sheetView>
  </sheetViews>
  <sheetFormatPr defaultColWidth="9.109375" defaultRowHeight="14.4"/>
  <sheetData>
    <row r="1" spans="1:1">
      <c r="A1" t="s">
        <v>631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9"/>
  <sheetViews>
    <sheetView workbookViewId="0">
      <selection activeCell="G19" sqref="G19"/>
    </sheetView>
  </sheetViews>
  <sheetFormatPr defaultColWidth="9.109375" defaultRowHeight="14.4"/>
  <cols>
    <col min="1" max="2" width="14.5546875" customWidth="1"/>
    <col min="3" max="3" width="16.21875" customWidth="1"/>
    <col min="4" max="4" width="17" customWidth="1"/>
  </cols>
  <sheetData>
    <row r="1" spans="1:4">
      <c r="A1" t="s">
        <v>632</v>
      </c>
      <c r="B1" t="s">
        <v>633</v>
      </c>
      <c r="C1" t="s">
        <v>634</v>
      </c>
      <c r="D1" t="s">
        <v>635</v>
      </c>
    </row>
    <row r="2" spans="1:4">
      <c r="A2" t="s">
        <v>302</v>
      </c>
      <c r="B2" t="s">
        <v>302</v>
      </c>
      <c r="C2" t="s">
        <v>320</v>
      </c>
      <c r="D2" t="s">
        <v>320</v>
      </c>
    </row>
    <row r="3" spans="1:4">
      <c r="A3" t="s">
        <v>306</v>
      </c>
      <c r="B3" t="s">
        <v>306</v>
      </c>
      <c r="C3" t="s">
        <v>636</v>
      </c>
      <c r="D3" t="s">
        <v>302</v>
      </c>
    </row>
    <row r="4" spans="1:4">
      <c r="A4" t="s">
        <v>308</v>
      </c>
      <c r="B4" t="s">
        <v>308</v>
      </c>
      <c r="C4" t="s">
        <v>316</v>
      </c>
      <c r="D4" t="s">
        <v>637</v>
      </c>
    </row>
    <row r="5" spans="1:4">
      <c r="A5" t="s">
        <v>312</v>
      </c>
      <c r="B5" t="s">
        <v>310</v>
      </c>
      <c r="C5" t="s">
        <v>312</v>
      </c>
      <c r="D5" t="s">
        <v>310</v>
      </c>
    </row>
    <row r="6" spans="1:4">
      <c r="A6" t="s">
        <v>310</v>
      </c>
      <c r="B6" t="s">
        <v>312</v>
      </c>
      <c r="C6" t="s">
        <v>310</v>
      </c>
      <c r="D6" t="s">
        <v>312</v>
      </c>
    </row>
    <row r="7" spans="1:4">
      <c r="A7" t="s">
        <v>316</v>
      </c>
      <c r="C7" t="s">
        <v>637</v>
      </c>
      <c r="D7" t="s">
        <v>316</v>
      </c>
    </row>
    <row r="8" spans="1:4">
      <c r="A8" t="s">
        <v>637</v>
      </c>
      <c r="B8" t="s">
        <v>316</v>
      </c>
    </row>
    <row r="9" spans="1:4">
      <c r="B9" t="s">
        <v>637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5"/>
  <sheetViews>
    <sheetView workbookViewId="0">
      <selection activeCell="D21" sqref="D21"/>
    </sheetView>
  </sheetViews>
  <sheetFormatPr defaultColWidth="8.88671875" defaultRowHeight="14.4"/>
  <sheetData>
    <row r="1" spans="1:7">
      <c r="A1" t="s">
        <v>638</v>
      </c>
      <c r="B1" t="s">
        <v>639</v>
      </c>
      <c r="C1" t="s">
        <v>640</v>
      </c>
      <c r="D1" t="s">
        <v>641</v>
      </c>
      <c r="E1" t="s">
        <v>80</v>
      </c>
      <c r="F1" t="s">
        <v>82</v>
      </c>
      <c r="G1" t="s">
        <v>81</v>
      </c>
    </row>
    <row r="2" spans="1:7">
      <c r="A2" t="s">
        <v>642</v>
      </c>
      <c r="B2" t="s">
        <v>643</v>
      </c>
      <c r="E2" t="b">
        <v>1</v>
      </c>
      <c r="F2" t="b">
        <v>0</v>
      </c>
      <c r="G2" t="b">
        <v>0</v>
      </c>
    </row>
    <row r="3" spans="1:7">
      <c r="A3" t="s">
        <v>644</v>
      </c>
      <c r="B3" t="s">
        <v>643</v>
      </c>
      <c r="E3" t="b">
        <v>0</v>
      </c>
      <c r="F3" t="b">
        <v>0</v>
      </c>
      <c r="G3" t="b">
        <v>0</v>
      </c>
    </row>
    <row r="4" spans="1:7">
      <c r="A4" t="s">
        <v>645</v>
      </c>
      <c r="B4" t="s">
        <v>643</v>
      </c>
      <c r="E4" t="b">
        <v>0</v>
      </c>
      <c r="F4" t="b">
        <v>0</v>
      </c>
      <c r="G4" t="b">
        <v>0</v>
      </c>
    </row>
    <row r="5" spans="1:7">
      <c r="A5" t="s">
        <v>646</v>
      </c>
      <c r="B5" t="s">
        <v>647</v>
      </c>
      <c r="E5" t="b">
        <v>0</v>
      </c>
      <c r="F5" t="b">
        <v>0</v>
      </c>
      <c r="G5" t="b">
        <v>0</v>
      </c>
    </row>
    <row r="6" spans="1:7">
      <c r="A6" t="s">
        <v>648</v>
      </c>
      <c r="B6" t="s">
        <v>647</v>
      </c>
      <c r="E6" t="b">
        <v>0</v>
      </c>
      <c r="F6" t="b">
        <v>0</v>
      </c>
      <c r="G6" t="b">
        <v>0</v>
      </c>
    </row>
    <row r="7" spans="1:7">
      <c r="A7" t="s">
        <v>649</v>
      </c>
      <c r="B7" t="s">
        <v>647</v>
      </c>
      <c r="E7" t="b">
        <v>0</v>
      </c>
      <c r="F7" t="b">
        <v>0</v>
      </c>
      <c r="G7" t="b">
        <v>0</v>
      </c>
    </row>
    <row r="8" spans="1:7">
      <c r="A8" t="s">
        <v>650</v>
      </c>
      <c r="B8" t="s">
        <v>647</v>
      </c>
      <c r="E8" t="b">
        <v>0</v>
      </c>
      <c r="F8" t="b">
        <v>0</v>
      </c>
      <c r="G8" t="b">
        <v>0</v>
      </c>
    </row>
    <row r="9" spans="1:7">
      <c r="A9" t="s">
        <v>651</v>
      </c>
      <c r="B9" t="s">
        <v>647</v>
      </c>
      <c r="E9" t="b">
        <v>0</v>
      </c>
      <c r="F9" t="b">
        <v>0</v>
      </c>
      <c r="G9" t="b">
        <v>0</v>
      </c>
    </row>
    <row r="10" spans="1:7">
      <c r="A10" t="s">
        <v>652</v>
      </c>
      <c r="B10" t="s">
        <v>647</v>
      </c>
      <c r="C10" t="s">
        <v>653</v>
      </c>
      <c r="D10" t="s">
        <v>647</v>
      </c>
      <c r="E10" t="b">
        <v>0</v>
      </c>
      <c r="F10" t="b">
        <v>0</v>
      </c>
      <c r="G10" t="b">
        <v>0</v>
      </c>
    </row>
    <row r="11" spans="1:7">
      <c r="A11" t="s">
        <v>654</v>
      </c>
      <c r="B11" t="s">
        <v>647</v>
      </c>
      <c r="E11" t="b">
        <v>0</v>
      </c>
      <c r="F11" t="b">
        <v>1</v>
      </c>
      <c r="G11" t="b">
        <v>1</v>
      </c>
    </row>
    <row r="12" spans="1:7">
      <c r="A12" t="s">
        <v>90</v>
      </c>
      <c r="B12" t="s">
        <v>647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647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647</v>
      </c>
      <c r="E14" t="b">
        <v>0</v>
      </c>
      <c r="F14" t="b">
        <v>0</v>
      </c>
      <c r="G14" t="b">
        <v>0</v>
      </c>
    </row>
    <row r="15" spans="1:7">
      <c r="A15" t="s">
        <v>411</v>
      </c>
      <c r="B15" t="s">
        <v>647</v>
      </c>
      <c r="E15" t="b">
        <v>0</v>
      </c>
      <c r="F15" t="b">
        <v>0</v>
      </c>
      <c r="G15" t="b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11"/>
  <sheetViews>
    <sheetView workbookViewId="0">
      <selection activeCell="P20" sqref="P20"/>
    </sheetView>
  </sheetViews>
  <sheetFormatPr defaultColWidth="8.88671875" defaultRowHeight="14.4"/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398</v>
      </c>
      <c r="C11" t="s">
        <v>125</v>
      </c>
      <c r="D11" t="s">
        <v>156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7"/>
  <sheetViews>
    <sheetView workbookViewId="0">
      <selection activeCell="M11" sqref="M11"/>
    </sheetView>
  </sheetViews>
  <sheetFormatPr defaultColWidth="8.88671875" defaultRowHeight="14.4"/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399</v>
      </c>
    </row>
    <row r="3" spans="1:4">
      <c r="A3" t="s">
        <v>101</v>
      </c>
      <c r="B3" t="s">
        <v>98</v>
      </c>
      <c r="C3" t="s">
        <v>102</v>
      </c>
      <c r="D3" t="s">
        <v>400</v>
      </c>
    </row>
    <row r="4" spans="1:4">
      <c r="A4" t="s">
        <v>655</v>
      </c>
      <c r="B4" t="s">
        <v>105</v>
      </c>
      <c r="D4" t="s">
        <v>656</v>
      </c>
    </row>
    <row r="5" spans="1:4">
      <c r="A5" t="s">
        <v>657</v>
      </c>
      <c r="B5" t="s">
        <v>105</v>
      </c>
      <c r="D5" t="s">
        <v>658</v>
      </c>
    </row>
    <row r="6" spans="1:4">
      <c r="A6" t="s">
        <v>97</v>
      </c>
      <c r="B6" t="s">
        <v>105</v>
      </c>
      <c r="D6" t="s">
        <v>402</v>
      </c>
    </row>
    <row r="7" spans="1:4">
      <c r="A7" t="s">
        <v>101</v>
      </c>
      <c r="B7" t="s">
        <v>105</v>
      </c>
      <c r="D7" t="s">
        <v>403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7"/>
  <sheetViews>
    <sheetView workbookViewId="0">
      <selection activeCell="A2" sqref="A2"/>
    </sheetView>
  </sheetViews>
  <sheetFormatPr defaultColWidth="8.88671875" defaultRowHeight="14.4"/>
  <cols>
    <col min="1" max="1" width="33.6640625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109</v>
      </c>
    </row>
    <row r="3" spans="1:4">
      <c r="A3" t="s">
        <v>101</v>
      </c>
      <c r="B3" t="s">
        <v>98</v>
      </c>
      <c r="C3" t="s">
        <v>102</v>
      </c>
      <c r="D3" t="s">
        <v>110</v>
      </c>
    </row>
    <row r="4" spans="1:4">
      <c r="A4" t="s">
        <v>655</v>
      </c>
      <c r="B4" t="s">
        <v>105</v>
      </c>
      <c r="D4" t="s">
        <v>106</v>
      </c>
    </row>
    <row r="5" spans="1:4">
      <c r="A5" t="s">
        <v>657</v>
      </c>
      <c r="B5" t="s">
        <v>105</v>
      </c>
      <c r="D5" t="s">
        <v>106</v>
      </c>
    </row>
    <row r="6" spans="1:4">
      <c r="A6" t="s">
        <v>97</v>
      </c>
      <c r="B6" t="s">
        <v>105</v>
      </c>
      <c r="D6" t="s">
        <v>107</v>
      </c>
    </row>
    <row r="7" spans="1:4">
      <c r="A7" t="s">
        <v>101</v>
      </c>
      <c r="B7" t="s">
        <v>105</v>
      </c>
      <c r="D7" t="s">
        <v>108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A3" sqref="A3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A6" sqref="A6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"/>
  <sheetViews>
    <sheetView workbookViewId="0">
      <selection activeCell="A2" sqref="A2"/>
    </sheetView>
  </sheetViews>
  <sheetFormatPr defaultColWidth="9.109375" defaultRowHeight="14.4"/>
  <cols>
    <col min="1" max="1" width="32.5546875" customWidth="1"/>
    <col min="4" max="5" width="14.88671875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  <vt:lpstr>master-cashioreason-data</vt:lpstr>
      <vt:lpstr>cashioreason-selector-assert</vt:lpstr>
      <vt:lpstr>cashioreason-add-el</vt:lpstr>
      <vt:lpstr>cashioreason-edit-el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 Millan</cp:lastModifiedBy>
  <dcterms:created xsi:type="dcterms:W3CDTF">2024-04-17T06:18:00Z</dcterms:created>
  <dcterms:modified xsi:type="dcterms:W3CDTF">2025-03-25T09:45:39Z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