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F01ECD-2E3A-48FA-BA2C-CB682126AEA9}" xr6:coauthVersionLast="36" xr6:coauthVersionMax="36" xr10:uidLastSave="{00000000-0000-0000-0000-000000000000}"/>
  <bookViews>
    <workbookView xWindow="0" yWindow="0" windowWidth="23040" windowHeight="9000" activeTab="3" xr2:uid="{24ED7A49-3614-4231-8484-08273F7C1521}"/>
  </bookViews>
  <sheets>
    <sheet name="原始值" sheetId="1" r:id="rId1"/>
    <sheet name="KNN" sheetId="2" r:id="rId2"/>
    <sheet name="產圖" sheetId="4" r:id="rId3"/>
    <sheet name="混淆矩陣" sheetId="5" r:id="rId4"/>
  </sheets>
  <definedNames>
    <definedName name="_xlnm._FilterDatabase" localSheetId="3" hidden="1">混淆矩陣!$A$6:$E$36</definedName>
    <definedName name="solver_adj" localSheetId="1" hidden="1">KNN!$B$3:$C$3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KNN!$B$3:$C$3</definedName>
    <definedName name="solver_lhs2" localSheetId="1" hidden="1">KNN!$B$3:$C$3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KNN!$F$3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100</definedName>
    <definedName name="solver_rhs2" localSheetId="1" hidden="1">0.01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5" l="1"/>
  <c r="M3" i="5"/>
  <c r="M2" i="5"/>
  <c r="E3" i="2" l="1"/>
  <c r="G8" i="1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J12" i="2"/>
  <c r="I12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13" i="2"/>
  <c r="I14" i="2"/>
  <c r="I15" i="2"/>
  <c r="I16" i="2"/>
  <c r="I17" i="2"/>
  <c r="I18" i="2"/>
  <c r="I19" i="2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C5" i="1"/>
  <c r="C4" i="1"/>
  <c r="C3" i="1"/>
  <c r="C2" i="1"/>
  <c r="C1" i="1"/>
  <c r="B2" i="1"/>
  <c r="B1" i="1"/>
  <c r="B3" i="1"/>
  <c r="B4" i="1"/>
  <c r="G9" i="1" s="1"/>
  <c r="G10" i="1"/>
  <c r="G11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AF7" i="2" l="1"/>
  <c r="X7" i="2"/>
  <c r="P7" i="2"/>
  <c r="I6" i="2"/>
  <c r="J7" i="2"/>
  <c r="W6" i="2"/>
  <c r="O6" i="2"/>
  <c r="AE6" i="2"/>
  <c r="AL7" i="2"/>
  <c r="AD7" i="2"/>
  <c r="V7" i="2"/>
  <c r="N7" i="2"/>
  <c r="U7" i="2"/>
  <c r="AK7" i="2"/>
  <c r="AJ7" i="2"/>
  <c r="AB7" i="2"/>
  <c r="T7" i="2"/>
  <c r="L7" i="2"/>
  <c r="AC7" i="2"/>
  <c r="S7" i="2"/>
  <c r="K7" i="2"/>
  <c r="AA7" i="2"/>
  <c r="AH7" i="2"/>
  <c r="Z7" i="2"/>
  <c r="R7" i="2"/>
  <c r="M7" i="2"/>
  <c r="AI7" i="2"/>
  <c r="AG7" i="2"/>
  <c r="Y7" i="2"/>
  <c r="Q7" i="2"/>
  <c r="AE7" i="2"/>
  <c r="W7" i="2"/>
  <c r="O7" i="2"/>
  <c r="AL6" i="2"/>
  <c r="AL8" i="2" s="1"/>
  <c r="AL9" i="2" s="1"/>
  <c r="AD6" i="2"/>
  <c r="V6" i="2"/>
  <c r="N6" i="2"/>
  <c r="AK6" i="2"/>
  <c r="AK8" i="2" s="1"/>
  <c r="AK9" i="2" s="1"/>
  <c r="AC6" i="2"/>
  <c r="U6" i="2"/>
  <c r="M6" i="2"/>
  <c r="AJ6" i="2"/>
  <c r="AB6" i="2"/>
  <c r="T6" i="2"/>
  <c r="T8" i="2" s="1"/>
  <c r="T9" i="2" s="1"/>
  <c r="L6" i="2"/>
  <c r="AI6" i="2"/>
  <c r="AA6" i="2"/>
  <c r="S6" i="2"/>
  <c r="K6" i="2"/>
  <c r="AH6" i="2"/>
  <c r="Z6" i="2"/>
  <c r="R6" i="2"/>
  <c r="R8" i="2" s="1"/>
  <c r="R9" i="2" s="1"/>
  <c r="J6" i="2"/>
  <c r="J8" i="2" s="1"/>
  <c r="J9" i="2" s="1"/>
  <c r="AG6" i="2"/>
  <c r="Y6" i="2"/>
  <c r="Q6" i="2"/>
  <c r="AF6" i="2"/>
  <c r="AF8" i="2" s="1"/>
  <c r="AF9" i="2" s="1"/>
  <c r="X6" i="2"/>
  <c r="X8" i="2" s="1"/>
  <c r="X9" i="2" s="1"/>
  <c r="P6" i="2"/>
  <c r="P8" i="2" s="1"/>
  <c r="P9" i="2" s="1"/>
  <c r="I7" i="2"/>
  <c r="H8" i="1"/>
  <c r="B5" i="1"/>
  <c r="G12" i="1"/>
  <c r="I8" i="2" l="1"/>
  <c r="I9" i="2" s="1"/>
  <c r="AD8" i="2"/>
  <c r="AD9" i="2" s="1"/>
  <c r="N8" i="2"/>
  <c r="N9" i="2" s="1"/>
  <c r="AG8" i="2"/>
  <c r="AG9" i="2" s="1"/>
  <c r="Q8" i="2"/>
  <c r="Q9" i="2" s="1"/>
  <c r="S8" i="2"/>
  <c r="S9" i="2" s="1"/>
  <c r="U8" i="2"/>
  <c r="U9" i="2" s="1"/>
  <c r="W8" i="2"/>
  <c r="W9" i="2" s="1"/>
  <c r="Y8" i="2"/>
  <c r="Y9" i="2" s="1"/>
  <c r="AA8" i="2"/>
  <c r="AA9" i="2" s="1"/>
  <c r="M8" i="2"/>
  <c r="M9" i="2" s="1"/>
  <c r="L8" i="2"/>
  <c r="L9" i="2" s="1"/>
  <c r="O8" i="2"/>
  <c r="O9" i="2" s="1"/>
  <c r="AI8" i="2"/>
  <c r="AI9" i="2" s="1"/>
  <c r="AC8" i="2"/>
  <c r="AC9" i="2" s="1"/>
  <c r="AE8" i="2"/>
  <c r="AE9" i="2" s="1"/>
  <c r="V8" i="2"/>
  <c r="V9" i="2" s="1"/>
  <c r="Z8" i="2"/>
  <c r="Z9" i="2" s="1"/>
  <c r="AB8" i="2"/>
  <c r="AB9" i="2" s="1"/>
  <c r="AH8" i="2"/>
  <c r="AH9" i="2" s="1"/>
  <c r="AJ8" i="2"/>
  <c r="AJ9" i="2" s="1"/>
  <c r="K8" i="2"/>
  <c r="F3" i="2" l="1"/>
  <c r="K9" i="2"/>
</calcChain>
</file>

<file path=xl/sharedStrings.xml><?xml version="1.0" encoding="utf-8"?>
<sst xmlns="http://schemas.openxmlformats.org/spreadsheetml/2006/main" count="93" uniqueCount="46">
  <si>
    <t>No.</t>
  </si>
  <si>
    <t>Age</t>
  </si>
  <si>
    <t>Income</t>
  </si>
  <si>
    <t>Yes</t>
  </si>
  <si>
    <t>標準化</t>
  </si>
  <si>
    <t>Z(Age)</t>
  </si>
  <si>
    <t>MAX</t>
    <phoneticPr fontId="2" type="noConversion"/>
  </si>
  <si>
    <t>MIN</t>
    <phoneticPr fontId="2" type="noConversion"/>
  </si>
  <si>
    <t>Average</t>
    <phoneticPr fontId="2" type="noConversion"/>
  </si>
  <si>
    <t>標準差</t>
    <phoneticPr fontId="2" type="noConversion"/>
  </si>
  <si>
    <t>MAX-MIN</t>
    <phoneticPr fontId="2" type="noConversion"/>
  </si>
  <si>
    <t>Z(income)</t>
  </si>
  <si>
    <t>Z(income)</t>
    <phoneticPr fontId="3" type="noConversion"/>
  </si>
  <si>
    <t>訓練集</t>
    <phoneticPr fontId="3" type="noConversion"/>
  </si>
  <si>
    <t>驗證集</t>
    <phoneticPr fontId="3" type="noConversion"/>
  </si>
  <si>
    <t>No.</t>
    <phoneticPr fontId="3" type="noConversion"/>
  </si>
  <si>
    <t>Z1</t>
    <phoneticPr fontId="3" type="noConversion"/>
  </si>
  <si>
    <t>Z2</t>
    <phoneticPr fontId="3" type="noConversion"/>
  </si>
  <si>
    <t>Yes</t>
    <phoneticPr fontId="3" type="noConversion"/>
  </si>
  <si>
    <t>W1</t>
  </si>
  <si>
    <t>W1</t>
    <phoneticPr fontId="3" type="noConversion"/>
  </si>
  <si>
    <t>W2</t>
  </si>
  <si>
    <t>W2</t>
    <phoneticPr fontId="3" type="noConversion"/>
  </si>
  <si>
    <t>半徑平方</t>
  </si>
  <si>
    <t>半徑平方</t>
    <phoneticPr fontId="3" type="noConversion"/>
  </si>
  <si>
    <t>半徑平方倒數</t>
  </si>
  <si>
    <t>半徑平方倒數</t>
    <phoneticPr fontId="3" type="noConversion"/>
  </si>
  <si>
    <t>Wij</t>
    <phoneticPr fontId="3" type="noConversion"/>
  </si>
  <si>
    <t>SUM(W*Y)</t>
    <phoneticPr fontId="3" type="noConversion"/>
  </si>
  <si>
    <t>SUM(W)</t>
    <phoneticPr fontId="3" type="noConversion"/>
  </si>
  <si>
    <t>Y_pred</t>
    <phoneticPr fontId="3" type="noConversion"/>
  </si>
  <si>
    <t>是否誤判?</t>
    <phoneticPr fontId="3" type="noConversion"/>
  </si>
  <si>
    <t>Y_分類</t>
    <phoneticPr fontId="3" type="noConversion"/>
  </si>
  <si>
    <t>誤判率</t>
    <phoneticPr fontId="3" type="noConversion"/>
  </si>
  <si>
    <t>誤差平方和_SSE</t>
  </si>
  <si>
    <t>誤差平方和_SSE</t>
    <phoneticPr fontId="3" type="noConversion"/>
  </si>
  <si>
    <t>半徑平方需從小到大</t>
    <phoneticPr fontId="3" type="noConversion"/>
  </si>
  <si>
    <t>老師還沒說</t>
    <phoneticPr fontId="3" type="noConversion"/>
  </si>
  <si>
    <t>可以針對半徑平方一起規劃求解</t>
    <phoneticPr fontId="3" type="noConversion"/>
  </si>
  <si>
    <t>也可以只對權重規劃求解</t>
    <phoneticPr fontId="3" type="noConversion"/>
  </si>
  <si>
    <t>Y_分類</t>
  </si>
  <si>
    <t>Pred</t>
    <phoneticPr fontId="3" type="noConversion"/>
  </si>
  <si>
    <t>Accuracy</t>
    <phoneticPr fontId="3" type="noConversion"/>
  </si>
  <si>
    <t>Precision</t>
    <phoneticPr fontId="3" type="noConversion"/>
  </si>
  <si>
    <t>Recall</t>
    <phoneticPr fontId="3" type="noConversion"/>
  </si>
  <si>
    <t>誤判率就是1-Accuracy計算出來的值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</si>
</sst>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000"/>
    <numFmt numFmtId="178" formatCode="0.00000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2" borderId="0" xfId="1" applyFont="1" applyFill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0" fontId="1" fillId="0" borderId="0" xfId="1" applyFont="1" applyFill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3" borderId="0" xfId="1" applyFont="1" applyFill="1">
      <alignment vertical="center"/>
    </xf>
    <xf numFmtId="0" fontId="1" fillId="3" borderId="0" xfId="0" applyFont="1" applyFill="1">
      <alignment vertical="center"/>
    </xf>
    <xf numFmtId="178" fontId="1" fillId="3" borderId="0" xfId="0" applyNumberFormat="1" applyFont="1" applyFill="1">
      <alignment vertical="center"/>
    </xf>
    <xf numFmtId="177" fontId="1" fillId="3" borderId="0" xfId="0" applyNumberFormat="1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178" fontId="1" fillId="7" borderId="0" xfId="0" applyNumberFormat="1" applyFont="1" applyFill="1">
      <alignment vertical="center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產圖!$F$4:$F$7</c:f>
              <c:numCache>
                <c:formatCode>General</c:formatCode>
                <c:ptCount val="4"/>
                <c:pt idx="0">
                  <c:v>1</c:v>
                </c:pt>
                <c:pt idx="1">
                  <c:v>0.2</c:v>
                </c:pt>
                <c:pt idx="2">
                  <c:v>0.1</c:v>
                </c:pt>
                <c:pt idx="3">
                  <c:v>0.01</c:v>
                </c:pt>
              </c:numCache>
            </c:numRef>
          </c:xVal>
          <c:yVal>
            <c:numRef>
              <c:f>產圖!$G$4:$G$7</c:f>
              <c:numCache>
                <c:formatCode>General</c:formatCode>
                <c:ptCount val="4"/>
                <c:pt idx="0">
                  <c:v>7.1876120489638282</c:v>
                </c:pt>
                <c:pt idx="1">
                  <c:v>6.9010325672170048</c:v>
                </c:pt>
                <c:pt idx="2">
                  <c:v>6.870803799568427</c:v>
                </c:pt>
                <c:pt idx="3">
                  <c:v>7.3742033395113911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8B-445F-8D67-D28CD976C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95040"/>
        <c:axId val="841746928"/>
      </c:scatterChart>
      <c:valAx>
        <c:axId val="6408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1746928"/>
        <c:crosses val="autoZero"/>
        <c:crossBetween val="midCat"/>
      </c:valAx>
      <c:valAx>
        <c:axId val="8417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8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255270</xdr:colOff>
      <xdr:row>7</xdr:row>
      <xdr:rowOff>64770</xdr:rowOff>
    </xdr:from>
    <xdr:to>
      <xdr:col>15</xdr:col>
      <xdr:colOff>560070</xdr:colOff>
      <xdr:row>20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B836EA0-85D0-45AF-9A46-B68E6F031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413A-2C7D-4CDF-8886-53ED7E4910FA}">
  <dimension ref="A1:H107"/>
  <sheetViews>
    <sheetView workbookViewId="0">
      <selection activeCell="J15" sqref="J15"/>
    </sheetView>
  </sheetViews>
  <sheetFormatPr defaultRowHeight="15.6" x14ac:dyDescent="0.3"/>
  <cols>
    <col min="1" max="4" width="9" style="3" bestFit="1" customWidth="1"/>
    <col min="5" max="6" width="8.88671875" style="3"/>
    <col min="7" max="7" width="12.6640625" style="3" bestFit="1" customWidth="1"/>
    <col min="8" max="8" width="11.21875" style="3" bestFit="1" customWidth="1"/>
    <col min="9" max="16384" width="8.88671875" style="3"/>
  </cols>
  <sheetData>
    <row r="1" spans="1:8" x14ac:dyDescent="0.3">
      <c r="A1" s="3" t="s">
        <v>6</v>
      </c>
      <c r="B1" s="3">
        <f>MAX(B8:B107)</f>
        <v>74</v>
      </c>
      <c r="C1" s="3">
        <f>MAX(C8:C107)</f>
        <v>20</v>
      </c>
    </row>
    <row r="2" spans="1:8" x14ac:dyDescent="0.3">
      <c r="A2" s="3" t="s">
        <v>7</v>
      </c>
      <c r="B2" s="3">
        <f>MIN(B8:B107)</f>
        <v>16</v>
      </c>
      <c r="C2" s="3">
        <f>MIN(C8:C107)</f>
        <v>0</v>
      </c>
    </row>
    <row r="3" spans="1:8" x14ac:dyDescent="0.3">
      <c r="A3" s="3" t="s">
        <v>8</v>
      </c>
      <c r="B3" s="4">
        <f>AVERAGE(B8:B107)</f>
        <v>45.48</v>
      </c>
      <c r="C3" s="4">
        <f>AVERAGE(C8:C107)</f>
        <v>9.5399999999999991</v>
      </c>
    </row>
    <row r="4" spans="1:8" x14ac:dyDescent="0.3">
      <c r="A4" s="3" t="s">
        <v>9</v>
      </c>
      <c r="B4" s="5">
        <f>STDEV(B8:B107)</f>
        <v>15.218595748808642</v>
      </c>
      <c r="C4" s="5">
        <f>STDEV(C8:C107)</f>
        <v>4.9592684374152842</v>
      </c>
    </row>
    <row r="5" spans="1:8" x14ac:dyDescent="0.3">
      <c r="A5" s="3" t="s">
        <v>10</v>
      </c>
      <c r="B5" s="3">
        <f>B1-B2</f>
        <v>58</v>
      </c>
      <c r="C5" s="3">
        <f>C1-C2</f>
        <v>20</v>
      </c>
    </row>
    <row r="6" spans="1:8" x14ac:dyDescent="0.3">
      <c r="G6" s="1" t="s">
        <v>4</v>
      </c>
    </row>
    <row r="7" spans="1:8" x14ac:dyDescent="0.3">
      <c r="A7" s="1" t="s">
        <v>0</v>
      </c>
      <c r="B7" s="1" t="s">
        <v>1</v>
      </c>
      <c r="C7" s="1" t="s">
        <v>2</v>
      </c>
      <c r="D7" s="1" t="s">
        <v>3</v>
      </c>
      <c r="G7" s="1" t="s">
        <v>5</v>
      </c>
      <c r="H7" s="6" t="s">
        <v>12</v>
      </c>
    </row>
    <row r="8" spans="1:8" x14ac:dyDescent="0.3">
      <c r="A8" s="1">
        <v>1</v>
      </c>
      <c r="B8" s="1">
        <v>58</v>
      </c>
      <c r="C8" s="1">
        <v>9</v>
      </c>
      <c r="D8" s="1">
        <v>1</v>
      </c>
      <c r="G8" s="7">
        <f>(B8-B$3)/B$4</f>
        <v>0.82267774285154438</v>
      </c>
      <c r="H8" s="8">
        <f>(C8-C$3)/C$4</f>
        <v>-0.10888702775715065</v>
      </c>
    </row>
    <row r="9" spans="1:8" x14ac:dyDescent="0.3">
      <c r="A9" s="1">
        <v>2</v>
      </c>
      <c r="B9" s="1">
        <v>30</v>
      </c>
      <c r="C9" s="1">
        <v>6</v>
      </c>
      <c r="D9" s="1">
        <v>0</v>
      </c>
      <c r="G9" s="7">
        <f t="shared" ref="G9:G72" si="0">(B9-B$3)/B$4</f>
        <v>-1.0171766341327397</v>
      </c>
      <c r="H9" s="8">
        <f t="shared" ref="H9:H72" si="1">(C9-C$3)/C$4</f>
        <v>-0.71381495974132181</v>
      </c>
    </row>
    <row r="10" spans="1:8" x14ac:dyDescent="0.3">
      <c r="A10" s="1">
        <v>3</v>
      </c>
      <c r="B10" s="1">
        <v>37</v>
      </c>
      <c r="C10" s="1">
        <v>12</v>
      </c>
      <c r="D10" s="1">
        <v>1</v>
      </c>
      <c r="G10" s="7">
        <f t="shared" si="0"/>
        <v>-0.5572130398866687</v>
      </c>
      <c r="H10" s="8">
        <f t="shared" si="1"/>
        <v>0.49604090422702057</v>
      </c>
    </row>
    <row r="11" spans="1:8" x14ac:dyDescent="0.3">
      <c r="A11" s="1">
        <v>4</v>
      </c>
      <c r="B11" s="1">
        <v>70</v>
      </c>
      <c r="C11" s="1">
        <v>12</v>
      </c>
      <c r="D11" s="1">
        <v>0</v>
      </c>
      <c r="G11" s="7">
        <f t="shared" si="0"/>
        <v>1.6111867615590947</v>
      </c>
      <c r="H11" s="8">
        <f t="shared" si="1"/>
        <v>0.49604090422702057</v>
      </c>
    </row>
    <row r="12" spans="1:8" x14ac:dyDescent="0.3">
      <c r="A12" s="1">
        <v>5</v>
      </c>
      <c r="B12" s="1">
        <v>40</v>
      </c>
      <c r="C12" s="1">
        <v>5</v>
      </c>
      <c r="D12" s="1">
        <v>0</v>
      </c>
      <c r="G12" s="7">
        <f t="shared" si="0"/>
        <v>-0.36008578520978113</v>
      </c>
      <c r="H12" s="8">
        <f t="shared" si="1"/>
        <v>-0.91545760373604557</v>
      </c>
    </row>
    <row r="13" spans="1:8" x14ac:dyDescent="0.3">
      <c r="A13" s="1">
        <v>6</v>
      </c>
      <c r="B13" s="1">
        <v>27</v>
      </c>
      <c r="C13" s="1">
        <v>7</v>
      </c>
      <c r="D13" s="1">
        <v>0</v>
      </c>
      <c r="G13" s="7">
        <f t="shared" si="0"/>
        <v>-1.2143038888096274</v>
      </c>
      <c r="H13" s="8">
        <f t="shared" si="1"/>
        <v>-0.51217231574659805</v>
      </c>
    </row>
    <row r="14" spans="1:8" x14ac:dyDescent="0.3">
      <c r="A14" s="1">
        <v>7</v>
      </c>
      <c r="B14" s="1">
        <v>39</v>
      </c>
      <c r="C14" s="1">
        <v>13</v>
      </c>
      <c r="D14" s="1">
        <v>1</v>
      </c>
      <c r="G14" s="7">
        <f t="shared" si="0"/>
        <v>-0.42579487010207701</v>
      </c>
      <c r="H14" s="8">
        <f t="shared" si="1"/>
        <v>0.69768354822174428</v>
      </c>
    </row>
    <row r="15" spans="1:8" x14ac:dyDescent="0.3">
      <c r="A15" s="1">
        <v>8</v>
      </c>
      <c r="B15" s="1">
        <v>52</v>
      </c>
      <c r="C15" s="1">
        <v>6</v>
      </c>
      <c r="D15" s="1">
        <v>1</v>
      </c>
      <c r="G15" s="7">
        <f t="shared" si="0"/>
        <v>0.42842323349776923</v>
      </c>
      <c r="H15" s="8">
        <f t="shared" si="1"/>
        <v>-0.71381495974132181</v>
      </c>
    </row>
    <row r="16" spans="1:8" x14ac:dyDescent="0.3">
      <c r="A16" s="1">
        <v>9</v>
      </c>
      <c r="B16" s="1">
        <v>61</v>
      </c>
      <c r="C16" s="1">
        <v>8</v>
      </c>
      <c r="D16" s="1">
        <v>1</v>
      </c>
      <c r="G16" s="7">
        <f t="shared" si="0"/>
        <v>1.019804997528432</v>
      </c>
      <c r="H16" s="8">
        <f t="shared" si="1"/>
        <v>-0.31052967175187435</v>
      </c>
    </row>
    <row r="17" spans="1:8" x14ac:dyDescent="0.3">
      <c r="A17" s="1">
        <v>10</v>
      </c>
      <c r="B17" s="1">
        <v>44</v>
      </c>
      <c r="C17" s="1">
        <v>14</v>
      </c>
      <c r="D17" s="1">
        <v>1</v>
      </c>
      <c r="G17" s="7">
        <f t="shared" si="0"/>
        <v>-9.7249445640597676E-2</v>
      </c>
      <c r="H17" s="8">
        <f t="shared" si="1"/>
        <v>0.89932619221646803</v>
      </c>
    </row>
    <row r="18" spans="1:8" x14ac:dyDescent="0.3">
      <c r="A18" s="1">
        <v>11</v>
      </c>
      <c r="B18" s="1">
        <v>62</v>
      </c>
      <c r="C18" s="1">
        <v>17</v>
      </c>
      <c r="D18" s="1">
        <v>0</v>
      </c>
      <c r="G18" s="7">
        <f t="shared" si="0"/>
        <v>1.0855140824207279</v>
      </c>
      <c r="H18" s="8">
        <f t="shared" si="1"/>
        <v>1.5042541242006393</v>
      </c>
    </row>
    <row r="19" spans="1:8" x14ac:dyDescent="0.3">
      <c r="A19" s="1">
        <v>12</v>
      </c>
      <c r="B19" s="1">
        <v>18</v>
      </c>
      <c r="C19" s="1">
        <v>5</v>
      </c>
      <c r="D19" s="1">
        <v>0</v>
      </c>
      <c r="G19" s="7">
        <f t="shared" si="0"/>
        <v>-1.80568565284029</v>
      </c>
      <c r="H19" s="8">
        <f t="shared" si="1"/>
        <v>-0.91545760373604557</v>
      </c>
    </row>
    <row r="20" spans="1:8" x14ac:dyDescent="0.3">
      <c r="A20" s="1">
        <v>13</v>
      </c>
      <c r="B20" s="1">
        <v>16</v>
      </c>
      <c r="C20" s="1">
        <v>0</v>
      </c>
      <c r="D20" s="1">
        <v>0</v>
      </c>
      <c r="G20" s="7">
        <f t="shared" si="0"/>
        <v>-1.9371038226248818</v>
      </c>
      <c r="H20" s="8">
        <f t="shared" si="1"/>
        <v>-1.9236708237096642</v>
      </c>
    </row>
    <row r="21" spans="1:8" x14ac:dyDescent="0.3">
      <c r="A21" s="1">
        <v>14</v>
      </c>
      <c r="B21" s="1">
        <v>18</v>
      </c>
      <c r="C21" s="1">
        <v>12</v>
      </c>
      <c r="D21" s="1">
        <v>0</v>
      </c>
      <c r="G21" s="7">
        <f t="shared" si="0"/>
        <v>-1.80568565284029</v>
      </c>
      <c r="H21" s="8">
        <f t="shared" si="1"/>
        <v>0.49604090422702057</v>
      </c>
    </row>
    <row r="22" spans="1:8" x14ac:dyDescent="0.3">
      <c r="A22" s="1">
        <v>15</v>
      </c>
      <c r="B22" s="1">
        <v>71</v>
      </c>
      <c r="C22" s="1">
        <v>2</v>
      </c>
      <c r="D22" s="1">
        <v>0</v>
      </c>
      <c r="G22" s="7">
        <f t="shared" si="0"/>
        <v>1.6768958464513906</v>
      </c>
      <c r="H22" s="8">
        <f t="shared" si="1"/>
        <v>-1.5203855357202167</v>
      </c>
    </row>
    <row r="23" spans="1:8" x14ac:dyDescent="0.3">
      <c r="A23" s="1">
        <v>16</v>
      </c>
      <c r="B23" s="1">
        <v>60</v>
      </c>
      <c r="C23" s="1">
        <v>8</v>
      </c>
      <c r="D23" s="1">
        <v>1</v>
      </c>
      <c r="G23" s="7">
        <f t="shared" si="0"/>
        <v>0.95409591263613613</v>
      </c>
      <c r="H23" s="8">
        <f t="shared" si="1"/>
        <v>-0.31052967175187435</v>
      </c>
    </row>
    <row r="24" spans="1:8" x14ac:dyDescent="0.3">
      <c r="A24" s="1">
        <v>17</v>
      </c>
      <c r="B24" s="1">
        <v>46</v>
      </c>
      <c r="C24" s="1">
        <v>9</v>
      </c>
      <c r="D24" s="1">
        <v>1</v>
      </c>
      <c r="G24" s="7">
        <f t="shared" si="0"/>
        <v>3.4168724143994057E-2</v>
      </c>
      <c r="H24" s="8">
        <f t="shared" si="1"/>
        <v>-0.10888702775715065</v>
      </c>
    </row>
    <row r="25" spans="1:8" x14ac:dyDescent="0.3">
      <c r="A25" s="1">
        <v>18</v>
      </c>
      <c r="B25" s="1">
        <v>58</v>
      </c>
      <c r="C25" s="1">
        <v>9</v>
      </c>
      <c r="D25" s="1">
        <v>1</v>
      </c>
      <c r="G25" s="7">
        <f t="shared" si="0"/>
        <v>0.82267774285154438</v>
      </c>
      <c r="H25" s="8">
        <f t="shared" si="1"/>
        <v>-0.10888702775715065</v>
      </c>
    </row>
    <row r="26" spans="1:8" x14ac:dyDescent="0.3">
      <c r="A26" s="1">
        <v>19</v>
      </c>
      <c r="B26" s="1">
        <v>48</v>
      </c>
      <c r="C26" s="1">
        <v>5</v>
      </c>
      <c r="D26" s="1">
        <v>0</v>
      </c>
      <c r="G26" s="7">
        <f t="shared" si="0"/>
        <v>0.16558689392858578</v>
      </c>
      <c r="H26" s="8">
        <f t="shared" si="1"/>
        <v>-0.91545760373604557</v>
      </c>
    </row>
    <row r="27" spans="1:8" x14ac:dyDescent="0.3">
      <c r="A27" s="1">
        <v>20</v>
      </c>
      <c r="B27" s="1">
        <v>46</v>
      </c>
      <c r="C27" s="1">
        <v>6</v>
      </c>
      <c r="D27" s="1">
        <v>0</v>
      </c>
      <c r="G27" s="7">
        <f t="shared" si="0"/>
        <v>3.4168724143994057E-2</v>
      </c>
      <c r="H27" s="8">
        <f t="shared" si="1"/>
        <v>-0.71381495974132181</v>
      </c>
    </row>
    <row r="28" spans="1:8" x14ac:dyDescent="0.3">
      <c r="A28" s="1">
        <v>21</v>
      </c>
      <c r="B28" s="1">
        <v>47</v>
      </c>
      <c r="C28" s="1">
        <v>10</v>
      </c>
      <c r="D28" s="1">
        <v>1</v>
      </c>
      <c r="G28" s="7">
        <f t="shared" si="0"/>
        <v>9.9877809036289913E-2</v>
      </c>
      <c r="H28" s="8">
        <f t="shared" si="1"/>
        <v>9.2755616237573085E-2</v>
      </c>
    </row>
    <row r="29" spans="1:8" x14ac:dyDescent="0.3">
      <c r="A29" s="1">
        <v>22</v>
      </c>
      <c r="B29" s="1">
        <v>36</v>
      </c>
      <c r="C29" s="1">
        <v>18</v>
      </c>
      <c r="D29" s="1">
        <v>0</v>
      </c>
      <c r="G29" s="7">
        <f t="shared" si="0"/>
        <v>-0.62292212477896458</v>
      </c>
      <c r="H29" s="8">
        <f t="shared" si="1"/>
        <v>1.705896768195363</v>
      </c>
    </row>
    <row r="30" spans="1:8" x14ac:dyDescent="0.3">
      <c r="A30" s="1">
        <v>23</v>
      </c>
      <c r="B30" s="1">
        <v>34</v>
      </c>
      <c r="C30" s="1">
        <v>8</v>
      </c>
      <c r="D30" s="1">
        <v>1</v>
      </c>
      <c r="G30" s="7">
        <f t="shared" si="0"/>
        <v>-0.75434029456355634</v>
      </c>
      <c r="H30" s="8">
        <f t="shared" si="1"/>
        <v>-0.31052967175187435</v>
      </c>
    </row>
    <row r="31" spans="1:8" x14ac:dyDescent="0.3">
      <c r="A31" s="1">
        <v>24</v>
      </c>
      <c r="B31" s="1">
        <v>64</v>
      </c>
      <c r="C31" s="1">
        <v>12</v>
      </c>
      <c r="D31" s="1">
        <v>1</v>
      </c>
      <c r="G31" s="7">
        <f t="shared" si="0"/>
        <v>1.2169322522053196</v>
      </c>
      <c r="H31" s="8">
        <f t="shared" si="1"/>
        <v>0.49604090422702057</v>
      </c>
    </row>
    <row r="32" spans="1:8" x14ac:dyDescent="0.3">
      <c r="A32" s="1">
        <v>25</v>
      </c>
      <c r="B32" s="1">
        <v>63</v>
      </c>
      <c r="C32" s="1">
        <v>3</v>
      </c>
      <c r="D32" s="1">
        <v>0</v>
      </c>
      <c r="G32" s="7">
        <f t="shared" si="0"/>
        <v>1.1512231673130238</v>
      </c>
      <c r="H32" s="8">
        <f t="shared" si="1"/>
        <v>-1.3187428917254931</v>
      </c>
    </row>
    <row r="33" spans="1:8" x14ac:dyDescent="0.3">
      <c r="A33" s="1">
        <v>26</v>
      </c>
      <c r="B33" s="1">
        <v>41</v>
      </c>
      <c r="C33" s="1">
        <v>15</v>
      </c>
      <c r="D33" s="1">
        <v>1</v>
      </c>
      <c r="G33" s="7">
        <f t="shared" si="0"/>
        <v>-0.29437670031748525</v>
      </c>
      <c r="H33" s="8">
        <f t="shared" si="1"/>
        <v>1.1009688362111918</v>
      </c>
    </row>
    <row r="34" spans="1:8" x14ac:dyDescent="0.3">
      <c r="A34" s="1">
        <v>27</v>
      </c>
      <c r="B34" s="1">
        <v>25</v>
      </c>
      <c r="C34" s="1">
        <v>2</v>
      </c>
      <c r="D34" s="1">
        <v>0</v>
      </c>
      <c r="G34" s="7">
        <f t="shared" si="0"/>
        <v>-1.3457220585942191</v>
      </c>
      <c r="H34" s="8">
        <f t="shared" si="1"/>
        <v>-1.5203855357202167</v>
      </c>
    </row>
    <row r="35" spans="1:8" x14ac:dyDescent="0.3">
      <c r="A35" s="1">
        <v>28</v>
      </c>
      <c r="B35" s="1">
        <v>37</v>
      </c>
      <c r="C35" s="1">
        <v>5</v>
      </c>
      <c r="D35" s="1">
        <v>0</v>
      </c>
      <c r="G35" s="7">
        <f t="shared" si="0"/>
        <v>-0.5572130398866687</v>
      </c>
      <c r="H35" s="8">
        <f t="shared" si="1"/>
        <v>-0.91545760373604557</v>
      </c>
    </row>
    <row r="36" spans="1:8" x14ac:dyDescent="0.3">
      <c r="A36" s="1">
        <v>29</v>
      </c>
      <c r="B36" s="1">
        <v>22</v>
      </c>
      <c r="C36" s="1">
        <v>7</v>
      </c>
      <c r="D36" s="1">
        <v>0</v>
      </c>
      <c r="G36" s="7">
        <f t="shared" si="0"/>
        <v>-1.5428493132711067</v>
      </c>
      <c r="H36" s="8">
        <f t="shared" si="1"/>
        <v>-0.51217231574659805</v>
      </c>
    </row>
    <row r="37" spans="1:8" x14ac:dyDescent="0.3">
      <c r="A37" s="1">
        <v>30</v>
      </c>
      <c r="B37" s="1">
        <v>49</v>
      </c>
      <c r="C37" s="1">
        <v>11</v>
      </c>
      <c r="D37" s="1">
        <v>1</v>
      </c>
      <c r="G37" s="7">
        <f t="shared" si="0"/>
        <v>0.23129597882088165</v>
      </c>
      <c r="H37" s="8">
        <f t="shared" si="1"/>
        <v>0.29439826023229682</v>
      </c>
    </row>
    <row r="38" spans="1:8" x14ac:dyDescent="0.3">
      <c r="A38" s="1">
        <v>31</v>
      </c>
      <c r="B38" s="1">
        <v>48</v>
      </c>
      <c r="C38" s="1">
        <v>18</v>
      </c>
      <c r="D38" s="1">
        <v>1</v>
      </c>
      <c r="G38" s="7">
        <f t="shared" si="0"/>
        <v>0.16558689392858578</v>
      </c>
      <c r="H38" s="8">
        <f t="shared" si="1"/>
        <v>1.705896768195363</v>
      </c>
    </row>
    <row r="39" spans="1:8" x14ac:dyDescent="0.3">
      <c r="A39" s="1">
        <v>32</v>
      </c>
      <c r="B39" s="1">
        <v>45</v>
      </c>
      <c r="C39" s="1">
        <v>15</v>
      </c>
      <c r="D39" s="1">
        <v>1</v>
      </c>
      <c r="G39" s="7">
        <f t="shared" si="0"/>
        <v>-3.1540360748301806E-2</v>
      </c>
      <c r="H39" s="8">
        <f t="shared" si="1"/>
        <v>1.1009688362111918</v>
      </c>
    </row>
    <row r="40" spans="1:8" x14ac:dyDescent="0.3">
      <c r="A40" s="1">
        <v>33</v>
      </c>
      <c r="B40" s="1">
        <v>66</v>
      </c>
      <c r="C40" s="1">
        <v>6</v>
      </c>
      <c r="D40" s="1">
        <v>0</v>
      </c>
      <c r="G40" s="7">
        <f t="shared" si="0"/>
        <v>1.3483504219899114</v>
      </c>
      <c r="H40" s="8">
        <f t="shared" si="1"/>
        <v>-0.71381495974132181</v>
      </c>
    </row>
    <row r="41" spans="1:8" x14ac:dyDescent="0.3">
      <c r="A41" s="1">
        <v>34</v>
      </c>
      <c r="B41" s="1">
        <v>42</v>
      </c>
      <c r="C41" s="1">
        <v>12</v>
      </c>
      <c r="D41" s="1">
        <v>1</v>
      </c>
      <c r="G41" s="7">
        <f t="shared" si="0"/>
        <v>-0.2286676154251894</v>
      </c>
      <c r="H41" s="8">
        <f t="shared" si="1"/>
        <v>0.49604090422702057</v>
      </c>
    </row>
    <row r="42" spans="1:8" x14ac:dyDescent="0.3">
      <c r="A42" s="1">
        <v>35</v>
      </c>
      <c r="B42" s="1">
        <v>22</v>
      </c>
      <c r="C42" s="1">
        <v>13</v>
      </c>
      <c r="D42" s="1">
        <v>1</v>
      </c>
      <c r="G42" s="7">
        <f t="shared" si="0"/>
        <v>-1.5428493132711067</v>
      </c>
      <c r="H42" s="8">
        <f t="shared" si="1"/>
        <v>0.69768354822174428</v>
      </c>
    </row>
    <row r="43" spans="1:8" x14ac:dyDescent="0.3">
      <c r="A43" s="1">
        <v>36</v>
      </c>
      <c r="B43" s="1">
        <v>30</v>
      </c>
      <c r="C43" s="1">
        <v>12</v>
      </c>
      <c r="D43" s="1">
        <v>1</v>
      </c>
      <c r="G43" s="7">
        <f t="shared" si="0"/>
        <v>-1.0171766341327397</v>
      </c>
      <c r="H43" s="8">
        <f t="shared" si="1"/>
        <v>0.49604090422702057</v>
      </c>
    </row>
    <row r="44" spans="1:8" x14ac:dyDescent="0.3">
      <c r="A44" s="1">
        <v>37</v>
      </c>
      <c r="B44" s="1">
        <v>66</v>
      </c>
      <c r="C44" s="1">
        <v>6</v>
      </c>
      <c r="D44" s="1">
        <v>0</v>
      </c>
      <c r="G44" s="7">
        <f t="shared" si="0"/>
        <v>1.3483504219899114</v>
      </c>
      <c r="H44" s="8">
        <f t="shared" si="1"/>
        <v>-0.71381495974132181</v>
      </c>
    </row>
    <row r="45" spans="1:8" x14ac:dyDescent="0.3">
      <c r="A45" s="1">
        <v>38</v>
      </c>
      <c r="B45" s="1">
        <v>32</v>
      </c>
      <c r="C45" s="1">
        <v>12</v>
      </c>
      <c r="D45" s="1">
        <v>1</v>
      </c>
      <c r="G45" s="7">
        <f t="shared" si="0"/>
        <v>-0.88575846434814798</v>
      </c>
      <c r="H45" s="8">
        <f t="shared" si="1"/>
        <v>0.49604090422702057</v>
      </c>
    </row>
    <row r="46" spans="1:8" x14ac:dyDescent="0.3">
      <c r="A46" s="1">
        <v>39</v>
      </c>
      <c r="B46" s="1">
        <v>62</v>
      </c>
      <c r="C46" s="1">
        <v>5</v>
      </c>
      <c r="D46" s="1">
        <v>0</v>
      </c>
      <c r="G46" s="7">
        <f t="shared" si="0"/>
        <v>1.0855140824207279</v>
      </c>
      <c r="H46" s="8">
        <f t="shared" si="1"/>
        <v>-0.91545760373604557</v>
      </c>
    </row>
    <row r="47" spans="1:8" x14ac:dyDescent="0.3">
      <c r="A47" s="1">
        <v>40</v>
      </c>
      <c r="B47" s="1">
        <v>59</v>
      </c>
      <c r="C47" s="1">
        <v>0</v>
      </c>
      <c r="D47" s="1">
        <v>0</v>
      </c>
      <c r="G47" s="7">
        <f t="shared" si="0"/>
        <v>0.88838682774384026</v>
      </c>
      <c r="H47" s="8">
        <f t="shared" si="1"/>
        <v>-1.9236708237096642</v>
      </c>
    </row>
    <row r="48" spans="1:8" x14ac:dyDescent="0.3">
      <c r="A48" s="1">
        <v>41</v>
      </c>
      <c r="B48" s="1">
        <v>58</v>
      </c>
      <c r="C48" s="1">
        <v>13</v>
      </c>
      <c r="D48" s="1">
        <v>1</v>
      </c>
      <c r="G48" s="7">
        <f t="shared" si="0"/>
        <v>0.82267774285154438</v>
      </c>
      <c r="H48" s="8">
        <f t="shared" si="1"/>
        <v>0.69768354822174428</v>
      </c>
    </row>
    <row r="49" spans="1:8" x14ac:dyDescent="0.3">
      <c r="A49" s="1">
        <v>42</v>
      </c>
      <c r="B49" s="1">
        <v>72</v>
      </c>
      <c r="C49" s="1">
        <v>1</v>
      </c>
      <c r="D49" s="1">
        <v>0</v>
      </c>
      <c r="G49" s="7">
        <f t="shared" si="0"/>
        <v>1.7426049313436864</v>
      </c>
      <c r="H49" s="8">
        <f t="shared" si="1"/>
        <v>-1.7220281797149404</v>
      </c>
    </row>
    <row r="50" spans="1:8" x14ac:dyDescent="0.3">
      <c r="A50" s="1">
        <v>43</v>
      </c>
      <c r="B50" s="1">
        <v>45</v>
      </c>
      <c r="C50" s="1">
        <v>11</v>
      </c>
      <c r="D50" s="1">
        <v>1</v>
      </c>
      <c r="G50" s="7">
        <f t="shared" si="0"/>
        <v>-3.1540360748301806E-2</v>
      </c>
      <c r="H50" s="8">
        <f t="shared" si="1"/>
        <v>0.29439826023229682</v>
      </c>
    </row>
    <row r="51" spans="1:8" x14ac:dyDescent="0.3">
      <c r="A51" s="1">
        <v>44</v>
      </c>
      <c r="B51" s="1">
        <v>40</v>
      </c>
      <c r="C51" s="1">
        <v>9</v>
      </c>
      <c r="D51" s="1">
        <v>1</v>
      </c>
      <c r="G51" s="7">
        <f t="shared" si="0"/>
        <v>-0.36008578520978113</v>
      </c>
      <c r="H51" s="8">
        <f t="shared" si="1"/>
        <v>-0.10888702775715065</v>
      </c>
    </row>
    <row r="52" spans="1:8" x14ac:dyDescent="0.3">
      <c r="A52" s="1">
        <v>45</v>
      </c>
      <c r="B52" s="1">
        <v>38</v>
      </c>
      <c r="C52" s="1">
        <v>10</v>
      </c>
      <c r="D52" s="1">
        <v>1</v>
      </c>
      <c r="G52" s="7">
        <f t="shared" si="0"/>
        <v>-0.49150395499437283</v>
      </c>
      <c r="H52" s="8">
        <f t="shared" si="1"/>
        <v>9.2755616237573085E-2</v>
      </c>
    </row>
    <row r="53" spans="1:8" x14ac:dyDescent="0.3">
      <c r="A53" s="1">
        <v>46</v>
      </c>
      <c r="B53" s="1">
        <v>48</v>
      </c>
      <c r="C53" s="1">
        <v>9</v>
      </c>
      <c r="D53" s="1">
        <v>1</v>
      </c>
      <c r="G53" s="7">
        <f t="shared" si="0"/>
        <v>0.16558689392858578</v>
      </c>
      <c r="H53" s="8">
        <f t="shared" si="1"/>
        <v>-0.10888702775715065</v>
      </c>
    </row>
    <row r="54" spans="1:8" x14ac:dyDescent="0.3">
      <c r="A54" s="1">
        <v>47</v>
      </c>
      <c r="B54" s="1">
        <v>64</v>
      </c>
      <c r="C54" s="1">
        <v>12</v>
      </c>
      <c r="D54" s="1">
        <v>0</v>
      </c>
      <c r="G54" s="7">
        <f t="shared" si="0"/>
        <v>1.2169322522053196</v>
      </c>
      <c r="H54" s="8">
        <f t="shared" si="1"/>
        <v>0.49604090422702057</v>
      </c>
    </row>
    <row r="55" spans="1:8" x14ac:dyDescent="0.3">
      <c r="A55" s="1">
        <v>48</v>
      </c>
      <c r="B55" s="1">
        <v>34</v>
      </c>
      <c r="C55" s="1">
        <v>5</v>
      </c>
      <c r="D55" s="1">
        <v>1</v>
      </c>
      <c r="G55" s="7">
        <f t="shared" si="0"/>
        <v>-0.75434029456355634</v>
      </c>
      <c r="H55" s="8">
        <f t="shared" si="1"/>
        <v>-0.91545760373604557</v>
      </c>
    </row>
    <row r="56" spans="1:8" x14ac:dyDescent="0.3">
      <c r="A56" s="1">
        <v>49</v>
      </c>
      <c r="B56" s="1">
        <v>57</v>
      </c>
      <c r="C56" s="1">
        <v>15</v>
      </c>
      <c r="D56" s="1">
        <v>1</v>
      </c>
      <c r="G56" s="7">
        <f t="shared" si="0"/>
        <v>0.7569686579592485</v>
      </c>
      <c r="H56" s="8">
        <f t="shared" si="1"/>
        <v>1.1009688362111918</v>
      </c>
    </row>
    <row r="57" spans="1:8" x14ac:dyDescent="0.3">
      <c r="A57" s="1">
        <v>50</v>
      </c>
      <c r="B57" s="1">
        <v>46</v>
      </c>
      <c r="C57" s="1">
        <v>10</v>
      </c>
      <c r="D57" s="1">
        <v>1</v>
      </c>
      <c r="G57" s="7">
        <f t="shared" si="0"/>
        <v>3.4168724143994057E-2</v>
      </c>
      <c r="H57" s="8">
        <f t="shared" si="1"/>
        <v>9.2755616237573085E-2</v>
      </c>
    </row>
    <row r="58" spans="1:8" x14ac:dyDescent="0.3">
      <c r="A58" s="1">
        <v>51</v>
      </c>
      <c r="B58" s="1">
        <v>69</v>
      </c>
      <c r="C58" s="1">
        <v>14</v>
      </c>
      <c r="D58" s="1">
        <v>0</v>
      </c>
      <c r="G58" s="7">
        <f t="shared" si="0"/>
        <v>1.5454776766667988</v>
      </c>
      <c r="H58" s="8">
        <f t="shared" si="1"/>
        <v>0.89932619221646803</v>
      </c>
    </row>
    <row r="59" spans="1:8" x14ac:dyDescent="0.3">
      <c r="A59" s="1">
        <v>52</v>
      </c>
      <c r="B59" s="1">
        <v>52</v>
      </c>
      <c r="C59" s="1">
        <v>7</v>
      </c>
      <c r="D59" s="1">
        <v>1</v>
      </c>
      <c r="G59" s="7">
        <f t="shared" si="0"/>
        <v>0.42842323349776923</v>
      </c>
      <c r="H59" s="8">
        <f t="shared" si="1"/>
        <v>-0.51217231574659805</v>
      </c>
    </row>
    <row r="60" spans="1:8" x14ac:dyDescent="0.3">
      <c r="A60" s="1">
        <v>53</v>
      </c>
      <c r="B60" s="1">
        <v>71</v>
      </c>
      <c r="C60" s="1">
        <v>7</v>
      </c>
      <c r="D60" s="1">
        <v>0</v>
      </c>
      <c r="G60" s="7">
        <f t="shared" si="0"/>
        <v>1.6768958464513906</v>
      </c>
      <c r="H60" s="8">
        <f t="shared" si="1"/>
        <v>-0.51217231574659805</v>
      </c>
    </row>
    <row r="61" spans="1:8" x14ac:dyDescent="0.3">
      <c r="A61" s="1">
        <v>54</v>
      </c>
      <c r="B61" s="1">
        <v>74</v>
      </c>
      <c r="C61" s="1">
        <v>10</v>
      </c>
      <c r="D61" s="1">
        <v>0</v>
      </c>
      <c r="G61" s="7">
        <f t="shared" si="0"/>
        <v>1.8740231011282782</v>
      </c>
      <c r="H61" s="8">
        <f t="shared" si="1"/>
        <v>9.2755616237573085E-2</v>
      </c>
    </row>
    <row r="62" spans="1:8" x14ac:dyDescent="0.3">
      <c r="A62" s="1">
        <v>55</v>
      </c>
      <c r="B62" s="1">
        <v>55</v>
      </c>
      <c r="C62" s="1">
        <v>18</v>
      </c>
      <c r="D62" s="1">
        <v>0</v>
      </c>
      <c r="G62" s="7">
        <f t="shared" si="0"/>
        <v>0.62555048817465686</v>
      </c>
      <c r="H62" s="8">
        <f t="shared" si="1"/>
        <v>1.705896768195363</v>
      </c>
    </row>
    <row r="63" spans="1:8" x14ac:dyDescent="0.3">
      <c r="A63" s="1">
        <v>56</v>
      </c>
      <c r="B63" s="1">
        <v>50</v>
      </c>
      <c r="C63" s="1">
        <v>15</v>
      </c>
      <c r="D63" s="1">
        <v>1</v>
      </c>
      <c r="G63" s="7">
        <f t="shared" si="0"/>
        <v>0.29700506371317753</v>
      </c>
      <c r="H63" s="8">
        <f t="shared" si="1"/>
        <v>1.1009688362111918</v>
      </c>
    </row>
    <row r="64" spans="1:8" x14ac:dyDescent="0.3">
      <c r="A64" s="1">
        <v>57</v>
      </c>
      <c r="B64" s="1">
        <v>18</v>
      </c>
      <c r="C64" s="1">
        <v>9</v>
      </c>
      <c r="D64" s="1">
        <v>0</v>
      </c>
      <c r="G64" s="7">
        <f t="shared" si="0"/>
        <v>-1.80568565284029</v>
      </c>
      <c r="H64" s="8">
        <f t="shared" si="1"/>
        <v>-0.10888702775715065</v>
      </c>
    </row>
    <row r="65" spans="1:8" x14ac:dyDescent="0.3">
      <c r="A65" s="1">
        <v>58</v>
      </c>
      <c r="B65" s="1">
        <v>37</v>
      </c>
      <c r="C65" s="1">
        <v>16</v>
      </c>
      <c r="D65" s="1">
        <v>1</v>
      </c>
      <c r="G65" s="7">
        <f t="shared" si="0"/>
        <v>-0.5572130398866687</v>
      </c>
      <c r="H65" s="8">
        <f t="shared" si="1"/>
        <v>1.3026114802059154</v>
      </c>
    </row>
    <row r="66" spans="1:8" x14ac:dyDescent="0.3">
      <c r="A66" s="1">
        <v>59</v>
      </c>
      <c r="B66" s="1">
        <v>29</v>
      </c>
      <c r="C66" s="1">
        <v>3</v>
      </c>
      <c r="D66" s="1">
        <v>0</v>
      </c>
      <c r="G66" s="7">
        <f t="shared" si="0"/>
        <v>-1.0828857190250356</v>
      </c>
      <c r="H66" s="8">
        <f t="shared" si="1"/>
        <v>-1.3187428917254931</v>
      </c>
    </row>
    <row r="67" spans="1:8" x14ac:dyDescent="0.3">
      <c r="A67" s="1">
        <v>60</v>
      </c>
      <c r="B67" s="1">
        <v>43</v>
      </c>
      <c r="C67" s="1">
        <v>8</v>
      </c>
      <c r="D67" s="1">
        <v>1</v>
      </c>
      <c r="G67" s="7">
        <f t="shared" si="0"/>
        <v>-0.16295853053289353</v>
      </c>
      <c r="H67" s="8">
        <f t="shared" si="1"/>
        <v>-0.31052967175187435</v>
      </c>
    </row>
    <row r="68" spans="1:8" x14ac:dyDescent="0.3">
      <c r="A68" s="1">
        <v>61</v>
      </c>
      <c r="B68" s="1">
        <v>52</v>
      </c>
      <c r="C68" s="1">
        <v>12</v>
      </c>
      <c r="D68" s="1">
        <v>1</v>
      </c>
      <c r="G68" s="7">
        <f t="shared" si="0"/>
        <v>0.42842323349776923</v>
      </c>
      <c r="H68" s="8">
        <f t="shared" si="1"/>
        <v>0.49604090422702057</v>
      </c>
    </row>
    <row r="69" spans="1:8" x14ac:dyDescent="0.3">
      <c r="A69" s="1">
        <v>62</v>
      </c>
      <c r="B69" s="1">
        <v>64</v>
      </c>
      <c r="C69" s="1">
        <v>1</v>
      </c>
      <c r="D69" s="1">
        <v>0</v>
      </c>
      <c r="G69" s="7">
        <f t="shared" si="0"/>
        <v>1.2169322522053196</v>
      </c>
      <c r="H69" s="8">
        <f t="shared" si="1"/>
        <v>-1.7220281797149404</v>
      </c>
    </row>
    <row r="70" spans="1:8" x14ac:dyDescent="0.3">
      <c r="A70" s="1">
        <v>63</v>
      </c>
      <c r="B70" s="1">
        <v>33</v>
      </c>
      <c r="C70" s="1">
        <v>6</v>
      </c>
      <c r="D70" s="1">
        <v>1</v>
      </c>
      <c r="G70" s="7">
        <f t="shared" si="0"/>
        <v>-0.82004937945585221</v>
      </c>
      <c r="H70" s="8">
        <f t="shared" si="1"/>
        <v>-0.71381495974132181</v>
      </c>
    </row>
    <row r="71" spans="1:8" x14ac:dyDescent="0.3">
      <c r="A71" s="1">
        <v>64</v>
      </c>
      <c r="B71" s="1">
        <v>40</v>
      </c>
      <c r="C71" s="1">
        <v>15</v>
      </c>
      <c r="D71" s="1">
        <v>1</v>
      </c>
      <c r="G71" s="7">
        <f t="shared" si="0"/>
        <v>-0.36008578520978113</v>
      </c>
      <c r="H71" s="8">
        <f t="shared" si="1"/>
        <v>1.1009688362111918</v>
      </c>
    </row>
    <row r="72" spans="1:8" x14ac:dyDescent="0.3">
      <c r="A72" s="1">
        <v>65</v>
      </c>
      <c r="B72" s="1">
        <v>43</v>
      </c>
      <c r="C72" s="1">
        <v>11</v>
      </c>
      <c r="D72" s="1">
        <v>1</v>
      </c>
      <c r="G72" s="7">
        <f t="shared" si="0"/>
        <v>-0.16295853053289353</v>
      </c>
      <c r="H72" s="8">
        <f t="shared" si="1"/>
        <v>0.29439826023229682</v>
      </c>
    </row>
    <row r="73" spans="1:8" x14ac:dyDescent="0.3">
      <c r="A73" s="1">
        <v>66</v>
      </c>
      <c r="B73" s="1">
        <v>50</v>
      </c>
      <c r="C73" s="1">
        <v>9</v>
      </c>
      <c r="D73" s="1">
        <v>0</v>
      </c>
      <c r="G73" s="7">
        <f t="shared" ref="G73:G107" si="2">(B73-B$3)/B$4</f>
        <v>0.29700506371317753</v>
      </c>
      <c r="H73" s="8">
        <f t="shared" ref="H73:H107" si="3">(C73-C$3)/C$4</f>
        <v>-0.10888702775715065</v>
      </c>
    </row>
    <row r="74" spans="1:8" x14ac:dyDescent="0.3">
      <c r="A74" s="1">
        <v>67</v>
      </c>
      <c r="B74" s="1">
        <v>25</v>
      </c>
      <c r="C74" s="1">
        <v>15</v>
      </c>
      <c r="D74" s="1">
        <v>0</v>
      </c>
      <c r="G74" s="7">
        <f t="shared" si="2"/>
        <v>-1.3457220585942191</v>
      </c>
      <c r="H74" s="8">
        <f t="shared" si="3"/>
        <v>1.1009688362111918</v>
      </c>
    </row>
    <row r="75" spans="1:8" x14ac:dyDescent="0.3">
      <c r="A75" s="1">
        <v>68</v>
      </c>
      <c r="B75" s="1">
        <v>48</v>
      </c>
      <c r="C75" s="1">
        <v>19</v>
      </c>
      <c r="D75" s="1">
        <v>0</v>
      </c>
      <c r="G75" s="7">
        <f t="shared" si="2"/>
        <v>0.16558689392858578</v>
      </c>
      <c r="H75" s="8">
        <f t="shared" si="3"/>
        <v>1.9075394121900866</v>
      </c>
    </row>
    <row r="76" spans="1:8" x14ac:dyDescent="0.3">
      <c r="A76" s="1">
        <v>69</v>
      </c>
      <c r="B76" s="1">
        <v>17</v>
      </c>
      <c r="C76" s="1">
        <v>10</v>
      </c>
      <c r="D76" s="1">
        <v>0</v>
      </c>
      <c r="G76" s="7">
        <f t="shared" si="2"/>
        <v>-1.8713947377325859</v>
      </c>
      <c r="H76" s="8">
        <f t="shared" si="3"/>
        <v>9.2755616237573085E-2</v>
      </c>
    </row>
    <row r="77" spans="1:8" x14ac:dyDescent="0.3">
      <c r="A77" s="1">
        <v>70</v>
      </c>
      <c r="B77" s="1">
        <v>57</v>
      </c>
      <c r="C77" s="1">
        <v>14</v>
      </c>
      <c r="D77" s="1">
        <v>1</v>
      </c>
      <c r="G77" s="7">
        <f t="shared" si="2"/>
        <v>0.7569686579592485</v>
      </c>
      <c r="H77" s="8">
        <f t="shared" si="3"/>
        <v>0.89932619221646803</v>
      </c>
    </row>
    <row r="78" spans="1:8" x14ac:dyDescent="0.3">
      <c r="A78" s="1">
        <v>71</v>
      </c>
      <c r="B78" s="1">
        <v>37</v>
      </c>
      <c r="C78" s="1">
        <v>6</v>
      </c>
      <c r="D78" s="1">
        <v>0</v>
      </c>
      <c r="G78" s="7">
        <f t="shared" si="2"/>
        <v>-0.5572130398866687</v>
      </c>
      <c r="H78" s="8">
        <f t="shared" si="3"/>
        <v>-0.71381495974132181</v>
      </c>
    </row>
    <row r="79" spans="1:8" x14ac:dyDescent="0.3">
      <c r="A79" s="1">
        <v>72</v>
      </c>
      <c r="B79" s="1">
        <v>72</v>
      </c>
      <c r="C79" s="1">
        <v>2</v>
      </c>
      <c r="D79" s="1">
        <v>0</v>
      </c>
      <c r="G79" s="7">
        <f t="shared" si="2"/>
        <v>1.7426049313436864</v>
      </c>
      <c r="H79" s="8">
        <f t="shared" si="3"/>
        <v>-1.5203855357202167</v>
      </c>
    </row>
    <row r="80" spans="1:8" x14ac:dyDescent="0.3">
      <c r="A80" s="1">
        <v>73</v>
      </c>
      <c r="B80" s="1">
        <v>44</v>
      </c>
      <c r="C80" s="1">
        <v>8</v>
      </c>
      <c r="D80" s="1">
        <v>1</v>
      </c>
      <c r="G80" s="7">
        <f t="shared" si="2"/>
        <v>-9.7249445640597676E-2</v>
      </c>
      <c r="H80" s="8">
        <f t="shared" si="3"/>
        <v>-0.31052967175187435</v>
      </c>
    </row>
    <row r="81" spans="1:8" x14ac:dyDescent="0.3">
      <c r="A81" s="1">
        <v>74</v>
      </c>
      <c r="B81" s="1">
        <v>43</v>
      </c>
      <c r="C81" s="1">
        <v>8</v>
      </c>
      <c r="D81" s="1">
        <v>1</v>
      </c>
      <c r="G81" s="7">
        <f t="shared" si="2"/>
        <v>-0.16295853053289353</v>
      </c>
      <c r="H81" s="8">
        <f t="shared" si="3"/>
        <v>-0.31052967175187435</v>
      </c>
    </row>
    <row r="82" spans="1:8" x14ac:dyDescent="0.3">
      <c r="A82" s="1">
        <v>75</v>
      </c>
      <c r="B82" s="1">
        <v>49</v>
      </c>
      <c r="C82" s="1">
        <v>17</v>
      </c>
      <c r="D82" s="1">
        <v>1</v>
      </c>
      <c r="G82" s="7">
        <f t="shared" si="2"/>
        <v>0.23129597882088165</v>
      </c>
      <c r="H82" s="8">
        <f t="shared" si="3"/>
        <v>1.5042541242006393</v>
      </c>
    </row>
    <row r="83" spans="1:8" x14ac:dyDescent="0.3">
      <c r="A83" s="1">
        <v>76</v>
      </c>
      <c r="B83" s="1">
        <v>62</v>
      </c>
      <c r="C83" s="1">
        <v>4</v>
      </c>
      <c r="D83" s="1">
        <v>0</v>
      </c>
      <c r="G83" s="7">
        <f t="shared" si="2"/>
        <v>1.0855140824207279</v>
      </c>
      <c r="H83" s="8">
        <f t="shared" si="3"/>
        <v>-1.1171002477307692</v>
      </c>
    </row>
    <row r="84" spans="1:8" x14ac:dyDescent="0.3">
      <c r="A84" s="1">
        <v>77</v>
      </c>
      <c r="B84" s="1">
        <v>45</v>
      </c>
      <c r="C84" s="1">
        <v>16</v>
      </c>
      <c r="D84" s="1">
        <v>1</v>
      </c>
      <c r="G84" s="7">
        <f t="shared" si="2"/>
        <v>-3.1540360748301806E-2</v>
      </c>
      <c r="H84" s="8">
        <f t="shared" si="3"/>
        <v>1.3026114802059154</v>
      </c>
    </row>
    <row r="85" spans="1:8" x14ac:dyDescent="0.3">
      <c r="A85" s="1">
        <v>78</v>
      </c>
      <c r="B85" s="1">
        <v>21</v>
      </c>
      <c r="C85" s="1">
        <v>12</v>
      </c>
      <c r="D85" s="1">
        <v>1</v>
      </c>
      <c r="G85" s="7">
        <f t="shared" si="2"/>
        <v>-1.6085583981634026</v>
      </c>
      <c r="H85" s="8">
        <f t="shared" si="3"/>
        <v>0.49604090422702057</v>
      </c>
    </row>
    <row r="86" spans="1:8" x14ac:dyDescent="0.3">
      <c r="A86" s="1">
        <v>79</v>
      </c>
      <c r="B86" s="1">
        <v>23</v>
      </c>
      <c r="C86" s="1">
        <v>12</v>
      </c>
      <c r="D86" s="1">
        <v>0</v>
      </c>
      <c r="G86" s="7">
        <f t="shared" si="2"/>
        <v>-1.4771402283788109</v>
      </c>
      <c r="H86" s="8">
        <f t="shared" si="3"/>
        <v>0.49604090422702057</v>
      </c>
    </row>
    <row r="87" spans="1:8" x14ac:dyDescent="0.3">
      <c r="A87" s="1">
        <v>80</v>
      </c>
      <c r="B87" s="1">
        <v>35</v>
      </c>
      <c r="C87" s="1">
        <v>8</v>
      </c>
      <c r="D87" s="1">
        <v>1</v>
      </c>
      <c r="G87" s="7">
        <f t="shared" si="2"/>
        <v>-0.68863120967126046</v>
      </c>
      <c r="H87" s="8">
        <f t="shared" si="3"/>
        <v>-0.31052967175187435</v>
      </c>
    </row>
    <row r="88" spans="1:8" x14ac:dyDescent="0.3">
      <c r="A88" s="1">
        <v>81</v>
      </c>
      <c r="B88" s="1">
        <v>48</v>
      </c>
      <c r="C88" s="1">
        <v>13</v>
      </c>
      <c r="D88" s="1">
        <v>1</v>
      </c>
      <c r="G88" s="7">
        <f t="shared" si="2"/>
        <v>0.16558689392858578</v>
      </c>
      <c r="H88" s="8">
        <f t="shared" si="3"/>
        <v>0.69768354822174428</v>
      </c>
    </row>
    <row r="89" spans="1:8" x14ac:dyDescent="0.3">
      <c r="A89" s="1">
        <v>82</v>
      </c>
      <c r="B89" s="1">
        <v>48</v>
      </c>
      <c r="C89" s="1">
        <v>9</v>
      </c>
      <c r="D89" s="1">
        <v>1</v>
      </c>
      <c r="G89" s="7">
        <f t="shared" si="2"/>
        <v>0.16558689392858578</v>
      </c>
      <c r="H89" s="8">
        <f t="shared" si="3"/>
        <v>-0.10888702775715065</v>
      </c>
    </row>
    <row r="90" spans="1:8" x14ac:dyDescent="0.3">
      <c r="A90" s="1">
        <v>83</v>
      </c>
      <c r="B90" s="1">
        <v>28</v>
      </c>
      <c r="C90" s="1">
        <v>2</v>
      </c>
      <c r="D90" s="1">
        <v>0</v>
      </c>
      <c r="G90" s="7">
        <f t="shared" si="2"/>
        <v>-1.1485948039173315</v>
      </c>
      <c r="H90" s="8">
        <f t="shared" si="3"/>
        <v>-1.5203855357202167</v>
      </c>
    </row>
    <row r="91" spans="1:8" x14ac:dyDescent="0.3">
      <c r="A91" s="1">
        <v>84</v>
      </c>
      <c r="B91" s="1">
        <v>63</v>
      </c>
      <c r="C91" s="1">
        <v>5</v>
      </c>
      <c r="D91" s="1">
        <v>0</v>
      </c>
      <c r="G91" s="7">
        <f t="shared" si="2"/>
        <v>1.1512231673130238</v>
      </c>
      <c r="H91" s="8">
        <f t="shared" si="3"/>
        <v>-0.91545760373604557</v>
      </c>
    </row>
    <row r="92" spans="1:8" x14ac:dyDescent="0.3">
      <c r="A92" s="1">
        <v>85</v>
      </c>
      <c r="B92" s="1">
        <v>44</v>
      </c>
      <c r="C92" s="1">
        <v>10</v>
      </c>
      <c r="D92" s="1">
        <v>1</v>
      </c>
      <c r="G92" s="7">
        <f t="shared" si="2"/>
        <v>-9.7249445640597676E-2</v>
      </c>
      <c r="H92" s="8">
        <f t="shared" si="3"/>
        <v>9.2755616237573085E-2</v>
      </c>
    </row>
    <row r="93" spans="1:8" x14ac:dyDescent="0.3">
      <c r="A93" s="1">
        <v>86</v>
      </c>
      <c r="B93" s="1">
        <v>48</v>
      </c>
      <c r="C93" s="1">
        <v>17</v>
      </c>
      <c r="D93" s="1">
        <v>0</v>
      </c>
      <c r="G93" s="7">
        <f t="shared" si="2"/>
        <v>0.16558689392858578</v>
      </c>
      <c r="H93" s="8">
        <f t="shared" si="3"/>
        <v>1.5042541242006393</v>
      </c>
    </row>
    <row r="94" spans="1:8" x14ac:dyDescent="0.3">
      <c r="A94" s="1">
        <v>87</v>
      </c>
      <c r="B94" s="1">
        <v>40</v>
      </c>
      <c r="C94" s="1">
        <v>20</v>
      </c>
      <c r="D94" s="1">
        <v>0</v>
      </c>
      <c r="G94" s="7">
        <f t="shared" si="2"/>
        <v>-0.36008578520978113</v>
      </c>
      <c r="H94" s="8">
        <f t="shared" si="3"/>
        <v>2.1091820561848102</v>
      </c>
    </row>
    <row r="95" spans="1:8" x14ac:dyDescent="0.3">
      <c r="A95" s="1">
        <v>88</v>
      </c>
      <c r="B95" s="1">
        <v>72</v>
      </c>
      <c r="C95" s="1">
        <v>9</v>
      </c>
      <c r="D95" s="1">
        <v>0</v>
      </c>
      <c r="G95" s="7">
        <f t="shared" si="2"/>
        <v>1.7426049313436864</v>
      </c>
      <c r="H95" s="8">
        <f t="shared" si="3"/>
        <v>-0.10888702775715065</v>
      </c>
    </row>
    <row r="96" spans="1:8" x14ac:dyDescent="0.3">
      <c r="A96" s="1">
        <v>89</v>
      </c>
      <c r="B96" s="1">
        <v>63</v>
      </c>
      <c r="C96" s="1">
        <v>5</v>
      </c>
      <c r="D96" s="1">
        <v>0</v>
      </c>
      <c r="G96" s="7">
        <f t="shared" si="2"/>
        <v>1.1512231673130238</v>
      </c>
      <c r="H96" s="8">
        <f t="shared" si="3"/>
        <v>-0.91545760373604557</v>
      </c>
    </row>
    <row r="97" spans="1:8" x14ac:dyDescent="0.3">
      <c r="A97" s="1">
        <v>90</v>
      </c>
      <c r="B97" s="1">
        <v>28</v>
      </c>
      <c r="C97" s="1">
        <v>10</v>
      </c>
      <c r="D97" s="1">
        <v>1</v>
      </c>
      <c r="G97" s="7">
        <f t="shared" si="2"/>
        <v>-1.1485948039173315</v>
      </c>
      <c r="H97" s="8">
        <f t="shared" si="3"/>
        <v>9.2755616237573085E-2</v>
      </c>
    </row>
    <row r="98" spans="1:8" x14ac:dyDescent="0.3">
      <c r="A98" s="1">
        <v>91</v>
      </c>
      <c r="B98" s="1">
        <v>16</v>
      </c>
      <c r="C98" s="1">
        <v>1</v>
      </c>
      <c r="D98" s="1">
        <v>0</v>
      </c>
      <c r="G98" s="7">
        <f t="shared" si="2"/>
        <v>-1.9371038226248818</v>
      </c>
      <c r="H98" s="8">
        <f t="shared" si="3"/>
        <v>-1.7220281797149404</v>
      </c>
    </row>
    <row r="99" spans="1:8" x14ac:dyDescent="0.3">
      <c r="A99" s="1">
        <v>92</v>
      </c>
      <c r="B99" s="1">
        <v>23</v>
      </c>
      <c r="C99" s="1">
        <v>3</v>
      </c>
      <c r="D99" s="1">
        <v>0</v>
      </c>
      <c r="G99" s="7">
        <f t="shared" si="2"/>
        <v>-1.4771402283788109</v>
      </c>
      <c r="H99" s="8">
        <f t="shared" si="3"/>
        <v>-1.3187428917254931</v>
      </c>
    </row>
    <row r="100" spans="1:8" x14ac:dyDescent="0.3">
      <c r="A100" s="1">
        <v>93</v>
      </c>
      <c r="B100" s="1">
        <v>64</v>
      </c>
      <c r="C100" s="1">
        <v>1</v>
      </c>
      <c r="D100" s="1">
        <v>0</v>
      </c>
      <c r="G100" s="7">
        <f t="shared" si="2"/>
        <v>1.2169322522053196</v>
      </c>
      <c r="H100" s="8">
        <f t="shared" si="3"/>
        <v>-1.7220281797149404</v>
      </c>
    </row>
    <row r="101" spans="1:8" x14ac:dyDescent="0.3">
      <c r="A101" s="1">
        <v>94</v>
      </c>
      <c r="B101" s="1">
        <v>32</v>
      </c>
      <c r="C101" s="1">
        <v>16</v>
      </c>
      <c r="D101" s="1">
        <v>0</v>
      </c>
      <c r="G101" s="7">
        <f t="shared" si="2"/>
        <v>-0.88575846434814798</v>
      </c>
      <c r="H101" s="8">
        <f t="shared" si="3"/>
        <v>1.3026114802059154</v>
      </c>
    </row>
    <row r="102" spans="1:8" x14ac:dyDescent="0.3">
      <c r="A102" s="1">
        <v>95</v>
      </c>
      <c r="B102" s="1">
        <v>41</v>
      </c>
      <c r="C102" s="1">
        <v>8</v>
      </c>
      <c r="D102" s="1">
        <v>1</v>
      </c>
      <c r="G102" s="7">
        <f t="shared" si="2"/>
        <v>-0.29437670031748525</v>
      </c>
      <c r="H102" s="8">
        <f t="shared" si="3"/>
        <v>-0.31052967175187435</v>
      </c>
    </row>
    <row r="103" spans="1:8" x14ac:dyDescent="0.3">
      <c r="A103" s="1">
        <v>96</v>
      </c>
      <c r="B103" s="1">
        <v>55</v>
      </c>
      <c r="C103" s="1">
        <v>14</v>
      </c>
      <c r="D103" s="1">
        <v>1</v>
      </c>
      <c r="G103" s="7">
        <f t="shared" si="2"/>
        <v>0.62555048817465686</v>
      </c>
      <c r="H103" s="8">
        <f t="shared" si="3"/>
        <v>0.89932619221646803</v>
      </c>
    </row>
    <row r="104" spans="1:8" x14ac:dyDescent="0.3">
      <c r="A104" s="1">
        <v>97</v>
      </c>
      <c r="B104" s="1">
        <v>56</v>
      </c>
      <c r="C104" s="1">
        <v>3</v>
      </c>
      <c r="D104" s="1">
        <v>0</v>
      </c>
      <c r="G104" s="7">
        <f t="shared" si="2"/>
        <v>0.69125957306695263</v>
      </c>
      <c r="H104" s="8">
        <f t="shared" si="3"/>
        <v>-1.3187428917254931</v>
      </c>
    </row>
    <row r="105" spans="1:8" x14ac:dyDescent="0.3">
      <c r="A105" s="1">
        <v>98</v>
      </c>
      <c r="B105" s="1">
        <v>38</v>
      </c>
      <c r="C105" s="1">
        <v>19</v>
      </c>
      <c r="D105" s="1">
        <v>0</v>
      </c>
      <c r="G105" s="7">
        <f t="shared" si="2"/>
        <v>-0.49150395499437283</v>
      </c>
      <c r="H105" s="8">
        <f t="shared" si="3"/>
        <v>1.9075394121900866</v>
      </c>
    </row>
    <row r="106" spans="1:8" x14ac:dyDescent="0.3">
      <c r="A106" s="1">
        <v>99</v>
      </c>
      <c r="B106" s="1">
        <v>45</v>
      </c>
      <c r="C106" s="1">
        <v>17</v>
      </c>
      <c r="D106" s="1">
        <v>0</v>
      </c>
      <c r="G106" s="7">
        <f t="shared" si="2"/>
        <v>-3.1540360748301806E-2</v>
      </c>
      <c r="H106" s="8">
        <f t="shared" si="3"/>
        <v>1.5042541242006393</v>
      </c>
    </row>
    <row r="107" spans="1:8" x14ac:dyDescent="0.3">
      <c r="A107" s="1">
        <v>100</v>
      </c>
      <c r="B107" s="1">
        <v>45</v>
      </c>
      <c r="C107" s="1">
        <v>10</v>
      </c>
      <c r="D107" s="1">
        <v>1</v>
      </c>
      <c r="G107" s="7">
        <f t="shared" si="2"/>
        <v>-3.1540360748301806E-2</v>
      </c>
      <c r="H107" s="8">
        <f t="shared" si="3"/>
        <v>9.2755616237573085E-2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9500-BA10-4BC2-B3F5-997FC3AB5C90}">
  <dimension ref="A2:AL81"/>
  <sheetViews>
    <sheetView workbookViewId="0">
      <selection activeCell="F13" sqref="F13"/>
    </sheetView>
  </sheetViews>
  <sheetFormatPr defaultRowHeight="15.6" x14ac:dyDescent="0.3"/>
  <cols>
    <col min="1" max="1" width="8.88671875" style="3"/>
    <col min="2" max="2" width="11.5546875" style="3" bestFit="1" customWidth="1"/>
    <col min="3" max="3" width="11.21875" style="3" bestFit="1" customWidth="1"/>
    <col min="4" max="4" width="10.44140625" style="3" bestFit="1" customWidth="1"/>
    <col min="5" max="6" width="18" style="3" bestFit="1" customWidth="1"/>
    <col min="7" max="7" width="8.88671875" style="3"/>
    <col min="8" max="8" width="12.6640625" style="3" bestFit="1" customWidth="1"/>
    <col min="9" max="9" width="17.109375" style="3" bestFit="1" customWidth="1"/>
    <col min="10" max="10" width="21.44140625" style="3" bestFit="1" customWidth="1"/>
    <col min="11" max="12" width="17.88671875" style="3" bestFit="1" customWidth="1"/>
    <col min="13" max="13" width="21.44140625" style="3" bestFit="1" customWidth="1"/>
    <col min="14" max="14" width="17.88671875" style="3" bestFit="1" customWidth="1"/>
    <col min="15" max="15" width="20" style="3" bestFit="1" customWidth="1"/>
    <col min="16" max="16" width="21.44140625" style="3" bestFit="1" customWidth="1"/>
    <col min="17" max="17" width="20" style="3" bestFit="1" customWidth="1"/>
    <col min="18" max="18" width="17.88671875" style="3" bestFit="1" customWidth="1"/>
    <col min="19" max="19" width="17.109375" style="3" bestFit="1" customWidth="1"/>
    <col min="20" max="20" width="17.88671875" style="3" bestFit="1" customWidth="1"/>
    <col min="21" max="21" width="20" style="3" bestFit="1" customWidth="1"/>
    <col min="22" max="23" width="17.88671875" style="3" bestFit="1" customWidth="1"/>
    <col min="24" max="24" width="21.44140625" style="3" bestFit="1" customWidth="1"/>
    <col min="25" max="25" width="22.88671875" style="3" bestFit="1" customWidth="1"/>
    <col min="26" max="26" width="21.44140625" style="3" bestFit="1" customWidth="1"/>
    <col min="27" max="27" width="17.88671875" style="3" bestFit="1" customWidth="1"/>
    <col min="28" max="28" width="18.5546875" style="3" bestFit="1" customWidth="1"/>
    <col min="29" max="29" width="22.88671875" style="3" bestFit="1" customWidth="1"/>
    <col min="30" max="32" width="20" style="3" bestFit="1" customWidth="1"/>
    <col min="33" max="33" width="17.88671875" style="3" bestFit="1" customWidth="1"/>
    <col min="34" max="34" width="20" style="3" bestFit="1" customWidth="1"/>
    <col min="35" max="35" width="17.88671875" style="3" bestFit="1" customWidth="1"/>
    <col min="36" max="36" width="21.44140625" style="3" bestFit="1" customWidth="1"/>
    <col min="37" max="37" width="20" style="3" bestFit="1" customWidth="1"/>
    <col min="38" max="38" width="17.88671875" style="3" bestFit="1" customWidth="1"/>
    <col min="39" max="16384" width="8.88671875" style="3"/>
  </cols>
  <sheetData>
    <row r="2" spans="1:38" x14ac:dyDescent="0.3">
      <c r="B2" s="14" t="s">
        <v>20</v>
      </c>
      <c r="C2" s="14" t="s">
        <v>22</v>
      </c>
      <c r="D2" s="14" t="s">
        <v>24</v>
      </c>
      <c r="E2" s="14" t="s">
        <v>26</v>
      </c>
      <c r="F2" s="3" t="s">
        <v>35</v>
      </c>
      <c r="G2" s="3" t="s">
        <v>14</v>
      </c>
      <c r="H2" s="3" t="s">
        <v>15</v>
      </c>
      <c r="I2" s="2">
        <v>71</v>
      </c>
      <c r="J2" s="2">
        <v>72</v>
      </c>
      <c r="K2" s="2">
        <v>73</v>
      </c>
      <c r="L2" s="2">
        <v>74</v>
      </c>
      <c r="M2" s="2">
        <v>75</v>
      </c>
      <c r="N2" s="2">
        <v>76</v>
      </c>
      <c r="O2" s="2">
        <v>77</v>
      </c>
      <c r="P2" s="2">
        <v>78</v>
      </c>
      <c r="Q2" s="2">
        <v>79</v>
      </c>
      <c r="R2" s="2">
        <v>80</v>
      </c>
      <c r="S2" s="2">
        <v>81</v>
      </c>
      <c r="T2" s="2">
        <v>82</v>
      </c>
      <c r="U2" s="2">
        <v>83</v>
      </c>
      <c r="V2" s="2">
        <v>84</v>
      </c>
      <c r="W2" s="2">
        <v>85</v>
      </c>
      <c r="X2" s="2">
        <v>86</v>
      </c>
      <c r="Y2" s="2">
        <v>87</v>
      </c>
      <c r="Z2" s="2">
        <v>88</v>
      </c>
      <c r="AA2" s="2">
        <v>89</v>
      </c>
      <c r="AB2" s="2">
        <v>90</v>
      </c>
      <c r="AC2" s="2">
        <v>91</v>
      </c>
      <c r="AD2" s="2">
        <v>92</v>
      </c>
      <c r="AE2" s="2">
        <v>93</v>
      </c>
      <c r="AF2" s="2">
        <v>94</v>
      </c>
      <c r="AG2" s="2">
        <v>95</v>
      </c>
      <c r="AH2" s="2">
        <v>96</v>
      </c>
      <c r="AI2" s="2">
        <v>97</v>
      </c>
      <c r="AJ2" s="2">
        <v>98</v>
      </c>
      <c r="AK2" s="2">
        <v>99</v>
      </c>
      <c r="AL2" s="2">
        <v>100</v>
      </c>
    </row>
    <row r="3" spans="1:38" x14ac:dyDescent="0.3">
      <c r="B3" s="14">
        <v>1.5612161445828103</v>
      </c>
      <c r="C3" s="14">
        <v>1.000000000000012E-2</v>
      </c>
      <c r="D3" s="14">
        <v>5</v>
      </c>
      <c r="E3" s="14">
        <f>D3/D3^2</f>
        <v>0.2</v>
      </c>
      <c r="F3" s="15">
        <f>SUMXMY2(I5:AL5,I8:AL8)</f>
        <v>6.8473407196805756</v>
      </c>
      <c r="H3" s="3" t="s">
        <v>16</v>
      </c>
      <c r="I3" s="9">
        <v>-0.5572130398866687</v>
      </c>
      <c r="J3" s="9">
        <v>1.7426049313436864</v>
      </c>
      <c r="K3" s="9">
        <v>-9.7249445640597676E-2</v>
      </c>
      <c r="L3" s="9">
        <v>-0.16295853053289353</v>
      </c>
      <c r="M3" s="9">
        <v>0.23129597882088165</v>
      </c>
      <c r="N3" s="9">
        <v>1.0855140824207279</v>
      </c>
      <c r="O3" s="9">
        <v>-3.1540360748301806E-2</v>
      </c>
      <c r="P3" s="9">
        <v>-1.6085583981634026</v>
      </c>
      <c r="Q3" s="9">
        <v>-1.4771402283788109</v>
      </c>
      <c r="R3" s="9">
        <v>-0.68863120967126046</v>
      </c>
      <c r="S3" s="9">
        <v>0.16558689392858578</v>
      </c>
      <c r="T3" s="9">
        <v>0.16558689392858578</v>
      </c>
      <c r="U3" s="9">
        <v>-1.1485948039173315</v>
      </c>
      <c r="V3" s="9">
        <v>1.1512231673130238</v>
      </c>
      <c r="W3" s="9">
        <v>-9.7249445640597676E-2</v>
      </c>
      <c r="X3" s="9">
        <v>0.16558689392858578</v>
      </c>
      <c r="Y3" s="9">
        <v>-0.36008578520978113</v>
      </c>
      <c r="Z3" s="9">
        <v>1.7426049313436864</v>
      </c>
      <c r="AA3" s="9">
        <v>1.1512231673130238</v>
      </c>
      <c r="AB3" s="9">
        <v>-1.1485948039173315</v>
      </c>
      <c r="AC3" s="9">
        <v>-1.9371038226248818</v>
      </c>
      <c r="AD3" s="9">
        <v>-1.4771402283788109</v>
      </c>
      <c r="AE3" s="9">
        <v>1.2169322522053196</v>
      </c>
      <c r="AF3" s="9">
        <v>-0.88575846434814798</v>
      </c>
      <c r="AG3" s="9">
        <v>-0.29437670031748525</v>
      </c>
      <c r="AH3" s="9">
        <v>0.62555048817465686</v>
      </c>
      <c r="AI3" s="9">
        <v>0.69125957306695263</v>
      </c>
      <c r="AJ3" s="9">
        <v>-0.49150395499437283</v>
      </c>
      <c r="AK3" s="9">
        <v>-3.1540360748301806E-2</v>
      </c>
      <c r="AL3" s="9">
        <v>-3.1540360748301806E-2</v>
      </c>
    </row>
    <row r="4" spans="1:38" x14ac:dyDescent="0.3">
      <c r="H4" s="3" t="s">
        <v>17</v>
      </c>
      <c r="I4" s="9">
        <v>-0.71381495974132181</v>
      </c>
      <c r="J4" s="9">
        <v>-1.5203855357202167</v>
      </c>
      <c r="K4" s="9">
        <v>-0.31052967175187435</v>
      </c>
      <c r="L4" s="9">
        <v>-0.31052967175187435</v>
      </c>
      <c r="M4" s="9">
        <v>1.5042541242006393</v>
      </c>
      <c r="N4" s="9">
        <v>-1.1171002477307692</v>
      </c>
      <c r="O4" s="9">
        <v>1.3026114802059154</v>
      </c>
      <c r="P4" s="9">
        <v>0.49604090422702057</v>
      </c>
      <c r="Q4" s="9">
        <v>0.49604090422702057</v>
      </c>
      <c r="R4" s="9">
        <v>-0.31052967175187435</v>
      </c>
      <c r="S4" s="9">
        <v>0.69768354822174428</v>
      </c>
      <c r="T4" s="9">
        <v>-0.10888702775715065</v>
      </c>
      <c r="U4" s="9">
        <v>-1.5203855357202167</v>
      </c>
      <c r="V4" s="9">
        <v>-0.91545760373604557</v>
      </c>
      <c r="W4" s="9">
        <v>9.2755616237573085E-2</v>
      </c>
      <c r="X4" s="9">
        <v>1.5042541242006393</v>
      </c>
      <c r="Y4" s="9">
        <v>2.1091820561848102</v>
      </c>
      <c r="Z4" s="9">
        <v>-0.10888702775715065</v>
      </c>
      <c r="AA4" s="9">
        <v>-0.91545760373604557</v>
      </c>
      <c r="AB4" s="9">
        <v>9.2755616237573085E-2</v>
      </c>
      <c r="AC4" s="9">
        <v>-1.7220281797149404</v>
      </c>
      <c r="AD4" s="9">
        <v>-1.3187428917254931</v>
      </c>
      <c r="AE4" s="9">
        <v>-1.7220281797149404</v>
      </c>
      <c r="AF4" s="9">
        <v>1.3026114802059154</v>
      </c>
      <c r="AG4" s="9">
        <v>-0.31052967175187435</v>
      </c>
      <c r="AH4" s="9">
        <v>0.89932619221646803</v>
      </c>
      <c r="AI4" s="9">
        <v>-1.3187428917254931</v>
      </c>
      <c r="AJ4" s="9">
        <v>1.9075394121900866</v>
      </c>
      <c r="AK4" s="9">
        <v>1.5042541242006393</v>
      </c>
      <c r="AL4" s="9">
        <v>9.2755616237573085E-2</v>
      </c>
    </row>
    <row r="5" spans="1:38" x14ac:dyDescent="0.3">
      <c r="D5" s="3" t="s">
        <v>38</v>
      </c>
      <c r="H5" s="3" t="s">
        <v>18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1</v>
      </c>
    </row>
    <row r="6" spans="1:38" x14ac:dyDescent="0.3">
      <c r="D6" s="3" t="s">
        <v>39</v>
      </c>
      <c r="F6" s="3" t="s">
        <v>33</v>
      </c>
      <c r="H6" s="3" t="s">
        <v>28</v>
      </c>
      <c r="I6" s="3">
        <f>SUMPRODUCT($D$12:$D$81,I12:I81)</f>
        <v>-48.089420192902665</v>
      </c>
      <c r="J6" s="3">
        <f t="shared" ref="J6:AL6" si="0">SUMPRODUCT($D$12:$D$81,J12:J81)</f>
        <v>-151.25131456367598</v>
      </c>
      <c r="K6" s="3">
        <f t="shared" si="0"/>
        <v>-42.699036154849992</v>
      </c>
      <c r="L6" s="3">
        <f t="shared" si="0"/>
        <v>-42.968323316352908</v>
      </c>
      <c r="M6" s="3">
        <f t="shared" si="0"/>
        <v>-43.71076851177282</v>
      </c>
      <c r="N6" s="3">
        <f t="shared" si="0"/>
        <v>-70.011879499635683</v>
      </c>
      <c r="O6" s="3">
        <f t="shared" si="0"/>
        <v>-42.63031282513537</v>
      </c>
      <c r="P6" s="3">
        <f t="shared" si="0"/>
        <v>-118.37819445344157</v>
      </c>
      <c r="Q6" s="3">
        <f t="shared" si="0"/>
        <v>-100.85514365721673</v>
      </c>
      <c r="R6" s="3">
        <f t="shared" si="0"/>
        <v>-51.248809329199489</v>
      </c>
      <c r="S6" s="3">
        <f t="shared" si="0"/>
        <v>-43.109204069032899</v>
      </c>
      <c r="T6" s="3">
        <f t="shared" si="0"/>
        <v>-43.112760635276636</v>
      </c>
      <c r="U6" s="3">
        <f t="shared" si="0"/>
        <v>-72.122307775103991</v>
      </c>
      <c r="V6" s="3">
        <f t="shared" si="0"/>
        <v>-74.327978139634638</v>
      </c>
      <c r="W6" s="3">
        <f t="shared" si="0"/>
        <v>-42.669759593173929</v>
      </c>
      <c r="X6" s="3">
        <f t="shared" si="0"/>
        <v>-43.218134012086665</v>
      </c>
      <c r="Y6" s="3">
        <f t="shared" si="0"/>
        <v>-44.973619779459028</v>
      </c>
      <c r="Z6" s="3">
        <f t="shared" si="0"/>
        <v>-150.25726334029582</v>
      </c>
      <c r="AA6" s="3">
        <f t="shared" si="0"/>
        <v>-74.327978139634638</v>
      </c>
      <c r="AB6" s="3">
        <f t="shared" si="0"/>
        <v>-71.653094414315106</v>
      </c>
      <c r="AC6" s="3">
        <f t="shared" si="0"/>
        <v>-188.70718547451617</v>
      </c>
      <c r="AD6" s="3">
        <f t="shared" si="0"/>
        <v>-101.37027305525176</v>
      </c>
      <c r="AE6" s="3">
        <f t="shared" si="0"/>
        <v>-79.701449111416579</v>
      </c>
      <c r="AF6" s="3">
        <f t="shared" si="0"/>
        <v>-58.049320148054179</v>
      </c>
      <c r="AG6" s="3">
        <f t="shared" si="0"/>
        <v>-43.972671943384604</v>
      </c>
      <c r="AH6" s="3">
        <f t="shared" si="0"/>
        <v>-50.290190746318913</v>
      </c>
      <c r="AI6" s="3">
        <f t="shared" si="0"/>
        <v>-52.390109647882959</v>
      </c>
      <c r="AJ6" s="3">
        <f t="shared" si="0"/>
        <v>-46.937515517912395</v>
      </c>
      <c r="AK6" s="3">
        <f t="shared" si="0"/>
        <v>-42.667750560225549</v>
      </c>
      <c r="AL6" s="3">
        <f t="shared" si="0"/>
        <v>-42.551676740706995</v>
      </c>
    </row>
    <row r="7" spans="1:38" x14ac:dyDescent="0.3">
      <c r="F7" s="15" t="s">
        <v>37</v>
      </c>
      <c r="H7" s="3" t="s">
        <v>29</v>
      </c>
      <c r="I7" s="8">
        <f>SUM(I12:I81)</f>
        <v>-123.02438068660653</v>
      </c>
      <c r="J7" s="8">
        <f t="shared" ref="J7:AL7" si="1">SUM(J12:J81)</f>
        <v>-580.15589313323562</v>
      </c>
      <c r="K7" s="8">
        <f t="shared" si="1"/>
        <v>-103.34867715826721</v>
      </c>
      <c r="L7" s="8">
        <f t="shared" si="1"/>
        <v>-104.36062776017197</v>
      </c>
      <c r="M7" s="8">
        <f t="shared" si="1"/>
        <v>-106.86974915902395</v>
      </c>
      <c r="N7" s="8">
        <f t="shared" si="1"/>
        <v>-206.53875568647828</v>
      </c>
      <c r="O7" s="8">
        <f t="shared" si="1"/>
        <v>-103.27725260092939</v>
      </c>
      <c r="P7" s="8">
        <f t="shared" si="1"/>
        <v>-426.22589547340095</v>
      </c>
      <c r="Q7" s="8">
        <f t="shared" si="1"/>
        <v>-344.37625455619997</v>
      </c>
      <c r="R7" s="8">
        <f t="shared" si="1"/>
        <v>-135.01709590582212</v>
      </c>
      <c r="S7" s="8">
        <f t="shared" si="1"/>
        <v>-104.76282879042432</v>
      </c>
      <c r="T7" s="8">
        <f t="shared" si="1"/>
        <v>-104.62422430960791</v>
      </c>
      <c r="U7" s="8">
        <f t="shared" si="1"/>
        <v>-217.08069846227446</v>
      </c>
      <c r="V7" s="8">
        <f t="shared" si="1"/>
        <v>-224.51137545128401</v>
      </c>
      <c r="W7" s="8">
        <f t="shared" si="1"/>
        <v>-103.34926786504695</v>
      </c>
      <c r="X7" s="8">
        <f t="shared" si="1"/>
        <v>-105.17593476249179</v>
      </c>
      <c r="Y7" s="8">
        <f t="shared" si="1"/>
        <v>-111.87487473124818</v>
      </c>
      <c r="Z7" s="8">
        <f t="shared" si="1"/>
        <v>-578.38975174993197</v>
      </c>
      <c r="AA7" s="8">
        <f t="shared" si="1"/>
        <v>-224.51137545128401</v>
      </c>
      <c r="AB7" s="8">
        <f t="shared" si="1"/>
        <v>-216.34530026208864</v>
      </c>
      <c r="AC7" s="8">
        <f t="shared" si="1"/>
        <v>-777.60811156534135</v>
      </c>
      <c r="AD7" s="8">
        <f t="shared" si="1"/>
        <v>-344.8403491511865</v>
      </c>
      <c r="AE7" s="8">
        <f t="shared" si="1"/>
        <v>-246.17243747850182</v>
      </c>
      <c r="AF7" s="8">
        <f t="shared" si="1"/>
        <v>-161.57879071699185</v>
      </c>
      <c r="AG7" s="8">
        <f t="shared" si="1"/>
        <v>-108.04749936981618</v>
      </c>
      <c r="AH7" s="8">
        <f t="shared" si="1"/>
        <v>-130.50110616259732</v>
      </c>
      <c r="AI7" s="8">
        <f t="shared" si="1"/>
        <v>-137.453149937528</v>
      </c>
      <c r="AJ7" s="8">
        <f t="shared" si="1"/>
        <v>-119.14943408547553</v>
      </c>
      <c r="AK7" s="8">
        <f t="shared" si="1"/>
        <v>-103.40401750802395</v>
      </c>
      <c r="AL7" s="8">
        <f t="shared" si="1"/>
        <v>-102.87194041987122</v>
      </c>
    </row>
    <row r="8" spans="1:38" x14ac:dyDescent="0.3">
      <c r="H8" s="16" t="s">
        <v>30</v>
      </c>
      <c r="I8" s="16">
        <f>I6/I7</f>
        <v>0.39089341417134305</v>
      </c>
      <c r="J8" s="16">
        <f>J6/J7</f>
        <v>0.26070805511742062</v>
      </c>
      <c r="K8" s="16">
        <f>K6/K7</f>
        <v>0.41315513007932442</v>
      </c>
      <c r="L8" s="16">
        <f t="shared" ref="L8:AL8" si="2">L6/L7</f>
        <v>0.41172925305793606</v>
      </c>
      <c r="M8" s="16">
        <f t="shared" si="2"/>
        <v>0.40900974181880478</v>
      </c>
      <c r="N8" s="16">
        <f t="shared" si="2"/>
        <v>0.33897695987823379</v>
      </c>
      <c r="O8" s="16">
        <f t="shared" si="2"/>
        <v>0.41277543458540589</v>
      </c>
      <c r="P8" s="16">
        <f t="shared" si="2"/>
        <v>0.27773581030772698</v>
      </c>
      <c r="Q8" s="16">
        <f t="shared" si="2"/>
        <v>0.29286323410186754</v>
      </c>
      <c r="R8" s="16">
        <f t="shared" si="2"/>
        <v>0.37957274214331232</v>
      </c>
      <c r="S8" s="16">
        <f t="shared" si="2"/>
        <v>0.41149331844858722</v>
      </c>
      <c r="T8" s="16">
        <f t="shared" si="2"/>
        <v>0.41207245186062974</v>
      </c>
      <c r="U8" s="16">
        <f t="shared" si="2"/>
        <v>0.33223731214241431</v>
      </c>
      <c r="V8" s="16">
        <f t="shared" si="2"/>
        <v>0.33106553282759082</v>
      </c>
      <c r="W8" s="16">
        <f t="shared" si="2"/>
        <v>0.41286949075335416</v>
      </c>
      <c r="X8" s="16">
        <f t="shared" si="2"/>
        <v>0.41091276354882722</v>
      </c>
      <c r="Y8" s="16">
        <f t="shared" si="2"/>
        <v>0.40199928614442759</v>
      </c>
      <c r="Z8" s="16">
        <f t="shared" si="2"/>
        <v>0.2597854870105995</v>
      </c>
      <c r="AA8" s="16">
        <f t="shared" si="2"/>
        <v>0.33106553282759082</v>
      </c>
      <c r="AB8" s="16">
        <f t="shared" si="2"/>
        <v>0.33119783201905434</v>
      </c>
      <c r="AC8" s="16">
        <f t="shared" si="2"/>
        <v>0.24267646217661576</v>
      </c>
      <c r="AD8" s="16">
        <f t="shared" si="2"/>
        <v>0.29396291154666632</v>
      </c>
      <c r="AE8" s="16">
        <f t="shared" si="2"/>
        <v>0.32376268410787007</v>
      </c>
      <c r="AF8" s="16">
        <f t="shared" si="2"/>
        <v>0.35926324173157481</v>
      </c>
      <c r="AG8" s="16">
        <f t="shared" si="2"/>
        <v>0.40697537842017539</v>
      </c>
      <c r="AH8" s="16">
        <f t="shared" si="2"/>
        <v>0.38536217987041471</v>
      </c>
      <c r="AI8" s="16">
        <f t="shared" si="2"/>
        <v>0.38114884723772491</v>
      </c>
      <c r="AJ8" s="16">
        <f t="shared" si="2"/>
        <v>0.39393821614159169</v>
      </c>
      <c r="AK8" s="16">
        <f t="shared" si="2"/>
        <v>0.41263145851092886</v>
      </c>
      <c r="AL8" s="16">
        <f t="shared" si="2"/>
        <v>0.413637349184166</v>
      </c>
    </row>
    <row r="9" spans="1:38" x14ac:dyDescent="0.3">
      <c r="H9" s="3" t="s">
        <v>32</v>
      </c>
      <c r="I9" s="3">
        <f>IF(I8&gt;0.5,1,0)</f>
        <v>0</v>
      </c>
      <c r="J9" s="3">
        <f t="shared" ref="J9:AL9" si="3">IF(J8&gt;0.5,1,0)</f>
        <v>0</v>
      </c>
      <c r="K9" s="3">
        <f t="shared" si="3"/>
        <v>0</v>
      </c>
      <c r="L9" s="3">
        <f t="shared" si="3"/>
        <v>0</v>
      </c>
      <c r="M9" s="3">
        <f t="shared" si="3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  <c r="Q9" s="3">
        <f t="shared" si="3"/>
        <v>0</v>
      </c>
      <c r="R9" s="3">
        <f t="shared" si="3"/>
        <v>0</v>
      </c>
      <c r="S9" s="3">
        <f t="shared" si="3"/>
        <v>0</v>
      </c>
      <c r="T9" s="3">
        <f t="shared" si="3"/>
        <v>0</v>
      </c>
      <c r="U9" s="3">
        <f t="shared" si="3"/>
        <v>0</v>
      </c>
      <c r="V9" s="3">
        <f t="shared" si="3"/>
        <v>0</v>
      </c>
      <c r="W9" s="3">
        <f t="shared" si="3"/>
        <v>0</v>
      </c>
      <c r="X9" s="3">
        <f t="shared" si="3"/>
        <v>0</v>
      </c>
      <c r="Y9" s="3">
        <f t="shared" si="3"/>
        <v>0</v>
      </c>
      <c r="Z9" s="3">
        <f t="shared" si="3"/>
        <v>0</v>
      </c>
      <c r="AA9" s="3">
        <f t="shared" si="3"/>
        <v>0</v>
      </c>
      <c r="AB9" s="3">
        <f t="shared" si="3"/>
        <v>0</v>
      </c>
      <c r="AC9" s="3">
        <f t="shared" si="3"/>
        <v>0</v>
      </c>
      <c r="AD9" s="3">
        <f t="shared" si="3"/>
        <v>0</v>
      </c>
      <c r="AE9" s="3">
        <f t="shared" si="3"/>
        <v>0</v>
      </c>
      <c r="AF9" s="3">
        <f t="shared" si="3"/>
        <v>0</v>
      </c>
      <c r="AG9" s="3">
        <f t="shared" si="3"/>
        <v>0</v>
      </c>
      <c r="AH9" s="3">
        <f t="shared" si="3"/>
        <v>0</v>
      </c>
      <c r="AI9" s="3">
        <f t="shared" si="3"/>
        <v>0</v>
      </c>
      <c r="AJ9" s="3">
        <f t="shared" si="3"/>
        <v>0</v>
      </c>
      <c r="AK9" s="3">
        <f t="shared" si="3"/>
        <v>0</v>
      </c>
      <c r="AL9" s="3">
        <f t="shared" si="3"/>
        <v>0</v>
      </c>
    </row>
    <row r="10" spans="1:38" x14ac:dyDescent="0.3">
      <c r="A10" s="3" t="s">
        <v>13</v>
      </c>
      <c r="H10" s="3" t="s">
        <v>31</v>
      </c>
    </row>
    <row r="11" spans="1:38" x14ac:dyDescent="0.3">
      <c r="A11" s="1" t="s">
        <v>0</v>
      </c>
      <c r="B11" s="3" t="s">
        <v>5</v>
      </c>
      <c r="C11" s="3" t="s">
        <v>11</v>
      </c>
      <c r="D11" s="1" t="s">
        <v>3</v>
      </c>
      <c r="H11" s="3" t="s">
        <v>27</v>
      </c>
    </row>
    <row r="12" spans="1:38" x14ac:dyDescent="0.3">
      <c r="A12" s="10">
        <v>1</v>
      </c>
      <c r="B12" s="13">
        <v>0.82267774285154438</v>
      </c>
      <c r="C12" s="12">
        <v>-0.10888702775715065</v>
      </c>
      <c r="D12" s="10">
        <v>1</v>
      </c>
      <c r="I12" s="17">
        <f>-EXP((1/$D$3)*($B$3*($B12-I$3)^2+$C$3*($C12-I$4)^2))</f>
        <v>-1.8135273518683208</v>
      </c>
      <c r="J12" s="17">
        <f>-EXP((1/$D$3)*($B$3*($B12-J$3)^2+$C$3*($C12-J$4)^2))</f>
        <v>-1.3076419728053505</v>
      </c>
      <c r="K12" s="17">
        <f t="shared" ref="K12:AL27" si="4">-EXP((1/$D$3)*($B$3*($B12-K$3)^2+$C$3*($C12-K$4)^2))</f>
        <v>-1.3025477547717352</v>
      </c>
      <c r="L12" s="17">
        <f t="shared" si="4"/>
        <v>-1.3544818960154452</v>
      </c>
      <c r="M12" s="17">
        <f t="shared" si="4"/>
        <v>-1.1212072647409794</v>
      </c>
      <c r="N12" s="17">
        <f t="shared" si="4"/>
        <v>-1.0238844397875078</v>
      </c>
      <c r="O12" s="17">
        <f t="shared" si="4"/>
        <v>-1.2608990153842488</v>
      </c>
      <c r="P12" s="17">
        <f t="shared" si="4"/>
        <v>-6.3367957706037146</v>
      </c>
      <c r="Q12" s="17">
        <f t="shared" si="4"/>
        <v>-5.2186414821785592</v>
      </c>
      <c r="R12" s="17">
        <f t="shared" si="4"/>
        <v>-2.0406368686843384</v>
      </c>
      <c r="S12" s="17">
        <f t="shared" si="4"/>
        <v>-1.1458169390345987</v>
      </c>
      <c r="T12" s="17">
        <f t="shared" si="4"/>
        <v>-1.1443270721021181</v>
      </c>
      <c r="U12" s="17">
        <f t="shared" si="4"/>
        <v>-3.3781743979172227</v>
      </c>
      <c r="V12" s="17">
        <f t="shared" si="4"/>
        <v>-1.0356251983843565</v>
      </c>
      <c r="W12" s="17">
        <f t="shared" si="4"/>
        <v>-1.3025477547717352</v>
      </c>
      <c r="X12" s="17">
        <f t="shared" si="4"/>
        <v>-1.1502981884111905</v>
      </c>
      <c r="Y12" s="17">
        <f t="shared" si="4"/>
        <v>-1.5630607915012658</v>
      </c>
      <c r="Z12" s="17">
        <f t="shared" si="4"/>
        <v>-1.3024418365309487</v>
      </c>
      <c r="AA12" s="17">
        <f t="shared" si="4"/>
        <v>-1.0356251983843565</v>
      </c>
      <c r="AB12" s="17">
        <f t="shared" si="4"/>
        <v>-3.3650139478120247</v>
      </c>
      <c r="AC12" s="17">
        <f t="shared" si="4"/>
        <v>-10.841398431600906</v>
      </c>
      <c r="AD12" s="17">
        <f t="shared" si="4"/>
        <v>-5.2301122595320759</v>
      </c>
      <c r="AE12" s="17">
        <f t="shared" si="4"/>
        <v>-1.0552086082227259</v>
      </c>
      <c r="AF12" s="17">
        <f t="shared" si="4"/>
        <v>-2.497639073376539</v>
      </c>
      <c r="AG12" s="17">
        <f t="shared" si="4"/>
        <v>-1.4765403343766672</v>
      </c>
      <c r="AH12" s="17">
        <f t="shared" si="4"/>
        <v>-1.0142673160068731</v>
      </c>
      <c r="AI12" s="17">
        <f t="shared" si="4"/>
        <v>-1.0083548814248329</v>
      </c>
      <c r="AJ12" s="17">
        <f t="shared" si="4"/>
        <v>-1.7287506297988262</v>
      </c>
      <c r="AK12" s="17">
        <f t="shared" si="4"/>
        <v>-1.2624379891924589</v>
      </c>
      <c r="AL12" s="17">
        <f t="shared" si="4"/>
        <v>-1.2559868952196154</v>
      </c>
    </row>
    <row r="13" spans="1:38" x14ac:dyDescent="0.3">
      <c r="A13" s="10">
        <v>2</v>
      </c>
      <c r="B13" s="11">
        <v>-1.0171766341327397</v>
      </c>
      <c r="C13" s="11">
        <v>-0.71381495974132181</v>
      </c>
      <c r="D13" s="10">
        <v>0</v>
      </c>
      <c r="I13" s="17">
        <f t="shared" ref="I13:I76" si="5">-EXP((1/$D$3)*($B$3*(B13-I$3)^2+$C$3*(C13-I$4)^2))</f>
        <v>-1.0682910366039808</v>
      </c>
      <c r="J13" s="17">
        <f t="shared" ref="J13:N76" si="6">-EXP((1/$D$3)*($B$3*($B13-J$3)^2+$C$3*($C13-J$4)^2))</f>
        <v>-10.799163287311838</v>
      </c>
      <c r="K13" s="17">
        <f t="shared" si="4"/>
        <v>-1.302865561178316</v>
      </c>
      <c r="L13" s="17">
        <f t="shared" si="4"/>
        <v>-1.2562933413214339</v>
      </c>
      <c r="M13" s="17">
        <f t="shared" si="4"/>
        <v>-1.6430070728461188</v>
      </c>
      <c r="N13" s="17">
        <f t="shared" si="4"/>
        <v>-3.97827712297337</v>
      </c>
      <c r="O13" s="17">
        <f t="shared" si="4"/>
        <v>-1.3654303426779684</v>
      </c>
      <c r="P13" s="17">
        <f t="shared" si="4"/>
        <v>-1.1186572402115516</v>
      </c>
      <c r="Q13" s="17">
        <f t="shared" si="4"/>
        <v>-1.0714230434442382</v>
      </c>
      <c r="R13" s="17">
        <f t="shared" si="4"/>
        <v>-1.0346150928863107</v>
      </c>
      <c r="S13" s="17">
        <f t="shared" si="4"/>
        <v>-1.5539358024872514</v>
      </c>
      <c r="T13" s="17">
        <f t="shared" si="4"/>
        <v>-1.5488894023224522</v>
      </c>
      <c r="U13" s="17">
        <f t="shared" si="4"/>
        <v>-1.0067162357920134</v>
      </c>
      <c r="V13" s="17">
        <f t="shared" si="4"/>
        <v>-4.3415688703249113</v>
      </c>
      <c r="W13" s="17">
        <f t="shared" si="4"/>
        <v>-1.3041375624042884</v>
      </c>
      <c r="X13" s="17">
        <f t="shared" si="4"/>
        <v>-1.5630607915012658</v>
      </c>
      <c r="Y13" s="17">
        <f t="shared" si="4"/>
        <v>-1.1627121989891032</v>
      </c>
      <c r="Z13" s="17">
        <f t="shared" si="4"/>
        <v>-10.79301775780673</v>
      </c>
      <c r="AA13" s="17">
        <f t="shared" si="4"/>
        <v>-4.3415688703249113</v>
      </c>
      <c r="AB13" s="17">
        <f t="shared" si="4"/>
        <v>-1.0067162357920134</v>
      </c>
      <c r="AC13" s="17">
        <f t="shared" si="4"/>
        <v>-1.3050923782333923</v>
      </c>
      <c r="AD13" s="17">
        <f t="shared" si="4"/>
        <v>-1.0690731789340884</v>
      </c>
      <c r="AE13" s="17">
        <f t="shared" si="4"/>
        <v>-4.7612710851910469</v>
      </c>
      <c r="AF13" s="17">
        <f t="shared" si="4"/>
        <v>-1.0136164927461031</v>
      </c>
      <c r="AG13" s="17">
        <f t="shared" si="4"/>
        <v>-1.1775706566183843</v>
      </c>
      <c r="AH13" s="17">
        <f t="shared" si="4"/>
        <v>-2.3345266778595097</v>
      </c>
      <c r="AI13" s="17">
        <f t="shared" si="4"/>
        <v>-2.4895280006981686</v>
      </c>
      <c r="AJ13" s="17">
        <f t="shared" si="4"/>
        <v>-1.1051993436884291</v>
      </c>
      <c r="AK13" s="17">
        <f t="shared" si="4"/>
        <v>-1.3677640935001514</v>
      </c>
      <c r="AL13" s="17">
        <f t="shared" si="4"/>
        <v>-1.3561350911851053</v>
      </c>
    </row>
    <row r="14" spans="1:38" x14ac:dyDescent="0.3">
      <c r="A14" s="10">
        <v>3</v>
      </c>
      <c r="B14" s="11">
        <v>-0.5572130398866687</v>
      </c>
      <c r="C14" s="11">
        <v>0.49604090422702057</v>
      </c>
      <c r="D14" s="10">
        <v>1</v>
      </c>
      <c r="I14" s="17">
        <f t="shared" si="5"/>
        <v>-1.0029317917430194</v>
      </c>
      <c r="J14" s="17">
        <f t="shared" si="6"/>
        <v>-5.2574030659566775</v>
      </c>
      <c r="K14" s="17">
        <f t="shared" si="4"/>
        <v>-1.0696819077355866</v>
      </c>
      <c r="L14" s="17">
        <f t="shared" si="4"/>
        <v>-1.0510978020288086</v>
      </c>
      <c r="M14" s="17">
        <f t="shared" si="4"/>
        <v>-1.2167326544146093</v>
      </c>
      <c r="N14" s="17">
        <f t="shared" si="4"/>
        <v>-2.3345266778595097</v>
      </c>
      <c r="O14" s="17">
        <f t="shared" si="4"/>
        <v>-1.0915337692631744</v>
      </c>
      <c r="P14" s="17">
        <f t="shared" si="4"/>
        <v>-1.4121747484843299</v>
      </c>
      <c r="Q14" s="17">
        <f t="shared" si="4"/>
        <v>-1.3024418365309487</v>
      </c>
      <c r="R14" s="17">
        <f t="shared" si="4"/>
        <v>-1.0067162357920134</v>
      </c>
      <c r="S14" s="17">
        <f t="shared" si="4"/>
        <v>-1.1772834132449879</v>
      </c>
      <c r="T14" s="17">
        <f t="shared" si="4"/>
        <v>-1.1780495513247584</v>
      </c>
      <c r="U14" s="17">
        <f t="shared" si="4"/>
        <v>-1.1244944109419606</v>
      </c>
      <c r="V14" s="17">
        <f t="shared" si="4"/>
        <v>-2.497639073376539</v>
      </c>
      <c r="W14" s="17">
        <f t="shared" si="4"/>
        <v>-1.0686385847478401</v>
      </c>
      <c r="X14" s="17">
        <f t="shared" si="4"/>
        <v>-1.1795833235426243</v>
      </c>
      <c r="Y14" s="17">
        <f t="shared" si="4"/>
        <v>-1.0174891314314458</v>
      </c>
      <c r="Z14" s="17">
        <f t="shared" si="4"/>
        <v>-5.2186414821785592</v>
      </c>
      <c r="AA14" s="17">
        <f t="shared" si="4"/>
        <v>-2.497639073376539</v>
      </c>
      <c r="AB14" s="17">
        <f t="shared" si="4"/>
        <v>-1.1157500273231835</v>
      </c>
      <c r="AC14" s="17">
        <f t="shared" si="4"/>
        <v>-1.8301200161677946</v>
      </c>
      <c r="AD14" s="17">
        <f t="shared" si="4"/>
        <v>-1.3110491818607977</v>
      </c>
      <c r="AE14" s="17">
        <f t="shared" si="4"/>
        <v>-2.6983859545316271</v>
      </c>
      <c r="AF14" s="17">
        <f t="shared" si="4"/>
        <v>-1.0356251983843565</v>
      </c>
      <c r="AG14" s="17">
        <f t="shared" si="4"/>
        <v>-1.023135357893699</v>
      </c>
      <c r="AH14" s="17">
        <f t="shared" si="4"/>
        <v>-1.5482597556877271</v>
      </c>
      <c r="AI14" s="17">
        <f t="shared" si="4"/>
        <v>-1.6376714140950264</v>
      </c>
      <c r="AJ14" s="17">
        <f t="shared" si="4"/>
        <v>-1.005347068433101</v>
      </c>
      <c r="AK14" s="17">
        <f t="shared" si="4"/>
        <v>-1.0923329286087367</v>
      </c>
      <c r="AL14" s="17">
        <f t="shared" si="4"/>
        <v>-1.0904691328837628</v>
      </c>
    </row>
    <row r="15" spans="1:38" x14ac:dyDescent="0.3">
      <c r="A15" s="10">
        <v>4</v>
      </c>
      <c r="B15" s="11">
        <v>1.6111867615590947</v>
      </c>
      <c r="C15" s="11">
        <v>0.49604090422702057</v>
      </c>
      <c r="D15" s="10">
        <v>0</v>
      </c>
      <c r="I15" s="17">
        <f t="shared" si="5"/>
        <v>-4.3539433711451254</v>
      </c>
      <c r="J15" s="17">
        <f t="shared" si="6"/>
        <v>-1.0136164927461031</v>
      </c>
      <c r="K15" s="17">
        <f t="shared" si="4"/>
        <v>-2.4909455345265563</v>
      </c>
      <c r="L15" s="17">
        <f t="shared" si="4"/>
        <v>-2.6754437405480487</v>
      </c>
      <c r="M15" s="17">
        <f t="shared" si="4"/>
        <v>-1.8158884901290229</v>
      </c>
      <c r="N15" s="17">
        <f t="shared" si="4"/>
        <v>-1.0958027190896282</v>
      </c>
      <c r="O15" s="17">
        <f t="shared" si="4"/>
        <v>-2.3254319958673171</v>
      </c>
      <c r="P15" s="17">
        <f t="shared" si="4"/>
        <v>-25.455969420441395</v>
      </c>
      <c r="Q15" s="17">
        <f t="shared" si="4"/>
        <v>-19.650486614416611</v>
      </c>
      <c r="R15" s="17">
        <f t="shared" si="4"/>
        <v>-5.2216129694794224</v>
      </c>
      <c r="S15" s="17">
        <f t="shared" si="4"/>
        <v>-1.9205169800517081</v>
      </c>
      <c r="T15" s="17">
        <f t="shared" si="4"/>
        <v>-1.9217667905686233</v>
      </c>
      <c r="U15" s="17">
        <f t="shared" si="4"/>
        <v>-10.873183154005456</v>
      </c>
      <c r="V15" s="17">
        <f t="shared" si="4"/>
        <v>-1.0725563011365293</v>
      </c>
      <c r="W15" s="17">
        <f t="shared" si="4"/>
        <v>-2.4885159704490474</v>
      </c>
      <c r="X15" s="17">
        <f t="shared" si="4"/>
        <v>-1.9242688521408868</v>
      </c>
      <c r="Y15" s="17">
        <f t="shared" si="4"/>
        <v>-3.3822975845122856</v>
      </c>
      <c r="Z15" s="17">
        <f t="shared" si="4"/>
        <v>-1.0061433391549564</v>
      </c>
      <c r="AA15" s="17">
        <f t="shared" si="4"/>
        <v>-1.0725563011365293</v>
      </c>
      <c r="AB15" s="17">
        <f t="shared" si="4"/>
        <v>-10.788630235173068</v>
      </c>
      <c r="AC15" s="17">
        <f t="shared" si="4"/>
        <v>-51.474998089608768</v>
      </c>
      <c r="AD15" s="17">
        <f t="shared" si="4"/>
        <v>-19.780349245856929</v>
      </c>
      <c r="AE15" s="17">
        <f t="shared" si="4"/>
        <v>-1.0601110772198892</v>
      </c>
      <c r="AF15" s="17">
        <f t="shared" si="4"/>
        <v>-7.0150303783365535</v>
      </c>
      <c r="AG15" s="17">
        <f t="shared" si="4"/>
        <v>-3.1115158396818465</v>
      </c>
      <c r="AH15" s="17">
        <f t="shared" si="4"/>
        <v>-1.3548123737446298</v>
      </c>
      <c r="AI15" s="17">
        <f t="shared" si="4"/>
        <v>-1.3110491818607977</v>
      </c>
      <c r="AJ15" s="17">
        <f t="shared" si="4"/>
        <v>-3.9928618120402533</v>
      </c>
      <c r="AK15" s="17">
        <f t="shared" si="4"/>
        <v>-2.3271345457693888</v>
      </c>
      <c r="AL15" s="17">
        <f t="shared" si="4"/>
        <v>-2.3231638667719441</v>
      </c>
    </row>
    <row r="16" spans="1:38" x14ac:dyDescent="0.3">
      <c r="A16" s="10">
        <v>5</v>
      </c>
      <c r="B16" s="11">
        <v>-0.36008578520978113</v>
      </c>
      <c r="C16" s="11">
        <v>-0.91545760373604557</v>
      </c>
      <c r="D16" s="10">
        <v>0</v>
      </c>
      <c r="I16" s="17">
        <f t="shared" si="5"/>
        <v>-1.0122897330773057</v>
      </c>
      <c r="J16" s="17">
        <f t="shared" si="6"/>
        <v>-3.9798950096317824</v>
      </c>
      <c r="K16" s="17">
        <f t="shared" si="4"/>
        <v>-1.0225531175513345</v>
      </c>
      <c r="L16" s="17">
        <f t="shared" si="4"/>
        <v>-1.0129484985908142</v>
      </c>
      <c r="M16" s="17">
        <f t="shared" si="4"/>
        <v>-1.1285251245108066</v>
      </c>
      <c r="N16" s="17">
        <f t="shared" si="4"/>
        <v>-1.9205169800517083</v>
      </c>
      <c r="O16" s="17">
        <f t="shared" si="4"/>
        <v>-1.0445057943572895</v>
      </c>
      <c r="P16" s="17">
        <f t="shared" si="4"/>
        <v>-1.6334153656193837</v>
      </c>
      <c r="Q16" s="17">
        <f t="shared" si="4"/>
        <v>-1.4823150312130686</v>
      </c>
      <c r="R16" s="17">
        <f t="shared" si="4"/>
        <v>-1.0350358503910373</v>
      </c>
      <c r="S16" s="17">
        <f t="shared" si="4"/>
        <v>-1.0958027190896282</v>
      </c>
      <c r="T16" s="17">
        <f t="shared" si="4"/>
        <v>-1.0915337692631744</v>
      </c>
      <c r="U16" s="17">
        <f t="shared" si="4"/>
        <v>-1.2151505781808534</v>
      </c>
      <c r="V16" s="17">
        <f t="shared" si="4"/>
        <v>-2.0404709318375529</v>
      </c>
      <c r="W16" s="17">
        <f t="shared" si="4"/>
        <v>-1.0238844397875078</v>
      </c>
      <c r="X16" s="17">
        <f t="shared" si="4"/>
        <v>-1.1029547692821906</v>
      </c>
      <c r="Y16" s="17">
        <f t="shared" si="4"/>
        <v>-1.018465303820012</v>
      </c>
      <c r="Z16" s="17">
        <f t="shared" si="4"/>
        <v>-3.9821611563905268</v>
      </c>
      <c r="AA16" s="17">
        <f t="shared" si="4"/>
        <v>-2.0404709318375529</v>
      </c>
      <c r="AB16" s="17">
        <f t="shared" si="4"/>
        <v>-1.2167326544146093</v>
      </c>
      <c r="AC16" s="17">
        <f t="shared" si="4"/>
        <v>-2.1767775972919283</v>
      </c>
      <c r="AD16" s="17">
        <f t="shared" si="4"/>
        <v>-1.4769005929361871</v>
      </c>
      <c r="AE16" s="17">
        <f t="shared" si="4"/>
        <v>-2.1767775972919292</v>
      </c>
      <c r="AF16" s="17">
        <f t="shared" si="4"/>
        <v>-1.1008937871642079</v>
      </c>
      <c r="AG16" s="17">
        <f t="shared" si="4"/>
        <v>-1.002082207939057</v>
      </c>
      <c r="AH16" s="17">
        <f t="shared" si="4"/>
        <v>-1.3633222851990634</v>
      </c>
      <c r="AI16" s="17">
        <f t="shared" si="4"/>
        <v>-1.4126341726448099</v>
      </c>
      <c r="AJ16" s="17">
        <f t="shared" si="4"/>
        <v>-1.0215604329099728</v>
      </c>
      <c r="AK16" s="17">
        <f t="shared" si="4"/>
        <v>-1.0464612125723789</v>
      </c>
      <c r="AL16" s="17">
        <f t="shared" si="4"/>
        <v>-1.0363834246335977</v>
      </c>
    </row>
    <row r="17" spans="1:38" x14ac:dyDescent="0.3">
      <c r="A17" s="10">
        <v>6</v>
      </c>
      <c r="B17" s="11">
        <v>-1.2143038888096274</v>
      </c>
      <c r="C17" s="11">
        <v>-0.51217231574659805</v>
      </c>
      <c r="D17" s="10">
        <v>0</v>
      </c>
      <c r="I17" s="17">
        <f t="shared" si="5"/>
        <v>-1.1444201320046505</v>
      </c>
      <c r="J17" s="17">
        <f t="shared" si="6"/>
        <v>-15.364693723790262</v>
      </c>
      <c r="K17" s="17">
        <f t="shared" si="4"/>
        <v>-1.4765403343766672</v>
      </c>
      <c r="L17" s="17">
        <f t="shared" si="4"/>
        <v>-1.4122895905147739</v>
      </c>
      <c r="M17" s="17">
        <f t="shared" si="4"/>
        <v>-1.9360407591309428</v>
      </c>
      <c r="N17" s="17">
        <f t="shared" si="4"/>
        <v>-5.2186414821785592</v>
      </c>
      <c r="O17" s="17">
        <f t="shared" si="4"/>
        <v>-1.5579847579719543</v>
      </c>
      <c r="P17" s="17">
        <f t="shared" si="4"/>
        <v>-1.0518673564441137</v>
      </c>
      <c r="Q17" s="17">
        <f t="shared" si="4"/>
        <v>-1.0238844397875078</v>
      </c>
      <c r="R17" s="17">
        <f t="shared" si="4"/>
        <v>-1.0902031360787696</v>
      </c>
      <c r="S17" s="17">
        <f t="shared" si="4"/>
        <v>-1.8175135556627056</v>
      </c>
      <c r="T17" s="17">
        <f t="shared" si="4"/>
        <v>-1.8127901259615693</v>
      </c>
      <c r="U17" s="17">
        <f t="shared" si="4"/>
        <v>-1.0033868778901862</v>
      </c>
      <c r="V17" s="17">
        <f t="shared" si="4"/>
        <v>-5.740523530339817</v>
      </c>
      <c r="W17" s="17">
        <f t="shared" si="4"/>
        <v>-1.4775012192101373</v>
      </c>
      <c r="X17" s="17">
        <f t="shared" si="4"/>
        <v>-1.8269973694243093</v>
      </c>
      <c r="Y17" s="17">
        <f t="shared" si="4"/>
        <v>-1.2732635289151215</v>
      </c>
      <c r="Z17" s="17">
        <f t="shared" si="4"/>
        <v>-15.338477677630774</v>
      </c>
      <c r="AA17" s="17">
        <f t="shared" si="4"/>
        <v>-5.740523530339817</v>
      </c>
      <c r="AB17" s="17">
        <f t="shared" si="4"/>
        <v>-1.002082207939057</v>
      </c>
      <c r="AC17" s="17">
        <f t="shared" si="4"/>
        <v>-1.1806389501483414</v>
      </c>
      <c r="AD17" s="17">
        <f t="shared" si="4"/>
        <v>-1.023135357893699</v>
      </c>
      <c r="AE17" s="17">
        <f t="shared" si="4"/>
        <v>-6.3507242946587823</v>
      </c>
      <c r="AF17" s="17">
        <f t="shared" si="4"/>
        <v>-1.0411137660609202</v>
      </c>
      <c r="AG17" s="17">
        <f t="shared" si="4"/>
        <v>-1.3025477547717352</v>
      </c>
      <c r="AH17" s="17">
        <f t="shared" si="4"/>
        <v>-2.8891085942551</v>
      </c>
      <c r="AI17" s="17">
        <f t="shared" si="4"/>
        <v>-3.1115158396818465</v>
      </c>
      <c r="AJ17" s="17">
        <f t="shared" si="4"/>
        <v>-1.1910535866790579</v>
      </c>
      <c r="AK17" s="17">
        <f t="shared" si="4"/>
        <v>-1.5603938152115511</v>
      </c>
      <c r="AL17" s="17">
        <f t="shared" si="4"/>
        <v>-1.5488894023224522</v>
      </c>
    </row>
    <row r="18" spans="1:38" x14ac:dyDescent="0.3">
      <c r="A18" s="10">
        <v>7</v>
      </c>
      <c r="B18" s="11">
        <v>-0.42579487010207701</v>
      </c>
      <c r="C18" s="11">
        <v>0.69768354822174428</v>
      </c>
      <c r="D18" s="10">
        <v>1</v>
      </c>
      <c r="I18" s="17">
        <f t="shared" si="5"/>
        <v>-1.0094214311251835</v>
      </c>
      <c r="J18" s="17">
        <f t="shared" si="6"/>
        <v>-4.3841427690966448</v>
      </c>
      <c r="K18" s="17">
        <f t="shared" si="4"/>
        <v>-1.0363834246335977</v>
      </c>
      <c r="L18" s="17">
        <f t="shared" si="4"/>
        <v>-1.0238844397875078</v>
      </c>
      <c r="M18" s="17">
        <f t="shared" si="4"/>
        <v>-1.1458169390345987</v>
      </c>
      <c r="N18" s="17">
        <f t="shared" si="4"/>
        <v>-2.053955632231256</v>
      </c>
      <c r="O18" s="17">
        <f t="shared" si="4"/>
        <v>-1.0504996489697922</v>
      </c>
      <c r="P18" s="17">
        <f t="shared" si="4"/>
        <v>-1.5478820905747097</v>
      </c>
      <c r="Q18" s="17">
        <f t="shared" si="4"/>
        <v>-1.4122895905147739</v>
      </c>
      <c r="R18" s="17">
        <f t="shared" si="4"/>
        <v>-1.0238844397875078</v>
      </c>
      <c r="S18" s="17">
        <f t="shared" si="4"/>
        <v>-1.1153871573533531</v>
      </c>
      <c r="T18" s="17">
        <f t="shared" si="4"/>
        <v>-1.1168393457033163</v>
      </c>
      <c r="U18" s="17">
        <f t="shared" si="4"/>
        <v>-1.1888279830441035</v>
      </c>
      <c r="V18" s="17">
        <f t="shared" si="4"/>
        <v>-2.185290897207937</v>
      </c>
      <c r="W18" s="17">
        <f t="shared" si="4"/>
        <v>-1.0350358503910373</v>
      </c>
      <c r="X18" s="17">
        <f t="shared" si="4"/>
        <v>-1.1168393457033163</v>
      </c>
      <c r="Y18" s="17">
        <f t="shared" si="4"/>
        <v>-1.005347068433101</v>
      </c>
      <c r="Z18" s="17">
        <f t="shared" si="4"/>
        <v>-4.3468679154478336</v>
      </c>
      <c r="AA18" s="17">
        <f t="shared" si="4"/>
        <v>-2.185290897207937</v>
      </c>
      <c r="AB18" s="17">
        <f t="shared" si="4"/>
        <v>-1.1780495513247584</v>
      </c>
      <c r="AC18" s="17">
        <f t="shared" si="4"/>
        <v>-2.0645053130042057</v>
      </c>
      <c r="AD18" s="17">
        <f t="shared" si="4"/>
        <v>-1.4237053040058689</v>
      </c>
      <c r="AE18" s="17">
        <f t="shared" si="4"/>
        <v>-2.3497635920275992</v>
      </c>
      <c r="AF18" s="17">
        <f t="shared" si="4"/>
        <v>-1.0690731789340882</v>
      </c>
      <c r="AG18" s="17">
        <f t="shared" si="4"/>
        <v>-1.0074532965324297</v>
      </c>
      <c r="AH18" s="17">
        <f t="shared" si="4"/>
        <v>-1.4122895905147739</v>
      </c>
      <c r="AI18" s="17">
        <f t="shared" si="4"/>
        <v>-1.4884753946706017</v>
      </c>
      <c r="AJ18" s="17">
        <f t="shared" si="4"/>
        <v>-1.0042848236842545</v>
      </c>
      <c r="AK18" s="17">
        <f t="shared" si="4"/>
        <v>-1.0510978020288086</v>
      </c>
      <c r="AL18" s="17">
        <f t="shared" si="4"/>
        <v>-1.0504996489697922</v>
      </c>
    </row>
    <row r="19" spans="1:38" x14ac:dyDescent="0.3">
      <c r="A19" s="10">
        <v>8</v>
      </c>
      <c r="B19" s="11">
        <v>0.42842323349776923</v>
      </c>
      <c r="C19" s="11">
        <v>-0.71381495974132181</v>
      </c>
      <c r="D19" s="10">
        <v>1</v>
      </c>
      <c r="I19" s="17">
        <f t="shared" si="5"/>
        <v>-1.3543717546873613</v>
      </c>
      <c r="J19" s="17">
        <f t="shared" si="6"/>
        <v>-1.7169820529844944</v>
      </c>
      <c r="K19" s="17">
        <f t="shared" si="4"/>
        <v>-1.0904691328837628</v>
      </c>
      <c r="L19" s="17">
        <f t="shared" si="4"/>
        <v>-1.1157500273231835</v>
      </c>
      <c r="M19" s="17">
        <f t="shared" si="4"/>
        <v>-1.0222163568188458</v>
      </c>
      <c r="N19" s="17">
        <f t="shared" si="4"/>
        <v>-1.1446993571220705</v>
      </c>
      <c r="O19" s="17">
        <f t="shared" si="4"/>
        <v>-1.0770137454075095</v>
      </c>
      <c r="P19" s="17">
        <f t="shared" si="4"/>
        <v>-3.6638573422493108</v>
      </c>
      <c r="Q19" s="17">
        <f t="shared" si="4"/>
        <v>-3.1165804960972978</v>
      </c>
      <c r="R19" s="17">
        <f t="shared" si="4"/>
        <v>-1.4769005929361871</v>
      </c>
      <c r="S19" s="17">
        <f t="shared" si="4"/>
        <v>-1.0258846738349463</v>
      </c>
      <c r="T19" s="17">
        <f t="shared" si="4"/>
        <v>-1.0225531175513345</v>
      </c>
      <c r="U19" s="17">
        <f t="shared" si="4"/>
        <v>-2.1767775972919283</v>
      </c>
      <c r="V19" s="17">
        <f t="shared" si="4"/>
        <v>-1.1772834132449879</v>
      </c>
      <c r="W19" s="17">
        <f t="shared" si="4"/>
        <v>-1.0915337692631744</v>
      </c>
      <c r="X19" s="17">
        <f t="shared" si="4"/>
        <v>-1.0319088521590483</v>
      </c>
      <c r="Y19" s="17">
        <f t="shared" si="4"/>
        <v>-1.2337702814191724</v>
      </c>
      <c r="Z19" s="17">
        <f t="shared" si="4"/>
        <v>-1.7160049621131344</v>
      </c>
      <c r="AA19" s="17">
        <f t="shared" si="4"/>
        <v>-1.1772834132449879</v>
      </c>
      <c r="AB19" s="17">
        <f t="shared" si="4"/>
        <v>-2.1767775972919283</v>
      </c>
      <c r="AC19" s="17">
        <f t="shared" si="4"/>
        <v>-5.7503350535570457</v>
      </c>
      <c r="AD19" s="17">
        <f t="shared" ref="AD19:AL34" si="7">-EXP((1/$D$3)*($B$3*($B19-AD$3)^2+$C$3*($C19-AD$4)^2))</f>
        <v>-3.1097451550565998</v>
      </c>
      <c r="AE19" s="17">
        <f t="shared" si="7"/>
        <v>-1.2167326544146093</v>
      </c>
      <c r="AF19" s="17">
        <f t="shared" si="7"/>
        <v>-1.7287506297988262</v>
      </c>
      <c r="AG19" s="17">
        <f t="shared" si="7"/>
        <v>-1.1775706566183843</v>
      </c>
      <c r="AH19" s="17">
        <f t="shared" si="7"/>
        <v>-1.0174891314314458</v>
      </c>
      <c r="AI19" s="17">
        <f t="shared" si="7"/>
        <v>-1.0225531175513345</v>
      </c>
      <c r="AJ19" s="17">
        <f t="shared" si="7"/>
        <v>-1.3204648528845786</v>
      </c>
      <c r="AK19" s="17">
        <f t="shared" si="7"/>
        <v>-1.0788545436051806</v>
      </c>
      <c r="AL19" s="17">
        <f t="shared" si="7"/>
        <v>-1.0696819077355866</v>
      </c>
    </row>
    <row r="20" spans="1:38" x14ac:dyDescent="0.3">
      <c r="A20" s="10">
        <v>9</v>
      </c>
      <c r="B20" s="11">
        <v>1.019804997528432</v>
      </c>
      <c r="C20" s="11">
        <v>-0.31052967175187435</v>
      </c>
      <c r="D20" s="10">
        <v>1</v>
      </c>
      <c r="I20" s="17">
        <f t="shared" si="5"/>
        <v>-2.1746544594786754</v>
      </c>
      <c r="J20" s="17">
        <f t="shared" si="6"/>
        <v>-1.1806389501483414</v>
      </c>
      <c r="K20" s="17">
        <f t="shared" si="4"/>
        <v>-1.4764202677195373</v>
      </c>
      <c r="L20" s="17">
        <f t="shared" si="4"/>
        <v>-1.5477562226766781</v>
      </c>
      <c r="M20" s="17">
        <f t="shared" si="4"/>
        <v>-1.2222861597528372</v>
      </c>
      <c r="N20" s="17">
        <f t="shared" si="4"/>
        <v>-1.0026527921735708</v>
      </c>
      <c r="O20" s="17">
        <f t="shared" si="4"/>
        <v>-1.4195434980992845</v>
      </c>
      <c r="P20" s="17">
        <f t="shared" ref="P20:AE35" si="8">-EXP((1/$D$3)*($B$3*($B20-P$3)^2+$C$3*($C20-P$4)^2))</f>
        <v>-8.6570081243811732</v>
      </c>
      <c r="Q20" s="17">
        <f t="shared" si="8"/>
        <v>-7.015030378336558</v>
      </c>
      <c r="R20" s="17">
        <f t="shared" si="8"/>
        <v>-2.4877066424696559</v>
      </c>
      <c r="S20" s="17">
        <f t="shared" si="8"/>
        <v>-1.2584405585954119</v>
      </c>
      <c r="T20" s="17">
        <f t="shared" si="8"/>
        <v>-1.2559868952196154</v>
      </c>
      <c r="U20" s="17">
        <f t="shared" si="8"/>
        <v>-4.3539433711451254</v>
      </c>
      <c r="V20" s="17">
        <f t="shared" si="8"/>
        <v>-1.0061433391549564</v>
      </c>
      <c r="W20" s="17">
        <f t="shared" si="8"/>
        <v>-1.4769005929361871</v>
      </c>
      <c r="X20" s="17">
        <f t="shared" si="8"/>
        <v>-1.2641844303774712</v>
      </c>
      <c r="Y20" s="17">
        <f t="shared" si="8"/>
        <v>-1.8335461819533247</v>
      </c>
      <c r="Z20" s="17">
        <f t="shared" si="8"/>
        <v>-1.1772834132449879</v>
      </c>
      <c r="AA20" s="17">
        <f t="shared" si="8"/>
        <v>-1.0061433391549564</v>
      </c>
      <c r="AB20" s="17">
        <f t="shared" si="8"/>
        <v>-4.3426281623136669</v>
      </c>
      <c r="AC20" s="17">
        <f t="shared" si="8"/>
        <v>-15.394709790370158</v>
      </c>
      <c r="AD20" s="17">
        <f t="shared" si="8"/>
        <v>-7.0201663871748714</v>
      </c>
      <c r="AE20" s="17">
        <f t="shared" si="8"/>
        <v>-1.0162487622910867</v>
      </c>
      <c r="AF20" s="17">
        <f t="shared" si="7"/>
        <v>-3.1236848676843283</v>
      </c>
      <c r="AG20" s="17">
        <f t="shared" si="7"/>
        <v>-1.7147495194119331</v>
      </c>
      <c r="AH20" s="17">
        <f t="shared" si="7"/>
        <v>-1.0528086881372516</v>
      </c>
      <c r="AI20" s="17">
        <f t="shared" si="7"/>
        <v>-1.0363834246335977</v>
      </c>
      <c r="AJ20" s="17">
        <f t="shared" si="7"/>
        <v>-2.0606475768113142</v>
      </c>
      <c r="AK20" s="17">
        <f t="shared" si="7"/>
        <v>-1.4215072771127653</v>
      </c>
      <c r="AL20" s="17">
        <f t="shared" si="7"/>
        <v>-1.4126341726448099</v>
      </c>
    </row>
    <row r="21" spans="1:38" x14ac:dyDescent="0.3">
      <c r="A21" s="10">
        <v>10</v>
      </c>
      <c r="B21" s="11">
        <v>-9.7249445640597676E-2</v>
      </c>
      <c r="C21" s="11">
        <v>0.89932619221646803</v>
      </c>
      <c r="D21" s="10">
        <v>1</v>
      </c>
      <c r="I21" s="17">
        <f t="shared" si="5"/>
        <v>-1.0738653957072606</v>
      </c>
      <c r="J21" s="17">
        <f t="shared" si="6"/>
        <v>-2.9115144147924918</v>
      </c>
      <c r="K21" s="17">
        <f t="shared" si="4"/>
        <v>-1.0029317917430194</v>
      </c>
      <c r="L21" s="17">
        <f t="shared" si="4"/>
        <v>-1.0042848236842545</v>
      </c>
      <c r="M21" s="17">
        <f t="shared" si="4"/>
        <v>-1.0350358503910373</v>
      </c>
      <c r="N21" s="17">
        <f t="shared" si="4"/>
        <v>-1.5603938152115511</v>
      </c>
      <c r="O21" s="17">
        <f t="shared" si="4"/>
        <v>-1.0016748465812992</v>
      </c>
      <c r="P21" s="17">
        <f t="shared" si="8"/>
        <v>-2.0411347601957996</v>
      </c>
      <c r="Q21" s="17">
        <f t="shared" si="8"/>
        <v>-1.8127901259615693</v>
      </c>
      <c r="R21" s="17">
        <f t="shared" si="8"/>
        <v>-1.1186572402115516</v>
      </c>
      <c r="S21" s="17">
        <f t="shared" si="8"/>
        <v>-1.0218881057264388</v>
      </c>
      <c r="T21" s="17">
        <f t="shared" si="8"/>
        <v>-1.0238844397875078</v>
      </c>
      <c r="U21" s="17">
        <f t="shared" si="8"/>
        <v>-1.4288085292696453</v>
      </c>
      <c r="V21" s="17">
        <f t="shared" si="8"/>
        <v>-1.6376714140950268</v>
      </c>
      <c r="W21" s="17">
        <f t="shared" si="8"/>
        <v>-1.0013019590017596</v>
      </c>
      <c r="X21" s="17">
        <f t="shared" si="8"/>
        <v>-1.0225531175513345</v>
      </c>
      <c r="Y21" s="17">
        <f t="shared" si="8"/>
        <v>-1.0248007291536319</v>
      </c>
      <c r="Z21" s="17">
        <f t="shared" si="8"/>
        <v>-2.8834755113907526</v>
      </c>
      <c r="AA21" s="17">
        <f t="shared" si="8"/>
        <v>-1.6376714140950268</v>
      </c>
      <c r="AB21" s="17">
        <f t="shared" si="8"/>
        <v>-1.4140133421101764</v>
      </c>
      <c r="AC21" s="17">
        <f t="shared" si="8"/>
        <v>-2.9174395088406282</v>
      </c>
      <c r="AD21" s="17">
        <f t="shared" si="8"/>
        <v>-1.8301200161677951</v>
      </c>
      <c r="AE21" s="17">
        <f t="shared" si="8"/>
        <v>-1.7384779944684898</v>
      </c>
      <c r="AF21" s="17">
        <f t="shared" si="7"/>
        <v>-1.2146566013539164</v>
      </c>
      <c r="AG21" s="17">
        <f t="shared" si="7"/>
        <v>-1.0151749988663343</v>
      </c>
      <c r="AH21" s="17">
        <f t="shared" si="7"/>
        <v>-1.1771876810251278</v>
      </c>
      <c r="AI21" s="17">
        <f t="shared" si="7"/>
        <v>-1.2262684615677761</v>
      </c>
      <c r="AJ21" s="17">
        <f t="shared" si="7"/>
        <v>-1.0518673564441137</v>
      </c>
      <c r="AK21" s="17">
        <f t="shared" si="7"/>
        <v>-1.002082207939057</v>
      </c>
      <c r="AL21" s="17">
        <f t="shared" si="7"/>
        <v>-1.0026527921735708</v>
      </c>
    </row>
    <row r="22" spans="1:38" x14ac:dyDescent="0.3">
      <c r="A22" s="10">
        <v>11</v>
      </c>
      <c r="B22" s="11">
        <v>1.0855140824207279</v>
      </c>
      <c r="C22" s="11">
        <v>1.5042541242006393</v>
      </c>
      <c r="D22" s="10">
        <v>0</v>
      </c>
      <c r="I22" s="17">
        <f t="shared" si="5"/>
        <v>-2.3453728219982826</v>
      </c>
      <c r="J22" s="17">
        <f t="shared" si="6"/>
        <v>-1.1654574191579485</v>
      </c>
      <c r="K22" s="17">
        <f t="shared" si="4"/>
        <v>-1.5579847579719543</v>
      </c>
      <c r="L22" s="17">
        <f t="shared" si="4"/>
        <v>-1.6376714140950268</v>
      </c>
      <c r="M22" s="17">
        <f t="shared" si="4"/>
        <v>-1.2558847631312482</v>
      </c>
      <c r="N22" s="17">
        <f t="shared" si="4"/>
        <v>-1.0138378665734773</v>
      </c>
      <c r="O22" s="17">
        <f t="shared" si="4"/>
        <v>-1.4765403343766672</v>
      </c>
      <c r="P22" s="17">
        <f t="shared" si="8"/>
        <v>-9.662985198865913</v>
      </c>
      <c r="Q22" s="17">
        <f t="shared" si="8"/>
        <v>-7.7880913765262969</v>
      </c>
      <c r="R22" s="17">
        <f t="shared" si="8"/>
        <v>-2.6896229571775256</v>
      </c>
      <c r="S22" s="17">
        <f t="shared" si="8"/>
        <v>-1.3041375624042884</v>
      </c>
      <c r="T22" s="17">
        <f t="shared" si="8"/>
        <v>-1.3092379981191227</v>
      </c>
      <c r="U22" s="17">
        <f t="shared" si="8"/>
        <v>-4.839341073641438</v>
      </c>
      <c r="V22" s="17">
        <f t="shared" si="8"/>
        <v>-1.0131438075511445</v>
      </c>
      <c r="W22" s="17">
        <f t="shared" si="8"/>
        <v>-1.5539358024872514</v>
      </c>
      <c r="X22" s="17">
        <f t="shared" si="8"/>
        <v>-1.3024418365309487</v>
      </c>
      <c r="Y22" s="17">
        <f t="shared" si="8"/>
        <v>-1.9217667905686238</v>
      </c>
      <c r="Z22" s="17">
        <f t="shared" si="8"/>
        <v>-1.1502981884111905</v>
      </c>
      <c r="AA22" s="17">
        <f t="shared" si="8"/>
        <v>-1.0131438075511445</v>
      </c>
      <c r="AB22" s="17">
        <f t="shared" si="8"/>
        <v>-4.7705725807149557</v>
      </c>
      <c r="AC22" s="17">
        <f t="shared" si="8"/>
        <v>-17.699569471279951</v>
      </c>
      <c r="AD22" s="17">
        <f t="shared" si="8"/>
        <v>-7.8971462255675169</v>
      </c>
      <c r="AE22" s="17">
        <f t="shared" si="8"/>
        <v>-1.026556980239119</v>
      </c>
      <c r="AF22" s="17">
        <f t="shared" si="7"/>
        <v>-3.3650139478120247</v>
      </c>
      <c r="AG22" s="17">
        <f t="shared" si="7"/>
        <v>-1.8241767088983387</v>
      </c>
      <c r="AH22" s="17">
        <f t="shared" si="7"/>
        <v>-1.0690731789340882</v>
      </c>
      <c r="AI22" s="17">
        <f t="shared" si="7"/>
        <v>-1.0665964126688707</v>
      </c>
      <c r="AJ22" s="17">
        <f t="shared" si="7"/>
        <v>-2.1746544594786754</v>
      </c>
      <c r="AK22" s="17">
        <f t="shared" si="7"/>
        <v>-1.4764202677195373</v>
      </c>
      <c r="AL22" s="17">
        <f t="shared" si="7"/>
        <v>-1.4823150312130686</v>
      </c>
    </row>
    <row r="23" spans="1:38" x14ac:dyDescent="0.3">
      <c r="A23" s="10">
        <v>12</v>
      </c>
      <c r="B23" s="11">
        <v>-1.80568565284029</v>
      </c>
      <c r="C23" s="11">
        <v>-0.91545760373604557</v>
      </c>
      <c r="D23" s="10">
        <v>0</v>
      </c>
      <c r="I23" s="17">
        <f t="shared" si="5"/>
        <v>-1.6270520229116918</v>
      </c>
      <c r="J23" s="17">
        <f t="shared" si="6"/>
        <v>-51.008303361628364</v>
      </c>
      <c r="K23" s="17">
        <f t="shared" si="4"/>
        <v>-2.4895280006981686</v>
      </c>
      <c r="L23" s="17">
        <f t="shared" si="4"/>
        <v>-2.3241086515893845</v>
      </c>
      <c r="M23" s="17">
        <f t="shared" si="4"/>
        <v>-3.6961769116783301</v>
      </c>
      <c r="N23" s="17">
        <f t="shared" si="4"/>
        <v>-13.600868927399114</v>
      </c>
      <c r="O23" s="17">
        <f t="shared" si="4"/>
        <v>-2.6983859545316271</v>
      </c>
      <c r="P23" s="17">
        <f t="shared" si="8"/>
        <v>-1.0162487622910865</v>
      </c>
      <c r="Q23" s="17">
        <f t="shared" si="8"/>
        <v>-1.0384080763731858</v>
      </c>
      <c r="R23" s="17">
        <f t="shared" si="8"/>
        <v>-1.4775012192101371</v>
      </c>
      <c r="S23" s="17">
        <f t="shared" si="8"/>
        <v>-3.3822975845122856</v>
      </c>
      <c r="T23" s="17">
        <f t="shared" si="8"/>
        <v>-3.3691210715917714</v>
      </c>
      <c r="U23" s="17">
        <f t="shared" si="8"/>
        <v>-1.1451648837207797</v>
      </c>
      <c r="V23" s="17">
        <f t="shared" si="8"/>
        <v>-15.333489218929609</v>
      </c>
      <c r="W23" s="17">
        <f t="shared" si="8"/>
        <v>-2.4927692640888099</v>
      </c>
      <c r="X23" s="17">
        <f t="shared" si="8"/>
        <v>-3.4043730563734163</v>
      </c>
      <c r="Y23" s="17">
        <f t="shared" si="8"/>
        <v>-1.9558208567157447</v>
      </c>
      <c r="Z23" s="17">
        <f t="shared" si="8"/>
        <v>-51.037347419587768</v>
      </c>
      <c r="AA23" s="17">
        <f t="shared" si="8"/>
        <v>-15.333489218929609</v>
      </c>
      <c r="AB23" s="17">
        <f t="shared" si="8"/>
        <v>-1.1466558414496388</v>
      </c>
      <c r="AC23" s="17">
        <f t="shared" si="8"/>
        <v>-1.0067162357920134</v>
      </c>
      <c r="AD23" s="17">
        <f t="shared" si="8"/>
        <v>-1.0346150928863107</v>
      </c>
      <c r="AE23" s="17">
        <f t="shared" si="8"/>
        <v>-17.357481655928819</v>
      </c>
      <c r="AF23" s="17">
        <f t="shared" si="7"/>
        <v>-1.3153206803922497</v>
      </c>
      <c r="AG23" s="17">
        <f t="shared" si="7"/>
        <v>-2.0419648493510953</v>
      </c>
      <c r="AH23" s="17">
        <f t="shared" si="7"/>
        <v>-6.3740065689508931</v>
      </c>
      <c r="AI23" s="17">
        <f t="shared" si="7"/>
        <v>-7.0081882111459803</v>
      </c>
      <c r="AJ23" s="17">
        <f t="shared" si="7"/>
        <v>-1.7422992368505603</v>
      </c>
      <c r="AK23" s="17">
        <f t="shared" si="7"/>
        <v>-2.7034376000804961</v>
      </c>
      <c r="AL23" s="17">
        <f t="shared" si="7"/>
        <v>-2.6774025492711431</v>
      </c>
    </row>
    <row r="24" spans="1:38" x14ac:dyDescent="0.3">
      <c r="A24" s="10">
        <v>13</v>
      </c>
      <c r="B24" s="11">
        <v>-1.9371038226248818</v>
      </c>
      <c r="C24" s="11">
        <v>-1.9236708237096642</v>
      </c>
      <c r="D24" s="10">
        <v>0</v>
      </c>
      <c r="I24" s="17">
        <f t="shared" si="5"/>
        <v>-1.8175135556627051</v>
      </c>
      <c r="J24" s="17">
        <f t="shared" si="6"/>
        <v>-68.592190856925626</v>
      </c>
      <c r="K24" s="17">
        <f t="shared" si="4"/>
        <v>-2.8926348579775585</v>
      </c>
      <c r="L24" s="17">
        <f t="shared" si="4"/>
        <v>-2.6859073060496543</v>
      </c>
      <c r="M24" s="17">
        <f t="shared" si="4"/>
        <v>-4.444448516695422</v>
      </c>
      <c r="N24" s="17">
        <f t="shared" si="4"/>
        <v>-17.357481655928819</v>
      </c>
      <c r="O24" s="17">
        <f t="shared" si="4"/>
        <v>-3.1728387710336787</v>
      </c>
      <c r="P24" s="17">
        <f t="shared" si="8"/>
        <v>-1.0464612125723789</v>
      </c>
      <c r="Q24" s="17">
        <f t="shared" si="8"/>
        <v>-1.0808742660781381</v>
      </c>
      <c r="R24" s="17">
        <f t="shared" si="8"/>
        <v>-1.6354090093885876</v>
      </c>
      <c r="S24" s="17">
        <f t="shared" si="8"/>
        <v>-4.0320162512931308</v>
      </c>
      <c r="T24" s="17">
        <f t="shared" si="8"/>
        <v>-4.003265665087234</v>
      </c>
      <c r="U24" s="17">
        <f t="shared" si="8"/>
        <v>-1.2146566013539164</v>
      </c>
      <c r="V24" s="17">
        <f t="shared" si="8"/>
        <v>-19.690476449497123</v>
      </c>
      <c r="W24" s="17">
        <f t="shared" si="8"/>
        <v>-2.9011154609697476</v>
      </c>
      <c r="X24" s="17">
        <f t="shared" si="8"/>
        <v>-4.0715546432559648</v>
      </c>
      <c r="Y24" s="17">
        <f t="shared" si="8"/>
        <v>-2.2458235904850503</v>
      </c>
      <c r="Z24" s="17">
        <f t="shared" si="8"/>
        <v>-69.023035364969715</v>
      </c>
      <c r="AA24" s="17">
        <f t="shared" si="8"/>
        <v>-19.690476449497123</v>
      </c>
      <c r="AB24" s="17">
        <f t="shared" si="8"/>
        <v>-1.2241761380128584</v>
      </c>
      <c r="AC24" s="17">
        <f t="shared" si="8"/>
        <v>-1.0000813228182754</v>
      </c>
      <c r="AD24" s="17">
        <f t="shared" si="8"/>
        <v>-1.0690731789340882</v>
      </c>
      <c r="AE24" s="17">
        <f t="shared" si="8"/>
        <v>-22.337331524413162</v>
      </c>
      <c r="AF24" s="17">
        <f t="shared" si="7"/>
        <v>-1.441881252021785</v>
      </c>
      <c r="AG24" s="17">
        <f t="shared" si="7"/>
        <v>-2.3345266778595097</v>
      </c>
      <c r="AH24" s="17">
        <f t="shared" si="7"/>
        <v>-7.8971462255675169</v>
      </c>
      <c r="AI24" s="17">
        <f t="shared" si="7"/>
        <v>-8.652081640963992</v>
      </c>
      <c r="AJ24" s="17">
        <f t="shared" si="7"/>
        <v>-1.977571218593871</v>
      </c>
      <c r="AK24" s="17">
        <f t="shared" si="7"/>
        <v>-3.1813646578040942</v>
      </c>
      <c r="AL24" s="17">
        <f t="shared" si="7"/>
        <v>-3.1328428611872003</v>
      </c>
    </row>
    <row r="25" spans="1:38" x14ac:dyDescent="0.3">
      <c r="A25" s="10">
        <v>14</v>
      </c>
      <c r="B25" s="11">
        <v>-1.80568565284029</v>
      </c>
      <c r="C25" s="11">
        <v>0.49604090422702057</v>
      </c>
      <c r="D25" s="10">
        <v>0</v>
      </c>
      <c r="I25" s="17">
        <f t="shared" si="5"/>
        <v>-1.631689507008667</v>
      </c>
      <c r="J25" s="17">
        <f t="shared" si="6"/>
        <v>-51.387168748507932</v>
      </c>
      <c r="K25" s="17">
        <f t="shared" si="4"/>
        <v>-2.4909455345265563</v>
      </c>
      <c r="L25" s="17">
        <f t="shared" si="4"/>
        <v>-2.3254319958673171</v>
      </c>
      <c r="M25" s="17">
        <f t="shared" si="4"/>
        <v>-3.6605814336495279</v>
      </c>
      <c r="N25" s="17">
        <f t="shared" si="4"/>
        <v>-13.670726729177883</v>
      </c>
      <c r="O25" s="17">
        <f t="shared" si="4"/>
        <v>-2.6754437405480487</v>
      </c>
      <c r="P25" s="17">
        <f t="shared" si="8"/>
        <v>-1.0122074175174338</v>
      </c>
      <c r="Q25" s="17">
        <f t="shared" si="8"/>
        <v>-1.0342786100376906</v>
      </c>
      <c r="R25" s="17">
        <f t="shared" si="8"/>
        <v>-1.4783425063774747</v>
      </c>
      <c r="S25" s="17">
        <f t="shared" si="8"/>
        <v>-3.3650139478120247</v>
      </c>
      <c r="T25" s="17">
        <f t="shared" si="8"/>
        <v>-3.367203790372765</v>
      </c>
      <c r="U25" s="17">
        <f t="shared" si="8"/>
        <v>-1.1536706231419847</v>
      </c>
      <c r="V25" s="17">
        <f t="shared" si="8"/>
        <v>-15.394709790370158</v>
      </c>
      <c r="W25" s="17">
        <f t="shared" si="8"/>
        <v>-2.4885159704490474</v>
      </c>
      <c r="X25" s="17">
        <f t="shared" si="8"/>
        <v>-3.371587751658399</v>
      </c>
      <c r="Y25" s="17">
        <f t="shared" si="8"/>
        <v>-1.9303812832239073</v>
      </c>
      <c r="Z25" s="17">
        <f t="shared" si="8"/>
        <v>-51.008303361628364</v>
      </c>
      <c r="AA25" s="17">
        <f t="shared" si="8"/>
        <v>-15.394709790370158</v>
      </c>
      <c r="AB25" s="17">
        <f t="shared" si="8"/>
        <v>-1.1446993571220703</v>
      </c>
      <c r="AC25" s="17">
        <f t="shared" si="8"/>
        <v>-1.0153489343430029</v>
      </c>
      <c r="AD25" s="17">
        <f t="shared" si="8"/>
        <v>-1.0411137660609202</v>
      </c>
      <c r="AE25" s="17">
        <f t="shared" si="8"/>
        <v>-17.50632390304137</v>
      </c>
      <c r="AF25" s="17">
        <f t="shared" si="7"/>
        <v>-1.3041375624042884</v>
      </c>
      <c r="AG25" s="17">
        <f t="shared" si="7"/>
        <v>-2.0431275413350871</v>
      </c>
      <c r="AH25" s="17">
        <f t="shared" si="7"/>
        <v>-6.3342197686464949</v>
      </c>
      <c r="AI25" s="17">
        <f t="shared" si="7"/>
        <v>-7.0522083738553167</v>
      </c>
      <c r="AJ25" s="17">
        <f t="shared" si="7"/>
        <v>-1.7215958375562868</v>
      </c>
      <c r="AK25" s="17">
        <f t="shared" si="7"/>
        <v>-2.6774025492711431</v>
      </c>
      <c r="AL25" s="17">
        <f t="shared" si="7"/>
        <v>-2.6728342246379921</v>
      </c>
    </row>
    <row r="26" spans="1:38" x14ac:dyDescent="0.3">
      <c r="A26" s="10">
        <v>15</v>
      </c>
      <c r="B26" s="11">
        <v>1.6768958464513906</v>
      </c>
      <c r="C26" s="11">
        <v>-1.5203855357202167</v>
      </c>
      <c r="D26" s="10">
        <v>0</v>
      </c>
      <c r="I26" s="17">
        <f t="shared" si="5"/>
        <v>-4.7577877018883656</v>
      </c>
      <c r="J26" s="17">
        <f t="shared" si="6"/>
        <v>-1.0013490767292197</v>
      </c>
      <c r="K26" s="17">
        <f t="shared" si="4"/>
        <v>-2.6797985965098721</v>
      </c>
      <c r="L26" s="17">
        <f t="shared" si="4"/>
        <v>-2.8860559763786906</v>
      </c>
      <c r="M26" s="17">
        <f t="shared" si="4"/>
        <v>-1.9558208567157447</v>
      </c>
      <c r="N26" s="17">
        <f t="shared" si="4"/>
        <v>-1.1157500273231833</v>
      </c>
      <c r="O26" s="17">
        <f t="shared" si="4"/>
        <v>-2.5276749377188303</v>
      </c>
      <c r="P26" s="17">
        <f t="shared" si="8"/>
        <v>-29.328238060487529</v>
      </c>
      <c r="Q26" s="17">
        <f t="shared" si="8"/>
        <v>-22.517886970371915</v>
      </c>
      <c r="R26" s="17">
        <f t="shared" si="8"/>
        <v>-5.7554811136557005</v>
      </c>
      <c r="S26" s="17">
        <f t="shared" si="8"/>
        <v>-2.0606475768113142</v>
      </c>
      <c r="T26" s="17">
        <f t="shared" si="8"/>
        <v>-2.04861772704322</v>
      </c>
      <c r="U26" s="17">
        <f t="shared" si="8"/>
        <v>-12.094632833086161</v>
      </c>
      <c r="V26" s="17">
        <f t="shared" si="8"/>
        <v>-1.0909126051223645</v>
      </c>
      <c r="W26" s="17">
        <f t="shared" si="8"/>
        <v>-2.6859073060496543</v>
      </c>
      <c r="X26" s="17">
        <f t="shared" si="8"/>
        <v>-2.0781488475298358</v>
      </c>
      <c r="Y26" s="17">
        <f t="shared" si="8"/>
        <v>-3.7506776505251991</v>
      </c>
      <c r="Z26" s="17">
        <f t="shared" si="8"/>
        <v>-1.005347068433101</v>
      </c>
      <c r="AA26" s="17">
        <f t="shared" si="8"/>
        <v>-1.0909126051223645</v>
      </c>
      <c r="AB26" s="17">
        <f t="shared" si="8"/>
        <v>-12.157742813722393</v>
      </c>
      <c r="AC26" s="17">
        <f t="shared" si="8"/>
        <v>-59.044307495076708</v>
      </c>
      <c r="AD26" s="17">
        <f t="shared" si="8"/>
        <v>-22.337331524413162</v>
      </c>
      <c r="AE26" s="17">
        <f t="shared" si="8"/>
        <v>-1.0683779130418161</v>
      </c>
      <c r="AF26" s="17">
        <f t="shared" si="7"/>
        <v>-7.8971462255675133</v>
      </c>
      <c r="AG26" s="17">
        <f t="shared" si="7"/>
        <v>-3.3746050355273089</v>
      </c>
      <c r="AH26" s="17">
        <f t="shared" si="7"/>
        <v>-1.4288085292696453</v>
      </c>
      <c r="AI26" s="17">
        <f t="shared" si="7"/>
        <v>-1.3544818960154452</v>
      </c>
      <c r="AJ26" s="17">
        <f t="shared" si="7"/>
        <v>-4.444448516695422</v>
      </c>
      <c r="AK26" s="17">
        <f t="shared" si="7"/>
        <v>-2.5336429014379203</v>
      </c>
      <c r="AL26" s="17">
        <f t="shared" si="7"/>
        <v>-2.5006875340933687</v>
      </c>
    </row>
    <row r="27" spans="1:38" x14ac:dyDescent="0.3">
      <c r="A27" s="10">
        <v>16</v>
      </c>
      <c r="B27" s="11">
        <v>0.95409591263613613</v>
      </c>
      <c r="C27" s="11">
        <v>-0.31052967175187435</v>
      </c>
      <c r="D27" s="10">
        <v>1</v>
      </c>
      <c r="I27" s="17">
        <f t="shared" si="5"/>
        <v>-2.0411347601957992</v>
      </c>
      <c r="J27" s="17">
        <f t="shared" si="6"/>
        <v>-1.2178215265073304</v>
      </c>
      <c r="K27" s="17">
        <f t="shared" si="4"/>
        <v>-1.4121747484843297</v>
      </c>
      <c r="L27" s="17">
        <f t="shared" si="4"/>
        <v>-1.4764202677195373</v>
      </c>
      <c r="M27" s="17">
        <f t="shared" si="4"/>
        <v>-1.1849672690300825</v>
      </c>
      <c r="N27" s="17">
        <f t="shared" si="4"/>
        <v>-1.0067162357920134</v>
      </c>
      <c r="O27" s="17">
        <f t="shared" si="4"/>
        <v>-1.3614388873892949</v>
      </c>
      <c r="P27" s="17">
        <f t="shared" si="8"/>
        <v>-7.7823935477374411</v>
      </c>
      <c r="Q27" s="17">
        <f t="shared" si="8"/>
        <v>-6.3404039334224898</v>
      </c>
      <c r="R27" s="17">
        <f t="shared" si="8"/>
        <v>-2.3224083154552493</v>
      </c>
      <c r="S27" s="17">
        <f t="shared" si="8"/>
        <v>-1.2167326544146093</v>
      </c>
      <c r="T27" s="17">
        <f t="shared" si="8"/>
        <v>-1.2143603116512729</v>
      </c>
      <c r="U27" s="17">
        <f t="shared" si="8"/>
        <v>-3.9886429739634481</v>
      </c>
      <c r="V27" s="17">
        <f t="shared" si="8"/>
        <v>-1.0129484985908142</v>
      </c>
      <c r="W27" s="17">
        <f t="shared" si="8"/>
        <v>-1.4126341726448099</v>
      </c>
      <c r="X27" s="17">
        <f t="shared" si="8"/>
        <v>-1.2222861597528372</v>
      </c>
      <c r="Y27" s="17">
        <f t="shared" si="8"/>
        <v>-1.7349472800915069</v>
      </c>
      <c r="Z27" s="17">
        <f t="shared" si="8"/>
        <v>-1.2143603116512729</v>
      </c>
      <c r="AA27" s="17">
        <f t="shared" si="8"/>
        <v>-1.0129484985908142</v>
      </c>
      <c r="AB27" s="17">
        <f t="shared" si="8"/>
        <v>-3.97827712297337</v>
      </c>
      <c r="AC27" s="17">
        <f t="shared" si="8"/>
        <v>-13.654061442997078</v>
      </c>
      <c r="AD27" s="17">
        <f t="shared" si="8"/>
        <v>-6.3450460188995654</v>
      </c>
      <c r="AE27" s="17">
        <f t="shared" si="8"/>
        <v>-1.0258846738349463</v>
      </c>
      <c r="AF27" s="17">
        <f t="shared" si="7"/>
        <v>-2.8926348579775585</v>
      </c>
      <c r="AG27" s="17">
        <f t="shared" si="7"/>
        <v>-1.6269197172151801</v>
      </c>
      <c r="AH27" s="17">
        <f t="shared" si="7"/>
        <v>-1.0373108995265807</v>
      </c>
      <c r="AI27" s="17">
        <f t="shared" si="7"/>
        <v>-1.0238844397875078</v>
      </c>
      <c r="AJ27" s="17">
        <f t="shared" si="7"/>
        <v>-1.93934977942453</v>
      </c>
      <c r="AK27" s="17">
        <f t="shared" si="7"/>
        <v>-1.3633222851990634</v>
      </c>
      <c r="AL27" s="17">
        <f t="shared" si="7"/>
        <v>-1.3548123737446298</v>
      </c>
    </row>
    <row r="28" spans="1:38" x14ac:dyDescent="0.3">
      <c r="A28" s="10">
        <v>17</v>
      </c>
      <c r="B28" s="11">
        <v>3.4168724143994057E-2</v>
      </c>
      <c r="C28" s="11">
        <v>-0.10888702775715065</v>
      </c>
      <c r="D28" s="10">
        <v>1</v>
      </c>
      <c r="I28" s="17">
        <f t="shared" si="5"/>
        <v>-1.1162037808017697</v>
      </c>
      <c r="J28" s="17">
        <f t="shared" si="6"/>
        <v>-2.497639073376539</v>
      </c>
      <c r="K28" s="17">
        <f t="shared" si="6"/>
        <v>-1.0054889993396512</v>
      </c>
      <c r="L28" s="17">
        <f t="shared" si="6"/>
        <v>-1.0122897330773057</v>
      </c>
      <c r="M28" s="17">
        <f t="shared" si="6"/>
        <v>-1.0174891314314458</v>
      </c>
      <c r="N28" s="17">
        <f t="shared" si="6"/>
        <v>-1.4150486027763303</v>
      </c>
      <c r="O28" s="17">
        <f t="shared" ref="O28:AD81" si="9">-EXP((1/$D$3)*($B$3*($B28-O$3)^2+$C$3*($C28-O$4)^2))</f>
        <v>-1.005347068433101</v>
      </c>
      <c r="P28" s="17">
        <f t="shared" si="8"/>
        <v>-2.324108651589385</v>
      </c>
      <c r="Q28" s="17">
        <f t="shared" si="8"/>
        <v>-2.0419648493510958</v>
      </c>
      <c r="R28" s="17">
        <f t="shared" si="8"/>
        <v>-1.1772834132449879</v>
      </c>
      <c r="S28" s="17">
        <f t="shared" si="8"/>
        <v>-1.0067162357920134</v>
      </c>
      <c r="T28" s="17">
        <f t="shared" si="8"/>
        <v>-1.0054072367896409</v>
      </c>
      <c r="U28" s="17">
        <f t="shared" si="8"/>
        <v>-1.5539358024872514</v>
      </c>
      <c r="V28" s="17">
        <f t="shared" si="8"/>
        <v>-1.4783425063774749</v>
      </c>
      <c r="W28" s="17">
        <f t="shared" si="8"/>
        <v>-1.0054889993396512</v>
      </c>
      <c r="X28" s="17">
        <f t="shared" si="8"/>
        <v>-1.0106534672557488</v>
      </c>
      <c r="Y28" s="17">
        <f t="shared" si="8"/>
        <v>-1.0601110772198894</v>
      </c>
      <c r="Z28" s="17">
        <f t="shared" si="8"/>
        <v>-2.4877066424696559</v>
      </c>
      <c r="AA28" s="17">
        <f t="shared" si="8"/>
        <v>-1.4783425063774749</v>
      </c>
      <c r="AB28" s="17">
        <f t="shared" si="8"/>
        <v>-1.5478820905747097</v>
      </c>
      <c r="AC28" s="17">
        <f t="shared" si="8"/>
        <v>-3.3822975845122856</v>
      </c>
      <c r="AD28" s="17">
        <f t="shared" si="8"/>
        <v>-2.0464531676673854</v>
      </c>
      <c r="AE28" s="17">
        <f t="shared" si="8"/>
        <v>-1.5558324385147917</v>
      </c>
      <c r="AF28" s="17">
        <f t="shared" si="7"/>
        <v>-1.3076419728053505</v>
      </c>
      <c r="AG28" s="17">
        <f t="shared" si="7"/>
        <v>-1.034362720489141</v>
      </c>
      <c r="AH28" s="17">
        <f t="shared" si="7"/>
        <v>-1.1176570323619825</v>
      </c>
      <c r="AI28" s="17">
        <f t="shared" si="7"/>
        <v>-1.1476820007634208</v>
      </c>
      <c r="AJ28" s="17">
        <f t="shared" si="7"/>
        <v>-1.0990153844534336</v>
      </c>
      <c r="AK28" s="17">
        <f t="shared" si="7"/>
        <v>-1.0065741316535506</v>
      </c>
      <c r="AL28" s="17">
        <f t="shared" si="7"/>
        <v>-1.001430509258217</v>
      </c>
    </row>
    <row r="29" spans="1:38" x14ac:dyDescent="0.3">
      <c r="A29" s="10">
        <v>18</v>
      </c>
      <c r="B29" s="11">
        <v>0.82267774285154438</v>
      </c>
      <c r="C29" s="11">
        <v>-0.10888702775715065</v>
      </c>
      <c r="D29" s="10">
        <v>1</v>
      </c>
      <c r="I29" s="17">
        <f t="shared" si="5"/>
        <v>-1.8135273518683208</v>
      </c>
      <c r="J29" s="17">
        <f t="shared" si="6"/>
        <v>-1.3076419728053505</v>
      </c>
      <c r="K29" s="17">
        <f t="shared" si="6"/>
        <v>-1.3025477547717352</v>
      </c>
      <c r="L29" s="17">
        <f t="shared" si="6"/>
        <v>-1.3544818960154452</v>
      </c>
      <c r="M29" s="17">
        <f t="shared" si="6"/>
        <v>-1.1212072647409794</v>
      </c>
      <c r="N29" s="17">
        <f t="shared" si="6"/>
        <v>-1.0238844397875078</v>
      </c>
      <c r="O29" s="17">
        <f t="shared" si="9"/>
        <v>-1.2608990153842488</v>
      </c>
      <c r="P29" s="17">
        <f t="shared" si="8"/>
        <v>-6.3367957706037146</v>
      </c>
      <c r="Q29" s="17">
        <f t="shared" si="8"/>
        <v>-5.2186414821785592</v>
      </c>
      <c r="R29" s="17">
        <f t="shared" si="8"/>
        <v>-2.0406368686843384</v>
      </c>
      <c r="S29" s="17">
        <f t="shared" si="8"/>
        <v>-1.1458169390345987</v>
      </c>
      <c r="T29" s="17">
        <f t="shared" si="8"/>
        <v>-1.1443270721021181</v>
      </c>
      <c r="U29" s="17">
        <f t="shared" si="8"/>
        <v>-3.3781743979172227</v>
      </c>
      <c r="V29" s="17">
        <f t="shared" si="8"/>
        <v>-1.0356251983843565</v>
      </c>
      <c r="W29" s="17">
        <f t="shared" si="8"/>
        <v>-1.3025477547717352</v>
      </c>
      <c r="X29" s="17">
        <f t="shared" si="8"/>
        <v>-1.1502981884111905</v>
      </c>
      <c r="Y29" s="17">
        <f t="shared" si="8"/>
        <v>-1.5630607915012658</v>
      </c>
      <c r="Z29" s="17">
        <f t="shared" si="8"/>
        <v>-1.3024418365309487</v>
      </c>
      <c r="AA29" s="17">
        <f t="shared" si="8"/>
        <v>-1.0356251983843565</v>
      </c>
      <c r="AB29" s="17">
        <f t="shared" si="8"/>
        <v>-3.3650139478120247</v>
      </c>
      <c r="AC29" s="17">
        <f t="shared" si="8"/>
        <v>-10.841398431600906</v>
      </c>
      <c r="AD29" s="17">
        <f t="shared" si="8"/>
        <v>-5.2301122595320759</v>
      </c>
      <c r="AE29" s="17">
        <f t="shared" si="8"/>
        <v>-1.0552086082227259</v>
      </c>
      <c r="AF29" s="17">
        <f t="shared" si="7"/>
        <v>-2.497639073376539</v>
      </c>
      <c r="AG29" s="17">
        <f t="shared" si="7"/>
        <v>-1.4765403343766672</v>
      </c>
      <c r="AH29" s="17">
        <f t="shared" si="7"/>
        <v>-1.0142673160068731</v>
      </c>
      <c r="AI29" s="17">
        <f t="shared" si="7"/>
        <v>-1.0083548814248329</v>
      </c>
      <c r="AJ29" s="17">
        <f t="shared" si="7"/>
        <v>-1.7287506297988262</v>
      </c>
      <c r="AK29" s="17">
        <f t="shared" si="7"/>
        <v>-1.2624379891924589</v>
      </c>
      <c r="AL29" s="17">
        <f t="shared" si="7"/>
        <v>-1.2559868952196154</v>
      </c>
    </row>
    <row r="30" spans="1:38" x14ac:dyDescent="0.3">
      <c r="A30" s="10">
        <v>19</v>
      </c>
      <c r="B30" s="11">
        <v>0.16558689392858578</v>
      </c>
      <c r="C30" s="11">
        <v>-0.91545760373604557</v>
      </c>
      <c r="D30" s="10">
        <v>0</v>
      </c>
      <c r="I30" s="17">
        <f t="shared" si="5"/>
        <v>-1.1772834132449879</v>
      </c>
      <c r="J30" s="17">
        <f t="shared" si="6"/>
        <v>-2.1755388484560876</v>
      </c>
      <c r="K30" s="17">
        <f t="shared" si="6"/>
        <v>-1.0225531175513345</v>
      </c>
      <c r="L30" s="17">
        <f t="shared" si="6"/>
        <v>-1.0350358503910373</v>
      </c>
      <c r="M30" s="17">
        <f t="shared" si="6"/>
        <v>-1.0131438075511445</v>
      </c>
      <c r="N30" s="17">
        <f t="shared" si="6"/>
        <v>-1.3025477547717352</v>
      </c>
      <c r="O30" s="17">
        <f t="shared" si="9"/>
        <v>-1.0222163568188458</v>
      </c>
      <c r="P30" s="17">
        <f t="shared" si="8"/>
        <v>-2.6826330533491842</v>
      </c>
      <c r="Q30" s="17">
        <f t="shared" si="8"/>
        <v>-2.3316807753735662</v>
      </c>
      <c r="R30" s="17">
        <f t="shared" si="8"/>
        <v>-1.2568042509873893</v>
      </c>
      <c r="S30" s="17">
        <f t="shared" si="8"/>
        <v>-1.0052180154211536</v>
      </c>
      <c r="T30" s="17">
        <f t="shared" si="8"/>
        <v>-1.0013019590017596</v>
      </c>
      <c r="U30" s="17">
        <f t="shared" si="8"/>
        <v>-1.7160049621131346</v>
      </c>
      <c r="V30" s="17">
        <f t="shared" si="8"/>
        <v>-1.3543717546873613</v>
      </c>
      <c r="W30" s="17">
        <f t="shared" si="8"/>
        <v>-1.0238844397875078</v>
      </c>
      <c r="X30" s="17">
        <f t="shared" si="8"/>
        <v>-1.0117788402626293</v>
      </c>
      <c r="Y30" s="17">
        <f t="shared" si="8"/>
        <v>-1.1102437800588267</v>
      </c>
      <c r="Z30" s="17">
        <f t="shared" si="8"/>
        <v>-2.1767775972919283</v>
      </c>
      <c r="AA30" s="17">
        <f t="shared" si="8"/>
        <v>-1.3543717546873613</v>
      </c>
      <c r="AB30" s="17">
        <f t="shared" si="8"/>
        <v>-1.7182391302206217</v>
      </c>
      <c r="AC30" s="17">
        <f t="shared" si="8"/>
        <v>-3.9821611563905268</v>
      </c>
      <c r="AD30" s="17">
        <f t="shared" si="8"/>
        <v>-2.323163866771945</v>
      </c>
      <c r="AE30" s="17">
        <f t="shared" si="8"/>
        <v>-1.4140133421101764</v>
      </c>
      <c r="AF30" s="17">
        <f t="shared" si="7"/>
        <v>-1.4261386565687346</v>
      </c>
      <c r="AG30" s="17">
        <f t="shared" si="7"/>
        <v>-1.0690731789340882</v>
      </c>
      <c r="AH30" s="17">
        <f t="shared" si="7"/>
        <v>-1.0753509678860751</v>
      </c>
      <c r="AI30" s="17">
        <f t="shared" si="7"/>
        <v>-1.0904691328837628</v>
      </c>
      <c r="AJ30" s="17">
        <f t="shared" si="7"/>
        <v>-1.1627121989891032</v>
      </c>
      <c r="AK30" s="17">
        <f t="shared" si="7"/>
        <v>-1.0241300470010204</v>
      </c>
      <c r="AL30" s="17">
        <f t="shared" si="7"/>
        <v>-1.0142673160068731</v>
      </c>
    </row>
    <row r="31" spans="1:38" x14ac:dyDescent="0.3">
      <c r="A31" s="10">
        <v>20</v>
      </c>
      <c r="B31" s="11">
        <v>3.4168724143994057E-2</v>
      </c>
      <c r="C31" s="11">
        <v>-0.71381495974132181</v>
      </c>
      <c r="D31" s="10">
        <v>0</v>
      </c>
      <c r="I31" s="17">
        <f t="shared" si="5"/>
        <v>-1.1153871573533531</v>
      </c>
      <c r="J31" s="17">
        <f t="shared" si="6"/>
        <v>-2.4909455345265563</v>
      </c>
      <c r="K31" s="17">
        <f t="shared" si="6"/>
        <v>-1.0057343268868111</v>
      </c>
      <c r="L31" s="17">
        <f t="shared" si="6"/>
        <v>-1.0125367199238988</v>
      </c>
      <c r="M31" s="17">
        <f t="shared" si="6"/>
        <v>-1.0222163568188458</v>
      </c>
      <c r="N31" s="17">
        <f t="shared" si="6"/>
        <v>-1.4126341726448099</v>
      </c>
      <c r="O31" s="17">
        <f t="shared" si="9"/>
        <v>-1.0095251973814696</v>
      </c>
      <c r="P31" s="17">
        <f t="shared" si="8"/>
        <v>-2.329217132978421</v>
      </c>
      <c r="Q31" s="17">
        <f t="shared" si="8"/>
        <v>-2.0464531676673854</v>
      </c>
      <c r="R31" s="17">
        <f t="shared" si="8"/>
        <v>-1.1775706566183843</v>
      </c>
      <c r="S31" s="17">
        <f t="shared" si="8"/>
        <v>-1.0094214311251835</v>
      </c>
      <c r="T31" s="17">
        <f t="shared" si="8"/>
        <v>-1.0061433391549564</v>
      </c>
      <c r="U31" s="17">
        <f t="shared" si="8"/>
        <v>-1.5497713378233215</v>
      </c>
      <c r="V31" s="17">
        <f t="shared" si="8"/>
        <v>-1.4765403343766672</v>
      </c>
      <c r="W31" s="17">
        <f t="shared" si="8"/>
        <v>-1.0067162357920134</v>
      </c>
      <c r="X31" s="17">
        <f t="shared" si="8"/>
        <v>-1.0153489343430029</v>
      </c>
      <c r="Y31" s="17">
        <f t="shared" si="8"/>
        <v>-1.0665964126688707</v>
      </c>
      <c r="Z31" s="17">
        <f t="shared" si="8"/>
        <v>-2.4895280006981686</v>
      </c>
      <c r="AA31" s="17">
        <f t="shared" si="8"/>
        <v>-1.4765403343766672</v>
      </c>
      <c r="AB31" s="17">
        <f t="shared" si="8"/>
        <v>-1.5497713378233215</v>
      </c>
      <c r="AC31" s="17">
        <f t="shared" si="8"/>
        <v>-3.371587751658399</v>
      </c>
      <c r="AD31" s="17">
        <f t="shared" si="8"/>
        <v>-2.0419648493510958</v>
      </c>
      <c r="AE31" s="17">
        <f t="shared" si="8"/>
        <v>-1.5509059928225359</v>
      </c>
      <c r="AF31" s="17">
        <f t="shared" si="7"/>
        <v>-1.3130764112716558</v>
      </c>
      <c r="AG31" s="17">
        <f t="shared" si="7"/>
        <v>-1.0346150928863107</v>
      </c>
      <c r="AH31" s="17">
        <f t="shared" si="7"/>
        <v>-1.1212072647409796</v>
      </c>
      <c r="AI31" s="17">
        <f t="shared" si="7"/>
        <v>-1.1451648837207797</v>
      </c>
      <c r="AJ31" s="17">
        <f t="shared" si="7"/>
        <v>-1.1051993436884291</v>
      </c>
      <c r="AK31" s="17">
        <f t="shared" si="7"/>
        <v>-1.0112506462643345</v>
      </c>
      <c r="AL31" s="17">
        <f t="shared" si="7"/>
        <v>-1.0026527921735708</v>
      </c>
    </row>
    <row r="32" spans="1:38" x14ac:dyDescent="0.3">
      <c r="A32" s="10">
        <v>21</v>
      </c>
      <c r="B32" s="11">
        <v>9.9877809036289913E-2</v>
      </c>
      <c r="C32" s="11">
        <v>9.2755616237573085E-2</v>
      </c>
      <c r="D32" s="10">
        <v>1</v>
      </c>
      <c r="I32" s="17">
        <f t="shared" si="5"/>
        <v>-1.1458169390345987</v>
      </c>
      <c r="J32" s="17">
        <f t="shared" si="6"/>
        <v>-2.3345266778595097</v>
      </c>
      <c r="K32" s="17">
        <f t="shared" si="6"/>
        <v>-1.0125367199238988</v>
      </c>
      <c r="L32" s="17">
        <f t="shared" si="6"/>
        <v>-1.0221374344636147</v>
      </c>
      <c r="M32" s="17">
        <f t="shared" si="6"/>
        <v>-1.0094214311251835</v>
      </c>
      <c r="N32" s="17">
        <f t="shared" si="6"/>
        <v>-1.3583424906147323</v>
      </c>
      <c r="O32" s="17">
        <f t="shared" si="9"/>
        <v>-1.0083548814248329</v>
      </c>
      <c r="P32" s="17">
        <f t="shared" si="8"/>
        <v>-2.4885159704490478</v>
      </c>
      <c r="Q32" s="17">
        <f t="shared" si="8"/>
        <v>-2.1746544594786759</v>
      </c>
      <c r="R32" s="17">
        <f t="shared" si="8"/>
        <v>-1.2146566013539164</v>
      </c>
      <c r="S32" s="17">
        <f t="shared" si="8"/>
        <v>-1.002082207939057</v>
      </c>
      <c r="T32" s="17">
        <f t="shared" si="8"/>
        <v>-1.001430509258217</v>
      </c>
      <c r="U32" s="17">
        <f t="shared" si="8"/>
        <v>-1.6354090093885878</v>
      </c>
      <c r="V32" s="17">
        <f t="shared" si="8"/>
        <v>-1.4150486027763303</v>
      </c>
      <c r="W32" s="17">
        <f t="shared" si="8"/>
        <v>-1.0122074175174338</v>
      </c>
      <c r="X32" s="17">
        <f t="shared" si="8"/>
        <v>-1.005347068433101</v>
      </c>
      <c r="Y32" s="17">
        <f t="shared" si="8"/>
        <v>-1.0770137454075095</v>
      </c>
      <c r="Z32" s="17">
        <f t="shared" si="8"/>
        <v>-2.3225971802446486</v>
      </c>
      <c r="AA32" s="17">
        <f t="shared" si="8"/>
        <v>-1.4150486027763303</v>
      </c>
      <c r="AB32" s="17">
        <f t="shared" si="8"/>
        <v>-1.6269197172151801</v>
      </c>
      <c r="AC32" s="17">
        <f t="shared" si="8"/>
        <v>-3.6772893427033622</v>
      </c>
      <c r="AD32" s="17">
        <f t="shared" si="8"/>
        <v>-2.1826269204558795</v>
      </c>
      <c r="AE32" s="17">
        <f t="shared" si="8"/>
        <v>-1.4861773706778529</v>
      </c>
      <c r="AF32" s="17">
        <f t="shared" si="7"/>
        <v>-1.3583424906147323</v>
      </c>
      <c r="AG32" s="17">
        <f t="shared" si="7"/>
        <v>-1.0500726052003908</v>
      </c>
      <c r="AH32" s="17">
        <f t="shared" si="7"/>
        <v>-1.0915337692631744</v>
      </c>
      <c r="AI32" s="17">
        <f t="shared" si="7"/>
        <v>-1.1198404581106476</v>
      </c>
      <c r="AJ32" s="17">
        <f t="shared" si="7"/>
        <v>-1.1227583290790633</v>
      </c>
      <c r="AK32" s="17">
        <f t="shared" si="7"/>
        <v>-1.0094214311251835</v>
      </c>
      <c r="AL32" s="17">
        <f t="shared" si="7"/>
        <v>-1.0054072367896409</v>
      </c>
    </row>
    <row r="33" spans="1:38" x14ac:dyDescent="0.3">
      <c r="A33" s="10">
        <v>22</v>
      </c>
      <c r="B33" s="11">
        <v>-0.62292212477896458</v>
      </c>
      <c r="C33" s="11">
        <v>1.705896768195363</v>
      </c>
      <c r="D33" s="10">
        <v>0</v>
      </c>
      <c r="I33" s="17">
        <f t="shared" si="5"/>
        <v>-1.0131438075511445</v>
      </c>
      <c r="J33" s="17">
        <f t="shared" si="6"/>
        <v>-5.8593749291013966</v>
      </c>
      <c r="K33" s="17">
        <f t="shared" si="6"/>
        <v>-1.0990153844534336</v>
      </c>
      <c r="L33" s="17">
        <f t="shared" si="6"/>
        <v>-1.0770137454075095</v>
      </c>
      <c r="M33" s="17">
        <f t="shared" si="6"/>
        <v>-1.2559868952196154</v>
      </c>
      <c r="N33" s="17">
        <f t="shared" si="6"/>
        <v>-2.5276749377188303</v>
      </c>
      <c r="O33" s="17">
        <f t="shared" si="9"/>
        <v>-1.1157500273231835</v>
      </c>
      <c r="P33" s="17">
        <f t="shared" si="8"/>
        <v>-1.3583424906147326</v>
      </c>
      <c r="Q33" s="17">
        <f t="shared" si="8"/>
        <v>-1.2595667557099803</v>
      </c>
      <c r="R33" s="17">
        <f t="shared" si="8"/>
        <v>-1.0095251973814696</v>
      </c>
      <c r="S33" s="17">
        <f t="shared" si="8"/>
        <v>-1.2167326544146093</v>
      </c>
      <c r="T33" s="17">
        <f t="shared" si="8"/>
        <v>-1.2222861597528372</v>
      </c>
      <c r="U33" s="17">
        <f t="shared" si="8"/>
        <v>-1.113046129749045</v>
      </c>
      <c r="V33" s="17">
        <f t="shared" si="8"/>
        <v>-2.7089392462177644</v>
      </c>
      <c r="W33" s="17">
        <f t="shared" si="8"/>
        <v>-1.0958027190896282</v>
      </c>
      <c r="X33" s="17">
        <f t="shared" si="8"/>
        <v>-1.2143603116512729</v>
      </c>
      <c r="Y33" s="17">
        <f t="shared" si="8"/>
        <v>-1.0221374344636147</v>
      </c>
      <c r="Z33" s="17">
        <f t="shared" si="8"/>
        <v>-5.7765811777986036</v>
      </c>
      <c r="AA33" s="17">
        <f t="shared" si="8"/>
        <v>-2.7089392462177644</v>
      </c>
      <c r="AB33" s="17">
        <f t="shared" si="8"/>
        <v>-1.0958027190896282</v>
      </c>
      <c r="AC33" s="17">
        <f t="shared" si="8"/>
        <v>-1.7555256996561881</v>
      </c>
      <c r="AD33" s="17">
        <f t="shared" si="8"/>
        <v>-1.2790750568453906</v>
      </c>
      <c r="AE33" s="17">
        <f t="shared" si="8"/>
        <v>-2.9460482394704712</v>
      </c>
      <c r="AF33" s="17">
        <f t="shared" si="7"/>
        <v>-1.0221374344636147</v>
      </c>
      <c r="AG33" s="17">
        <f t="shared" si="7"/>
        <v>-1.0427236037968413</v>
      </c>
      <c r="AH33" s="17">
        <f t="shared" si="7"/>
        <v>-1.6290378999861486</v>
      </c>
      <c r="AI33" s="17">
        <f t="shared" si="7"/>
        <v>-1.746412890263094</v>
      </c>
      <c r="AJ33" s="17">
        <f t="shared" si="7"/>
        <v>-1.0054889993396512</v>
      </c>
      <c r="AK33" s="17">
        <f t="shared" si="7"/>
        <v>-1.1154778637804574</v>
      </c>
      <c r="AL33" s="17">
        <f t="shared" si="7"/>
        <v>-1.1212072647409796</v>
      </c>
    </row>
    <row r="34" spans="1:38" x14ac:dyDescent="0.3">
      <c r="A34" s="10">
        <v>23</v>
      </c>
      <c r="B34" s="11">
        <v>-0.75434029456355634</v>
      </c>
      <c r="C34" s="11">
        <v>-0.31052967175187435</v>
      </c>
      <c r="D34" s="10">
        <v>1</v>
      </c>
      <c r="I34" s="17">
        <f t="shared" si="5"/>
        <v>-1.0125367199238988</v>
      </c>
      <c r="J34" s="17">
        <f t="shared" si="6"/>
        <v>-7.0264488381615511</v>
      </c>
      <c r="K34" s="17">
        <f t="shared" si="6"/>
        <v>-1.1443270721021181</v>
      </c>
      <c r="L34" s="17">
        <f t="shared" si="6"/>
        <v>-1.1153871573533531</v>
      </c>
      <c r="M34" s="17">
        <f t="shared" si="6"/>
        <v>-1.3633222851990634</v>
      </c>
      <c r="N34" s="17">
        <f t="shared" si="6"/>
        <v>-2.8813659380708656</v>
      </c>
      <c r="O34" s="17">
        <f t="shared" si="9"/>
        <v>-1.1833302644983088</v>
      </c>
      <c r="P34" s="17">
        <f t="shared" si="8"/>
        <v>-1.2575198736037796</v>
      </c>
      <c r="Q34" s="17">
        <f t="shared" si="8"/>
        <v>-1.1787203311231989</v>
      </c>
      <c r="R34" s="17">
        <f t="shared" si="8"/>
        <v>-1.0013490767292197</v>
      </c>
      <c r="S34" s="17">
        <f t="shared" si="8"/>
        <v>-1.3050923782333923</v>
      </c>
      <c r="T34" s="17">
        <f t="shared" si="8"/>
        <v>-1.3025477547717352</v>
      </c>
      <c r="U34" s="17">
        <f t="shared" si="8"/>
        <v>-1.0528086881372516</v>
      </c>
      <c r="V34" s="17">
        <f t="shared" si="8"/>
        <v>-3.1097451550565998</v>
      </c>
      <c r="W34" s="17">
        <f t="shared" si="8"/>
        <v>-1.1446993571220705</v>
      </c>
      <c r="X34" s="17">
        <f t="shared" si="8"/>
        <v>-1.3110491818607977</v>
      </c>
      <c r="Y34" s="17">
        <f t="shared" si="8"/>
        <v>-1.0620957100688524</v>
      </c>
      <c r="Z34" s="17">
        <f t="shared" si="8"/>
        <v>-7.0064787123470369</v>
      </c>
      <c r="AA34" s="17">
        <f t="shared" si="8"/>
        <v>-3.1097451550565998</v>
      </c>
      <c r="AB34" s="17">
        <f t="shared" si="8"/>
        <v>-1.0500726052003908</v>
      </c>
      <c r="AC34" s="17">
        <f t="shared" si="8"/>
        <v>-1.5539358024872512</v>
      </c>
      <c r="AD34" s="17">
        <f t="shared" si="8"/>
        <v>-1.1795833235426245</v>
      </c>
      <c r="AE34" s="17">
        <f t="shared" si="8"/>
        <v>-3.3781743979172227</v>
      </c>
      <c r="AF34" s="17">
        <f t="shared" si="7"/>
        <v>-1.0106534672557488</v>
      </c>
      <c r="AG34" s="17">
        <f t="shared" si="7"/>
        <v>-1.0682910366039811</v>
      </c>
      <c r="AH34" s="17">
        <f t="shared" si="7"/>
        <v>-1.8175135556627056</v>
      </c>
      <c r="AI34" s="17">
        <f t="shared" si="7"/>
        <v>-1.9242688521408868</v>
      </c>
      <c r="AJ34" s="17">
        <f t="shared" si="7"/>
        <v>-1.0319088521590483</v>
      </c>
      <c r="AK34" s="17">
        <f t="shared" si="7"/>
        <v>-1.1849672690300825</v>
      </c>
      <c r="AL34" s="17">
        <f t="shared" si="7"/>
        <v>-1.1775706566183843</v>
      </c>
    </row>
    <row r="35" spans="1:38" x14ac:dyDescent="0.3">
      <c r="A35" s="10">
        <v>24</v>
      </c>
      <c r="B35" s="11">
        <v>1.2169322522053196</v>
      </c>
      <c r="C35" s="11">
        <v>0.49604090422702057</v>
      </c>
      <c r="D35" s="10">
        <v>1</v>
      </c>
      <c r="I35" s="17">
        <f t="shared" si="5"/>
        <v>-2.6797985965098721</v>
      </c>
      <c r="J35" s="17">
        <f t="shared" si="6"/>
        <v>-1.0990153844534334</v>
      </c>
      <c r="K35" s="17">
        <f t="shared" si="6"/>
        <v>-1.7169820529844946</v>
      </c>
      <c r="L35" s="17">
        <f t="shared" si="6"/>
        <v>-1.8145599718546237</v>
      </c>
      <c r="M35" s="17">
        <f t="shared" si="6"/>
        <v>-1.357127976666511</v>
      </c>
      <c r="N35" s="17">
        <f t="shared" si="6"/>
        <v>-1.0106534672557488</v>
      </c>
      <c r="O35" s="17">
        <f t="shared" si="9"/>
        <v>-1.6290378999861486</v>
      </c>
      <c r="P35" s="17">
        <f t="shared" si="8"/>
        <v>-12.094632833086166</v>
      </c>
      <c r="Q35" s="17">
        <f t="shared" si="8"/>
        <v>-9.6433604231283034</v>
      </c>
      <c r="R35" s="17">
        <f t="shared" si="8"/>
        <v>-3.1115158396818465</v>
      </c>
      <c r="S35" s="17">
        <f t="shared" si="8"/>
        <v>-1.4122895905147739</v>
      </c>
      <c r="T35" s="17">
        <f t="shared" si="8"/>
        <v>-1.4132086630361258</v>
      </c>
      <c r="U35" s="17">
        <f t="shared" si="8"/>
        <v>-5.7855133028629133</v>
      </c>
      <c r="V35" s="17">
        <f t="shared" si="8"/>
        <v>-1.005347068433101</v>
      </c>
      <c r="W35" s="17">
        <f t="shared" si="8"/>
        <v>-1.7153073805117973</v>
      </c>
      <c r="X35" s="17">
        <f t="shared" si="8"/>
        <v>-1.4150486027763303</v>
      </c>
      <c r="Y35" s="17">
        <f t="shared" si="8"/>
        <v>-2.185290897207937</v>
      </c>
      <c r="Z35" s="17">
        <f t="shared" si="8"/>
        <v>-1.0909126051223645</v>
      </c>
      <c r="AA35" s="17">
        <f t="shared" si="8"/>
        <v>-1.005347068433101</v>
      </c>
      <c r="AB35" s="17">
        <f t="shared" si="8"/>
        <v>-5.740523530339817</v>
      </c>
      <c r="AC35" s="17">
        <f t="shared" si="8"/>
        <v>-22.556373838276052</v>
      </c>
      <c r="AD35" s="17">
        <f t="shared" si="8"/>
        <v>-9.707089743681415</v>
      </c>
      <c r="AE35" s="17">
        <f t="shared" ref="AE35:AL64" si="10">-EXP((1/$D$3)*($B$3*($B35-AE$3)^2+$C$3*($C35-AE$4)^2))</f>
        <v>-1.0098882295547291</v>
      </c>
      <c r="AF35" s="17">
        <f t="shared" si="10"/>
        <v>-3.9821611563905268</v>
      </c>
      <c r="AG35" s="17">
        <f t="shared" si="10"/>
        <v>-2.0431275413350876</v>
      </c>
      <c r="AH35" s="17">
        <f t="shared" si="10"/>
        <v>-1.1157500273231835</v>
      </c>
      <c r="AI35" s="17">
        <f t="shared" si="10"/>
        <v>-1.0973186390917591</v>
      </c>
      <c r="AJ35" s="17">
        <f t="shared" si="10"/>
        <v>-2.497639073376539</v>
      </c>
      <c r="AK35" s="17">
        <f t="shared" si="10"/>
        <v>-1.6302305894829907</v>
      </c>
      <c r="AL35" s="17">
        <f t="shared" si="10"/>
        <v>-1.6274490045615604</v>
      </c>
    </row>
    <row r="36" spans="1:38" x14ac:dyDescent="0.3">
      <c r="A36" s="10">
        <v>25</v>
      </c>
      <c r="B36" s="11">
        <v>1.1512231673130238</v>
      </c>
      <c r="C36" s="11">
        <v>-1.3187428917254931</v>
      </c>
      <c r="D36" s="10">
        <v>0</v>
      </c>
      <c r="I36" s="17">
        <f t="shared" si="5"/>
        <v>-2.4895280006981686</v>
      </c>
      <c r="J36" s="17">
        <f t="shared" si="6"/>
        <v>-1.1154778637804572</v>
      </c>
      <c r="K36" s="17">
        <f t="shared" si="6"/>
        <v>-1.6302305894829907</v>
      </c>
      <c r="L36" s="17">
        <f t="shared" si="6"/>
        <v>-1.7182391302206217</v>
      </c>
      <c r="M36" s="17">
        <f t="shared" si="6"/>
        <v>-1.323367286091057</v>
      </c>
      <c r="N36" s="17">
        <f t="shared" si="6"/>
        <v>-1.001430509258217</v>
      </c>
      <c r="O36" s="17">
        <f t="shared" si="9"/>
        <v>-1.5691738667743473</v>
      </c>
      <c r="P36" s="17">
        <f t="shared" si="9"/>
        <v>-10.856396288831265</v>
      </c>
      <c r="Q36" s="17">
        <f t="shared" si="9"/>
        <v>-8.7028882121207864</v>
      </c>
      <c r="R36" s="17">
        <f t="shared" si="9"/>
        <v>-2.8834755113907526</v>
      </c>
      <c r="S36" s="17">
        <f t="shared" si="9"/>
        <v>-1.3654303426779684</v>
      </c>
      <c r="T36" s="17">
        <f t="shared" si="9"/>
        <v>-1.3583424906147323</v>
      </c>
      <c r="U36" s="17">
        <f t="shared" si="9"/>
        <v>-5.2152475672454655</v>
      </c>
      <c r="V36" s="17">
        <f t="shared" si="9"/>
        <v>-1.0003253309556579</v>
      </c>
      <c r="W36" s="17">
        <f t="shared" si="9"/>
        <v>-1.6334153656193837</v>
      </c>
      <c r="X36" s="17">
        <f t="shared" si="9"/>
        <v>-1.3761315270191774</v>
      </c>
      <c r="Y36" s="17">
        <f t="shared" si="9"/>
        <v>-2.0889926602636995</v>
      </c>
      <c r="Z36" s="17">
        <f t="shared" si="9"/>
        <v>-1.1186572402115516</v>
      </c>
      <c r="AA36" s="17">
        <f t="shared" si="9"/>
        <v>-1.0003253309556579</v>
      </c>
      <c r="AB36" s="17">
        <f t="shared" si="9"/>
        <v>-5.2356442153602867</v>
      </c>
      <c r="AC36" s="17">
        <f t="shared" si="9"/>
        <v>-19.656879526006026</v>
      </c>
      <c r="AD36" s="17">
        <f t="shared" si="9"/>
        <v>-8.6457517101152135</v>
      </c>
      <c r="AE36" s="17">
        <f t="shared" si="10"/>
        <v>-1.0016748465812992</v>
      </c>
      <c r="AF36" s="17">
        <f t="shared" si="10"/>
        <v>-3.7036988376248328</v>
      </c>
      <c r="AG36" s="17">
        <f t="shared" si="10"/>
        <v>-1.9242688521408871</v>
      </c>
      <c r="AH36" s="17">
        <f t="shared" si="10"/>
        <v>-1.1008937871642079</v>
      </c>
      <c r="AI36" s="17">
        <f t="shared" si="10"/>
        <v>-1.0682910366039811</v>
      </c>
      <c r="AJ36" s="17">
        <f t="shared" si="10"/>
        <v>-2.3712624894252436</v>
      </c>
      <c r="AK36" s="17">
        <f t="shared" si="10"/>
        <v>-1.5726229720857949</v>
      </c>
      <c r="AL36" s="17">
        <f t="shared" si="10"/>
        <v>-1.5539358024872514</v>
      </c>
    </row>
    <row r="37" spans="1:38" x14ac:dyDescent="0.3">
      <c r="A37" s="10">
        <v>26</v>
      </c>
      <c r="B37" s="11">
        <v>-0.29437670031748525</v>
      </c>
      <c r="C37" s="11">
        <v>1.1009688362111918</v>
      </c>
      <c r="D37" s="10">
        <v>1</v>
      </c>
      <c r="I37" s="17">
        <f t="shared" si="5"/>
        <v>-1.0285577323809609</v>
      </c>
      <c r="J37" s="17">
        <f t="shared" si="6"/>
        <v>-3.7036988376248328</v>
      </c>
      <c r="K37" s="17">
        <f t="shared" si="6"/>
        <v>-1.0162487622910867</v>
      </c>
      <c r="L37" s="17">
        <f t="shared" si="6"/>
        <v>-1.0094214311251835</v>
      </c>
      <c r="M37" s="17">
        <f t="shared" si="6"/>
        <v>-1.0904691328837628</v>
      </c>
      <c r="N37" s="17">
        <f t="shared" si="6"/>
        <v>-1.8301200161677951</v>
      </c>
      <c r="O37" s="17">
        <f t="shared" si="9"/>
        <v>-1.0218881057264388</v>
      </c>
      <c r="P37" s="17">
        <f t="shared" si="9"/>
        <v>-1.7160049621131346</v>
      </c>
      <c r="Q37" s="17">
        <f t="shared" si="9"/>
        <v>-1.5488894023224522</v>
      </c>
      <c r="R37" s="17">
        <f t="shared" si="9"/>
        <v>-1.0539222571907108</v>
      </c>
      <c r="S37" s="17">
        <f t="shared" si="9"/>
        <v>-1.0686385847478401</v>
      </c>
      <c r="T37" s="17">
        <f t="shared" si="9"/>
        <v>-1.0714230434442382</v>
      </c>
      <c r="U37" s="17">
        <f t="shared" si="9"/>
        <v>-1.2732635289151215</v>
      </c>
      <c r="V37" s="17">
        <f t="shared" si="9"/>
        <v>-1.9360407591309428</v>
      </c>
      <c r="W37" s="17">
        <f t="shared" si="9"/>
        <v>-1.0142673160068731</v>
      </c>
      <c r="X37" s="17">
        <f t="shared" si="9"/>
        <v>-1.0686385847478401</v>
      </c>
      <c r="Y37" s="17">
        <f t="shared" si="9"/>
        <v>-1.0033868778901862</v>
      </c>
      <c r="Z37" s="17">
        <f t="shared" si="9"/>
        <v>-3.6638573422493108</v>
      </c>
      <c r="AA37" s="17">
        <f t="shared" si="9"/>
        <v>-1.9360407591309428</v>
      </c>
      <c r="AB37" s="17">
        <f t="shared" si="9"/>
        <v>-1.2584405585954119</v>
      </c>
      <c r="AC37" s="17">
        <f t="shared" si="9"/>
        <v>-2.3597208746037439</v>
      </c>
      <c r="AD37" s="17">
        <f t="shared" si="9"/>
        <v>-1.5659869959890775</v>
      </c>
      <c r="AE37" s="17">
        <f t="shared" si="10"/>
        <v>-2.0732537942775062</v>
      </c>
      <c r="AF37" s="17">
        <f t="shared" si="10"/>
        <v>-1.1154778637804572</v>
      </c>
      <c r="AG37" s="17">
        <f t="shared" si="10"/>
        <v>-1.0039926053728836</v>
      </c>
      <c r="AH37" s="17">
        <f t="shared" si="10"/>
        <v>-1.3025477547717352</v>
      </c>
      <c r="AI37" s="17">
        <f t="shared" si="10"/>
        <v>-1.3703246832420408</v>
      </c>
      <c r="AJ37" s="17">
        <f t="shared" si="10"/>
        <v>-1.0135252700763184</v>
      </c>
      <c r="AK37" s="17">
        <f t="shared" si="10"/>
        <v>-1.0221374344636147</v>
      </c>
      <c r="AL37" s="17">
        <f t="shared" si="10"/>
        <v>-1.0238844397875078</v>
      </c>
    </row>
    <row r="38" spans="1:38" x14ac:dyDescent="0.3">
      <c r="A38" s="10">
        <v>27</v>
      </c>
      <c r="B38" s="11">
        <v>-1.3457220585942191</v>
      </c>
      <c r="C38" s="11">
        <v>-1.5203855357202167</v>
      </c>
      <c r="D38" s="10">
        <v>0</v>
      </c>
      <c r="I38" s="17">
        <f t="shared" si="5"/>
        <v>-1.2158424832530896</v>
      </c>
      <c r="J38" s="17">
        <f t="shared" si="6"/>
        <v>-19.650486614416611</v>
      </c>
      <c r="K38" s="17">
        <f t="shared" si="6"/>
        <v>-1.6316895070086672</v>
      </c>
      <c r="L38" s="17">
        <f t="shared" si="6"/>
        <v>-1.5522939215905287</v>
      </c>
      <c r="M38" s="17">
        <f t="shared" si="6"/>
        <v>-2.2140898028250282</v>
      </c>
      <c r="N38" s="17">
        <f t="shared" si="6"/>
        <v>-6.3342197686464949</v>
      </c>
      <c r="O38" s="17">
        <f t="shared" si="9"/>
        <v>-1.7422992368505605</v>
      </c>
      <c r="P38" s="17">
        <f t="shared" si="9"/>
        <v>-1.0301481551619649</v>
      </c>
      <c r="Q38" s="17">
        <f t="shared" si="9"/>
        <v>-1.0136164927461031</v>
      </c>
      <c r="R38" s="17">
        <f t="shared" si="9"/>
        <v>-1.1476820007634208</v>
      </c>
      <c r="S38" s="17">
        <f t="shared" si="9"/>
        <v>-2.0606475768113146</v>
      </c>
      <c r="T38" s="17">
        <f t="shared" si="9"/>
        <v>-2.0486177270432204</v>
      </c>
      <c r="U38" s="17">
        <f t="shared" si="9"/>
        <v>-1.0122074175174338</v>
      </c>
      <c r="V38" s="17">
        <f t="shared" si="9"/>
        <v>-7.0110383027449288</v>
      </c>
      <c r="W38" s="17">
        <f t="shared" si="9"/>
        <v>-1.6354090093885878</v>
      </c>
      <c r="X38" s="17">
        <f t="shared" si="9"/>
        <v>-2.0781488475298362</v>
      </c>
      <c r="Y38" s="17">
        <f t="shared" si="9"/>
        <v>-1.3905303469538681</v>
      </c>
      <c r="Z38" s="17">
        <f t="shared" si="9"/>
        <v>-19.728943252853114</v>
      </c>
      <c r="AA38" s="17">
        <f t="shared" si="9"/>
        <v>-7.0110383027449288</v>
      </c>
      <c r="AB38" s="17">
        <f t="shared" si="9"/>
        <v>-1.0174891314314458</v>
      </c>
      <c r="AC38" s="17">
        <f t="shared" si="9"/>
        <v>-1.1154778637804572</v>
      </c>
      <c r="AD38" s="17">
        <f t="shared" si="9"/>
        <v>-1.0054889993396512</v>
      </c>
      <c r="AE38" s="17">
        <f t="shared" si="10"/>
        <v>-7.7729064284193559</v>
      </c>
      <c r="AF38" s="17">
        <f t="shared" si="10"/>
        <v>-1.0854545440827592</v>
      </c>
      <c r="AG38" s="17">
        <f t="shared" si="10"/>
        <v>-1.4163149507516366</v>
      </c>
      <c r="AH38" s="17">
        <f t="shared" si="10"/>
        <v>-3.4043730563734163</v>
      </c>
      <c r="AI38" s="17">
        <f t="shared" si="10"/>
        <v>-3.6534441600321772</v>
      </c>
      <c r="AJ38" s="17">
        <f t="shared" si="10"/>
        <v>-1.2857492902168228</v>
      </c>
      <c r="AK38" s="17">
        <f t="shared" si="10"/>
        <v>-1.7464128902630942</v>
      </c>
      <c r="AL38" s="17">
        <f t="shared" si="10"/>
        <v>-1.7236971088476405</v>
      </c>
    </row>
    <row r="39" spans="1:38" x14ac:dyDescent="0.3">
      <c r="A39" s="10">
        <v>28</v>
      </c>
      <c r="B39" s="11">
        <v>-0.5572130398866687</v>
      </c>
      <c r="C39" s="11">
        <v>-0.91545760373604557</v>
      </c>
      <c r="D39" s="10">
        <v>0</v>
      </c>
      <c r="I39" s="17">
        <f t="shared" si="5"/>
        <v>-1.0000813228182754</v>
      </c>
      <c r="J39" s="17">
        <f t="shared" si="6"/>
        <v>-5.2186414821785592</v>
      </c>
      <c r="K39" s="17">
        <f t="shared" si="6"/>
        <v>-1.0690731789340882</v>
      </c>
      <c r="L39" s="17">
        <f t="shared" si="6"/>
        <v>-1.0504996489697922</v>
      </c>
      <c r="M39" s="17">
        <f t="shared" si="6"/>
        <v>-1.2285641574837711</v>
      </c>
      <c r="N39" s="17">
        <f t="shared" si="6"/>
        <v>-2.3225971802446486</v>
      </c>
      <c r="O39" s="17">
        <f t="shared" si="9"/>
        <v>-1.1008937871642079</v>
      </c>
      <c r="P39" s="17">
        <f t="shared" si="9"/>
        <v>-1.417813004972579</v>
      </c>
      <c r="Q39" s="17">
        <f t="shared" si="9"/>
        <v>-1.3076419728053508</v>
      </c>
      <c r="R39" s="17">
        <f t="shared" si="9"/>
        <v>-1.0061433391549564</v>
      </c>
      <c r="S39" s="17">
        <f t="shared" si="9"/>
        <v>-1.1833302644983088</v>
      </c>
      <c r="T39" s="17">
        <f t="shared" si="9"/>
        <v>-1.1787203311231989</v>
      </c>
      <c r="U39" s="17">
        <f t="shared" si="9"/>
        <v>-1.1162037808017697</v>
      </c>
      <c r="V39" s="17">
        <f t="shared" si="9"/>
        <v>-2.4877066424696559</v>
      </c>
      <c r="W39" s="17">
        <f t="shared" si="9"/>
        <v>-1.0704650683829411</v>
      </c>
      <c r="X39" s="17">
        <f t="shared" si="9"/>
        <v>-1.1910535866790579</v>
      </c>
      <c r="Y39" s="17">
        <f t="shared" si="9"/>
        <v>-1.0308981350107629</v>
      </c>
      <c r="Z39" s="17">
        <f t="shared" si="9"/>
        <v>-5.2216129694794224</v>
      </c>
      <c r="AA39" s="17">
        <f t="shared" si="9"/>
        <v>-2.4877066424696559</v>
      </c>
      <c r="AB39" s="17">
        <f t="shared" si="9"/>
        <v>-1.1176570323619825</v>
      </c>
      <c r="AC39" s="17">
        <f t="shared" si="9"/>
        <v>-1.8145599718546233</v>
      </c>
      <c r="AD39" s="17">
        <f t="shared" si="9"/>
        <v>-1.3028655611783162</v>
      </c>
      <c r="AE39" s="17">
        <f t="shared" si="10"/>
        <v>-2.6754437405480487</v>
      </c>
      <c r="AF39" s="17">
        <f t="shared" si="10"/>
        <v>-1.0445057943572895</v>
      </c>
      <c r="AG39" s="17">
        <f t="shared" si="10"/>
        <v>-1.0225531175513345</v>
      </c>
      <c r="AH39" s="17">
        <f t="shared" si="10"/>
        <v>-1.5579847579719543</v>
      </c>
      <c r="AI39" s="17">
        <f t="shared" si="10"/>
        <v>-1.6274490045615602</v>
      </c>
      <c r="AJ39" s="17">
        <f t="shared" si="10"/>
        <v>-1.017437073144452</v>
      </c>
      <c r="AK39" s="17">
        <f t="shared" si="10"/>
        <v>-1.1029547692821906</v>
      </c>
      <c r="AL39" s="17">
        <f t="shared" si="10"/>
        <v>-1.0923329286087367</v>
      </c>
    </row>
    <row r="40" spans="1:38" x14ac:dyDescent="0.3">
      <c r="A40" s="10">
        <v>29</v>
      </c>
      <c r="B40" s="11">
        <v>-1.5428493132711067</v>
      </c>
      <c r="C40" s="11">
        <v>-0.51217231574659805</v>
      </c>
      <c r="D40" s="10">
        <v>0</v>
      </c>
      <c r="I40" s="17">
        <f t="shared" si="5"/>
        <v>-1.3544818960154452</v>
      </c>
      <c r="J40" s="17">
        <f t="shared" si="6"/>
        <v>-29.149910569704105</v>
      </c>
      <c r="K40" s="17">
        <f t="shared" si="6"/>
        <v>-1.9205169800517083</v>
      </c>
      <c r="L40" s="17">
        <f t="shared" si="6"/>
        <v>-1.812347934278111</v>
      </c>
      <c r="M40" s="17">
        <f t="shared" si="6"/>
        <v>-2.6937818269120477</v>
      </c>
      <c r="N40" s="17">
        <f t="shared" si="6"/>
        <v>-8.6520816409639956</v>
      </c>
      <c r="O40" s="17">
        <f t="shared" si="9"/>
        <v>-2.053955632231256</v>
      </c>
      <c r="P40" s="17">
        <f t="shared" si="9"/>
        <v>-1.0033868778901862</v>
      </c>
      <c r="Q40" s="17">
        <f t="shared" si="9"/>
        <v>-1.0033868778901862</v>
      </c>
      <c r="R40" s="17">
        <f t="shared" si="9"/>
        <v>-1.2559868952196154</v>
      </c>
      <c r="S40" s="17">
        <f t="shared" si="9"/>
        <v>-2.4950000802631034</v>
      </c>
      <c r="T40" s="17">
        <f t="shared" si="9"/>
        <v>-2.4885159704490478</v>
      </c>
      <c r="U40" s="17">
        <f t="shared" si="9"/>
        <v>-1.0518673564441137</v>
      </c>
      <c r="V40" s="17">
        <f t="shared" si="9"/>
        <v>-9.6464977067905107</v>
      </c>
      <c r="W40" s="17">
        <f t="shared" si="9"/>
        <v>-1.9217667905686238</v>
      </c>
      <c r="X40" s="17">
        <f t="shared" si="9"/>
        <v>-2.5080190291576963</v>
      </c>
      <c r="Y40" s="17">
        <f t="shared" si="9"/>
        <v>-1.5691738667743473</v>
      </c>
      <c r="Z40" s="17">
        <f t="shared" si="9"/>
        <v>-29.100173463662294</v>
      </c>
      <c r="AA40" s="17">
        <f t="shared" si="9"/>
        <v>-9.6464977067905107</v>
      </c>
      <c r="AB40" s="17">
        <f t="shared" si="9"/>
        <v>-1.0504996489697922</v>
      </c>
      <c r="AC40" s="17">
        <f t="shared" si="9"/>
        <v>-1.0528086881372516</v>
      </c>
      <c r="AD40" s="17">
        <f t="shared" si="9"/>
        <v>-1.0026527921735708</v>
      </c>
      <c r="AE40" s="17">
        <f t="shared" si="10"/>
        <v>-10.816741231453117</v>
      </c>
      <c r="AF40" s="17">
        <f t="shared" si="10"/>
        <v>-1.1518894967752327</v>
      </c>
      <c r="AG40" s="17">
        <f t="shared" si="10"/>
        <v>-1.627052022911692</v>
      </c>
      <c r="AH40" s="17">
        <f t="shared" si="10"/>
        <v>-4.3585485920682174</v>
      </c>
      <c r="AI40" s="17">
        <f t="shared" si="10"/>
        <v>-4.7577877018883656</v>
      </c>
      <c r="AJ40" s="17">
        <f t="shared" si="10"/>
        <v>-1.4288085292696455</v>
      </c>
      <c r="AK40" s="17">
        <f t="shared" si="10"/>
        <v>-2.0571315918549424</v>
      </c>
      <c r="AL40" s="17">
        <f t="shared" si="10"/>
        <v>-2.0419648493510958</v>
      </c>
    </row>
    <row r="41" spans="1:38" x14ac:dyDescent="0.3">
      <c r="A41" s="10">
        <v>30</v>
      </c>
      <c r="B41" s="11">
        <v>0.23129597882088165</v>
      </c>
      <c r="C41" s="11">
        <v>0.29439826023229682</v>
      </c>
      <c r="D41" s="10">
        <v>1</v>
      </c>
      <c r="I41" s="17">
        <f t="shared" si="5"/>
        <v>-1.2167326544146093</v>
      </c>
      <c r="J41" s="17">
        <f t="shared" si="6"/>
        <v>-2.053955632231256</v>
      </c>
      <c r="K41" s="17">
        <f t="shared" si="6"/>
        <v>-1.0350358503910373</v>
      </c>
      <c r="L41" s="17">
        <f t="shared" si="6"/>
        <v>-1.0504996489697922</v>
      </c>
      <c r="M41" s="17">
        <f t="shared" si="6"/>
        <v>-1.0029317917430194</v>
      </c>
      <c r="N41" s="17">
        <f t="shared" si="6"/>
        <v>-1.2608990153842488</v>
      </c>
      <c r="O41" s="17">
        <f t="shared" si="9"/>
        <v>-1.0238844397875078</v>
      </c>
      <c r="P41" s="17">
        <f t="shared" si="9"/>
        <v>-2.8778534117143075</v>
      </c>
      <c r="Q41" s="17">
        <f t="shared" si="9"/>
        <v>-2.487908949784865</v>
      </c>
      <c r="R41" s="17">
        <f t="shared" si="9"/>
        <v>-1.30339541084539</v>
      </c>
      <c r="S41" s="17">
        <f t="shared" si="9"/>
        <v>-1.0016748465812992</v>
      </c>
      <c r="T41" s="17">
        <f t="shared" si="9"/>
        <v>-1.0016748465812992</v>
      </c>
      <c r="U41" s="17">
        <f t="shared" si="9"/>
        <v>-1.8241767088983387</v>
      </c>
      <c r="V41" s="17">
        <f t="shared" si="9"/>
        <v>-1.3062603247530531</v>
      </c>
      <c r="W41" s="17">
        <f t="shared" si="9"/>
        <v>-1.034362720489141</v>
      </c>
      <c r="X41" s="17">
        <f t="shared" si="9"/>
        <v>-1.0042848236842545</v>
      </c>
      <c r="Y41" s="17">
        <f t="shared" si="9"/>
        <v>-1.1227583290790633</v>
      </c>
      <c r="Z41" s="17">
        <f t="shared" si="9"/>
        <v>-2.0411347601957992</v>
      </c>
      <c r="AA41" s="17">
        <f t="shared" si="9"/>
        <v>-1.3062603247530531</v>
      </c>
      <c r="AB41" s="17">
        <f t="shared" si="9"/>
        <v>-1.812347934278111</v>
      </c>
      <c r="AC41" s="17">
        <f t="shared" si="9"/>
        <v>-4.3766623147985921</v>
      </c>
      <c r="AD41" s="17">
        <f t="shared" si="9"/>
        <v>-2.5006875340933692</v>
      </c>
      <c r="AE41" s="17">
        <f t="shared" si="10"/>
        <v>-1.3654303426779684</v>
      </c>
      <c r="AF41" s="17">
        <f t="shared" si="10"/>
        <v>-1.4794248652225988</v>
      </c>
      <c r="AG41" s="17">
        <f t="shared" si="10"/>
        <v>-1.0909126051223645</v>
      </c>
      <c r="AH41" s="17">
        <f t="shared" si="10"/>
        <v>-1.0504996489697922</v>
      </c>
      <c r="AI41" s="17">
        <f t="shared" si="10"/>
        <v>-1.0738653957072606</v>
      </c>
      <c r="AJ41" s="17">
        <f t="shared" si="10"/>
        <v>-1.1833302644983088</v>
      </c>
      <c r="AK41" s="17">
        <f t="shared" si="10"/>
        <v>-1.0248007291536319</v>
      </c>
      <c r="AL41" s="17">
        <f t="shared" si="10"/>
        <v>-1.0218881057264388</v>
      </c>
    </row>
    <row r="42" spans="1:38" x14ac:dyDescent="0.3">
      <c r="A42" s="10">
        <v>31</v>
      </c>
      <c r="B42" s="11">
        <v>0.16558689392858578</v>
      </c>
      <c r="C42" s="11">
        <v>1.705896768195363</v>
      </c>
      <c r="D42" s="10">
        <v>1</v>
      </c>
      <c r="I42" s="17">
        <f t="shared" si="5"/>
        <v>-1.1910535866790579</v>
      </c>
      <c r="J42" s="17">
        <f t="shared" si="6"/>
        <v>-2.219678353722141</v>
      </c>
      <c r="K42" s="17">
        <f t="shared" si="6"/>
        <v>-1.0301481551619649</v>
      </c>
      <c r="L42" s="17">
        <f t="shared" si="6"/>
        <v>-1.0427236037968413</v>
      </c>
      <c r="M42" s="17">
        <f t="shared" si="6"/>
        <v>-1.001430509258217</v>
      </c>
      <c r="N42" s="17">
        <f t="shared" si="6"/>
        <v>-1.323367286091057</v>
      </c>
      <c r="O42" s="17">
        <f t="shared" si="9"/>
        <v>-1.0125367199238988</v>
      </c>
      <c r="P42" s="17">
        <f t="shared" si="9"/>
        <v>-2.679798596509873</v>
      </c>
      <c r="Q42" s="17">
        <f t="shared" si="9"/>
        <v>-2.329217132978421</v>
      </c>
      <c r="R42" s="17">
        <f t="shared" si="9"/>
        <v>-1.2661391944652474</v>
      </c>
      <c r="S42" s="17">
        <f t="shared" si="9"/>
        <v>-1.0020350557146593</v>
      </c>
      <c r="T42" s="17">
        <f t="shared" si="9"/>
        <v>-1.0066086216585108</v>
      </c>
      <c r="U42" s="17">
        <f t="shared" si="9"/>
        <v>-1.7508209848725165</v>
      </c>
      <c r="V42" s="17">
        <f t="shared" si="9"/>
        <v>-1.3731133703196112</v>
      </c>
      <c r="W42" s="17">
        <f t="shared" si="9"/>
        <v>-1.0271368039611601</v>
      </c>
      <c r="X42" s="17">
        <f t="shared" si="9"/>
        <v>-1.0000813228182754</v>
      </c>
      <c r="Y42" s="17">
        <f t="shared" si="9"/>
        <v>-1.0904691328837628</v>
      </c>
      <c r="Z42" s="17">
        <f t="shared" si="9"/>
        <v>-2.1883140017538931</v>
      </c>
      <c r="AA42" s="17">
        <f t="shared" si="9"/>
        <v>-1.3731133703196112</v>
      </c>
      <c r="AB42" s="17">
        <f t="shared" si="9"/>
        <v>-1.7236971088476405</v>
      </c>
      <c r="AC42" s="17">
        <f t="shared" si="9"/>
        <v>-4.0715546432559648</v>
      </c>
      <c r="AD42" s="17">
        <f t="shared" si="9"/>
        <v>-2.3652922905942528</v>
      </c>
      <c r="AE42" s="17">
        <f t="shared" si="10"/>
        <v>-1.4457558000774104</v>
      </c>
      <c r="AF42" s="17">
        <f t="shared" si="10"/>
        <v>-1.4126341726448099</v>
      </c>
      <c r="AG42" s="17">
        <f t="shared" si="10"/>
        <v>-1.0770137454075095</v>
      </c>
      <c r="AH42" s="17">
        <f t="shared" si="10"/>
        <v>-1.0696819077355866</v>
      </c>
      <c r="AI42" s="17">
        <f t="shared" si="10"/>
        <v>-1.1102437800588267</v>
      </c>
      <c r="AJ42" s="17">
        <f t="shared" si="10"/>
        <v>-1.1444201320046503</v>
      </c>
      <c r="AK42" s="17">
        <f t="shared" si="10"/>
        <v>-1.0122897330773057</v>
      </c>
      <c r="AL42" s="17">
        <f t="shared" si="10"/>
        <v>-1.0174891314314458</v>
      </c>
    </row>
    <row r="43" spans="1:38" x14ac:dyDescent="0.3">
      <c r="A43" s="10">
        <v>32</v>
      </c>
      <c r="B43" s="11">
        <v>-3.1540360748301806E-2</v>
      </c>
      <c r="C43" s="11">
        <v>1.1009688362111918</v>
      </c>
      <c r="D43" s="10">
        <v>1</v>
      </c>
      <c r="I43" s="17">
        <f t="shared" si="5"/>
        <v>-1.0973186390917589</v>
      </c>
      <c r="J43" s="17">
        <f t="shared" si="6"/>
        <v>-2.7089392462177644</v>
      </c>
      <c r="K43" s="17">
        <f t="shared" si="6"/>
        <v>-1.005347068433101</v>
      </c>
      <c r="L43" s="17">
        <f t="shared" si="6"/>
        <v>-1.0094214311251835</v>
      </c>
      <c r="M43" s="17">
        <f t="shared" si="6"/>
        <v>-1.0221374344636147</v>
      </c>
      <c r="N43" s="17">
        <f t="shared" si="6"/>
        <v>-1.4910194502460028</v>
      </c>
      <c r="O43" s="17">
        <f t="shared" si="9"/>
        <v>-1.0000813228182754</v>
      </c>
      <c r="P43" s="17">
        <f t="shared" si="9"/>
        <v>-2.175538848456088</v>
      </c>
      <c r="Q43" s="17">
        <f t="shared" si="9"/>
        <v>-1.9217667905686238</v>
      </c>
      <c r="R43" s="17">
        <f t="shared" si="9"/>
        <v>-1.1488959185185292</v>
      </c>
      <c r="S43" s="17">
        <f t="shared" si="9"/>
        <v>-1.0125367199238988</v>
      </c>
      <c r="T43" s="17">
        <f t="shared" si="9"/>
        <v>-1.0151749988663343</v>
      </c>
      <c r="U43" s="17">
        <f t="shared" si="9"/>
        <v>-1.4968507743906179</v>
      </c>
      <c r="V43" s="17">
        <f t="shared" si="9"/>
        <v>-1.5603938152115511</v>
      </c>
      <c r="W43" s="17">
        <f t="shared" si="9"/>
        <v>-1.0033868778901862</v>
      </c>
      <c r="X43" s="17">
        <f t="shared" si="9"/>
        <v>-1.0125367199238988</v>
      </c>
      <c r="Y43" s="17">
        <f t="shared" si="9"/>
        <v>-1.0363834246335977</v>
      </c>
      <c r="Z43" s="17">
        <f t="shared" si="9"/>
        <v>-2.6797985965098721</v>
      </c>
      <c r="AA43" s="17">
        <f t="shared" si="9"/>
        <v>-1.5603938152115511</v>
      </c>
      <c r="AB43" s="17">
        <f t="shared" si="9"/>
        <v>-1.4794248652225988</v>
      </c>
      <c r="AC43" s="17">
        <f t="shared" si="9"/>
        <v>-3.1573956544874089</v>
      </c>
      <c r="AD43" s="17">
        <f t="shared" si="9"/>
        <v>-1.942980434136647</v>
      </c>
      <c r="AE43" s="17">
        <f t="shared" si="10"/>
        <v>-1.653058332795595</v>
      </c>
      <c r="AF43" s="17">
        <f t="shared" si="10"/>
        <v>-1.2559868952196154</v>
      </c>
      <c r="AG43" s="17">
        <f t="shared" si="10"/>
        <v>-1.0258846738349463</v>
      </c>
      <c r="AH43" s="17">
        <f t="shared" si="10"/>
        <v>-1.1444201320046505</v>
      </c>
      <c r="AI43" s="17">
        <f t="shared" si="10"/>
        <v>-1.1910535866790579</v>
      </c>
      <c r="AJ43" s="17">
        <f t="shared" si="10"/>
        <v>-1.0696819077355866</v>
      </c>
      <c r="AK43" s="17">
        <f t="shared" si="10"/>
        <v>-1.0003253309556579</v>
      </c>
      <c r="AL43" s="17">
        <f t="shared" si="10"/>
        <v>-1.0020350557146593</v>
      </c>
    </row>
    <row r="44" spans="1:38" x14ac:dyDescent="0.3">
      <c r="A44" s="10">
        <v>33</v>
      </c>
      <c r="B44" s="11">
        <v>1.3483504219899114</v>
      </c>
      <c r="C44" s="11">
        <v>-0.71381495974132181</v>
      </c>
      <c r="D44" s="10">
        <v>0</v>
      </c>
      <c r="I44" s="17">
        <f t="shared" si="5"/>
        <v>-3.1074700410891523</v>
      </c>
      <c r="J44" s="17">
        <f t="shared" si="6"/>
        <v>-1.0510978020288084</v>
      </c>
      <c r="K44" s="17">
        <f t="shared" si="6"/>
        <v>-1.920985563716278</v>
      </c>
      <c r="L44" s="17">
        <f t="shared" si="6"/>
        <v>-2.0411347601957996</v>
      </c>
      <c r="M44" s="17">
        <f t="shared" si="6"/>
        <v>-1.4910194502460028</v>
      </c>
      <c r="N44" s="17">
        <f t="shared" si="6"/>
        <v>-1.0221374344636147</v>
      </c>
      <c r="O44" s="17">
        <f t="shared" si="9"/>
        <v>-1.8269973694243093</v>
      </c>
      <c r="P44" s="17">
        <f t="shared" si="9"/>
        <v>-15.378443816013354</v>
      </c>
      <c r="Q44" s="17">
        <f t="shared" si="9"/>
        <v>-12.130091777761063</v>
      </c>
      <c r="R44" s="17">
        <f t="shared" si="9"/>
        <v>-3.6543355576457315</v>
      </c>
      <c r="S44" s="17">
        <f t="shared" si="9"/>
        <v>-1.5539358024872514</v>
      </c>
      <c r="T44" s="17">
        <f t="shared" si="9"/>
        <v>-1.5488894023224522</v>
      </c>
      <c r="U44" s="17">
        <f t="shared" si="9"/>
        <v>-7.015030378336558</v>
      </c>
      <c r="V44" s="17">
        <f t="shared" si="9"/>
        <v>-1.0122897330773057</v>
      </c>
      <c r="W44" s="17">
        <f t="shared" si="9"/>
        <v>-1.9228610419428358</v>
      </c>
      <c r="X44" s="17">
        <f t="shared" si="9"/>
        <v>-1.5630607915012658</v>
      </c>
      <c r="Y44" s="17">
        <f t="shared" si="9"/>
        <v>-2.5276749377188308</v>
      </c>
      <c r="Z44" s="17">
        <f t="shared" si="9"/>
        <v>-1.0504996489697922</v>
      </c>
      <c r="AA44" s="17">
        <f t="shared" si="9"/>
        <v>-1.0122897330773057</v>
      </c>
      <c r="AB44" s="17">
        <f t="shared" si="9"/>
        <v>-7.015030378336558</v>
      </c>
      <c r="AC44" s="17">
        <f t="shared" si="9"/>
        <v>-29.149910569704105</v>
      </c>
      <c r="AD44" s="17">
        <f t="shared" si="9"/>
        <v>-12.103487839804124</v>
      </c>
      <c r="AE44" s="17">
        <f t="shared" si="10"/>
        <v>-1.0074532965324297</v>
      </c>
      <c r="AF44" s="17">
        <f t="shared" si="10"/>
        <v>-4.7903986368358975</v>
      </c>
      <c r="AG44" s="17">
        <f t="shared" si="10"/>
        <v>-2.323163866771945</v>
      </c>
      <c r="AH44" s="17">
        <f t="shared" si="10"/>
        <v>-1.1833302644983088</v>
      </c>
      <c r="AI44" s="17">
        <f t="shared" si="10"/>
        <v>-1.1451648837207797</v>
      </c>
      <c r="AJ44" s="17">
        <f t="shared" si="10"/>
        <v>-2.9174395088406282</v>
      </c>
      <c r="AK44" s="17">
        <f t="shared" si="10"/>
        <v>-1.8301200161677951</v>
      </c>
      <c r="AL44" s="17">
        <f t="shared" si="10"/>
        <v>-1.8145599718546237</v>
      </c>
    </row>
    <row r="45" spans="1:38" x14ac:dyDescent="0.3">
      <c r="A45" s="10">
        <v>34</v>
      </c>
      <c r="B45" s="11">
        <v>-0.2286676154251894</v>
      </c>
      <c r="C45" s="11">
        <v>0.49604090422702057</v>
      </c>
      <c r="D45" s="10">
        <v>1</v>
      </c>
      <c r="I45" s="17">
        <f t="shared" si="5"/>
        <v>-1.0373108995265807</v>
      </c>
      <c r="J45" s="17">
        <f t="shared" si="6"/>
        <v>-3.392213776642993</v>
      </c>
      <c r="K45" s="17">
        <f t="shared" si="6"/>
        <v>-1.0067162357920134</v>
      </c>
      <c r="L45" s="17">
        <f t="shared" si="6"/>
        <v>-1.0026527921735708</v>
      </c>
      <c r="M45" s="17">
        <f t="shared" si="6"/>
        <v>-1.0704650683829411</v>
      </c>
      <c r="N45" s="17">
        <f t="shared" si="6"/>
        <v>-1.7236971088476405</v>
      </c>
      <c r="O45" s="17">
        <f t="shared" si="9"/>
        <v>-1.0135252700763184</v>
      </c>
      <c r="P45" s="17">
        <f t="shared" si="9"/>
        <v>-1.8122005610212084</v>
      </c>
      <c r="Q45" s="17">
        <f t="shared" si="9"/>
        <v>-1.6269197172151801</v>
      </c>
      <c r="R45" s="17">
        <f t="shared" si="9"/>
        <v>-1.0696819077355866</v>
      </c>
      <c r="S45" s="17">
        <f t="shared" si="9"/>
        <v>-1.0498164622711035</v>
      </c>
      <c r="T45" s="17">
        <f t="shared" si="9"/>
        <v>-1.0504996489697922</v>
      </c>
      <c r="U45" s="17">
        <f t="shared" si="9"/>
        <v>-1.3130764112716558</v>
      </c>
      <c r="V45" s="17">
        <f t="shared" si="9"/>
        <v>-1.8194359627178844</v>
      </c>
      <c r="W45" s="17">
        <f t="shared" si="9"/>
        <v>-1.0057343268868111</v>
      </c>
      <c r="X45" s="17">
        <f t="shared" si="9"/>
        <v>-1.0518673564441137</v>
      </c>
      <c r="Y45" s="17">
        <f t="shared" si="9"/>
        <v>-1.0106534672557488</v>
      </c>
      <c r="Z45" s="17">
        <f t="shared" si="9"/>
        <v>-3.367203790372765</v>
      </c>
      <c r="AA45" s="17">
        <f t="shared" si="9"/>
        <v>-1.8194359627178844</v>
      </c>
      <c r="AB45" s="17">
        <f t="shared" si="9"/>
        <v>-1.302865561178316</v>
      </c>
      <c r="AC45" s="17">
        <f t="shared" si="9"/>
        <v>-2.5123056568152209</v>
      </c>
      <c r="AD45" s="17">
        <f t="shared" si="9"/>
        <v>-1.6376714140950268</v>
      </c>
      <c r="AE45" s="17">
        <f t="shared" si="10"/>
        <v>-1.9393497794245302</v>
      </c>
      <c r="AF45" s="17">
        <f t="shared" si="10"/>
        <v>-1.1458169390345987</v>
      </c>
      <c r="AG45" s="17">
        <f t="shared" si="10"/>
        <v>-1.0026527921735708</v>
      </c>
      <c r="AH45" s="17">
        <f t="shared" si="10"/>
        <v>-1.2562933413214339</v>
      </c>
      <c r="AI45" s="17">
        <f t="shared" si="10"/>
        <v>-1.3110491818607977</v>
      </c>
      <c r="AJ45" s="17">
        <f t="shared" si="10"/>
        <v>-1.0258846738349463</v>
      </c>
      <c r="AK45" s="17">
        <f t="shared" si="10"/>
        <v>-1.0142673160068731</v>
      </c>
      <c r="AL45" s="17">
        <f t="shared" si="10"/>
        <v>-1.0125367199238988</v>
      </c>
    </row>
    <row r="46" spans="1:38" x14ac:dyDescent="0.3">
      <c r="A46" s="10">
        <v>35</v>
      </c>
      <c r="B46" s="11">
        <v>-1.5428493132711067</v>
      </c>
      <c r="C46" s="11">
        <v>0.69768354822174428</v>
      </c>
      <c r="D46" s="10">
        <v>1</v>
      </c>
      <c r="I46" s="17">
        <f t="shared" si="5"/>
        <v>-1.3597792266320081</v>
      </c>
      <c r="J46" s="17">
        <f t="shared" si="6"/>
        <v>-29.378364967402891</v>
      </c>
      <c r="K46" s="17">
        <f t="shared" si="6"/>
        <v>-1.9242688521408871</v>
      </c>
      <c r="L46" s="17">
        <f t="shared" si="6"/>
        <v>-1.8158884901290233</v>
      </c>
      <c r="M46" s="17">
        <f t="shared" si="6"/>
        <v>-2.6754437405480496</v>
      </c>
      <c r="N46" s="17">
        <f t="shared" si="6"/>
        <v>-8.7028882121207864</v>
      </c>
      <c r="O46" s="17">
        <f t="shared" si="9"/>
        <v>-2.0419648493510958</v>
      </c>
      <c r="P46" s="17">
        <f t="shared" si="9"/>
        <v>-1.001430509258217</v>
      </c>
      <c r="Q46" s="17">
        <f t="shared" si="9"/>
        <v>-1.001430509258217</v>
      </c>
      <c r="R46" s="17">
        <f t="shared" si="9"/>
        <v>-1.2584405585954122</v>
      </c>
      <c r="S46" s="17">
        <f t="shared" si="9"/>
        <v>-2.4877066424696568</v>
      </c>
      <c r="T46" s="17">
        <f t="shared" si="9"/>
        <v>-2.4909455345265568</v>
      </c>
      <c r="U46" s="17">
        <f t="shared" si="9"/>
        <v>-1.0601110772198894</v>
      </c>
      <c r="V46" s="17">
        <f t="shared" si="9"/>
        <v>-9.6936796265279277</v>
      </c>
      <c r="W46" s="17">
        <f t="shared" si="9"/>
        <v>-1.9217667905686238</v>
      </c>
      <c r="X46" s="17">
        <f t="shared" si="9"/>
        <v>-2.4909455345265568</v>
      </c>
      <c r="Y46" s="17">
        <f t="shared" si="9"/>
        <v>-1.5539358024872514</v>
      </c>
      <c r="Z46" s="17">
        <f t="shared" si="9"/>
        <v>-29.12858426629975</v>
      </c>
      <c r="AA46" s="17">
        <f t="shared" si="9"/>
        <v>-9.6936796265279277</v>
      </c>
      <c r="AB46" s="17">
        <f t="shared" si="9"/>
        <v>-1.0504996489697922</v>
      </c>
      <c r="AC46" s="17">
        <f t="shared" si="9"/>
        <v>-1.0620957100688524</v>
      </c>
      <c r="AD46" s="17">
        <f t="shared" si="9"/>
        <v>-1.0095251973814696</v>
      </c>
      <c r="AE46" s="17">
        <f t="shared" si="10"/>
        <v>-10.912157724664905</v>
      </c>
      <c r="AF46" s="17">
        <f t="shared" si="10"/>
        <v>-1.1451648837207797</v>
      </c>
      <c r="AG46" s="17">
        <f t="shared" si="10"/>
        <v>-1.6302305894829907</v>
      </c>
      <c r="AH46" s="17">
        <f t="shared" si="10"/>
        <v>-4.3415688703249113</v>
      </c>
      <c r="AI46" s="17">
        <f t="shared" si="10"/>
        <v>-4.7903986368358975</v>
      </c>
      <c r="AJ46" s="17">
        <f t="shared" si="10"/>
        <v>-1.4163149507516368</v>
      </c>
      <c r="AK46" s="17">
        <f t="shared" si="10"/>
        <v>-2.0431275413350876</v>
      </c>
      <c r="AL46" s="17">
        <f t="shared" si="10"/>
        <v>-2.0419648493510958</v>
      </c>
    </row>
    <row r="47" spans="1:38" x14ac:dyDescent="0.3">
      <c r="A47" s="10">
        <v>36</v>
      </c>
      <c r="B47" s="11">
        <v>-1.0171766341327397</v>
      </c>
      <c r="C47" s="11">
        <v>0.49604090422702057</v>
      </c>
      <c r="D47" s="10">
        <v>1</v>
      </c>
      <c r="I47" s="17">
        <f t="shared" si="5"/>
        <v>-1.0714230434442382</v>
      </c>
      <c r="J47" s="17">
        <f t="shared" si="6"/>
        <v>-10.873183154005456</v>
      </c>
      <c r="K47" s="17">
        <f t="shared" si="6"/>
        <v>-1.3041375624042884</v>
      </c>
      <c r="L47" s="17">
        <f t="shared" si="6"/>
        <v>-1.2575198736037796</v>
      </c>
      <c r="M47" s="17">
        <f t="shared" si="6"/>
        <v>-1.6302305894829907</v>
      </c>
      <c r="N47" s="17">
        <f t="shared" si="6"/>
        <v>-3.9977352473221885</v>
      </c>
      <c r="O47" s="17">
        <f t="shared" si="9"/>
        <v>-1.3561350911851053</v>
      </c>
      <c r="P47" s="17">
        <f t="shared" si="9"/>
        <v>-1.1153871573533531</v>
      </c>
      <c r="Q47" s="17">
        <f t="shared" si="9"/>
        <v>-1.0682910366039811</v>
      </c>
      <c r="R47" s="17">
        <f t="shared" si="9"/>
        <v>-1.0356251983843565</v>
      </c>
      <c r="S47" s="17">
        <f t="shared" si="9"/>
        <v>-1.5478820905747097</v>
      </c>
      <c r="T47" s="17">
        <f t="shared" si="9"/>
        <v>-1.5488894023224522</v>
      </c>
      <c r="U47" s="17">
        <f t="shared" si="9"/>
        <v>-1.0136164927461031</v>
      </c>
      <c r="V47" s="17">
        <f t="shared" si="9"/>
        <v>-4.3585485920682174</v>
      </c>
      <c r="W47" s="17">
        <f t="shared" si="9"/>
        <v>-1.302865561178316</v>
      </c>
      <c r="X47" s="17">
        <f t="shared" si="9"/>
        <v>-1.5509059928225359</v>
      </c>
      <c r="Y47" s="17">
        <f t="shared" si="9"/>
        <v>-1.1502981884111905</v>
      </c>
      <c r="Z47" s="17">
        <f t="shared" si="9"/>
        <v>-10.79301775780673</v>
      </c>
      <c r="AA47" s="17">
        <f t="shared" si="9"/>
        <v>-4.3585485920682174</v>
      </c>
      <c r="AB47" s="17">
        <f t="shared" si="9"/>
        <v>-1.0057343268868111</v>
      </c>
      <c r="AC47" s="17">
        <f t="shared" si="9"/>
        <v>-1.3153206803922497</v>
      </c>
      <c r="AD47" s="17">
        <f t="shared" si="9"/>
        <v>-1.0753509678860751</v>
      </c>
      <c r="AE47" s="17">
        <f t="shared" si="10"/>
        <v>-4.7985862363112206</v>
      </c>
      <c r="AF47" s="17">
        <f t="shared" si="10"/>
        <v>-1.0067162357920134</v>
      </c>
      <c r="AG47" s="17">
        <f t="shared" si="10"/>
        <v>-1.1787203311231989</v>
      </c>
      <c r="AH47" s="17">
        <f t="shared" si="10"/>
        <v>-2.3231638667719441</v>
      </c>
      <c r="AI47" s="17">
        <f t="shared" si="10"/>
        <v>-2.5041469544671022</v>
      </c>
      <c r="AJ47" s="17">
        <f t="shared" si="10"/>
        <v>-1.0944668818460714</v>
      </c>
      <c r="AK47" s="17">
        <f t="shared" si="10"/>
        <v>-1.357127976666511</v>
      </c>
      <c r="AL47" s="17">
        <f t="shared" si="10"/>
        <v>-1.3548123737446298</v>
      </c>
    </row>
    <row r="48" spans="1:38" x14ac:dyDescent="0.3">
      <c r="A48" s="10">
        <v>37</v>
      </c>
      <c r="B48" s="11">
        <v>1.3483504219899114</v>
      </c>
      <c r="C48" s="11">
        <v>-0.71381495974132181</v>
      </c>
      <c r="D48" s="10">
        <v>0</v>
      </c>
      <c r="I48" s="17">
        <f t="shared" si="5"/>
        <v>-3.1074700410891523</v>
      </c>
      <c r="J48" s="17">
        <f t="shared" si="6"/>
        <v>-1.0510978020288084</v>
      </c>
      <c r="K48" s="17">
        <f t="shared" si="6"/>
        <v>-1.920985563716278</v>
      </c>
      <c r="L48" s="17">
        <f t="shared" si="6"/>
        <v>-2.0411347601957996</v>
      </c>
      <c r="M48" s="17">
        <f t="shared" si="6"/>
        <v>-1.4910194502460028</v>
      </c>
      <c r="N48" s="17">
        <f t="shared" si="6"/>
        <v>-1.0221374344636147</v>
      </c>
      <c r="O48" s="17">
        <f t="shared" si="9"/>
        <v>-1.8269973694243093</v>
      </c>
      <c r="P48" s="17">
        <f t="shared" si="9"/>
        <v>-15.378443816013354</v>
      </c>
      <c r="Q48" s="17">
        <f t="shared" si="9"/>
        <v>-12.130091777761063</v>
      </c>
      <c r="R48" s="17">
        <f t="shared" si="9"/>
        <v>-3.6543355576457315</v>
      </c>
      <c r="S48" s="17">
        <f t="shared" si="9"/>
        <v>-1.5539358024872514</v>
      </c>
      <c r="T48" s="17">
        <f t="shared" si="9"/>
        <v>-1.5488894023224522</v>
      </c>
      <c r="U48" s="17">
        <f t="shared" si="9"/>
        <v>-7.015030378336558</v>
      </c>
      <c r="V48" s="17">
        <f t="shared" si="9"/>
        <v>-1.0122897330773057</v>
      </c>
      <c r="W48" s="17">
        <f t="shared" si="9"/>
        <v>-1.9228610419428358</v>
      </c>
      <c r="X48" s="17">
        <f t="shared" si="9"/>
        <v>-1.5630607915012658</v>
      </c>
      <c r="Y48" s="17">
        <f t="shared" si="9"/>
        <v>-2.5276749377188308</v>
      </c>
      <c r="Z48" s="17">
        <f t="shared" si="9"/>
        <v>-1.0504996489697922</v>
      </c>
      <c r="AA48" s="17">
        <f t="shared" si="9"/>
        <v>-1.0122897330773057</v>
      </c>
      <c r="AB48" s="17">
        <f t="shared" si="9"/>
        <v>-7.015030378336558</v>
      </c>
      <c r="AC48" s="17">
        <f t="shared" si="9"/>
        <v>-29.149910569704105</v>
      </c>
      <c r="AD48" s="17">
        <f t="shared" si="9"/>
        <v>-12.103487839804124</v>
      </c>
      <c r="AE48" s="17">
        <f t="shared" si="10"/>
        <v>-1.0074532965324297</v>
      </c>
      <c r="AF48" s="17">
        <f t="shared" si="10"/>
        <v>-4.7903986368358975</v>
      </c>
      <c r="AG48" s="17">
        <f t="shared" si="10"/>
        <v>-2.323163866771945</v>
      </c>
      <c r="AH48" s="17">
        <f t="shared" si="10"/>
        <v>-1.1833302644983088</v>
      </c>
      <c r="AI48" s="17">
        <f t="shared" si="10"/>
        <v>-1.1451648837207797</v>
      </c>
      <c r="AJ48" s="17">
        <f t="shared" si="10"/>
        <v>-2.9174395088406282</v>
      </c>
      <c r="AK48" s="17">
        <f t="shared" si="10"/>
        <v>-1.8301200161677951</v>
      </c>
      <c r="AL48" s="17">
        <f t="shared" si="10"/>
        <v>-1.8145599718546237</v>
      </c>
    </row>
    <row r="49" spans="1:38" x14ac:dyDescent="0.3">
      <c r="A49" s="10">
        <v>38</v>
      </c>
      <c r="B49" s="11">
        <v>-0.88575846434814798</v>
      </c>
      <c r="C49" s="11">
        <v>0.49604090422702057</v>
      </c>
      <c r="D49" s="10">
        <v>1</v>
      </c>
      <c r="I49" s="17">
        <f t="shared" si="5"/>
        <v>-1.0373108995265807</v>
      </c>
      <c r="J49" s="17">
        <f t="shared" si="6"/>
        <v>-8.7163451832147132</v>
      </c>
      <c r="K49" s="17">
        <f t="shared" si="6"/>
        <v>-1.2158424832530894</v>
      </c>
      <c r="L49" s="17">
        <f t="shared" si="6"/>
        <v>-1.1787203311231989</v>
      </c>
      <c r="M49" s="17">
        <f t="shared" si="6"/>
        <v>-1.4794248652225988</v>
      </c>
      <c r="N49" s="17">
        <f t="shared" si="6"/>
        <v>-3.3822975845122856</v>
      </c>
      <c r="O49" s="17">
        <f t="shared" si="9"/>
        <v>-1.2575198736037796</v>
      </c>
      <c r="P49" s="17">
        <f t="shared" si="9"/>
        <v>-1.1771876810251278</v>
      </c>
      <c r="Q49" s="17">
        <f t="shared" si="9"/>
        <v>-1.1153871573533531</v>
      </c>
      <c r="R49" s="17">
        <f t="shared" si="9"/>
        <v>-1.0135252700763184</v>
      </c>
      <c r="S49" s="17">
        <f t="shared" si="9"/>
        <v>-1.4122895905147739</v>
      </c>
      <c r="T49" s="17">
        <f t="shared" si="9"/>
        <v>-1.4132086630361258</v>
      </c>
      <c r="U49" s="17">
        <f t="shared" si="9"/>
        <v>-1.0301481551619649</v>
      </c>
      <c r="V49" s="17">
        <f t="shared" ref="V49:AK64" si="11">-EXP((1/$D$3)*($B$3*($B49-V$3)^2+$C$3*($C49-V$4)^2))</f>
        <v>-3.6677326504592358</v>
      </c>
      <c r="W49" s="17">
        <f t="shared" si="11"/>
        <v>-1.2146566013539164</v>
      </c>
      <c r="X49" s="17">
        <f t="shared" si="11"/>
        <v>-1.4150486027763303</v>
      </c>
      <c r="Y49" s="17">
        <f t="shared" si="11"/>
        <v>-1.0958027190896282</v>
      </c>
      <c r="Z49" s="17">
        <f t="shared" si="11"/>
        <v>-8.652081640963992</v>
      </c>
      <c r="AA49" s="17">
        <f t="shared" si="11"/>
        <v>-3.6677326504592358</v>
      </c>
      <c r="AB49" s="17">
        <f t="shared" si="11"/>
        <v>-1.0221374344636147</v>
      </c>
      <c r="AC49" s="17">
        <f t="shared" si="11"/>
        <v>-1.4261386565687346</v>
      </c>
      <c r="AD49" s="17">
        <f t="shared" si="11"/>
        <v>-1.1227583290790633</v>
      </c>
      <c r="AE49" s="17">
        <f t="shared" si="11"/>
        <v>-4.0163086108790633</v>
      </c>
      <c r="AF49" s="17">
        <f t="shared" si="11"/>
        <v>-1.0013019590017596</v>
      </c>
      <c r="AG49" s="17">
        <f t="shared" si="11"/>
        <v>-1.1168393457033163</v>
      </c>
      <c r="AH49" s="17">
        <f t="shared" si="11"/>
        <v>-2.0411347601957992</v>
      </c>
      <c r="AI49" s="17">
        <f t="shared" si="11"/>
        <v>-2.1883140017538931</v>
      </c>
      <c r="AJ49" s="17">
        <f t="shared" si="11"/>
        <v>-1.0539222571907108</v>
      </c>
      <c r="AK49" s="17">
        <f t="shared" si="11"/>
        <v>-1.2584405585954119</v>
      </c>
      <c r="AL49" s="17">
        <f t="shared" si="10"/>
        <v>-1.2562933413214339</v>
      </c>
    </row>
    <row r="50" spans="1:38" x14ac:dyDescent="0.3">
      <c r="A50" s="10">
        <v>39</v>
      </c>
      <c r="B50" s="11">
        <v>1.0855140824207279</v>
      </c>
      <c r="C50" s="11">
        <v>-0.91545760373604557</v>
      </c>
      <c r="D50" s="10">
        <v>0</v>
      </c>
      <c r="I50" s="17">
        <f t="shared" si="5"/>
        <v>-2.3225971802446486</v>
      </c>
      <c r="J50" s="17">
        <f t="shared" si="6"/>
        <v>-1.1451648837207797</v>
      </c>
      <c r="K50" s="17">
        <f t="shared" si="6"/>
        <v>-1.5488894023224522</v>
      </c>
      <c r="L50" s="17">
        <f t="shared" si="6"/>
        <v>-1.6281108558982917</v>
      </c>
      <c r="M50" s="17">
        <f t="shared" si="6"/>
        <v>-1.2706776291444413</v>
      </c>
      <c r="N50" s="17">
        <f t="shared" si="6"/>
        <v>-1.0000813228182754</v>
      </c>
      <c r="O50" s="17">
        <f t="shared" si="9"/>
        <v>-1.4910194502460028</v>
      </c>
      <c r="P50" s="17">
        <f t="shared" ref="P50:AE65" si="12">-EXP((1/$D$3)*($B$3*($B50-P$3)^2+$C$3*($C50-P$4)^2))</f>
        <v>-9.6818625557663367</v>
      </c>
      <c r="Q50" s="17">
        <f t="shared" si="12"/>
        <v>-7.8033059895534489</v>
      </c>
      <c r="R50" s="17">
        <f t="shared" si="12"/>
        <v>-2.6739212134772607</v>
      </c>
      <c r="S50" s="17">
        <f t="shared" si="12"/>
        <v>-1.3092379981191227</v>
      </c>
      <c r="T50" s="17">
        <f t="shared" si="12"/>
        <v>-1.3041375624042884</v>
      </c>
      <c r="U50" s="17">
        <f t="shared" si="12"/>
        <v>-4.7550801657651416</v>
      </c>
      <c r="V50" s="17">
        <f t="shared" si="12"/>
        <v>-1.0013490767292197</v>
      </c>
      <c r="W50" s="17">
        <f t="shared" si="12"/>
        <v>-1.5509059928225359</v>
      </c>
      <c r="X50" s="17">
        <f t="shared" si="12"/>
        <v>-1.3177830908748123</v>
      </c>
      <c r="Y50" s="17">
        <f t="shared" si="12"/>
        <v>-1.9558208567157451</v>
      </c>
      <c r="Z50" s="17">
        <f t="shared" si="12"/>
        <v>-1.1458169390345987</v>
      </c>
      <c r="AA50" s="17">
        <f t="shared" si="12"/>
        <v>-1.0013490767292197</v>
      </c>
      <c r="AB50" s="17">
        <f t="shared" si="12"/>
        <v>-4.7612710851910469</v>
      </c>
      <c r="AC50" s="17">
        <f t="shared" si="12"/>
        <v>-17.357481655928819</v>
      </c>
      <c r="AD50" s="17">
        <f t="shared" si="12"/>
        <v>-7.7748029266104233</v>
      </c>
      <c r="AE50" s="17">
        <f t="shared" si="12"/>
        <v>-1.0067162357920134</v>
      </c>
      <c r="AF50" s="17">
        <f t="shared" si="11"/>
        <v>-3.3980116422995703</v>
      </c>
      <c r="AG50" s="17">
        <f t="shared" si="11"/>
        <v>-1.8135273518683213</v>
      </c>
      <c r="AH50" s="17">
        <f t="shared" si="11"/>
        <v>-1.0753509678860749</v>
      </c>
      <c r="AI50" s="17">
        <f t="shared" si="11"/>
        <v>-1.0500726052003908</v>
      </c>
      <c r="AJ50" s="17">
        <f t="shared" si="11"/>
        <v>-2.2088745423766953</v>
      </c>
      <c r="AK50" s="17">
        <f t="shared" si="11"/>
        <v>-1.4938107862135144</v>
      </c>
      <c r="AL50" s="17">
        <f t="shared" si="10"/>
        <v>-1.4794248652225988</v>
      </c>
    </row>
    <row r="51" spans="1:38" x14ac:dyDescent="0.3">
      <c r="A51" s="10">
        <v>40</v>
      </c>
      <c r="B51" s="11">
        <v>0.88838682774384026</v>
      </c>
      <c r="C51" s="11">
        <v>-1.9236708237096642</v>
      </c>
      <c r="D51" s="10">
        <v>0</v>
      </c>
      <c r="I51" s="17">
        <f t="shared" si="5"/>
        <v>-1.9259909088674705</v>
      </c>
      <c r="J51" s="17">
        <f t="shared" si="6"/>
        <v>-1.2562933413214339</v>
      </c>
      <c r="K51" s="17">
        <f t="shared" si="6"/>
        <v>-1.3614388873892949</v>
      </c>
      <c r="L51" s="17">
        <f t="shared" si="6"/>
        <v>-1.4195434980992845</v>
      </c>
      <c r="M51" s="17">
        <f t="shared" si="6"/>
        <v>-1.1715387939438127</v>
      </c>
      <c r="N51" s="17">
        <f t="shared" si="6"/>
        <v>-1.0135252700763184</v>
      </c>
      <c r="O51" s="17">
        <f t="shared" si="9"/>
        <v>-1.3298399988800225</v>
      </c>
      <c r="P51" s="17">
        <f t="shared" si="12"/>
        <v>-7.0884304547615562</v>
      </c>
      <c r="Q51" s="17">
        <f t="shared" si="12"/>
        <v>-5.8062512867476483</v>
      </c>
      <c r="R51" s="17">
        <f t="shared" si="12"/>
        <v>-2.1852908972079366</v>
      </c>
      <c r="S51" s="17">
        <f t="shared" si="12"/>
        <v>-1.1934774470870946</v>
      </c>
      <c r="T51" s="17">
        <f t="shared" si="12"/>
        <v>-1.1849672690300825</v>
      </c>
      <c r="U51" s="17">
        <f t="shared" si="12"/>
        <v>-3.6543355576457315</v>
      </c>
      <c r="V51" s="17">
        <f t="shared" si="12"/>
        <v>-1.0238844397875078</v>
      </c>
      <c r="W51" s="17">
        <f t="shared" si="12"/>
        <v>-1.3654303426779684</v>
      </c>
      <c r="X51" s="17">
        <f t="shared" si="12"/>
        <v>-1.2051808173516854</v>
      </c>
      <c r="Y51" s="17">
        <f t="shared" si="12"/>
        <v>-1.6807099402964276</v>
      </c>
      <c r="Z51" s="17">
        <f t="shared" si="12"/>
        <v>-1.2641844303774712</v>
      </c>
      <c r="AA51" s="17">
        <f t="shared" si="12"/>
        <v>-1.0238844397875078</v>
      </c>
      <c r="AB51" s="17">
        <f t="shared" si="12"/>
        <v>-3.682975406362075</v>
      </c>
      <c r="AC51" s="17">
        <f t="shared" si="12"/>
        <v>-12.095616402714153</v>
      </c>
      <c r="AD51" s="17">
        <f t="shared" si="12"/>
        <v>-5.7428580877738389</v>
      </c>
      <c r="AE51" s="17">
        <f t="shared" si="12"/>
        <v>-1.034362720489141</v>
      </c>
      <c r="AF51" s="17">
        <f t="shared" si="11"/>
        <v>-2.728172397990491</v>
      </c>
      <c r="AG51" s="17">
        <f t="shared" si="11"/>
        <v>-1.5558324385147917</v>
      </c>
      <c r="AH51" s="17">
        <f t="shared" si="11"/>
        <v>-1.0382216576780465</v>
      </c>
      <c r="AI51" s="17">
        <f t="shared" si="11"/>
        <v>-1.0129484985908142</v>
      </c>
      <c r="AJ51" s="17">
        <f t="shared" si="11"/>
        <v>-1.8661887138378495</v>
      </c>
      <c r="AK51" s="17">
        <f t="shared" si="11"/>
        <v>-1.3334134755270965</v>
      </c>
      <c r="AL51" s="17">
        <f t="shared" si="10"/>
        <v>-1.3130764112716558</v>
      </c>
    </row>
    <row r="52" spans="1:38" x14ac:dyDescent="0.3">
      <c r="A52" s="10">
        <v>41</v>
      </c>
      <c r="B52" s="11">
        <v>0.82267774285154438</v>
      </c>
      <c r="C52" s="11">
        <v>0.69768354822174428</v>
      </c>
      <c r="D52" s="10">
        <v>1</v>
      </c>
      <c r="I52" s="17">
        <f t="shared" si="5"/>
        <v>-1.819435962717884</v>
      </c>
      <c r="J52" s="17">
        <f t="shared" si="6"/>
        <v>-1.3153206803922497</v>
      </c>
      <c r="K52" s="17">
        <f t="shared" si="6"/>
        <v>-1.3050923782333923</v>
      </c>
      <c r="L52" s="17">
        <f t="shared" si="6"/>
        <v>-1.357127976666511</v>
      </c>
      <c r="M52" s="17">
        <f t="shared" si="6"/>
        <v>-1.1168393457033163</v>
      </c>
      <c r="N52" s="17">
        <f t="shared" si="6"/>
        <v>-1.0285577323809609</v>
      </c>
      <c r="O52" s="17">
        <f t="shared" si="9"/>
        <v>-1.2568042509873893</v>
      </c>
      <c r="P52" s="17">
        <f t="shared" si="12"/>
        <v>-6.3326746701473482</v>
      </c>
      <c r="Q52" s="17">
        <f t="shared" si="12"/>
        <v>-5.2152475672454655</v>
      </c>
      <c r="R52" s="17">
        <f t="shared" si="12"/>
        <v>-2.0446234038679845</v>
      </c>
      <c r="S52" s="17">
        <f t="shared" si="12"/>
        <v>-1.1443270721021181</v>
      </c>
      <c r="T52" s="17">
        <f t="shared" si="12"/>
        <v>-1.1458169390345987</v>
      </c>
      <c r="U52" s="17">
        <f t="shared" si="12"/>
        <v>-3.3980116422995703</v>
      </c>
      <c r="V52" s="17">
        <f t="shared" si="12"/>
        <v>-1.0396754917746367</v>
      </c>
      <c r="W52" s="17">
        <f t="shared" si="12"/>
        <v>-1.30339541084539</v>
      </c>
      <c r="X52" s="17">
        <f t="shared" si="12"/>
        <v>-1.1458169390345987</v>
      </c>
      <c r="Y52" s="17">
        <f t="shared" si="12"/>
        <v>-1.5539358024872514</v>
      </c>
      <c r="Z52" s="17">
        <f t="shared" si="12"/>
        <v>-1.3041375624042884</v>
      </c>
      <c r="AA52" s="17">
        <f t="shared" si="12"/>
        <v>-1.0396754917746367</v>
      </c>
      <c r="AB52" s="17">
        <f t="shared" si="12"/>
        <v>-3.367203790372765</v>
      </c>
      <c r="AC52" s="17">
        <f t="shared" si="12"/>
        <v>-10.912157724664894</v>
      </c>
      <c r="AD52" s="17">
        <f t="shared" si="12"/>
        <v>-5.2574030659566775</v>
      </c>
      <c r="AE52" s="17">
        <f t="shared" si="12"/>
        <v>-1.0620957100688524</v>
      </c>
      <c r="AF52" s="17">
        <f t="shared" si="11"/>
        <v>-2.4895280006981686</v>
      </c>
      <c r="AG52" s="17">
        <f t="shared" si="11"/>
        <v>-1.4794248652225988</v>
      </c>
      <c r="AH52" s="17">
        <f t="shared" si="11"/>
        <v>-1.0122897330773057</v>
      </c>
      <c r="AI52" s="17">
        <f t="shared" si="11"/>
        <v>-1.0136164927461031</v>
      </c>
      <c r="AJ52" s="17">
        <f t="shared" si="11"/>
        <v>-1.7197768078942917</v>
      </c>
      <c r="AK52" s="17">
        <f t="shared" si="11"/>
        <v>-1.2575198736037796</v>
      </c>
      <c r="AL52" s="17">
        <f t="shared" si="10"/>
        <v>-1.2568042509873893</v>
      </c>
    </row>
    <row r="53" spans="1:38" x14ac:dyDescent="0.3">
      <c r="A53" s="10">
        <v>42</v>
      </c>
      <c r="B53" s="11">
        <v>1.7426049313436864</v>
      </c>
      <c r="C53" s="11">
        <v>-1.7220281797149404</v>
      </c>
      <c r="D53" s="10">
        <v>0</v>
      </c>
      <c r="I53" s="17">
        <f t="shared" si="5"/>
        <v>-5.2254359394332388</v>
      </c>
      <c r="J53" s="17">
        <f t="shared" si="6"/>
        <v>-1.0000813228182754</v>
      </c>
      <c r="K53" s="17">
        <f t="shared" si="6"/>
        <v>-2.8891085942551</v>
      </c>
      <c r="L53" s="17">
        <f t="shared" si="6"/>
        <v>-3.1198769426712807</v>
      </c>
      <c r="M53" s="17">
        <f t="shared" si="6"/>
        <v>-2.0833942718985217</v>
      </c>
      <c r="N53" s="17">
        <f t="shared" si="6"/>
        <v>-1.1451648837207797</v>
      </c>
      <c r="O53" s="17">
        <f t="shared" si="9"/>
        <v>-2.7213035963568202</v>
      </c>
      <c r="P53" s="17">
        <f t="shared" si="12"/>
        <v>-33.663812246149831</v>
      </c>
      <c r="Q53" s="17">
        <f t="shared" si="12"/>
        <v>-25.707683889608884</v>
      </c>
      <c r="R53" s="17">
        <f t="shared" si="12"/>
        <v>-6.3574415359973733</v>
      </c>
      <c r="S53" s="17">
        <f t="shared" si="12"/>
        <v>-2.1995537840487041</v>
      </c>
      <c r="T53" s="17">
        <f t="shared" si="12"/>
        <v>-2.1852908972079366</v>
      </c>
      <c r="U53" s="17">
        <f t="shared" si="12"/>
        <v>-13.600868927399114</v>
      </c>
      <c r="V53" s="17">
        <f t="shared" si="12"/>
        <v>-1.1168393457033163</v>
      </c>
      <c r="W53" s="17">
        <f t="shared" si="12"/>
        <v>-2.8966364934578128</v>
      </c>
      <c r="X53" s="17">
        <f t="shared" si="12"/>
        <v>-2.219678353722141</v>
      </c>
      <c r="Y53" s="17">
        <f t="shared" si="12"/>
        <v>-4.0954635404769446</v>
      </c>
      <c r="Z53" s="17">
        <f t="shared" si="12"/>
        <v>-1.0052180154211536</v>
      </c>
      <c r="AA53" s="17">
        <f t="shared" si="12"/>
        <v>-1.1168393457033163</v>
      </c>
      <c r="AB53" s="17">
        <f t="shared" si="12"/>
        <v>-13.689638644371559</v>
      </c>
      <c r="AC53" s="17">
        <f t="shared" si="12"/>
        <v>-68.569882951375703</v>
      </c>
      <c r="AD53" s="17">
        <f t="shared" si="12"/>
        <v>-25.464251035300151</v>
      </c>
      <c r="AE53" s="17">
        <f t="shared" si="12"/>
        <v>-1.0901144848966149</v>
      </c>
      <c r="AF53" s="17">
        <f t="shared" si="11"/>
        <v>-8.805398142194873</v>
      </c>
      <c r="AG53" s="17">
        <f t="shared" si="11"/>
        <v>-3.6677326504592358</v>
      </c>
      <c r="AH53" s="17">
        <f t="shared" si="11"/>
        <v>-1.4968507743906176</v>
      </c>
      <c r="AI53" s="17">
        <f t="shared" si="11"/>
        <v>-1.4126341726448099</v>
      </c>
      <c r="AJ53" s="17">
        <f t="shared" si="11"/>
        <v>-4.8784580731246985</v>
      </c>
      <c r="AK53" s="17">
        <f t="shared" si="11"/>
        <v>-2.728172397990491</v>
      </c>
      <c r="AL53" s="17">
        <f t="shared" si="10"/>
        <v>-2.6896229571775256</v>
      </c>
    </row>
    <row r="54" spans="1:38" x14ac:dyDescent="0.3">
      <c r="A54" s="10">
        <v>43</v>
      </c>
      <c r="B54" s="11">
        <v>-3.1540360748301806E-2</v>
      </c>
      <c r="C54" s="11">
        <v>0.29439826023229682</v>
      </c>
      <c r="D54" s="10">
        <v>1</v>
      </c>
      <c r="I54" s="17">
        <f t="shared" si="5"/>
        <v>-1.0923329286087367</v>
      </c>
      <c r="J54" s="17">
        <f t="shared" si="6"/>
        <v>-2.6896229571775256</v>
      </c>
      <c r="K54" s="17">
        <f t="shared" si="6"/>
        <v>-1.002082207939057</v>
      </c>
      <c r="L54" s="17">
        <f t="shared" si="6"/>
        <v>-1.0061433391549564</v>
      </c>
      <c r="M54" s="17">
        <f t="shared" si="6"/>
        <v>-1.0248007291536319</v>
      </c>
      <c r="N54" s="17">
        <f t="shared" si="6"/>
        <v>-1.4823150312130686</v>
      </c>
      <c r="O54" s="17">
        <f t="shared" si="9"/>
        <v>-1.0020350557146593</v>
      </c>
      <c r="P54" s="17">
        <f t="shared" si="12"/>
        <v>-2.1741239986698901</v>
      </c>
      <c r="Q54" s="17">
        <f t="shared" si="12"/>
        <v>-1.9205169800517083</v>
      </c>
      <c r="R54" s="17">
        <f t="shared" si="12"/>
        <v>-1.1451648837207797</v>
      </c>
      <c r="S54" s="17">
        <f t="shared" si="12"/>
        <v>-1.0125367199238988</v>
      </c>
      <c r="T54" s="17">
        <f t="shared" si="12"/>
        <v>-1.0125367199238988</v>
      </c>
      <c r="U54" s="17">
        <f t="shared" si="12"/>
        <v>-1.4861773706778529</v>
      </c>
      <c r="V54" s="17">
        <f t="shared" si="12"/>
        <v>-1.5522939215905287</v>
      </c>
      <c r="W54" s="17">
        <f t="shared" si="12"/>
        <v>-1.001430509258217</v>
      </c>
      <c r="X54" s="17">
        <f t="shared" si="12"/>
        <v>-1.0151749988663343</v>
      </c>
      <c r="Y54" s="17">
        <f t="shared" si="12"/>
        <v>-1.0411137660609202</v>
      </c>
      <c r="Z54" s="17">
        <f t="shared" si="12"/>
        <v>-2.6728342246379921</v>
      </c>
      <c r="AA54" s="17">
        <f t="shared" si="12"/>
        <v>-1.5522939215905287</v>
      </c>
      <c r="AB54" s="17">
        <f t="shared" si="12"/>
        <v>-1.4765403343766672</v>
      </c>
      <c r="AC54" s="17">
        <f t="shared" si="12"/>
        <v>-3.1328428611872003</v>
      </c>
      <c r="AD54" s="17">
        <f t="shared" si="12"/>
        <v>-1.9303812832239076</v>
      </c>
      <c r="AE54" s="17">
        <f t="shared" si="12"/>
        <v>-1.6402036880187727</v>
      </c>
      <c r="AF54" s="17">
        <f t="shared" si="11"/>
        <v>-1.2584405585954119</v>
      </c>
      <c r="AG54" s="17">
        <f t="shared" si="11"/>
        <v>-1.0225531175513345</v>
      </c>
      <c r="AH54" s="17">
        <f t="shared" si="11"/>
        <v>-1.1451648837207797</v>
      </c>
      <c r="AI54" s="17">
        <f t="shared" si="11"/>
        <v>-1.1833302644983088</v>
      </c>
      <c r="AJ54" s="17">
        <f t="shared" si="11"/>
        <v>-1.0738653957072606</v>
      </c>
      <c r="AK54" s="17">
        <f t="shared" si="11"/>
        <v>-1.0029317917430194</v>
      </c>
      <c r="AL54" s="17">
        <f t="shared" si="10"/>
        <v>-1.0000813228182754</v>
      </c>
    </row>
    <row r="55" spans="1:38" x14ac:dyDescent="0.3">
      <c r="A55" s="10">
        <v>44</v>
      </c>
      <c r="B55" s="11">
        <v>-0.36008578520978113</v>
      </c>
      <c r="C55" s="11">
        <v>-0.10888702775715065</v>
      </c>
      <c r="D55" s="10">
        <v>1</v>
      </c>
      <c r="I55" s="17">
        <f t="shared" si="5"/>
        <v>-1.0129484985908142</v>
      </c>
      <c r="J55" s="17">
        <f t="shared" si="6"/>
        <v>-3.9928618120402533</v>
      </c>
      <c r="K55" s="17">
        <f t="shared" si="6"/>
        <v>-1.0218881057264388</v>
      </c>
      <c r="L55" s="17">
        <f t="shared" si="6"/>
        <v>-1.0122897330773057</v>
      </c>
      <c r="M55" s="17">
        <f t="shared" si="6"/>
        <v>-1.1212072647409796</v>
      </c>
      <c r="N55" s="17">
        <f t="shared" si="6"/>
        <v>-1.9242688521408871</v>
      </c>
      <c r="O55" s="17">
        <f t="shared" si="9"/>
        <v>-1.0384080763731858</v>
      </c>
      <c r="P55" s="17">
        <f t="shared" si="12"/>
        <v>-1.6281108558982917</v>
      </c>
      <c r="Q55" s="17">
        <f t="shared" si="12"/>
        <v>-1.4775012192101373</v>
      </c>
      <c r="R55" s="17">
        <f t="shared" si="12"/>
        <v>-1.034362720489141</v>
      </c>
      <c r="S55" s="17">
        <f t="shared" si="12"/>
        <v>-1.0915337692631744</v>
      </c>
      <c r="T55" s="17">
        <f t="shared" si="12"/>
        <v>-1.0901144848966149</v>
      </c>
      <c r="U55" s="17">
        <f t="shared" si="12"/>
        <v>-1.2191096317251497</v>
      </c>
      <c r="V55" s="17">
        <f t="shared" si="12"/>
        <v>-2.0431275413350876</v>
      </c>
      <c r="W55" s="17">
        <f t="shared" si="12"/>
        <v>-1.0218881057264388</v>
      </c>
      <c r="X55" s="17">
        <f t="shared" si="12"/>
        <v>-1.0958027190896282</v>
      </c>
      <c r="Y55" s="17">
        <f t="shared" si="12"/>
        <v>-1.0098882295547291</v>
      </c>
      <c r="Z55" s="17">
        <f t="shared" si="12"/>
        <v>-3.9769832871999093</v>
      </c>
      <c r="AA55" s="17">
        <f t="shared" si="12"/>
        <v>-2.0431275413350876</v>
      </c>
      <c r="AB55" s="17">
        <f t="shared" si="12"/>
        <v>-1.2143603116512729</v>
      </c>
      <c r="AC55" s="17">
        <f t="shared" si="12"/>
        <v>-2.1852908972079366</v>
      </c>
      <c r="AD55" s="17">
        <f t="shared" si="12"/>
        <v>-1.480748824469664</v>
      </c>
      <c r="AE55" s="17">
        <f t="shared" si="12"/>
        <v>-2.185290897207937</v>
      </c>
      <c r="AF55" s="17">
        <f t="shared" si="11"/>
        <v>-1.0944668818460714</v>
      </c>
      <c r="AG55" s="17">
        <f t="shared" si="11"/>
        <v>-1.001430509258217</v>
      </c>
      <c r="AH55" s="17">
        <f t="shared" si="11"/>
        <v>-1.357127976666511</v>
      </c>
      <c r="AI55" s="17">
        <f t="shared" si="11"/>
        <v>-1.4163149507516366</v>
      </c>
      <c r="AJ55" s="17">
        <f t="shared" si="11"/>
        <v>-1.0136164927461031</v>
      </c>
      <c r="AK55" s="17">
        <f t="shared" si="11"/>
        <v>-1.0396754917746367</v>
      </c>
      <c r="AL55" s="17">
        <f t="shared" si="10"/>
        <v>-1.034362720489141</v>
      </c>
    </row>
    <row r="56" spans="1:38" x14ac:dyDescent="0.3">
      <c r="A56" s="10">
        <v>45</v>
      </c>
      <c r="B56" s="11">
        <v>-0.49150395499437283</v>
      </c>
      <c r="C56" s="11">
        <v>9.2755616237573085E-2</v>
      </c>
      <c r="D56" s="10">
        <v>1</v>
      </c>
      <c r="I56" s="17">
        <f t="shared" si="5"/>
        <v>-1.0026527921735708</v>
      </c>
      <c r="J56" s="17">
        <f t="shared" si="6"/>
        <v>-4.7763952407077932</v>
      </c>
      <c r="K56" s="17">
        <f t="shared" si="6"/>
        <v>-1.0500726052003908</v>
      </c>
      <c r="L56" s="17">
        <f t="shared" si="6"/>
        <v>-1.0346150928863107</v>
      </c>
      <c r="M56" s="17">
        <f t="shared" si="6"/>
        <v>-1.181887726885281</v>
      </c>
      <c r="N56" s="17">
        <f t="shared" si="6"/>
        <v>-2.1803207676279222</v>
      </c>
      <c r="O56" s="17">
        <f t="shared" si="9"/>
        <v>-1.0714230434442382</v>
      </c>
      <c r="P56" s="17">
        <f t="shared" si="12"/>
        <v>-1.4769005929361874</v>
      </c>
      <c r="Q56" s="17">
        <f t="shared" si="12"/>
        <v>-1.3548123737446298</v>
      </c>
      <c r="R56" s="17">
        <f t="shared" si="12"/>
        <v>-1.0125367199238988</v>
      </c>
      <c r="S56" s="17">
        <f t="shared" si="12"/>
        <v>-1.1451648837207797</v>
      </c>
      <c r="T56" s="17">
        <f t="shared" si="12"/>
        <v>-1.1444201320046503</v>
      </c>
      <c r="U56" s="17">
        <f t="shared" si="12"/>
        <v>-1.1502981884111905</v>
      </c>
      <c r="V56" s="17">
        <f t="shared" si="12"/>
        <v>-2.3271345457693888</v>
      </c>
      <c r="W56" s="17">
        <f t="shared" si="12"/>
        <v>-1.0497310951800121</v>
      </c>
      <c r="X56" s="17">
        <f t="shared" si="12"/>
        <v>-1.1488959185185292</v>
      </c>
      <c r="Y56" s="17">
        <f t="shared" si="12"/>
        <v>-1.0136164927461031</v>
      </c>
      <c r="Z56" s="17">
        <f t="shared" si="12"/>
        <v>-4.751987725397707</v>
      </c>
      <c r="AA56" s="17">
        <f t="shared" si="12"/>
        <v>-2.3271345457693888</v>
      </c>
      <c r="AB56" s="17">
        <f t="shared" si="12"/>
        <v>-1.1443270721021181</v>
      </c>
      <c r="AC56" s="17">
        <f t="shared" si="12"/>
        <v>-1.933051748945519</v>
      </c>
      <c r="AD56" s="17">
        <f t="shared" si="12"/>
        <v>-1.3597792266320081</v>
      </c>
      <c r="AE56" s="17">
        <f t="shared" si="12"/>
        <v>-2.5041469544671022</v>
      </c>
      <c r="AF56" s="17">
        <f t="shared" si="11"/>
        <v>-1.0528086881372516</v>
      </c>
      <c r="AG56" s="17">
        <f t="shared" si="11"/>
        <v>-1.0125367199238988</v>
      </c>
      <c r="AH56" s="17">
        <f t="shared" si="11"/>
        <v>-1.4783425063774749</v>
      </c>
      <c r="AI56" s="17">
        <f t="shared" si="11"/>
        <v>-1.5539358024872512</v>
      </c>
      <c r="AJ56" s="17">
        <f t="shared" si="11"/>
        <v>-1.0066086216585108</v>
      </c>
      <c r="AK56" s="17">
        <f t="shared" si="11"/>
        <v>-1.0725563011365296</v>
      </c>
      <c r="AL56" s="17">
        <f t="shared" si="10"/>
        <v>-1.0682910366039808</v>
      </c>
    </row>
    <row r="57" spans="1:38" x14ac:dyDescent="0.3">
      <c r="A57" s="10">
        <v>46</v>
      </c>
      <c r="B57" s="11">
        <v>0.16558689392858578</v>
      </c>
      <c r="C57" s="11">
        <v>-0.10888702775715065</v>
      </c>
      <c r="D57" s="10">
        <v>1</v>
      </c>
      <c r="I57" s="17">
        <f t="shared" si="5"/>
        <v>-1.1780495513247584</v>
      </c>
      <c r="J57" s="17">
        <f t="shared" si="6"/>
        <v>-2.1826269204558786</v>
      </c>
      <c r="K57" s="17">
        <f t="shared" si="6"/>
        <v>-1.0218881057264388</v>
      </c>
      <c r="L57" s="17">
        <f t="shared" si="6"/>
        <v>-1.034362720489141</v>
      </c>
      <c r="M57" s="17">
        <f t="shared" si="6"/>
        <v>-1.0065741316535506</v>
      </c>
      <c r="N57" s="17">
        <f t="shared" si="6"/>
        <v>-1.3050923782333923</v>
      </c>
      <c r="O57" s="17">
        <f t="shared" si="9"/>
        <v>-1.0162487622910867</v>
      </c>
      <c r="P57" s="17">
        <f t="shared" si="12"/>
        <v>-2.6739212134772616</v>
      </c>
      <c r="Q57" s="17">
        <f t="shared" si="12"/>
        <v>-2.324108651589385</v>
      </c>
      <c r="R57" s="17">
        <f t="shared" si="12"/>
        <v>-1.2559868952196154</v>
      </c>
      <c r="S57" s="17">
        <f t="shared" si="12"/>
        <v>-1.0013019590017596</v>
      </c>
      <c r="T57" s="17">
        <f t="shared" si="12"/>
        <v>-1</v>
      </c>
      <c r="U57" s="17">
        <f t="shared" si="12"/>
        <v>-1.721595837556287</v>
      </c>
      <c r="V57" s="17">
        <f t="shared" si="12"/>
        <v>-1.3561350911851053</v>
      </c>
      <c r="W57" s="17">
        <f t="shared" si="12"/>
        <v>-1.0218881057264388</v>
      </c>
      <c r="X57" s="17">
        <f t="shared" si="12"/>
        <v>-1.0052180154211536</v>
      </c>
      <c r="Y57" s="17">
        <f t="shared" si="12"/>
        <v>-1.1008937871642079</v>
      </c>
      <c r="Z57" s="17">
        <f t="shared" si="12"/>
        <v>-2.1739472071562216</v>
      </c>
      <c r="AA57" s="17">
        <f t="shared" si="12"/>
        <v>-1.3561350911851053</v>
      </c>
      <c r="AB57" s="17">
        <f t="shared" si="12"/>
        <v>-1.7148889676754884</v>
      </c>
      <c r="AC57" s="17">
        <f t="shared" si="12"/>
        <v>-3.9977352473221885</v>
      </c>
      <c r="AD57" s="17">
        <f t="shared" si="12"/>
        <v>-2.329217132978421</v>
      </c>
      <c r="AE57" s="17">
        <f t="shared" si="12"/>
        <v>-1.4195434980992845</v>
      </c>
      <c r="AF57" s="17">
        <f t="shared" si="11"/>
        <v>-1.4178130049725788</v>
      </c>
      <c r="AG57" s="17">
        <f t="shared" si="11"/>
        <v>-1.0683779130418161</v>
      </c>
      <c r="AH57" s="17">
        <f t="shared" si="11"/>
        <v>-1.0704650683829411</v>
      </c>
      <c r="AI57" s="17">
        <f t="shared" si="11"/>
        <v>-1.0933104735423806</v>
      </c>
      <c r="AJ57" s="17">
        <f t="shared" si="11"/>
        <v>-1.1536706231419847</v>
      </c>
      <c r="AK57" s="17">
        <f t="shared" si="11"/>
        <v>-1.0174891314314458</v>
      </c>
      <c r="AL57" s="17">
        <f t="shared" si="10"/>
        <v>-1.0122897330773057</v>
      </c>
    </row>
    <row r="58" spans="1:38" x14ac:dyDescent="0.3">
      <c r="A58" s="10">
        <v>47</v>
      </c>
      <c r="B58" s="11">
        <v>1.2169322522053196</v>
      </c>
      <c r="C58" s="11">
        <v>0.49604090422702057</v>
      </c>
      <c r="D58" s="10">
        <v>0</v>
      </c>
      <c r="I58" s="17">
        <f t="shared" si="5"/>
        <v>-2.6797985965098721</v>
      </c>
      <c r="J58" s="17">
        <f t="shared" si="6"/>
        <v>-1.0990153844534334</v>
      </c>
      <c r="K58" s="17">
        <f t="shared" si="6"/>
        <v>-1.7169820529844946</v>
      </c>
      <c r="L58" s="17">
        <f t="shared" si="6"/>
        <v>-1.8145599718546237</v>
      </c>
      <c r="M58" s="17">
        <f t="shared" si="6"/>
        <v>-1.357127976666511</v>
      </c>
      <c r="N58" s="17">
        <f t="shared" si="6"/>
        <v>-1.0106534672557488</v>
      </c>
      <c r="O58" s="17">
        <f t="shared" si="9"/>
        <v>-1.6290378999861486</v>
      </c>
      <c r="P58" s="17">
        <f t="shared" si="12"/>
        <v>-12.094632833086166</v>
      </c>
      <c r="Q58" s="17">
        <f t="shared" si="12"/>
        <v>-9.6433604231283034</v>
      </c>
      <c r="R58" s="17">
        <f t="shared" si="12"/>
        <v>-3.1115158396818465</v>
      </c>
      <c r="S58" s="17">
        <f t="shared" si="12"/>
        <v>-1.4122895905147739</v>
      </c>
      <c r="T58" s="17">
        <f t="shared" si="12"/>
        <v>-1.4132086630361258</v>
      </c>
      <c r="U58" s="17">
        <f t="shared" si="12"/>
        <v>-5.7855133028629133</v>
      </c>
      <c r="V58" s="17">
        <f t="shared" si="12"/>
        <v>-1.005347068433101</v>
      </c>
      <c r="W58" s="17">
        <f t="shared" si="12"/>
        <v>-1.7153073805117973</v>
      </c>
      <c r="X58" s="17">
        <f t="shared" si="12"/>
        <v>-1.4150486027763303</v>
      </c>
      <c r="Y58" s="17">
        <f t="shared" si="12"/>
        <v>-2.185290897207937</v>
      </c>
      <c r="Z58" s="17">
        <f t="shared" si="12"/>
        <v>-1.0909126051223645</v>
      </c>
      <c r="AA58" s="17">
        <f t="shared" si="12"/>
        <v>-1.005347068433101</v>
      </c>
      <c r="AB58" s="17">
        <f t="shared" si="12"/>
        <v>-5.740523530339817</v>
      </c>
      <c r="AC58" s="17">
        <f t="shared" si="12"/>
        <v>-22.556373838276052</v>
      </c>
      <c r="AD58" s="17">
        <f t="shared" si="12"/>
        <v>-9.707089743681415</v>
      </c>
      <c r="AE58" s="17">
        <f t="shared" si="12"/>
        <v>-1.0098882295547291</v>
      </c>
      <c r="AF58" s="17">
        <f t="shared" si="11"/>
        <v>-3.9821611563905268</v>
      </c>
      <c r="AG58" s="17">
        <f t="shared" si="11"/>
        <v>-2.0431275413350876</v>
      </c>
      <c r="AH58" s="17">
        <f t="shared" si="11"/>
        <v>-1.1157500273231835</v>
      </c>
      <c r="AI58" s="17">
        <f t="shared" si="11"/>
        <v>-1.0973186390917591</v>
      </c>
      <c r="AJ58" s="17">
        <f t="shared" si="11"/>
        <v>-2.497639073376539</v>
      </c>
      <c r="AK58" s="17">
        <f t="shared" si="11"/>
        <v>-1.6302305894829907</v>
      </c>
      <c r="AL58" s="17">
        <f t="shared" si="10"/>
        <v>-1.6274490045615604</v>
      </c>
    </row>
    <row r="59" spans="1:38" x14ac:dyDescent="0.3">
      <c r="A59" s="10">
        <v>48</v>
      </c>
      <c r="B59" s="11">
        <v>-0.75434029456355634</v>
      </c>
      <c r="C59" s="11">
        <v>-0.91545760373604557</v>
      </c>
      <c r="D59" s="10">
        <v>1</v>
      </c>
      <c r="I59" s="17">
        <f t="shared" si="5"/>
        <v>-1.0122897330773057</v>
      </c>
      <c r="J59" s="17">
        <f t="shared" si="6"/>
        <v>-7.0110383027449288</v>
      </c>
      <c r="K59" s="17">
        <f t="shared" si="6"/>
        <v>-1.1451648837207797</v>
      </c>
      <c r="L59" s="17">
        <f t="shared" si="6"/>
        <v>-1.1162037808017697</v>
      </c>
      <c r="M59" s="17">
        <f t="shared" si="6"/>
        <v>-1.3703246832420408</v>
      </c>
      <c r="N59" s="17">
        <f t="shared" si="6"/>
        <v>-2.8778534117143066</v>
      </c>
      <c r="O59" s="17">
        <f t="shared" si="9"/>
        <v>-1.1888279830441035</v>
      </c>
      <c r="P59" s="17">
        <f t="shared" si="12"/>
        <v>-1.260899015384249</v>
      </c>
      <c r="Q59" s="17">
        <f t="shared" si="12"/>
        <v>-1.1818877268852812</v>
      </c>
      <c r="R59" s="17">
        <f t="shared" si="12"/>
        <v>-1.002082207939057</v>
      </c>
      <c r="S59" s="17">
        <f t="shared" si="12"/>
        <v>-1.3092379981191227</v>
      </c>
      <c r="T59" s="17">
        <f t="shared" si="12"/>
        <v>-1.3041375624042884</v>
      </c>
      <c r="U59" s="17">
        <f t="shared" si="12"/>
        <v>-1.0504996489697922</v>
      </c>
      <c r="V59" s="17">
        <f t="shared" si="12"/>
        <v>-3.1074700410891523</v>
      </c>
      <c r="W59" s="17">
        <f t="shared" si="12"/>
        <v>-1.1466558414496388</v>
      </c>
      <c r="X59" s="17">
        <f t="shared" si="12"/>
        <v>-1.3177830908748123</v>
      </c>
      <c r="Y59" s="17">
        <f t="shared" si="12"/>
        <v>-1.069114698781825</v>
      </c>
      <c r="Z59" s="17">
        <f t="shared" si="12"/>
        <v>-7.015030378336558</v>
      </c>
      <c r="AA59" s="17">
        <f t="shared" si="12"/>
        <v>-3.1074700410891523</v>
      </c>
      <c r="AB59" s="17">
        <f t="shared" si="12"/>
        <v>-1.0518673564441137</v>
      </c>
      <c r="AC59" s="17">
        <f t="shared" si="12"/>
        <v>-1.5497713378233213</v>
      </c>
      <c r="AD59" s="17">
        <f t="shared" si="12"/>
        <v>-1.1775706566183843</v>
      </c>
      <c r="AE59" s="17">
        <f t="shared" si="12"/>
        <v>-3.3691210715917714</v>
      </c>
      <c r="AF59" s="17">
        <f t="shared" si="11"/>
        <v>-1.0153489343430029</v>
      </c>
      <c r="AG59" s="17">
        <f t="shared" si="11"/>
        <v>-1.0690731789340882</v>
      </c>
      <c r="AH59" s="17">
        <f t="shared" si="11"/>
        <v>-1.8241767088983387</v>
      </c>
      <c r="AI59" s="17">
        <f t="shared" si="11"/>
        <v>-1.9209855637162776</v>
      </c>
      <c r="AJ59" s="17">
        <f t="shared" si="11"/>
        <v>-1.0382216576780465</v>
      </c>
      <c r="AK59" s="17">
        <f t="shared" si="11"/>
        <v>-1.1910535866790579</v>
      </c>
      <c r="AL59" s="17">
        <f t="shared" si="10"/>
        <v>-1.1795833235426245</v>
      </c>
    </row>
    <row r="60" spans="1:38" x14ac:dyDescent="0.3">
      <c r="A60" s="10">
        <v>49</v>
      </c>
      <c r="B60" s="11">
        <v>0.7569686579592485</v>
      </c>
      <c r="C60" s="11">
        <v>1.1009688362111918</v>
      </c>
      <c r="D60" s="10">
        <v>1</v>
      </c>
      <c r="I60" s="17">
        <f t="shared" si="5"/>
        <v>-1.7260816502248397</v>
      </c>
      <c r="J60" s="17">
        <f t="shared" si="6"/>
        <v>-1.3731133703196112</v>
      </c>
      <c r="K60" s="17">
        <f t="shared" si="6"/>
        <v>-1.2608990153842488</v>
      </c>
      <c r="L60" s="17">
        <f t="shared" si="6"/>
        <v>-1.3076419728053505</v>
      </c>
      <c r="M60" s="17">
        <f t="shared" si="6"/>
        <v>-1.0904691328837628</v>
      </c>
      <c r="N60" s="17">
        <f t="shared" si="6"/>
        <v>-1.0445057943572895</v>
      </c>
      <c r="O60" s="17">
        <f t="shared" si="9"/>
        <v>-1.2143603116512729</v>
      </c>
      <c r="P60" s="17">
        <f t="shared" si="12"/>
        <v>-5.7428580877738389</v>
      </c>
      <c r="Q60" s="17">
        <f t="shared" si="12"/>
        <v>-4.7550801657651416</v>
      </c>
      <c r="R60" s="17">
        <f t="shared" si="12"/>
        <v>-1.9280280537899286</v>
      </c>
      <c r="S60" s="17">
        <f t="shared" si="12"/>
        <v>-1.1157500273231833</v>
      </c>
      <c r="T60" s="17">
        <f t="shared" si="12"/>
        <v>-1.1186572402115516</v>
      </c>
      <c r="U60" s="17">
        <f t="shared" si="12"/>
        <v>-3.1504707968988219</v>
      </c>
      <c r="V60" s="17">
        <f t="shared" si="12"/>
        <v>-1.0583022601074763</v>
      </c>
      <c r="W60" s="17">
        <f t="shared" si="12"/>
        <v>-1.2584405585954119</v>
      </c>
      <c r="X60" s="17">
        <f t="shared" si="12"/>
        <v>-1.1157500273231833</v>
      </c>
      <c r="Y60" s="17">
        <f t="shared" si="12"/>
        <v>-1.4794248652225988</v>
      </c>
      <c r="Z60" s="17">
        <f t="shared" si="12"/>
        <v>-1.3583424906147323</v>
      </c>
      <c r="AA60" s="17">
        <f t="shared" si="12"/>
        <v>-1.0583022601074763</v>
      </c>
      <c r="AB60" s="17">
        <f t="shared" si="12"/>
        <v>-3.1137939157544032</v>
      </c>
      <c r="AC60" s="17">
        <f t="shared" si="12"/>
        <v>-9.7982937540949848</v>
      </c>
      <c r="AD60" s="17">
        <f t="shared" si="12"/>
        <v>-4.8075696646309591</v>
      </c>
      <c r="AE60" s="17">
        <f t="shared" si="12"/>
        <v>-1.0854545440827592</v>
      </c>
      <c r="AF60" s="17">
        <f t="shared" si="11"/>
        <v>-2.3225971802446486</v>
      </c>
      <c r="AG60" s="17">
        <f t="shared" si="11"/>
        <v>-1.4178130049725788</v>
      </c>
      <c r="AH60" s="17">
        <f t="shared" si="11"/>
        <v>-1.0054889993396512</v>
      </c>
      <c r="AI60" s="17">
        <f t="shared" si="11"/>
        <v>-1.0131438075511445</v>
      </c>
      <c r="AJ60" s="17">
        <f t="shared" si="11"/>
        <v>-1.6290378999861483</v>
      </c>
      <c r="AK60" s="17">
        <f t="shared" si="11"/>
        <v>-1.2146566013539164</v>
      </c>
      <c r="AL60" s="17">
        <f t="shared" si="10"/>
        <v>-1.2167326544146093</v>
      </c>
    </row>
    <row r="61" spans="1:38" x14ac:dyDescent="0.3">
      <c r="A61" s="10">
        <v>50</v>
      </c>
      <c r="B61" s="11">
        <v>3.4168724143994057E-2</v>
      </c>
      <c r="C61" s="11">
        <v>9.2755616237573085E-2</v>
      </c>
      <c r="D61" s="10">
        <v>1</v>
      </c>
      <c r="I61" s="17">
        <f t="shared" si="5"/>
        <v>-1.1168393457033163</v>
      </c>
      <c r="J61" s="17">
        <f t="shared" si="6"/>
        <v>-2.5006875340933687</v>
      </c>
      <c r="K61" s="17">
        <f t="shared" si="6"/>
        <v>-1.0057343268868111</v>
      </c>
      <c r="L61" s="17">
        <f t="shared" si="6"/>
        <v>-1.0125367199238988</v>
      </c>
      <c r="M61" s="17">
        <f t="shared" si="6"/>
        <v>-1.0162487622910867</v>
      </c>
      <c r="N61" s="17">
        <f t="shared" si="6"/>
        <v>-1.4163149507516366</v>
      </c>
      <c r="O61" s="17">
        <f t="shared" si="9"/>
        <v>-1.0042848236842545</v>
      </c>
      <c r="P61" s="17">
        <f t="shared" si="12"/>
        <v>-2.323163866771945</v>
      </c>
      <c r="Q61" s="17">
        <f t="shared" si="12"/>
        <v>-2.0411347601957996</v>
      </c>
      <c r="R61" s="17">
        <f t="shared" si="12"/>
        <v>-1.1775706566183843</v>
      </c>
      <c r="S61" s="17">
        <f t="shared" si="12"/>
        <v>-1.0061433391549564</v>
      </c>
      <c r="T61" s="17">
        <f t="shared" si="12"/>
        <v>-1.0054889993396512</v>
      </c>
      <c r="U61" s="17">
        <f t="shared" si="12"/>
        <v>-1.5558324385147917</v>
      </c>
      <c r="V61" s="17">
        <f t="shared" si="12"/>
        <v>-1.4794248652225988</v>
      </c>
      <c r="W61" s="17">
        <f t="shared" si="12"/>
        <v>-1.0054072367896409</v>
      </c>
      <c r="X61" s="17">
        <f t="shared" si="12"/>
        <v>-1.0094214311251835</v>
      </c>
      <c r="Y61" s="17">
        <f t="shared" si="12"/>
        <v>-1.0583022601074763</v>
      </c>
      <c r="Z61" s="17">
        <f t="shared" si="12"/>
        <v>-2.4879089497848645</v>
      </c>
      <c r="AA61" s="17">
        <f t="shared" si="12"/>
        <v>-1.4794248652225988</v>
      </c>
      <c r="AB61" s="17">
        <f t="shared" si="12"/>
        <v>-1.5477562226766781</v>
      </c>
      <c r="AC61" s="17">
        <f t="shared" si="12"/>
        <v>-3.3869766133850918</v>
      </c>
      <c r="AD61" s="17">
        <f t="shared" si="12"/>
        <v>-2.0486177270432204</v>
      </c>
      <c r="AE61" s="17">
        <f t="shared" si="12"/>
        <v>-1.5579847579719543</v>
      </c>
      <c r="AF61" s="17">
        <f t="shared" si="11"/>
        <v>-1.3062603247530531</v>
      </c>
      <c r="AG61" s="17">
        <f t="shared" si="11"/>
        <v>-1.0346150928863107</v>
      </c>
      <c r="AH61" s="17">
        <f t="shared" si="11"/>
        <v>-1.1168393457033163</v>
      </c>
      <c r="AI61" s="17">
        <f t="shared" si="11"/>
        <v>-1.1488959185185292</v>
      </c>
      <c r="AJ61" s="17">
        <f t="shared" si="11"/>
        <v>-1.0973186390917589</v>
      </c>
      <c r="AK61" s="17">
        <f t="shared" si="11"/>
        <v>-1.005347068433101</v>
      </c>
      <c r="AL61" s="17">
        <f t="shared" si="10"/>
        <v>-1.0013490767292197</v>
      </c>
    </row>
    <row r="62" spans="1:38" x14ac:dyDescent="0.3">
      <c r="A62" s="10">
        <v>51</v>
      </c>
      <c r="B62" s="11">
        <v>1.5454776766667988</v>
      </c>
      <c r="C62" s="11">
        <v>0.89932619221646803</v>
      </c>
      <c r="D62" s="10">
        <v>0</v>
      </c>
      <c r="I62" s="17">
        <f t="shared" si="5"/>
        <v>-3.9977352473221885</v>
      </c>
      <c r="J62" s="17">
        <f t="shared" si="6"/>
        <v>-1.0241300470010204</v>
      </c>
      <c r="K62" s="17">
        <f t="shared" si="6"/>
        <v>-2.3292171329784206</v>
      </c>
      <c r="L62" s="17">
        <f t="shared" si="6"/>
        <v>-2.4950000802631034</v>
      </c>
      <c r="M62" s="17">
        <f t="shared" si="6"/>
        <v>-1.7160049621131344</v>
      </c>
      <c r="N62" s="17">
        <f t="shared" si="6"/>
        <v>-1.0770137454075095</v>
      </c>
      <c r="O62" s="17">
        <f t="shared" si="9"/>
        <v>-2.1746544594786754</v>
      </c>
      <c r="P62" s="17">
        <f t="shared" si="12"/>
        <v>-22.342781571859305</v>
      </c>
      <c r="Q62" s="17">
        <f t="shared" si="12"/>
        <v>-17.340551894389375</v>
      </c>
      <c r="R62" s="17">
        <f t="shared" si="12"/>
        <v>-4.7655320172797309</v>
      </c>
      <c r="S62" s="17">
        <f t="shared" si="12"/>
        <v>-1.8123479342781106</v>
      </c>
      <c r="T62" s="17">
        <f t="shared" si="12"/>
        <v>-1.8158884901290229</v>
      </c>
      <c r="U62" s="17">
        <f t="shared" si="12"/>
        <v>-9.7569480251472864</v>
      </c>
      <c r="V62" s="17">
        <f t="shared" si="12"/>
        <v>-1.0566683708312308</v>
      </c>
      <c r="W62" s="17">
        <f t="shared" si="12"/>
        <v>-2.3254319958673171</v>
      </c>
      <c r="X62" s="17">
        <f t="shared" si="12"/>
        <v>-1.8135273518683208</v>
      </c>
      <c r="Y62" s="17">
        <f t="shared" si="12"/>
        <v>-3.1165804960972978</v>
      </c>
      <c r="Z62" s="17">
        <f t="shared" si="12"/>
        <v>-1.0142673160068731</v>
      </c>
      <c r="AA62" s="17">
        <f t="shared" si="12"/>
        <v>-1.0566683708312308</v>
      </c>
      <c r="AB62" s="17">
        <f t="shared" si="12"/>
        <v>-9.6559156830383976</v>
      </c>
      <c r="AC62" s="17">
        <f t="shared" si="12"/>
        <v>-44.734527255687055</v>
      </c>
      <c r="AD62" s="17">
        <f t="shared" si="12"/>
        <v>-17.50632390304137</v>
      </c>
      <c r="AE62" s="17">
        <f t="shared" si="12"/>
        <v>-1.0485908194431937</v>
      </c>
      <c r="AF62" s="17">
        <f t="shared" si="11"/>
        <v>-6.3342197686464887</v>
      </c>
      <c r="AG62" s="17">
        <f t="shared" si="11"/>
        <v>-2.8860559763786906</v>
      </c>
      <c r="AH62" s="17">
        <f t="shared" si="11"/>
        <v>-1.3024418365309485</v>
      </c>
      <c r="AI62" s="17">
        <f t="shared" si="11"/>
        <v>-1.2683032399633767</v>
      </c>
      <c r="AJ62" s="17">
        <f t="shared" si="11"/>
        <v>-3.6605814336495279</v>
      </c>
      <c r="AK62" s="17">
        <f t="shared" si="11"/>
        <v>-2.1755388484560876</v>
      </c>
      <c r="AL62" s="17">
        <f t="shared" si="10"/>
        <v>-2.1767775972919283</v>
      </c>
    </row>
    <row r="63" spans="1:38" x14ac:dyDescent="0.3">
      <c r="A63" s="10">
        <v>52</v>
      </c>
      <c r="B63" s="11">
        <v>0.42842323349776923</v>
      </c>
      <c r="C63" s="11">
        <v>-0.51217231574659805</v>
      </c>
      <c r="D63" s="10">
        <v>1</v>
      </c>
      <c r="I63" s="17">
        <f t="shared" si="5"/>
        <v>-1.3544818960154452</v>
      </c>
      <c r="J63" s="17">
        <f t="shared" si="6"/>
        <v>-1.7182391302206217</v>
      </c>
      <c r="K63" s="17">
        <f t="shared" si="6"/>
        <v>-1.0902031360787696</v>
      </c>
      <c r="L63" s="17">
        <f t="shared" si="6"/>
        <v>-1.1154778637804574</v>
      </c>
      <c r="M63" s="17">
        <f t="shared" si="6"/>
        <v>-1.0204721976655886</v>
      </c>
      <c r="N63" s="17">
        <f t="shared" si="6"/>
        <v>-1.1451648837207797</v>
      </c>
      <c r="O63" s="17">
        <f t="shared" si="9"/>
        <v>-1.0753509678860749</v>
      </c>
      <c r="P63" s="17">
        <f t="shared" si="12"/>
        <v>-3.6605814336495279</v>
      </c>
      <c r="Q63" s="17">
        <f t="shared" si="12"/>
        <v>-3.1137939157544032</v>
      </c>
      <c r="R63" s="17">
        <f t="shared" si="12"/>
        <v>-1.4765403343766672</v>
      </c>
      <c r="S63" s="17">
        <f t="shared" si="12"/>
        <v>-1.0248007291536319</v>
      </c>
      <c r="T63" s="17">
        <f t="shared" si="12"/>
        <v>-1.0221374344636147</v>
      </c>
      <c r="U63" s="17">
        <f t="shared" si="12"/>
        <v>-2.1783713108435121</v>
      </c>
      <c r="V63" s="17">
        <f t="shared" si="12"/>
        <v>-1.1775706566183843</v>
      </c>
      <c r="W63" s="17">
        <f t="shared" si="12"/>
        <v>-1.0909126051223645</v>
      </c>
      <c r="X63" s="17">
        <f t="shared" si="12"/>
        <v>-1.0301481551619649</v>
      </c>
      <c r="Y63" s="17">
        <f t="shared" si="12"/>
        <v>-1.2310643539932842</v>
      </c>
      <c r="Z63" s="17">
        <f t="shared" si="12"/>
        <v>-1.7153073805117971</v>
      </c>
      <c r="AA63" s="17">
        <f t="shared" si="12"/>
        <v>-1.1775706566183843</v>
      </c>
      <c r="AB63" s="17">
        <f t="shared" si="12"/>
        <v>-2.1755388484560876</v>
      </c>
      <c r="AC63" s="17">
        <f t="shared" si="12"/>
        <v>-5.7554811136557005</v>
      </c>
      <c r="AD63" s="17">
        <f t="shared" si="12"/>
        <v>-3.1115158396818465</v>
      </c>
      <c r="AE63" s="17">
        <f t="shared" si="12"/>
        <v>-1.2178215265073304</v>
      </c>
      <c r="AF63" s="17">
        <f t="shared" si="11"/>
        <v>-1.7260816502248397</v>
      </c>
      <c r="AG63" s="17">
        <f t="shared" si="11"/>
        <v>-1.1772834132449879</v>
      </c>
      <c r="AH63" s="17">
        <f t="shared" si="11"/>
        <v>-1.0162487622910867</v>
      </c>
      <c r="AI63" s="17">
        <f t="shared" si="11"/>
        <v>-1.023135357893699</v>
      </c>
      <c r="AJ63" s="17">
        <f t="shared" si="11"/>
        <v>-1.3177830908748123</v>
      </c>
      <c r="AK63" s="17">
        <f t="shared" si="11"/>
        <v>-1.0770137454075095</v>
      </c>
      <c r="AL63" s="17">
        <f t="shared" si="10"/>
        <v>-1.0690731789340882</v>
      </c>
    </row>
    <row r="64" spans="1:38" x14ac:dyDescent="0.3">
      <c r="A64" s="10">
        <v>53</v>
      </c>
      <c r="B64" s="11">
        <v>1.6768958464513906</v>
      </c>
      <c r="C64" s="11">
        <v>-0.51217231574659805</v>
      </c>
      <c r="D64" s="10">
        <v>0</v>
      </c>
      <c r="I64" s="17">
        <f t="shared" si="5"/>
        <v>-4.751987725397707</v>
      </c>
      <c r="J64" s="17">
        <f t="shared" si="6"/>
        <v>-1.0033868778901862</v>
      </c>
      <c r="K64" s="17">
        <f t="shared" si="6"/>
        <v>-2.67218224344697</v>
      </c>
      <c r="L64" s="17">
        <f t="shared" si="6"/>
        <v>-2.8778534117143066</v>
      </c>
      <c r="M64" s="17">
        <f t="shared" si="6"/>
        <v>-1.9360407591309423</v>
      </c>
      <c r="N64" s="17">
        <f t="shared" si="6"/>
        <v>-1.1162037808017697</v>
      </c>
      <c r="O64" s="17">
        <f t="shared" si="9"/>
        <v>-2.5041469544671022</v>
      </c>
      <c r="P64" s="17">
        <f t="shared" si="12"/>
        <v>-29.149910569704105</v>
      </c>
      <c r="Q64" s="17">
        <f t="shared" si="12"/>
        <v>-22.380969155094739</v>
      </c>
      <c r="R64" s="17">
        <f t="shared" si="12"/>
        <v>-5.7391232514396524</v>
      </c>
      <c r="S64" s="17">
        <f t="shared" si="12"/>
        <v>-2.0464531676673849</v>
      </c>
      <c r="T64" s="17">
        <f t="shared" si="12"/>
        <v>-2.0411347601957992</v>
      </c>
      <c r="U64" s="17">
        <f t="shared" si="12"/>
        <v>-12.119246084749841</v>
      </c>
      <c r="V64" s="17">
        <f t="shared" si="12"/>
        <v>-1.0904691328837628</v>
      </c>
      <c r="W64" s="17">
        <f t="shared" si="12"/>
        <v>-2.6739212134772607</v>
      </c>
      <c r="X64" s="17">
        <f t="shared" si="12"/>
        <v>-2.057131591854942</v>
      </c>
      <c r="Y64" s="17">
        <f t="shared" si="12"/>
        <v>-3.7036988376248328</v>
      </c>
      <c r="Z64" s="17">
        <f t="shared" si="12"/>
        <v>-1.0016748465812992</v>
      </c>
      <c r="AA64" s="17">
        <f t="shared" si="12"/>
        <v>-1.0904691328837628</v>
      </c>
      <c r="AB64" s="17">
        <f t="shared" si="12"/>
        <v>-12.103487839804119</v>
      </c>
      <c r="AC64" s="17">
        <f t="shared" si="12"/>
        <v>-59.212597772934792</v>
      </c>
      <c r="AD64" s="17">
        <f t="shared" si="12"/>
        <v>-22.364595062366597</v>
      </c>
      <c r="AE64" s="17">
        <f t="shared" si="12"/>
        <v>-1.0714230434442382</v>
      </c>
      <c r="AF64" s="17">
        <f t="shared" si="11"/>
        <v>-7.8236383858690735</v>
      </c>
      <c r="AG64" s="17">
        <f t="shared" si="11"/>
        <v>-3.3650139478120247</v>
      </c>
      <c r="AH64" s="17">
        <f t="shared" si="11"/>
        <v>-1.4178130049725786</v>
      </c>
      <c r="AI64" s="17">
        <f t="shared" si="11"/>
        <v>-1.3561350911851053</v>
      </c>
      <c r="AJ64" s="17">
        <f t="shared" si="11"/>
        <v>-4.3923503182309407</v>
      </c>
      <c r="AK64" s="17">
        <f t="shared" si="11"/>
        <v>-2.5080190291576958</v>
      </c>
      <c r="AL64" s="17">
        <f t="shared" si="10"/>
        <v>-2.4895280006981686</v>
      </c>
    </row>
    <row r="65" spans="1:38" x14ac:dyDescent="0.3">
      <c r="A65" s="10">
        <v>54</v>
      </c>
      <c r="B65" s="11">
        <v>1.8740231011282782</v>
      </c>
      <c r="C65" s="11">
        <v>9.2755616237573085E-2</v>
      </c>
      <c r="D65" s="10">
        <v>0</v>
      </c>
      <c r="I65" s="17">
        <f t="shared" si="5"/>
        <v>-6.3404039334224898</v>
      </c>
      <c r="J65" s="17">
        <f t="shared" si="6"/>
        <v>-1.0106534672557488</v>
      </c>
      <c r="K65" s="17">
        <f t="shared" si="6"/>
        <v>-3.3658349718297087</v>
      </c>
      <c r="L65" s="17">
        <f t="shared" si="6"/>
        <v>-3.6543355576457315</v>
      </c>
      <c r="M65" s="17">
        <f t="shared" si="6"/>
        <v>-2.3316807753735658</v>
      </c>
      <c r="N65" s="17">
        <f t="shared" si="6"/>
        <v>-1.2178215265073304</v>
      </c>
      <c r="O65" s="17">
        <f t="shared" si="9"/>
        <v>-3.1165804960972978</v>
      </c>
      <c r="P65" s="17">
        <f t="shared" si="12"/>
        <v>-44.138300864053299</v>
      </c>
      <c r="Q65" s="17">
        <f t="shared" si="12"/>
        <v>-33.345040709313487</v>
      </c>
      <c r="R65" s="17">
        <f t="shared" si="12"/>
        <v>-7.7748029266104233</v>
      </c>
      <c r="S65" s="17">
        <f t="shared" si="12"/>
        <v>-2.4895280006981686</v>
      </c>
      <c r="T65" s="17">
        <f t="shared" si="12"/>
        <v>-2.4879089497848645</v>
      </c>
      <c r="U65" s="17">
        <f t="shared" si="12"/>
        <v>-17.425366150563164</v>
      </c>
      <c r="V65" s="17">
        <f t="shared" si="12"/>
        <v>-1.1795833235426243</v>
      </c>
      <c r="W65" s="17">
        <f t="shared" si="12"/>
        <v>-3.364740317646628</v>
      </c>
      <c r="X65" s="17">
        <f t="shared" si="12"/>
        <v>-2.497639073376539</v>
      </c>
      <c r="Y65" s="17">
        <f t="shared" si="12"/>
        <v>-4.7903986368358975</v>
      </c>
      <c r="Z65" s="17">
        <f t="shared" si="12"/>
        <v>-1.0054889993396512</v>
      </c>
      <c r="AA65" s="17">
        <f t="shared" si="12"/>
        <v>-1.1795833235426243</v>
      </c>
      <c r="AB65" s="17">
        <f t="shared" si="12"/>
        <v>-17.334912310801062</v>
      </c>
      <c r="AC65" s="17">
        <f t="shared" si="12"/>
        <v>-93.861706779851346</v>
      </c>
      <c r="AD65" s="17">
        <f t="shared" si="12"/>
        <v>-33.467286353755775</v>
      </c>
      <c r="AE65" s="17">
        <f t="shared" ref="AE65:AL80" si="13">-EXP((1/$D$3)*($B$3*($B65-AE$3)^2+$C$3*($C65-AE$4)^2))</f>
        <v>-1.1518894967752324</v>
      </c>
      <c r="AF65" s="17">
        <f t="shared" si="13"/>
        <v>-10.816741231453108</v>
      </c>
      <c r="AG65" s="17">
        <f t="shared" si="13"/>
        <v>-4.3426281623136669</v>
      </c>
      <c r="AH65" s="17">
        <f t="shared" si="13"/>
        <v>-1.6290378999861483</v>
      </c>
      <c r="AI65" s="17">
        <f t="shared" si="13"/>
        <v>-1.5539358024872514</v>
      </c>
      <c r="AJ65" s="17">
        <f t="shared" si="13"/>
        <v>-5.7765811777986036</v>
      </c>
      <c r="AK65" s="17">
        <f t="shared" si="13"/>
        <v>-3.1198769426712807</v>
      </c>
      <c r="AL65" s="17">
        <f t="shared" si="13"/>
        <v>-3.1074700410891523</v>
      </c>
    </row>
    <row r="66" spans="1:38" x14ac:dyDescent="0.3">
      <c r="A66" s="10">
        <v>55</v>
      </c>
      <c r="B66" s="11">
        <v>0.62555048817465686</v>
      </c>
      <c r="C66" s="11">
        <v>1.705896768195363</v>
      </c>
      <c r="D66" s="10">
        <v>0</v>
      </c>
      <c r="I66" s="17">
        <f t="shared" si="5"/>
        <v>-1.5659869959890775</v>
      </c>
      <c r="J66" s="17">
        <f t="shared" si="6"/>
        <v>-1.5074782397961901</v>
      </c>
      <c r="K66" s="17">
        <f t="shared" si="6"/>
        <v>-1.1867995423970301</v>
      </c>
      <c r="L66" s="17">
        <f t="shared" si="6"/>
        <v>-1.2241761380128584</v>
      </c>
      <c r="M66" s="17">
        <f t="shared" si="6"/>
        <v>-1.0498164622711035</v>
      </c>
      <c r="N66" s="17">
        <f t="shared" si="6"/>
        <v>-1.0854545440827592</v>
      </c>
      <c r="O66" s="17">
        <f t="shared" si="9"/>
        <v>-1.1446993571220705</v>
      </c>
      <c r="P66" s="17">
        <f t="shared" ref="P66:AE81" si="14">-EXP((1/$D$3)*($B$3*($B66-P$3)^2+$C$3*($C66-P$4)^2))</f>
        <v>-4.7655320172797309</v>
      </c>
      <c r="Q66" s="17">
        <f t="shared" si="14"/>
        <v>-3.9886429739634481</v>
      </c>
      <c r="R66" s="17">
        <f t="shared" si="14"/>
        <v>-1.7287506297988262</v>
      </c>
      <c r="S66" s="17">
        <f t="shared" si="14"/>
        <v>-1.0704650683829411</v>
      </c>
      <c r="T66" s="17">
        <f t="shared" si="14"/>
        <v>-1.0753509678860751</v>
      </c>
      <c r="U66" s="17">
        <f t="shared" si="14"/>
        <v>-2.728172397990491</v>
      </c>
      <c r="V66" s="17">
        <f t="shared" si="14"/>
        <v>-1.1051993436884291</v>
      </c>
      <c r="W66" s="17">
        <f t="shared" si="14"/>
        <v>-1.1833302644983088</v>
      </c>
      <c r="X66" s="17">
        <f t="shared" si="14"/>
        <v>-1.0683779130418161</v>
      </c>
      <c r="Y66" s="17">
        <f t="shared" si="14"/>
        <v>-1.3548123737446298</v>
      </c>
      <c r="Z66" s="17">
        <f t="shared" si="14"/>
        <v>-1.4861773706778527</v>
      </c>
      <c r="AA66" s="17">
        <f t="shared" si="14"/>
        <v>-1.1051993436884291</v>
      </c>
      <c r="AB66" s="17">
        <f t="shared" si="14"/>
        <v>-2.6859073060496543</v>
      </c>
      <c r="AC66" s="17">
        <f t="shared" si="14"/>
        <v>-7.9570964962293376</v>
      </c>
      <c r="AD66" s="17">
        <f t="shared" si="14"/>
        <v>-4.0504194918851653</v>
      </c>
      <c r="AE66" s="17">
        <f t="shared" si="14"/>
        <v>-1.1419106975296263</v>
      </c>
      <c r="AF66" s="17">
        <f t="shared" si="13"/>
        <v>-2.0411347601957992</v>
      </c>
      <c r="AG66" s="17">
        <f t="shared" si="13"/>
        <v>-1.3130764112716558</v>
      </c>
      <c r="AH66" s="17">
        <f t="shared" si="13"/>
        <v>-1.0013019590017596</v>
      </c>
      <c r="AI66" s="17">
        <f t="shared" si="13"/>
        <v>-1.0198392916609131</v>
      </c>
      <c r="AJ66" s="17">
        <f t="shared" si="13"/>
        <v>-1.4765403343766672</v>
      </c>
      <c r="AK66" s="17">
        <f t="shared" si="13"/>
        <v>-1.1444201320046505</v>
      </c>
      <c r="AL66" s="17">
        <f t="shared" si="13"/>
        <v>-1.1502981884111905</v>
      </c>
    </row>
    <row r="67" spans="1:38" x14ac:dyDescent="0.3">
      <c r="A67" s="10">
        <v>56</v>
      </c>
      <c r="B67" s="11">
        <v>0.29700506371317753</v>
      </c>
      <c r="C67" s="11">
        <v>1.1009688362111918</v>
      </c>
      <c r="D67" s="10">
        <v>1</v>
      </c>
      <c r="I67" s="17">
        <f t="shared" si="5"/>
        <v>-1.2641844303774712</v>
      </c>
      <c r="J67" s="17">
        <f t="shared" si="6"/>
        <v>-1.9469345075726074</v>
      </c>
      <c r="K67" s="17">
        <f t="shared" si="6"/>
        <v>-1.0539222571907108</v>
      </c>
      <c r="L67" s="17">
        <f t="shared" si="6"/>
        <v>-1.0725563011365296</v>
      </c>
      <c r="M67" s="17">
        <f t="shared" si="6"/>
        <v>-1.0016748465812992</v>
      </c>
      <c r="N67" s="17">
        <f t="shared" si="6"/>
        <v>-1.2262684615677761</v>
      </c>
      <c r="O67" s="17">
        <f t="shared" si="9"/>
        <v>-1.034362720489141</v>
      </c>
      <c r="P67" s="17">
        <f t="shared" si="14"/>
        <v>-3.1097451550566002</v>
      </c>
      <c r="Q67" s="17">
        <f t="shared" si="14"/>
        <v>-2.6739212134772616</v>
      </c>
      <c r="R67" s="17">
        <f t="shared" si="14"/>
        <v>-1.3597792266320079</v>
      </c>
      <c r="S67" s="17">
        <f t="shared" si="14"/>
        <v>-1.0057343268868111</v>
      </c>
      <c r="T67" s="17">
        <f t="shared" si="14"/>
        <v>-1.0083548814248329</v>
      </c>
      <c r="U67" s="17">
        <f t="shared" si="14"/>
        <v>-1.9469345075726077</v>
      </c>
      <c r="V67" s="17">
        <f t="shared" si="14"/>
        <v>-1.2661391944652474</v>
      </c>
      <c r="W67" s="17">
        <f t="shared" si="14"/>
        <v>-1.0518673564441137</v>
      </c>
      <c r="X67" s="17">
        <f t="shared" si="14"/>
        <v>-1.0057343268868111</v>
      </c>
      <c r="Y67" s="17">
        <f t="shared" si="14"/>
        <v>-1.1466558414496388</v>
      </c>
      <c r="Z67" s="17">
        <f t="shared" si="14"/>
        <v>-1.9259909088674705</v>
      </c>
      <c r="AA67" s="17">
        <f t="shared" si="14"/>
        <v>-1.2661391944652474</v>
      </c>
      <c r="AB67" s="17">
        <f t="shared" si="14"/>
        <v>-1.9242688521408871</v>
      </c>
      <c r="AC67" s="17">
        <f t="shared" si="14"/>
        <v>-4.8279420671218523</v>
      </c>
      <c r="AD67" s="17">
        <f t="shared" si="14"/>
        <v>-2.7034376000804969</v>
      </c>
      <c r="AE67" s="17">
        <f t="shared" si="14"/>
        <v>-1.323367286091057</v>
      </c>
      <c r="AF67" s="17">
        <f t="shared" si="13"/>
        <v>-1.5478820905747097</v>
      </c>
      <c r="AG67" s="17">
        <f t="shared" si="13"/>
        <v>-1.1198404581106476</v>
      </c>
      <c r="AH67" s="17">
        <f t="shared" si="13"/>
        <v>-1.034362720489141</v>
      </c>
      <c r="AI67" s="17">
        <f t="shared" si="13"/>
        <v>-1.0620957100688524</v>
      </c>
      <c r="AJ67" s="17">
        <f t="shared" si="13"/>
        <v>-1.2158424832530894</v>
      </c>
      <c r="AK67" s="17">
        <f t="shared" si="13"/>
        <v>-1.0346150928863107</v>
      </c>
      <c r="AL67" s="17">
        <f t="shared" si="13"/>
        <v>-1.0363834246335977</v>
      </c>
    </row>
    <row r="68" spans="1:38" x14ac:dyDescent="0.3">
      <c r="A68" s="10">
        <v>57</v>
      </c>
      <c r="B68" s="11">
        <v>-1.80568565284029</v>
      </c>
      <c r="C68" s="11">
        <v>-0.10888702775715065</v>
      </c>
      <c r="D68" s="10">
        <v>0</v>
      </c>
      <c r="I68" s="17">
        <f t="shared" si="5"/>
        <v>-1.6281108558982913</v>
      </c>
      <c r="J68" s="17">
        <f t="shared" si="6"/>
        <v>-51.174492316181414</v>
      </c>
      <c r="K68" s="17">
        <f t="shared" si="6"/>
        <v>-2.4879089497848645</v>
      </c>
      <c r="L68" s="17">
        <f t="shared" si="6"/>
        <v>-2.3225971802446486</v>
      </c>
      <c r="M68" s="17">
        <f t="shared" si="6"/>
        <v>-3.6722092535937483</v>
      </c>
      <c r="N68" s="17">
        <f t="shared" si="6"/>
        <v>-13.627439231669953</v>
      </c>
      <c r="O68" s="17">
        <f t="shared" si="9"/>
        <v>-2.6826330533491833</v>
      </c>
      <c r="P68" s="17">
        <f t="shared" si="14"/>
        <v>-1.0129484985908139</v>
      </c>
      <c r="Q68" s="17">
        <f t="shared" si="14"/>
        <v>-1.0350358503910373</v>
      </c>
      <c r="R68" s="17">
        <f t="shared" si="14"/>
        <v>-1.476540334376667</v>
      </c>
      <c r="S68" s="17">
        <f t="shared" si="14"/>
        <v>-3.3691210715917714</v>
      </c>
      <c r="T68" s="17">
        <f t="shared" si="14"/>
        <v>-3.364740317646628</v>
      </c>
      <c r="U68" s="17">
        <f t="shared" si="14"/>
        <v>-1.1488959185185292</v>
      </c>
      <c r="V68" s="17">
        <f t="shared" si="14"/>
        <v>-15.353452793246575</v>
      </c>
      <c r="W68" s="17">
        <f t="shared" si="14"/>
        <v>-2.4879089497848645</v>
      </c>
      <c r="X68" s="17">
        <f t="shared" si="14"/>
        <v>-3.3822975845122856</v>
      </c>
      <c r="Y68" s="17">
        <f t="shared" si="14"/>
        <v>-1.93934977942453</v>
      </c>
      <c r="Z68" s="17">
        <f t="shared" si="14"/>
        <v>-50.970985286465485</v>
      </c>
      <c r="AA68" s="17">
        <f t="shared" si="14"/>
        <v>-15.353452793246575</v>
      </c>
      <c r="AB68" s="17">
        <f t="shared" si="14"/>
        <v>-1.1444201320046503</v>
      </c>
      <c r="AC68" s="17">
        <f t="shared" si="14"/>
        <v>-1.0106534672557488</v>
      </c>
      <c r="AD68" s="17">
        <f t="shared" si="14"/>
        <v>-1.0373108995265807</v>
      </c>
      <c r="AE68" s="17">
        <f t="shared" si="14"/>
        <v>-17.425366150563164</v>
      </c>
      <c r="AF68" s="17">
        <f t="shared" si="13"/>
        <v>-1.3076419728053505</v>
      </c>
      <c r="AG68" s="17">
        <f t="shared" si="13"/>
        <v>-2.0406368686843384</v>
      </c>
      <c r="AH68" s="17">
        <f t="shared" si="13"/>
        <v>-6.3450460188995654</v>
      </c>
      <c r="AI68" s="17">
        <f t="shared" si="13"/>
        <v>-7.0264488381615449</v>
      </c>
      <c r="AJ68" s="17">
        <f t="shared" si="13"/>
        <v>-1.7287506297988262</v>
      </c>
      <c r="AK68" s="17">
        <f t="shared" si="13"/>
        <v>-2.6859073060496543</v>
      </c>
      <c r="AL68" s="17">
        <f t="shared" si="13"/>
        <v>-2.67218224344697</v>
      </c>
    </row>
    <row r="69" spans="1:38" x14ac:dyDescent="0.3">
      <c r="A69" s="10">
        <v>58</v>
      </c>
      <c r="B69" s="11">
        <v>-0.5572130398866687</v>
      </c>
      <c r="C69" s="11">
        <v>1.3026114802059154</v>
      </c>
      <c r="D69" s="10">
        <v>1</v>
      </c>
      <c r="I69" s="17">
        <f t="shared" si="5"/>
        <v>-1.0081651052986997</v>
      </c>
      <c r="J69" s="17">
        <f t="shared" si="6"/>
        <v>-5.2986065148667834</v>
      </c>
      <c r="K69" s="17">
        <f t="shared" si="6"/>
        <v>-1.0738653957072606</v>
      </c>
      <c r="L69" s="17">
        <f t="shared" si="6"/>
        <v>-1.0552086082227257</v>
      </c>
      <c r="M69" s="17">
        <f t="shared" si="6"/>
        <v>-1.2143603116512729</v>
      </c>
      <c r="N69" s="17">
        <f t="shared" si="6"/>
        <v>-2.3497635920275988</v>
      </c>
      <c r="O69" s="17">
        <f t="shared" si="9"/>
        <v>-1.0901144848966149</v>
      </c>
      <c r="P69" s="17">
        <f t="shared" si="14"/>
        <v>-1.4140133421101764</v>
      </c>
      <c r="Q69" s="17">
        <f t="shared" si="14"/>
        <v>-1.3041375624042884</v>
      </c>
      <c r="R69" s="17">
        <f t="shared" si="14"/>
        <v>-1.0106534672557488</v>
      </c>
      <c r="S69" s="17">
        <f t="shared" si="14"/>
        <v>-1.1780495513247584</v>
      </c>
      <c r="T69" s="17">
        <f t="shared" si="14"/>
        <v>-1.181887726885281</v>
      </c>
      <c r="U69" s="17">
        <f t="shared" si="14"/>
        <v>-1.1333073262595947</v>
      </c>
      <c r="V69" s="17">
        <f t="shared" si="14"/>
        <v>-2.5123056568152209</v>
      </c>
      <c r="W69" s="17">
        <f t="shared" si="14"/>
        <v>-1.0714230434442382</v>
      </c>
      <c r="X69" s="17">
        <f t="shared" si="14"/>
        <v>-1.1772834132449879</v>
      </c>
      <c r="Y69" s="17">
        <f t="shared" si="14"/>
        <v>-1.0135252700763184</v>
      </c>
      <c r="Z69" s="17">
        <f t="shared" si="14"/>
        <v>-5.2356442153602867</v>
      </c>
      <c r="AA69" s="17">
        <f t="shared" si="14"/>
        <v>-2.5123056568152209</v>
      </c>
      <c r="AB69" s="17">
        <f t="shared" si="14"/>
        <v>-1.1186572402115516</v>
      </c>
      <c r="AC69" s="17">
        <f t="shared" si="14"/>
        <v>-1.8456633949632608</v>
      </c>
      <c r="AD69" s="17">
        <f t="shared" si="14"/>
        <v>-1.3204648528845786</v>
      </c>
      <c r="AE69" s="17">
        <f t="shared" si="14"/>
        <v>-2.7213035963568202</v>
      </c>
      <c r="AF69" s="17">
        <f t="shared" si="13"/>
        <v>-1.0342786100376906</v>
      </c>
      <c r="AG69" s="17">
        <f t="shared" si="13"/>
        <v>-1.0271368039611601</v>
      </c>
      <c r="AH69" s="17">
        <f t="shared" si="13"/>
        <v>-1.5482597556877271</v>
      </c>
      <c r="AI69" s="17">
        <f t="shared" si="13"/>
        <v>-1.6494328151877629</v>
      </c>
      <c r="AJ69" s="17">
        <f t="shared" si="13"/>
        <v>-1.002082207939057</v>
      </c>
      <c r="AK69" s="17">
        <f t="shared" si="13"/>
        <v>-1.0902031360787696</v>
      </c>
      <c r="AL69" s="17">
        <f t="shared" si="13"/>
        <v>-1.0933104735423806</v>
      </c>
    </row>
    <row r="70" spans="1:38" x14ac:dyDescent="0.3">
      <c r="A70" s="10">
        <v>59</v>
      </c>
      <c r="B70" s="11">
        <v>-1.0828857190250356</v>
      </c>
      <c r="C70" s="11">
        <v>-1.3187428917254931</v>
      </c>
      <c r="D70" s="10">
        <v>0</v>
      </c>
      <c r="I70" s="17">
        <f t="shared" si="5"/>
        <v>-1.0909126051223645</v>
      </c>
      <c r="J70" s="17">
        <f t="shared" si="6"/>
        <v>-12.095616402714153</v>
      </c>
      <c r="K70" s="17">
        <f t="shared" si="6"/>
        <v>-1.357127976666511</v>
      </c>
      <c r="L70" s="17">
        <f t="shared" si="6"/>
        <v>-1.3050923782333923</v>
      </c>
      <c r="M70" s="17">
        <f t="shared" si="6"/>
        <v>-1.7422992368505605</v>
      </c>
      <c r="N70" s="17">
        <f t="shared" si="6"/>
        <v>-4.3415688703249113</v>
      </c>
      <c r="O70" s="17">
        <f t="shared" si="9"/>
        <v>-1.4317162342322896</v>
      </c>
      <c r="P70" s="17">
        <f t="shared" si="14"/>
        <v>-1.0973186390917591</v>
      </c>
      <c r="Q70" s="17">
        <f t="shared" si="14"/>
        <v>-1.056668370831231</v>
      </c>
      <c r="R70" s="17">
        <f t="shared" si="14"/>
        <v>-1.0518673564441137</v>
      </c>
      <c r="S70" s="17">
        <f t="shared" si="14"/>
        <v>-1.6402036880187727</v>
      </c>
      <c r="T70" s="17">
        <f t="shared" si="14"/>
        <v>-1.6316895070086672</v>
      </c>
      <c r="U70" s="17">
        <f t="shared" si="14"/>
        <v>-1.001430509258217</v>
      </c>
      <c r="V70" s="17">
        <f t="shared" si="14"/>
        <v>-4.753147154783381</v>
      </c>
      <c r="W70" s="17">
        <f t="shared" si="14"/>
        <v>-1.3597792266320079</v>
      </c>
      <c r="X70" s="17">
        <f t="shared" si="14"/>
        <v>-1.653058332795595</v>
      </c>
      <c r="Y70" s="17">
        <f t="shared" si="14"/>
        <v>-1.2051808173516854</v>
      </c>
      <c r="Z70" s="17">
        <f t="shared" si="14"/>
        <v>-12.130091777761058</v>
      </c>
      <c r="AA70" s="17">
        <f t="shared" si="14"/>
        <v>-4.753147154783381</v>
      </c>
      <c r="AB70" s="17">
        <f t="shared" si="14"/>
        <v>-1.005347068433101</v>
      </c>
      <c r="AC70" s="17">
        <f t="shared" si="14"/>
        <v>-1.2562933413214339</v>
      </c>
      <c r="AD70" s="17">
        <f t="shared" si="14"/>
        <v>-1.0497310951800121</v>
      </c>
      <c r="AE70" s="17">
        <f t="shared" si="14"/>
        <v>-5.2165200266103549</v>
      </c>
      <c r="AF70" s="17">
        <f t="shared" si="13"/>
        <v>-1.026214208705724</v>
      </c>
      <c r="AG70" s="17">
        <f t="shared" si="13"/>
        <v>-1.2167326544146093</v>
      </c>
      <c r="AH70" s="17">
        <f t="shared" si="13"/>
        <v>-2.5123056568152209</v>
      </c>
      <c r="AI70" s="17">
        <f t="shared" si="13"/>
        <v>-2.6719649517267623</v>
      </c>
      <c r="AJ70" s="17">
        <f t="shared" si="13"/>
        <v>-1.1388504380635571</v>
      </c>
      <c r="AK70" s="17">
        <f t="shared" si="13"/>
        <v>-1.4348632023105481</v>
      </c>
      <c r="AL70" s="17">
        <f t="shared" si="13"/>
        <v>-1.4178130049725788</v>
      </c>
    </row>
    <row r="71" spans="1:38" x14ac:dyDescent="0.3">
      <c r="A71" s="10">
        <v>60</v>
      </c>
      <c r="B71" s="11">
        <v>-0.16295853053289353</v>
      </c>
      <c r="C71" s="11">
        <v>-0.31052967175187435</v>
      </c>
      <c r="D71" s="10">
        <v>1</v>
      </c>
      <c r="I71" s="17">
        <f t="shared" si="5"/>
        <v>-1.0500726052003908</v>
      </c>
      <c r="J71" s="17">
        <f t="shared" si="6"/>
        <v>-3.1165804960972978</v>
      </c>
      <c r="K71" s="17">
        <f t="shared" si="6"/>
        <v>-1.0013490767292197</v>
      </c>
      <c r="L71" s="17">
        <f t="shared" si="6"/>
        <v>-1</v>
      </c>
      <c r="M71" s="17">
        <f t="shared" si="6"/>
        <v>-1.056668370831231</v>
      </c>
      <c r="N71" s="17">
        <f t="shared" si="6"/>
        <v>-1.6290378999861486</v>
      </c>
      <c r="O71" s="17">
        <f t="shared" si="9"/>
        <v>-1.0106534672557488</v>
      </c>
      <c r="P71" s="17">
        <f t="shared" si="14"/>
        <v>-1.9228610419428358</v>
      </c>
      <c r="Q71" s="17">
        <f t="shared" si="14"/>
        <v>-1.7169820529844946</v>
      </c>
      <c r="R71" s="17">
        <f t="shared" si="14"/>
        <v>-1.0901144848966149</v>
      </c>
      <c r="S71" s="17">
        <f t="shared" si="14"/>
        <v>-1.0363834246335977</v>
      </c>
      <c r="T71" s="17">
        <f t="shared" si="14"/>
        <v>-1.034362720489141</v>
      </c>
      <c r="U71" s="17">
        <f t="shared" si="14"/>
        <v>-1.3583424906147323</v>
      </c>
      <c r="V71" s="17">
        <f t="shared" si="14"/>
        <v>-1.7160049621131346</v>
      </c>
      <c r="W71" s="17">
        <f t="shared" si="14"/>
        <v>-1.0016748465812992</v>
      </c>
      <c r="X71" s="17">
        <f t="shared" si="14"/>
        <v>-1.0411137660609202</v>
      </c>
      <c r="Y71" s="17">
        <f t="shared" si="14"/>
        <v>-1.0241300470010204</v>
      </c>
      <c r="Z71" s="17">
        <f t="shared" si="14"/>
        <v>-3.107722749310601</v>
      </c>
      <c r="AA71" s="17">
        <f t="shared" si="14"/>
        <v>-1.7160049621131346</v>
      </c>
      <c r="AB71" s="17">
        <f t="shared" si="14"/>
        <v>-1.3548123737446298</v>
      </c>
      <c r="AC71" s="17">
        <f t="shared" si="14"/>
        <v>-2.6826330533491833</v>
      </c>
      <c r="AD71" s="17">
        <f t="shared" si="14"/>
        <v>-1.7182391302206217</v>
      </c>
      <c r="AE71" s="17">
        <f t="shared" si="14"/>
        <v>-1.8194359627178844</v>
      </c>
      <c r="AF71" s="17">
        <f t="shared" si="13"/>
        <v>-1.1833302644983088</v>
      </c>
      <c r="AG71" s="17">
        <f t="shared" si="13"/>
        <v>-1.0054072367896409</v>
      </c>
      <c r="AH71" s="17">
        <f t="shared" si="13"/>
        <v>-1.2178215265073304</v>
      </c>
      <c r="AI71" s="17">
        <f t="shared" si="13"/>
        <v>-1.2584405585954119</v>
      </c>
      <c r="AJ71" s="17">
        <f t="shared" si="13"/>
        <v>-1.0445057943572895</v>
      </c>
      <c r="AK71" s="17">
        <f t="shared" si="13"/>
        <v>-1.0120515928303124</v>
      </c>
      <c r="AL71" s="17">
        <f t="shared" si="13"/>
        <v>-1.0057343268868111</v>
      </c>
    </row>
    <row r="72" spans="1:38" x14ac:dyDescent="0.3">
      <c r="A72" s="10">
        <v>61</v>
      </c>
      <c r="B72" s="11">
        <v>0.42842323349776923</v>
      </c>
      <c r="C72" s="11">
        <v>0.49604090422702057</v>
      </c>
      <c r="D72" s="10">
        <v>1</v>
      </c>
      <c r="I72" s="17">
        <f t="shared" si="5"/>
        <v>-1.3583424906147323</v>
      </c>
      <c r="J72" s="17">
        <f t="shared" si="6"/>
        <v>-1.7287506297988262</v>
      </c>
      <c r="K72" s="17">
        <f t="shared" si="6"/>
        <v>-1.0915337692631744</v>
      </c>
      <c r="L72" s="17">
        <f t="shared" si="6"/>
        <v>-1.1168393457033163</v>
      </c>
      <c r="M72" s="17">
        <f t="shared" si="6"/>
        <v>-1.0142673160068731</v>
      </c>
      <c r="N72" s="17">
        <f t="shared" ref="N72:N81" si="15">-EXP((1/$D$3)*($B$3*($B72-N$3)^2+$C$3*($C72-N$4)^2))</f>
        <v>-1.1502981884111905</v>
      </c>
      <c r="O72" s="17">
        <f t="shared" si="9"/>
        <v>-1.0696819077355866</v>
      </c>
      <c r="P72" s="17">
        <f t="shared" si="14"/>
        <v>-3.6531470758163969</v>
      </c>
      <c r="Q72" s="17">
        <f t="shared" si="14"/>
        <v>-3.1074700410891523</v>
      </c>
      <c r="R72" s="17">
        <f t="shared" si="14"/>
        <v>-1.4783425063774749</v>
      </c>
      <c r="S72" s="17">
        <f t="shared" si="14"/>
        <v>-1.0218881057264388</v>
      </c>
      <c r="T72" s="17">
        <f t="shared" si="14"/>
        <v>-1.0225531175513345</v>
      </c>
      <c r="U72" s="17">
        <f t="shared" si="14"/>
        <v>-2.191697715016466</v>
      </c>
      <c r="V72" s="17">
        <f t="shared" si="14"/>
        <v>-1.1818877268852812</v>
      </c>
      <c r="W72" s="17">
        <f t="shared" si="14"/>
        <v>-1.0904691328837628</v>
      </c>
      <c r="X72" s="17">
        <f t="shared" si="14"/>
        <v>-1.0238844397875078</v>
      </c>
      <c r="Y72" s="17">
        <f t="shared" si="14"/>
        <v>-1.2205976000474899</v>
      </c>
      <c r="Z72" s="17">
        <f t="shared" si="14"/>
        <v>-1.7160049621131344</v>
      </c>
      <c r="AA72" s="17">
        <f t="shared" si="14"/>
        <v>-1.1818877268852812</v>
      </c>
      <c r="AB72" s="17">
        <f t="shared" si="14"/>
        <v>-2.1746544594786754</v>
      </c>
      <c r="AC72" s="17">
        <f t="shared" si="14"/>
        <v>-5.7954017211917659</v>
      </c>
      <c r="AD72" s="17">
        <f t="shared" si="14"/>
        <v>-3.1280061349058674</v>
      </c>
      <c r="AE72" s="17">
        <f t="shared" si="14"/>
        <v>-1.2262684615677761</v>
      </c>
      <c r="AF72" s="17">
        <f t="shared" si="13"/>
        <v>-1.7169820529844944</v>
      </c>
      <c r="AG72" s="17">
        <f t="shared" si="13"/>
        <v>-1.1787203311231989</v>
      </c>
      <c r="AH72" s="17">
        <f t="shared" si="13"/>
        <v>-1.0125367199238988</v>
      </c>
      <c r="AI72" s="17">
        <f t="shared" si="13"/>
        <v>-1.0285577323809609</v>
      </c>
      <c r="AJ72" s="17">
        <f t="shared" si="13"/>
        <v>-1.3076419728053505</v>
      </c>
      <c r="AK72" s="17">
        <f t="shared" si="13"/>
        <v>-1.0704650683829411</v>
      </c>
      <c r="AL72" s="17">
        <f t="shared" si="13"/>
        <v>-1.0686385847478401</v>
      </c>
    </row>
    <row r="73" spans="1:38" x14ac:dyDescent="0.3">
      <c r="A73" s="10">
        <v>62</v>
      </c>
      <c r="B73" s="11">
        <v>1.2169322522053196</v>
      </c>
      <c r="C73" s="11">
        <v>-1.7220281797149404</v>
      </c>
      <c r="D73" s="10">
        <v>0</v>
      </c>
      <c r="I73" s="17">
        <f t="shared" si="5"/>
        <v>-2.6774025492711431</v>
      </c>
      <c r="J73" s="17">
        <f t="shared" si="6"/>
        <v>-1.0902031360787696</v>
      </c>
      <c r="K73" s="17">
        <f t="shared" si="6"/>
        <v>-1.721595837556287</v>
      </c>
      <c r="L73" s="17">
        <f t="shared" si="6"/>
        <v>-1.8194359627178844</v>
      </c>
      <c r="M73" s="17">
        <f t="shared" si="6"/>
        <v>-1.3828623146303372</v>
      </c>
      <c r="N73" s="17">
        <f t="shared" si="15"/>
        <v>-1.0061433391549564</v>
      </c>
      <c r="O73" s="17">
        <f t="shared" si="9"/>
        <v>-1.6569612840843264</v>
      </c>
      <c r="P73" s="17">
        <f t="shared" si="14"/>
        <v>-12.214227338919891</v>
      </c>
      <c r="Q73" s="17">
        <f t="shared" si="14"/>
        <v>-9.7387161846711887</v>
      </c>
      <c r="R73" s="17">
        <f t="shared" si="14"/>
        <v>-3.1198769426712807</v>
      </c>
      <c r="S73" s="17">
        <f t="shared" si="14"/>
        <v>-1.4288085292696453</v>
      </c>
      <c r="T73" s="17">
        <f t="shared" si="14"/>
        <v>-1.4195434980992845</v>
      </c>
      <c r="U73" s="17">
        <f t="shared" si="14"/>
        <v>-5.7391232514396524</v>
      </c>
      <c r="V73" s="17">
        <f t="shared" si="14"/>
        <v>-1.0026527921735708</v>
      </c>
      <c r="W73" s="17">
        <f t="shared" si="14"/>
        <v>-1.7260816502248399</v>
      </c>
      <c r="X73" s="17">
        <f t="shared" si="14"/>
        <v>-1.441881252021785</v>
      </c>
      <c r="Y73" s="17">
        <f t="shared" si="14"/>
        <v>-2.238712331149519</v>
      </c>
      <c r="Z73" s="17">
        <f t="shared" si="14"/>
        <v>-1.0958027190896282</v>
      </c>
      <c r="AA73" s="17">
        <f t="shared" si="14"/>
        <v>-1.0026527921735708</v>
      </c>
      <c r="AB73" s="17">
        <f t="shared" si="14"/>
        <v>-5.7765811777986036</v>
      </c>
      <c r="AC73" s="17">
        <f t="shared" si="14"/>
        <v>-22.335515137374561</v>
      </c>
      <c r="AD73" s="17">
        <f t="shared" si="14"/>
        <v>-9.6464977067905107</v>
      </c>
      <c r="AE73" s="17">
        <f t="shared" si="14"/>
        <v>-1</v>
      </c>
      <c r="AF73" s="17">
        <f t="shared" si="13"/>
        <v>-4.0504194918851653</v>
      </c>
      <c r="AG73" s="17">
        <f t="shared" si="13"/>
        <v>-2.0486177270432204</v>
      </c>
      <c r="AH73" s="17">
        <f t="shared" si="13"/>
        <v>-1.1308217360145789</v>
      </c>
      <c r="AI73" s="17">
        <f t="shared" si="13"/>
        <v>-1.0904691328837628</v>
      </c>
      <c r="AJ73" s="17">
        <f t="shared" si="13"/>
        <v>-2.5541226540650142</v>
      </c>
      <c r="AK73" s="17">
        <f t="shared" si="13"/>
        <v>-1.6611435952348663</v>
      </c>
      <c r="AL73" s="17">
        <f t="shared" si="13"/>
        <v>-1.6376714140950268</v>
      </c>
    </row>
    <row r="74" spans="1:38" x14ac:dyDescent="0.3">
      <c r="A74" s="10">
        <v>63</v>
      </c>
      <c r="B74" s="11">
        <v>-0.82004937945585221</v>
      </c>
      <c r="C74" s="11">
        <v>-0.71381495974132181</v>
      </c>
      <c r="D74" s="10">
        <v>1</v>
      </c>
      <c r="I74" s="17">
        <f t="shared" si="5"/>
        <v>-1.0218050096633249</v>
      </c>
      <c r="J74" s="17">
        <f t="shared" si="6"/>
        <v>-7.7823935477374411</v>
      </c>
      <c r="K74" s="17">
        <f t="shared" si="6"/>
        <v>-1.1775706566183843</v>
      </c>
      <c r="L74" s="17">
        <f t="shared" si="6"/>
        <v>-1.1446993571220705</v>
      </c>
      <c r="M74" s="17">
        <f t="shared" si="6"/>
        <v>-1.4261386565687346</v>
      </c>
      <c r="N74" s="17">
        <f t="shared" si="15"/>
        <v>-3.1084809972872982</v>
      </c>
      <c r="O74" s="17">
        <f t="shared" si="9"/>
        <v>-1.2241761380128584</v>
      </c>
      <c r="P74" s="17">
        <f t="shared" si="14"/>
        <v>-1.2178215265073304</v>
      </c>
      <c r="Q74" s="17">
        <f t="shared" si="14"/>
        <v>-1.1476820007634208</v>
      </c>
      <c r="R74" s="17">
        <f t="shared" si="14"/>
        <v>-1.0057343268868111</v>
      </c>
      <c r="S74" s="17">
        <f t="shared" si="14"/>
        <v>-1.3597792266320079</v>
      </c>
      <c r="T74" s="17">
        <f t="shared" si="14"/>
        <v>-1.3553633491534256</v>
      </c>
      <c r="U74" s="17">
        <f t="shared" si="14"/>
        <v>-1.0356251983843565</v>
      </c>
      <c r="V74" s="17">
        <f t="shared" si="14"/>
        <v>-3.3650139478120247</v>
      </c>
      <c r="W74" s="17">
        <f t="shared" si="14"/>
        <v>-1.1787203311231989</v>
      </c>
      <c r="X74" s="17">
        <f t="shared" si="14"/>
        <v>-1.3677640935001514</v>
      </c>
      <c r="Y74" s="17">
        <f t="shared" si="14"/>
        <v>-1.0854545440827592</v>
      </c>
      <c r="Z74" s="17">
        <f t="shared" si="14"/>
        <v>-7.7779647852587583</v>
      </c>
      <c r="AA74" s="17">
        <f t="shared" si="14"/>
        <v>-3.3650139478120247</v>
      </c>
      <c r="AB74" s="17">
        <f t="shared" si="14"/>
        <v>-1.0356251983843565</v>
      </c>
      <c r="AC74" s="17">
        <f t="shared" si="14"/>
        <v>-1.4794248652225985</v>
      </c>
      <c r="AD74" s="17">
        <f t="shared" si="14"/>
        <v>-1.1451648837207797</v>
      </c>
      <c r="AE74" s="17">
        <f t="shared" si="14"/>
        <v>-3.6605814336495279</v>
      </c>
      <c r="AF74" s="17">
        <f t="shared" si="13"/>
        <v>-1.0095251973814696</v>
      </c>
      <c r="AG74" s="17">
        <f t="shared" si="13"/>
        <v>-1.0904691328837628</v>
      </c>
      <c r="AH74" s="17">
        <f t="shared" si="13"/>
        <v>-1.9303812832239076</v>
      </c>
      <c r="AI74" s="17">
        <f t="shared" si="13"/>
        <v>-2.0419648493510953</v>
      </c>
      <c r="AJ74" s="17">
        <f t="shared" si="13"/>
        <v>-1.0485908194431937</v>
      </c>
      <c r="AK74" s="17">
        <f t="shared" si="13"/>
        <v>-1.2262684615677761</v>
      </c>
      <c r="AL74" s="17">
        <f t="shared" si="13"/>
        <v>-1.2158424832530896</v>
      </c>
    </row>
    <row r="75" spans="1:38" x14ac:dyDescent="0.3">
      <c r="A75" s="10">
        <v>64</v>
      </c>
      <c r="B75" s="11">
        <v>-0.36008578520978113</v>
      </c>
      <c r="C75" s="11">
        <v>1.1009688362111918</v>
      </c>
      <c r="D75" s="10">
        <v>1</v>
      </c>
      <c r="I75" s="17">
        <f t="shared" si="5"/>
        <v>-1.0188967133797449</v>
      </c>
      <c r="J75" s="17">
        <f t="shared" si="6"/>
        <v>-4.0320162512931308</v>
      </c>
      <c r="K75" s="17">
        <f t="shared" si="6"/>
        <v>-1.0258846738349463</v>
      </c>
      <c r="L75" s="17">
        <f t="shared" si="6"/>
        <v>-1.0162487622910867</v>
      </c>
      <c r="M75" s="17">
        <f t="shared" si="6"/>
        <v>-1.1157500273231835</v>
      </c>
      <c r="N75" s="17">
        <f t="shared" si="15"/>
        <v>-1.9393497794245302</v>
      </c>
      <c r="O75" s="17">
        <f t="shared" si="9"/>
        <v>-1.034362720489141</v>
      </c>
      <c r="P75" s="17">
        <f t="shared" si="14"/>
        <v>-1.6281108558982917</v>
      </c>
      <c r="Q75" s="17">
        <f t="shared" si="14"/>
        <v>-1.4775012192101373</v>
      </c>
      <c r="R75" s="17">
        <f t="shared" si="14"/>
        <v>-1.0384080763731858</v>
      </c>
      <c r="S75" s="17">
        <f t="shared" si="14"/>
        <v>-1.0904691328837628</v>
      </c>
      <c r="T75" s="17">
        <f t="shared" si="14"/>
        <v>-1.0933104735423806</v>
      </c>
      <c r="U75" s="17">
        <f t="shared" si="14"/>
        <v>-1.2310643539932842</v>
      </c>
      <c r="V75" s="17">
        <f t="shared" si="14"/>
        <v>-2.0571315918549424</v>
      </c>
      <c r="W75" s="17">
        <f t="shared" si="14"/>
        <v>-1.0238844397875078</v>
      </c>
      <c r="X75" s="17">
        <f t="shared" si="14"/>
        <v>-1.0904691328837628</v>
      </c>
      <c r="Y75" s="17">
        <f t="shared" si="14"/>
        <v>-1.0020350557146593</v>
      </c>
      <c r="Z75" s="17">
        <f t="shared" si="14"/>
        <v>-3.9886429739634481</v>
      </c>
      <c r="AA75" s="17">
        <f t="shared" si="14"/>
        <v>-2.0571315918549424</v>
      </c>
      <c r="AB75" s="17">
        <f t="shared" si="14"/>
        <v>-1.2167326544146093</v>
      </c>
      <c r="AC75" s="17">
        <f t="shared" si="14"/>
        <v>-2.2088745423766953</v>
      </c>
      <c r="AD75" s="17">
        <f t="shared" si="14"/>
        <v>-1.4938107862135144</v>
      </c>
      <c r="AE75" s="17">
        <f t="shared" si="14"/>
        <v>-2.2088745423766958</v>
      </c>
      <c r="AF75" s="17">
        <f t="shared" si="13"/>
        <v>-1.0902031360787696</v>
      </c>
      <c r="AG75" s="17">
        <f t="shared" si="13"/>
        <v>-1.005347068433101</v>
      </c>
      <c r="AH75" s="17">
        <f t="shared" si="13"/>
        <v>-1.3544818960154452</v>
      </c>
      <c r="AI75" s="17">
        <f t="shared" si="13"/>
        <v>-1.4288085292696453</v>
      </c>
      <c r="AJ75" s="17">
        <f t="shared" si="13"/>
        <v>-1.0067162357920134</v>
      </c>
      <c r="AK75" s="17">
        <f t="shared" si="13"/>
        <v>-1.0346150928863107</v>
      </c>
      <c r="AL75" s="17">
        <f t="shared" si="13"/>
        <v>-1.0363834246335977</v>
      </c>
    </row>
    <row r="76" spans="1:38" x14ac:dyDescent="0.3">
      <c r="A76" s="10">
        <v>65</v>
      </c>
      <c r="B76" s="11">
        <v>-0.16295853053289353</v>
      </c>
      <c r="C76" s="11">
        <v>0.29439826023229682</v>
      </c>
      <c r="D76" s="10">
        <v>1</v>
      </c>
      <c r="I76" s="17">
        <f t="shared" si="5"/>
        <v>-1.0518673564441137</v>
      </c>
      <c r="J76" s="17">
        <f t="shared" si="6"/>
        <v>-3.1280061349058674</v>
      </c>
      <c r="K76" s="17">
        <f t="shared" si="6"/>
        <v>-1.002082207939057</v>
      </c>
      <c r="L76" s="17">
        <f t="shared" si="6"/>
        <v>-1.0007321434920897</v>
      </c>
      <c r="M76" s="17">
        <f t="shared" si="6"/>
        <v>-1.0528086881372516</v>
      </c>
      <c r="N76" s="17">
        <f t="shared" si="15"/>
        <v>-1.6334153656193837</v>
      </c>
      <c r="O76" s="17">
        <f t="shared" si="9"/>
        <v>-1.0074532965324297</v>
      </c>
      <c r="P76" s="17">
        <f t="shared" si="14"/>
        <v>-1.9205169800517083</v>
      </c>
      <c r="Q76" s="17">
        <f t="shared" si="14"/>
        <v>-1.7148889676754884</v>
      </c>
      <c r="R76" s="17">
        <f t="shared" si="14"/>
        <v>-1.0909126051223645</v>
      </c>
      <c r="S76" s="17">
        <f t="shared" si="14"/>
        <v>-1.0346150928863107</v>
      </c>
      <c r="T76" s="17">
        <f t="shared" si="14"/>
        <v>-1.0346150928863107</v>
      </c>
      <c r="U76" s="17">
        <f t="shared" si="14"/>
        <v>-1.3633222851990634</v>
      </c>
      <c r="V76" s="17">
        <f t="shared" si="14"/>
        <v>-1.7197768078942917</v>
      </c>
      <c r="W76" s="17">
        <f t="shared" si="14"/>
        <v>-1.001430509258217</v>
      </c>
      <c r="X76" s="17">
        <f t="shared" si="14"/>
        <v>-1.0373108995265807</v>
      </c>
      <c r="Y76" s="17">
        <f t="shared" si="14"/>
        <v>-1.0188967133797449</v>
      </c>
      <c r="Z76" s="17">
        <f t="shared" si="14"/>
        <v>-3.1084809972872982</v>
      </c>
      <c r="AA76" s="17">
        <f t="shared" si="14"/>
        <v>-1.7197768078942917</v>
      </c>
      <c r="AB76" s="17">
        <f t="shared" si="14"/>
        <v>-1.3544818960154452</v>
      </c>
      <c r="AC76" s="17">
        <f t="shared" si="14"/>
        <v>-2.6937818269120468</v>
      </c>
      <c r="AD76" s="17">
        <f t="shared" si="14"/>
        <v>-1.7236971088476405</v>
      </c>
      <c r="AE76" s="17">
        <f t="shared" si="14"/>
        <v>-1.8269973694243093</v>
      </c>
      <c r="AF76" s="17">
        <f t="shared" si="13"/>
        <v>-1.1795833235426243</v>
      </c>
      <c r="AG76" s="17">
        <f t="shared" si="13"/>
        <v>-1.0061433391549564</v>
      </c>
      <c r="AH76" s="17">
        <f t="shared" si="13"/>
        <v>-1.2151505781808536</v>
      </c>
      <c r="AI76" s="17">
        <f t="shared" si="13"/>
        <v>-1.2624379891924589</v>
      </c>
      <c r="AJ76" s="17">
        <f t="shared" si="13"/>
        <v>-1.0396754917746367</v>
      </c>
      <c r="AK76" s="17">
        <f t="shared" si="13"/>
        <v>-1.0083548814248329</v>
      </c>
      <c r="AL76" s="17">
        <f t="shared" si="13"/>
        <v>-1.0054889993396512</v>
      </c>
    </row>
    <row r="77" spans="1:38" x14ac:dyDescent="0.3">
      <c r="A77" s="10">
        <v>66</v>
      </c>
      <c r="B77" s="11">
        <v>0.29700506371317753</v>
      </c>
      <c r="C77" s="11">
        <v>-0.10888702775715065</v>
      </c>
      <c r="D77" s="10">
        <v>0</v>
      </c>
      <c r="I77" s="17">
        <f t="shared" ref="I77:I81" si="16">-EXP((1/$D$3)*($B$3*(B77-I$3)^2+$C$3*(C77-I$4)^2))</f>
        <v>-1.2568042509873893</v>
      </c>
      <c r="J77" s="17">
        <f t="shared" ref="J77:M81" si="17">-EXP((1/$D$3)*($B$3*($B77-J$3)^2+$C$3*($C77-J$4)^2))</f>
        <v>-1.9280280537899286</v>
      </c>
      <c r="K77" s="17">
        <f t="shared" si="17"/>
        <v>-1.0498164622711035</v>
      </c>
      <c r="L77" s="17">
        <f t="shared" si="17"/>
        <v>-1.0683779130418161</v>
      </c>
      <c r="M77" s="17">
        <f t="shared" si="17"/>
        <v>-1.0065741316535506</v>
      </c>
      <c r="N77" s="17">
        <f t="shared" si="15"/>
        <v>-1.2167326544146093</v>
      </c>
      <c r="O77" s="17">
        <f t="shared" si="9"/>
        <v>-1.0384080763731858</v>
      </c>
      <c r="P77" s="17">
        <f t="shared" si="14"/>
        <v>-3.1097451550566002</v>
      </c>
      <c r="Q77" s="17">
        <f t="shared" si="14"/>
        <v>-2.6739212134772616</v>
      </c>
      <c r="R77" s="17">
        <f t="shared" si="14"/>
        <v>-1.3544818960154452</v>
      </c>
      <c r="S77" s="17">
        <f t="shared" si="14"/>
        <v>-1.0067162357920134</v>
      </c>
      <c r="T77" s="17">
        <f t="shared" si="14"/>
        <v>-1.0054072367896409</v>
      </c>
      <c r="U77" s="17">
        <f t="shared" si="14"/>
        <v>-1.9280280537899288</v>
      </c>
      <c r="V77" s="17">
        <f t="shared" si="14"/>
        <v>-1.2575198736037796</v>
      </c>
      <c r="W77" s="17">
        <f t="shared" si="14"/>
        <v>-1.0498164622711035</v>
      </c>
      <c r="X77" s="17">
        <f t="shared" si="14"/>
        <v>-1.0106534672557488</v>
      </c>
      <c r="Y77" s="17">
        <f t="shared" si="14"/>
        <v>-1.1556424408767549</v>
      </c>
      <c r="Z77" s="17">
        <f t="shared" si="14"/>
        <v>-1.92036081089846</v>
      </c>
      <c r="AA77" s="17">
        <f t="shared" si="14"/>
        <v>-1.2575198736037796</v>
      </c>
      <c r="AB77" s="17">
        <f t="shared" si="14"/>
        <v>-1.9205169800517083</v>
      </c>
      <c r="AC77" s="17">
        <f t="shared" si="14"/>
        <v>-4.7763952407077932</v>
      </c>
      <c r="AD77" s="17">
        <f t="shared" si="14"/>
        <v>-2.679798596509873</v>
      </c>
      <c r="AE77" s="17">
        <f t="shared" si="14"/>
        <v>-1.3092379981191227</v>
      </c>
      <c r="AF77" s="17">
        <f t="shared" si="13"/>
        <v>-1.5539358024872514</v>
      </c>
      <c r="AG77" s="17">
        <f t="shared" si="13"/>
        <v>-1.1154778637804574</v>
      </c>
      <c r="AH77" s="17">
        <f t="shared" si="13"/>
        <v>-1.0363834246335977</v>
      </c>
      <c r="AI77" s="17">
        <f t="shared" si="13"/>
        <v>-1.0528086881372516</v>
      </c>
      <c r="AJ77" s="17">
        <f t="shared" si="13"/>
        <v>-1.2241761380128584</v>
      </c>
      <c r="AK77" s="17">
        <f t="shared" si="13"/>
        <v>-1.0396754917746367</v>
      </c>
      <c r="AL77" s="17">
        <f t="shared" si="13"/>
        <v>-1.034362720489141</v>
      </c>
    </row>
    <row r="78" spans="1:38" x14ac:dyDescent="0.3">
      <c r="A78" s="10">
        <v>67</v>
      </c>
      <c r="B78" s="11">
        <v>-1.3457220585942191</v>
      </c>
      <c r="C78" s="11">
        <v>1.1009688362111918</v>
      </c>
      <c r="D78" s="10">
        <v>0</v>
      </c>
      <c r="I78" s="17">
        <f t="shared" si="16"/>
        <v>-1.2222861597528372</v>
      </c>
      <c r="J78" s="17">
        <f t="shared" si="17"/>
        <v>-19.922407426290814</v>
      </c>
      <c r="K78" s="17">
        <f t="shared" si="17"/>
        <v>-1.6334153656193837</v>
      </c>
      <c r="L78" s="17">
        <f t="shared" si="17"/>
        <v>-1.5539358024872514</v>
      </c>
      <c r="M78" s="17">
        <f t="shared" si="17"/>
        <v>-2.1746544594786759</v>
      </c>
      <c r="N78" s="17">
        <f t="shared" si="15"/>
        <v>-6.3947735699722408</v>
      </c>
      <c r="O78" s="17">
        <f t="shared" si="9"/>
        <v>-1.7148889676754884</v>
      </c>
      <c r="P78" s="17">
        <f t="shared" si="14"/>
        <v>-1.0225531175513345</v>
      </c>
      <c r="Q78" s="17">
        <f t="shared" si="14"/>
        <v>-1.0061433391549564</v>
      </c>
      <c r="R78" s="17">
        <f t="shared" si="14"/>
        <v>-1.1488959185185292</v>
      </c>
      <c r="S78" s="17">
        <f t="shared" si="14"/>
        <v>-2.0411347601957996</v>
      </c>
      <c r="T78" s="17">
        <f t="shared" si="14"/>
        <v>-2.0464531676673854</v>
      </c>
      <c r="U78" s="17">
        <f t="shared" si="14"/>
        <v>-1.026214208705724</v>
      </c>
      <c r="V78" s="17">
        <f t="shared" si="14"/>
        <v>-7.0631129565550221</v>
      </c>
      <c r="W78" s="17">
        <f t="shared" si="14"/>
        <v>-1.6302305894829907</v>
      </c>
      <c r="X78" s="17">
        <f t="shared" si="14"/>
        <v>-2.0411347601957996</v>
      </c>
      <c r="Y78" s="17">
        <f t="shared" si="14"/>
        <v>-1.357127976666511</v>
      </c>
      <c r="Z78" s="17">
        <f t="shared" si="14"/>
        <v>-19.708097748819078</v>
      </c>
      <c r="AA78" s="17">
        <f t="shared" si="14"/>
        <v>-7.0631129565550221</v>
      </c>
      <c r="AB78" s="17">
        <f t="shared" si="14"/>
        <v>-1.0142673160068731</v>
      </c>
      <c r="AC78" s="17">
        <f t="shared" si="14"/>
        <v>-1.1333073262595947</v>
      </c>
      <c r="AD78" s="17">
        <f t="shared" si="14"/>
        <v>-1.0172497680306778</v>
      </c>
      <c r="AE78" s="17">
        <f t="shared" si="14"/>
        <v>-7.8971462255675169</v>
      </c>
      <c r="AF78" s="17">
        <f t="shared" si="13"/>
        <v>-1.0683779130418161</v>
      </c>
      <c r="AG78" s="17">
        <f t="shared" si="13"/>
        <v>-1.4178130049725788</v>
      </c>
      <c r="AH78" s="17">
        <f t="shared" si="13"/>
        <v>-3.3650139478120247</v>
      </c>
      <c r="AI78" s="17">
        <f t="shared" si="13"/>
        <v>-3.6961769116783301</v>
      </c>
      <c r="AJ78" s="17">
        <f t="shared" si="13"/>
        <v>-1.2575198736037796</v>
      </c>
      <c r="AK78" s="17">
        <f t="shared" si="13"/>
        <v>-1.7153073805117973</v>
      </c>
      <c r="AL78" s="17">
        <f t="shared" si="13"/>
        <v>-1.7182391302206217</v>
      </c>
    </row>
    <row r="79" spans="1:38" x14ac:dyDescent="0.3">
      <c r="A79" s="10">
        <v>68</v>
      </c>
      <c r="B79" s="11">
        <v>0.16558689392858578</v>
      </c>
      <c r="C79" s="11">
        <v>1.9075394121900866</v>
      </c>
      <c r="D79" s="10">
        <v>0</v>
      </c>
      <c r="I79" s="17">
        <f t="shared" si="16"/>
        <v>-1.1934774470870946</v>
      </c>
      <c r="J79" s="17">
        <f t="shared" si="17"/>
        <v>-2.2256429575599874</v>
      </c>
      <c r="K79" s="17">
        <f t="shared" si="17"/>
        <v>-1.0319088521590483</v>
      </c>
      <c r="L79" s="17">
        <f t="shared" si="17"/>
        <v>-1.0445057943572895</v>
      </c>
      <c r="M79" s="17">
        <f t="shared" si="17"/>
        <v>-1.0016748465812992</v>
      </c>
      <c r="N79" s="17">
        <f t="shared" si="15"/>
        <v>-1.3264918207503869</v>
      </c>
      <c r="O79" s="17">
        <f t="shared" si="9"/>
        <v>-1.0129484985908142</v>
      </c>
      <c r="P79" s="17">
        <f t="shared" si="14"/>
        <v>-2.6826330533491842</v>
      </c>
      <c r="Q79" s="17">
        <f t="shared" si="14"/>
        <v>-2.3316807753735662</v>
      </c>
      <c r="R79" s="17">
        <f t="shared" si="14"/>
        <v>-1.2683032399633767</v>
      </c>
      <c r="S79" s="17">
        <f t="shared" si="14"/>
        <v>-1.0029317917430194</v>
      </c>
      <c r="T79" s="17">
        <f t="shared" si="14"/>
        <v>-1.0081651052986997</v>
      </c>
      <c r="U79" s="17">
        <f t="shared" si="14"/>
        <v>-1.7555256996561883</v>
      </c>
      <c r="V79" s="17">
        <f t="shared" si="14"/>
        <v>-1.3761315270191774</v>
      </c>
      <c r="W79" s="17">
        <f t="shared" si="14"/>
        <v>-1.0285577323809609</v>
      </c>
      <c r="X79" s="17">
        <f t="shared" si="14"/>
        <v>-1.0003253309556579</v>
      </c>
      <c r="Y79" s="17">
        <f t="shared" si="14"/>
        <v>-1.0902031360787696</v>
      </c>
      <c r="Z79" s="17">
        <f t="shared" si="14"/>
        <v>-2.191697715016466</v>
      </c>
      <c r="AA79" s="17">
        <f t="shared" si="14"/>
        <v>-1.3761315270191774</v>
      </c>
      <c r="AB79" s="17">
        <f t="shared" si="14"/>
        <v>-1.7260816502248399</v>
      </c>
      <c r="AC79" s="17">
        <f t="shared" si="14"/>
        <v>-4.0831595394990936</v>
      </c>
      <c r="AD79" s="17">
        <f t="shared" si="14"/>
        <v>-2.3712624894252441</v>
      </c>
      <c r="AE79" s="17">
        <f t="shared" si="14"/>
        <v>-1.4498765469475505</v>
      </c>
      <c r="AF79" s="17">
        <f t="shared" si="13"/>
        <v>-1.4132086630361258</v>
      </c>
      <c r="AG79" s="17">
        <f t="shared" si="13"/>
        <v>-1.0788545436051806</v>
      </c>
      <c r="AH79" s="17">
        <f t="shared" si="13"/>
        <v>-1.0704650683829411</v>
      </c>
      <c r="AI79" s="17">
        <f t="shared" si="13"/>
        <v>-1.113046129749045</v>
      </c>
      <c r="AJ79" s="17">
        <f t="shared" si="13"/>
        <v>-1.1443270721021181</v>
      </c>
      <c r="AK79" s="17">
        <f t="shared" si="13"/>
        <v>-1.0125367199238988</v>
      </c>
      <c r="AL79" s="17">
        <f t="shared" si="13"/>
        <v>-1.0188967133797449</v>
      </c>
    </row>
    <row r="80" spans="1:38" x14ac:dyDescent="0.3">
      <c r="A80" s="10">
        <v>69</v>
      </c>
      <c r="B80" s="11">
        <v>-1.8713947377325859</v>
      </c>
      <c r="C80" s="11">
        <v>9.2755616237573085E-2</v>
      </c>
      <c r="D80" s="10">
        <v>0</v>
      </c>
      <c r="I80" s="17">
        <f t="shared" si="16"/>
        <v>-1.7169820529844944</v>
      </c>
      <c r="J80" s="17">
        <f t="shared" si="17"/>
        <v>-59.347575290036957</v>
      </c>
      <c r="K80" s="17">
        <f t="shared" si="17"/>
        <v>-2.6728342246379921</v>
      </c>
      <c r="L80" s="17">
        <f t="shared" si="17"/>
        <v>-2.4885159704490474</v>
      </c>
      <c r="M80" s="17">
        <f t="shared" si="17"/>
        <v>-3.9928618120402533</v>
      </c>
      <c r="N80" s="17">
        <f t="shared" si="15"/>
        <v>-15.378443816013347</v>
      </c>
      <c r="O80" s="17">
        <f t="shared" si="9"/>
        <v>-2.8860559763786906</v>
      </c>
      <c r="P80" s="17">
        <f t="shared" si="14"/>
        <v>-1.0221374344636147</v>
      </c>
      <c r="Q80" s="17">
        <f t="shared" si="14"/>
        <v>-1.0500726052003908</v>
      </c>
      <c r="R80" s="17">
        <f t="shared" si="14"/>
        <v>-1.5482597556877269</v>
      </c>
      <c r="S80" s="17">
        <f t="shared" si="14"/>
        <v>-3.655821703673602</v>
      </c>
      <c r="T80" s="17">
        <f t="shared" si="14"/>
        <v>-3.6534441600321772</v>
      </c>
      <c r="U80" s="17">
        <f t="shared" si="14"/>
        <v>-1.1833302644983088</v>
      </c>
      <c r="V80" s="17">
        <f t="shared" si="14"/>
        <v>-17.370189823162281</v>
      </c>
      <c r="W80" s="17">
        <f t="shared" si="14"/>
        <v>-2.6719649517267623</v>
      </c>
      <c r="X80" s="17">
        <f t="shared" si="14"/>
        <v>-3.6677326504592358</v>
      </c>
      <c r="Y80" s="17">
        <f t="shared" si="14"/>
        <v>-2.057131591854942</v>
      </c>
      <c r="Z80" s="17">
        <f t="shared" si="14"/>
        <v>-59.044307495076708</v>
      </c>
      <c r="AA80" s="17">
        <f t="shared" si="14"/>
        <v>-17.370189823162281</v>
      </c>
      <c r="AB80" s="17">
        <f t="shared" si="14"/>
        <v>-1.1771876810251276</v>
      </c>
      <c r="AC80" s="17">
        <f t="shared" si="14"/>
        <v>-1.0079666139254222</v>
      </c>
      <c r="AD80" s="17">
        <f t="shared" si="14"/>
        <v>-1.0539222571907108</v>
      </c>
      <c r="AE80" s="17">
        <f t="shared" si="14"/>
        <v>-19.780349245856929</v>
      </c>
      <c r="AF80" s="17">
        <f t="shared" si="13"/>
        <v>-1.3583424906147323</v>
      </c>
      <c r="AG80" s="17">
        <f t="shared" si="13"/>
        <v>-2.1746544594786754</v>
      </c>
      <c r="AH80" s="17">
        <f t="shared" si="13"/>
        <v>-7.015030378336558</v>
      </c>
      <c r="AI80" s="17">
        <f t="shared" si="13"/>
        <v>-7.8033059895534418</v>
      </c>
      <c r="AJ80" s="17">
        <f t="shared" si="13"/>
        <v>-1.8241767088983381</v>
      </c>
      <c r="AK80" s="17">
        <f t="shared" si="13"/>
        <v>-2.8891085942551</v>
      </c>
      <c r="AL80" s="17">
        <f t="shared" si="13"/>
        <v>-2.8776193955951324</v>
      </c>
    </row>
    <row r="81" spans="1:38" x14ac:dyDescent="0.3">
      <c r="A81" s="10">
        <v>70</v>
      </c>
      <c r="B81" s="11">
        <v>0.7569686579592485</v>
      </c>
      <c r="C81" s="11">
        <v>0.89932619221646803</v>
      </c>
      <c r="D81" s="10">
        <v>1</v>
      </c>
      <c r="I81" s="17">
        <f t="shared" si="16"/>
        <v>-1.7236971088476403</v>
      </c>
      <c r="J81" s="17">
        <f t="shared" si="17"/>
        <v>-1.3703246832420408</v>
      </c>
      <c r="K81" s="17">
        <f t="shared" si="17"/>
        <v>-1.2595667557099803</v>
      </c>
      <c r="L81" s="17">
        <f t="shared" si="17"/>
        <v>-1.3062603247530531</v>
      </c>
      <c r="M81" s="17">
        <f t="shared" si="17"/>
        <v>-1.0909126051223645</v>
      </c>
      <c r="N81" s="17">
        <f t="shared" si="15"/>
        <v>-1.0427236037968413</v>
      </c>
      <c r="O81" s="17">
        <f t="shared" si="9"/>
        <v>-1.2146566013539164</v>
      </c>
      <c r="P81" s="17">
        <f t="shared" si="14"/>
        <v>-5.740523530339817</v>
      </c>
      <c r="Q81" s="17">
        <f t="shared" si="14"/>
        <v>-4.753147154783381</v>
      </c>
      <c r="R81" s="17">
        <f t="shared" si="14"/>
        <v>-1.9259909088674705</v>
      </c>
      <c r="S81" s="17">
        <f t="shared" si="14"/>
        <v>-1.1154778637804572</v>
      </c>
      <c r="T81" s="17">
        <f t="shared" si="14"/>
        <v>-1.1176570323619825</v>
      </c>
      <c r="U81" s="17">
        <f t="shared" si="14"/>
        <v>-3.1440724343240478</v>
      </c>
      <c r="V81" s="17">
        <f t="shared" si="14"/>
        <v>-1.056668370831231</v>
      </c>
      <c r="W81" s="17">
        <f t="shared" si="14"/>
        <v>-1.2575198736037796</v>
      </c>
      <c r="X81" s="17">
        <f t="shared" si="14"/>
        <v>-1.1162037808017697</v>
      </c>
      <c r="Y81" s="17">
        <f t="shared" si="14"/>
        <v>-1.480748824469664</v>
      </c>
      <c r="Z81" s="17">
        <f t="shared" si="14"/>
        <v>-1.357127976666511</v>
      </c>
      <c r="AA81" s="17">
        <f t="shared" si="14"/>
        <v>-1.056668370831231</v>
      </c>
      <c r="AB81" s="17">
        <f t="shared" si="14"/>
        <v>-3.1115158396818465</v>
      </c>
      <c r="AC81" s="17">
        <f t="shared" si="14"/>
        <v>-9.7768039579834927</v>
      </c>
      <c r="AD81" s="17">
        <f t="shared" si="14"/>
        <v>-4.7985862363112206</v>
      </c>
      <c r="AE81" s="17">
        <f t="shared" ref="AE81:AL81" si="18">-EXP((1/$D$3)*($B$3*($B81-AE$3)^2+$C$3*($C81-AE$4)^2))</f>
        <v>-1.0830739054301486</v>
      </c>
      <c r="AF81" s="17">
        <f t="shared" si="18"/>
        <v>-2.3231638667719441</v>
      </c>
      <c r="AG81" s="17">
        <f t="shared" si="18"/>
        <v>-1.4163149507516366</v>
      </c>
      <c r="AH81" s="17">
        <f t="shared" si="18"/>
        <v>-1.0054072367896409</v>
      </c>
      <c r="AI81" s="17">
        <f t="shared" si="18"/>
        <v>-1.0112506462643345</v>
      </c>
      <c r="AJ81" s="17">
        <f t="shared" si="18"/>
        <v>-1.6302305894829905</v>
      </c>
      <c r="AK81" s="17">
        <f t="shared" si="18"/>
        <v>-1.2151505781808534</v>
      </c>
      <c r="AL81" s="17">
        <f t="shared" si="18"/>
        <v>-1.2158424832530894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D37C-DF2B-4EDC-ACF1-E4AC27EEF38A}">
  <dimension ref="A1:G7"/>
  <sheetViews>
    <sheetView workbookViewId="0">
      <selection activeCell="G19" sqref="G19"/>
    </sheetView>
  </sheetViews>
  <sheetFormatPr defaultRowHeight="16.2" x14ac:dyDescent="0.3"/>
  <cols>
    <col min="7" max="7" width="17.77734375" bestFit="1" customWidth="1"/>
  </cols>
  <sheetData>
    <row r="1" spans="1:7" x14ac:dyDescent="0.3">
      <c r="A1" t="s">
        <v>36</v>
      </c>
    </row>
    <row r="3" spans="1:7" x14ac:dyDescent="0.3">
      <c r="C3" t="s">
        <v>19</v>
      </c>
      <c r="D3" t="s">
        <v>21</v>
      </c>
      <c r="E3" t="s">
        <v>23</v>
      </c>
      <c r="F3" t="s">
        <v>25</v>
      </c>
      <c r="G3" t="s">
        <v>34</v>
      </c>
    </row>
    <row r="4" spans="1:7" x14ac:dyDescent="0.3">
      <c r="C4">
        <v>0.30157305331820011</v>
      </c>
      <c r="D4">
        <v>9.9999999999999978E-2</v>
      </c>
      <c r="E4">
        <v>1</v>
      </c>
      <c r="F4">
        <v>1</v>
      </c>
      <c r="G4">
        <v>7.1876120489638282</v>
      </c>
    </row>
    <row r="5" spans="1:7" x14ac:dyDescent="0.3">
      <c r="C5">
        <v>1.5570143013936857</v>
      </c>
      <c r="D5">
        <v>0.1</v>
      </c>
      <c r="E5">
        <v>5</v>
      </c>
      <c r="F5">
        <v>0.2</v>
      </c>
      <c r="G5">
        <v>6.9010325672170048</v>
      </c>
    </row>
    <row r="6" spans="1:7" x14ac:dyDescent="0.3">
      <c r="C6">
        <v>3.1191974227450028</v>
      </c>
      <c r="D6">
        <v>0.1</v>
      </c>
      <c r="E6">
        <v>10</v>
      </c>
      <c r="F6">
        <v>0.1</v>
      </c>
      <c r="G6">
        <v>6.870803799568427</v>
      </c>
    </row>
    <row r="7" spans="1:7" x14ac:dyDescent="0.3">
      <c r="C7">
        <v>10</v>
      </c>
      <c r="D7">
        <v>0.1</v>
      </c>
      <c r="E7">
        <v>100</v>
      </c>
      <c r="F7">
        <v>0.01</v>
      </c>
      <c r="G7">
        <v>7.3742033395113911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C4DE-D44D-4B54-8444-426C7049AC17}">
  <dimension ref="A1:O36"/>
  <sheetViews>
    <sheetView tabSelected="1" workbookViewId="0">
      <selection activeCell="I18" sqref="I18"/>
    </sheetView>
  </sheetViews>
  <sheetFormatPr defaultRowHeight="15.6" x14ac:dyDescent="0.3"/>
  <cols>
    <col min="1" max="16384" width="8.88671875" style="3"/>
  </cols>
  <sheetData>
    <row r="1" spans="1:15" x14ac:dyDescent="0.3">
      <c r="H1" s="3" t="s">
        <v>41</v>
      </c>
    </row>
    <row r="2" spans="1:15" x14ac:dyDescent="0.3">
      <c r="H2" s="3">
        <v>1</v>
      </c>
      <c r="I2" s="3">
        <v>0</v>
      </c>
      <c r="L2" s="3" t="s">
        <v>42</v>
      </c>
      <c r="M2" s="3">
        <f>(H3+I4)/SUM(H3:I4)</f>
        <v>0.36666666666666664</v>
      </c>
      <c r="O2" s="3" t="s">
        <v>45</v>
      </c>
    </row>
    <row r="3" spans="1:15" x14ac:dyDescent="0.3">
      <c r="F3" s="3" t="b">
        <v>1</v>
      </c>
      <c r="G3" s="3">
        <v>1</v>
      </c>
      <c r="H3" s="3">
        <v>5</v>
      </c>
      <c r="I3" s="3">
        <v>8</v>
      </c>
      <c r="L3" s="3" t="s">
        <v>43</v>
      </c>
      <c r="M3" s="3">
        <f>H3/(H3+H4)</f>
        <v>0.3125</v>
      </c>
    </row>
    <row r="4" spans="1:15" x14ac:dyDescent="0.3">
      <c r="G4" s="3">
        <v>0</v>
      </c>
      <c r="H4" s="3">
        <v>11</v>
      </c>
      <c r="I4" s="3">
        <v>6</v>
      </c>
      <c r="L4" s="3" t="s">
        <v>44</v>
      </c>
      <c r="M4" s="3">
        <f>H3/(H3+I3)</f>
        <v>0.38461538461538464</v>
      </c>
    </row>
    <row r="6" spans="1:15" x14ac:dyDescent="0.3">
      <c r="A6" s="1" t="s">
        <v>0</v>
      </c>
      <c r="B6" s="1" t="s">
        <v>1</v>
      </c>
      <c r="C6" s="1" t="s">
        <v>2</v>
      </c>
      <c r="D6" s="1" t="s">
        <v>3</v>
      </c>
      <c r="E6" s="3" t="s">
        <v>40</v>
      </c>
    </row>
    <row r="7" spans="1:15" x14ac:dyDescent="0.3">
      <c r="A7" s="1">
        <v>71</v>
      </c>
      <c r="B7" s="1">
        <v>37</v>
      </c>
      <c r="C7" s="1">
        <v>6</v>
      </c>
      <c r="D7" s="1">
        <v>0</v>
      </c>
      <c r="E7" s="3">
        <v>1</v>
      </c>
    </row>
    <row r="8" spans="1:15" x14ac:dyDescent="0.3">
      <c r="A8" s="1">
        <v>72</v>
      </c>
      <c r="B8" s="1">
        <v>72</v>
      </c>
      <c r="C8" s="1">
        <v>2</v>
      </c>
      <c r="D8" s="1">
        <v>0</v>
      </c>
      <c r="E8" s="3">
        <v>1</v>
      </c>
    </row>
    <row r="9" spans="1:15" x14ac:dyDescent="0.3">
      <c r="A9" s="1">
        <v>73</v>
      </c>
      <c r="B9" s="1">
        <v>44</v>
      </c>
      <c r="C9" s="1">
        <v>8</v>
      </c>
      <c r="D9" s="1">
        <v>1</v>
      </c>
      <c r="E9" s="3">
        <v>1</v>
      </c>
    </row>
    <row r="10" spans="1:15" x14ac:dyDescent="0.3">
      <c r="A10" s="1">
        <v>74</v>
      </c>
      <c r="B10" s="1">
        <v>43</v>
      </c>
      <c r="C10" s="1">
        <v>8</v>
      </c>
      <c r="D10" s="1">
        <v>1</v>
      </c>
      <c r="E10" s="3">
        <v>1</v>
      </c>
    </row>
    <row r="11" spans="1:15" x14ac:dyDescent="0.3">
      <c r="A11" s="1">
        <v>75</v>
      </c>
      <c r="B11" s="1">
        <v>49</v>
      </c>
      <c r="C11" s="1">
        <v>17</v>
      </c>
      <c r="D11" s="1">
        <v>1</v>
      </c>
      <c r="E11" s="3">
        <v>0</v>
      </c>
    </row>
    <row r="12" spans="1:15" x14ac:dyDescent="0.3">
      <c r="A12" s="1">
        <v>76</v>
      </c>
      <c r="B12" s="1">
        <v>62</v>
      </c>
      <c r="C12" s="1">
        <v>4</v>
      </c>
      <c r="D12" s="1">
        <v>0</v>
      </c>
      <c r="E12" s="3">
        <v>1</v>
      </c>
    </row>
    <row r="13" spans="1:15" x14ac:dyDescent="0.3">
      <c r="A13" s="1">
        <v>77</v>
      </c>
      <c r="B13" s="1">
        <v>45</v>
      </c>
      <c r="C13" s="1">
        <v>16</v>
      </c>
      <c r="D13" s="1">
        <v>1</v>
      </c>
      <c r="E13" s="3">
        <v>0</v>
      </c>
    </row>
    <row r="14" spans="1:15" x14ac:dyDescent="0.3">
      <c r="A14" s="1">
        <v>78</v>
      </c>
      <c r="B14" s="1">
        <v>21</v>
      </c>
      <c r="C14" s="1">
        <v>12</v>
      </c>
      <c r="D14" s="1">
        <v>1</v>
      </c>
      <c r="E14" s="3">
        <v>0</v>
      </c>
    </row>
    <row r="15" spans="1:15" x14ac:dyDescent="0.3">
      <c r="A15" s="1">
        <v>79</v>
      </c>
      <c r="B15" s="1">
        <v>23</v>
      </c>
      <c r="C15" s="1">
        <v>12</v>
      </c>
      <c r="D15" s="1">
        <v>0</v>
      </c>
      <c r="E15" s="3">
        <v>0</v>
      </c>
    </row>
    <row r="16" spans="1:15" x14ac:dyDescent="0.3">
      <c r="A16" s="1">
        <v>80</v>
      </c>
      <c r="B16" s="1">
        <v>35</v>
      </c>
      <c r="C16" s="1">
        <v>8</v>
      </c>
      <c r="D16" s="1">
        <v>1</v>
      </c>
      <c r="E16" s="3">
        <v>1</v>
      </c>
    </row>
    <row r="17" spans="1:5" x14ac:dyDescent="0.3">
      <c r="A17" s="1">
        <v>81</v>
      </c>
      <c r="B17" s="1">
        <v>48</v>
      </c>
      <c r="C17" s="1">
        <v>13</v>
      </c>
      <c r="D17" s="1">
        <v>1</v>
      </c>
      <c r="E17" s="3">
        <v>0</v>
      </c>
    </row>
    <row r="18" spans="1:5" x14ac:dyDescent="0.3">
      <c r="A18" s="1">
        <v>82</v>
      </c>
      <c r="B18" s="1">
        <v>48</v>
      </c>
      <c r="C18" s="1">
        <v>9</v>
      </c>
      <c r="D18" s="1">
        <v>1</v>
      </c>
      <c r="E18" s="3">
        <v>1</v>
      </c>
    </row>
    <row r="19" spans="1:5" x14ac:dyDescent="0.3">
      <c r="A19" s="1">
        <v>83</v>
      </c>
      <c r="B19" s="1">
        <v>28</v>
      </c>
      <c r="C19" s="1">
        <v>2</v>
      </c>
      <c r="D19" s="1">
        <v>0</v>
      </c>
      <c r="E19" s="3">
        <v>1</v>
      </c>
    </row>
    <row r="20" spans="1:5" x14ac:dyDescent="0.3">
      <c r="A20" s="1">
        <v>84</v>
      </c>
      <c r="B20" s="1">
        <v>63</v>
      </c>
      <c r="C20" s="1">
        <v>5</v>
      </c>
      <c r="D20" s="1">
        <v>0</v>
      </c>
      <c r="E20" s="3">
        <v>1</v>
      </c>
    </row>
    <row r="21" spans="1:5" x14ac:dyDescent="0.3">
      <c r="A21" s="1">
        <v>85</v>
      </c>
      <c r="B21" s="1">
        <v>44</v>
      </c>
      <c r="C21" s="1">
        <v>10</v>
      </c>
      <c r="D21" s="1">
        <v>1</v>
      </c>
      <c r="E21" s="3">
        <v>0</v>
      </c>
    </row>
    <row r="22" spans="1:5" x14ac:dyDescent="0.3">
      <c r="A22" s="1">
        <v>86</v>
      </c>
      <c r="B22" s="1">
        <v>48</v>
      </c>
      <c r="C22" s="1">
        <v>17</v>
      </c>
      <c r="D22" s="1">
        <v>0</v>
      </c>
      <c r="E22" s="3">
        <v>0</v>
      </c>
    </row>
    <row r="23" spans="1:5" x14ac:dyDescent="0.3">
      <c r="A23" s="1">
        <v>87</v>
      </c>
      <c r="B23" s="1">
        <v>40</v>
      </c>
      <c r="C23" s="1">
        <v>20</v>
      </c>
      <c r="D23" s="1">
        <v>0</v>
      </c>
      <c r="E23" s="3">
        <v>0</v>
      </c>
    </row>
    <row r="24" spans="1:5" x14ac:dyDescent="0.3">
      <c r="A24" s="1">
        <v>88</v>
      </c>
      <c r="B24" s="1">
        <v>72</v>
      </c>
      <c r="C24" s="1">
        <v>9</v>
      </c>
      <c r="D24" s="1">
        <v>0</v>
      </c>
      <c r="E24" s="3">
        <v>1</v>
      </c>
    </row>
    <row r="25" spans="1:5" x14ac:dyDescent="0.3">
      <c r="A25" s="1">
        <v>89</v>
      </c>
      <c r="B25" s="1">
        <v>63</v>
      </c>
      <c r="C25" s="1">
        <v>5</v>
      </c>
      <c r="D25" s="1">
        <v>0</v>
      </c>
      <c r="E25" s="3">
        <v>1</v>
      </c>
    </row>
    <row r="26" spans="1:5" x14ac:dyDescent="0.3">
      <c r="A26" s="1">
        <v>90</v>
      </c>
      <c r="B26" s="1">
        <v>28</v>
      </c>
      <c r="C26" s="1">
        <v>10</v>
      </c>
      <c r="D26" s="1">
        <v>1</v>
      </c>
      <c r="E26" s="3">
        <v>0</v>
      </c>
    </row>
    <row r="27" spans="1:5" x14ac:dyDescent="0.3">
      <c r="A27" s="1">
        <v>91</v>
      </c>
      <c r="B27" s="1">
        <v>16</v>
      </c>
      <c r="C27" s="1">
        <v>1</v>
      </c>
      <c r="D27" s="1">
        <v>0</v>
      </c>
      <c r="E27" s="3">
        <v>1</v>
      </c>
    </row>
    <row r="28" spans="1:5" x14ac:dyDescent="0.3">
      <c r="A28" s="1">
        <v>92</v>
      </c>
      <c r="B28" s="1">
        <v>23</v>
      </c>
      <c r="C28" s="1">
        <v>3</v>
      </c>
      <c r="D28" s="1">
        <v>0</v>
      </c>
      <c r="E28" s="3">
        <v>1</v>
      </c>
    </row>
    <row r="29" spans="1:5" x14ac:dyDescent="0.3">
      <c r="A29" s="1">
        <v>93</v>
      </c>
      <c r="B29" s="1">
        <v>64</v>
      </c>
      <c r="C29" s="1">
        <v>1</v>
      </c>
      <c r="D29" s="1">
        <v>0</v>
      </c>
      <c r="E29" s="3">
        <v>1</v>
      </c>
    </row>
    <row r="30" spans="1:5" x14ac:dyDescent="0.3">
      <c r="A30" s="1">
        <v>94</v>
      </c>
      <c r="B30" s="1">
        <v>32</v>
      </c>
      <c r="C30" s="1">
        <v>16</v>
      </c>
      <c r="D30" s="1">
        <v>0</v>
      </c>
      <c r="E30" s="3">
        <v>0</v>
      </c>
    </row>
    <row r="31" spans="1:5" x14ac:dyDescent="0.3">
      <c r="A31" s="1">
        <v>95</v>
      </c>
      <c r="B31" s="1">
        <v>41</v>
      </c>
      <c r="C31" s="1">
        <v>8</v>
      </c>
      <c r="D31" s="1">
        <v>1</v>
      </c>
      <c r="E31" s="3">
        <v>1</v>
      </c>
    </row>
    <row r="32" spans="1:5" x14ac:dyDescent="0.3">
      <c r="A32" s="1">
        <v>96</v>
      </c>
      <c r="B32" s="1">
        <v>55</v>
      </c>
      <c r="C32" s="1">
        <v>14</v>
      </c>
      <c r="D32" s="1">
        <v>1</v>
      </c>
      <c r="E32" s="3">
        <v>0</v>
      </c>
    </row>
    <row r="33" spans="1:5" x14ac:dyDescent="0.3">
      <c r="A33" s="1">
        <v>97</v>
      </c>
      <c r="B33" s="1">
        <v>56</v>
      </c>
      <c r="C33" s="1">
        <v>3</v>
      </c>
      <c r="D33" s="1">
        <v>0</v>
      </c>
      <c r="E33" s="3">
        <v>1</v>
      </c>
    </row>
    <row r="34" spans="1:5" x14ac:dyDescent="0.3">
      <c r="A34" s="1">
        <v>98</v>
      </c>
      <c r="B34" s="1">
        <v>38</v>
      </c>
      <c r="C34" s="1">
        <v>19</v>
      </c>
      <c r="D34" s="1">
        <v>0</v>
      </c>
      <c r="E34" s="3">
        <v>0</v>
      </c>
    </row>
    <row r="35" spans="1:5" x14ac:dyDescent="0.3">
      <c r="A35" s="1">
        <v>99</v>
      </c>
      <c r="B35" s="1">
        <v>45</v>
      </c>
      <c r="C35" s="1">
        <v>17</v>
      </c>
      <c r="D35" s="1">
        <v>0</v>
      </c>
      <c r="E35" s="3">
        <v>0</v>
      </c>
    </row>
    <row r="36" spans="1:5" x14ac:dyDescent="0.3">
      <c r="A36" s="1">
        <v>100</v>
      </c>
      <c r="B36" s="1">
        <v>45</v>
      </c>
      <c r="C36" s="1">
        <v>10</v>
      </c>
      <c r="D36" s="1">
        <v>1</v>
      </c>
      <c r="E36" s="3">
        <v>0</v>
      </c>
    </row>
  </sheetData>
  <autoFilter ref="A6:E36" xr:uid="{72FB5A37-4346-4E2B-B3E4-01C30D8547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原始值</vt:lpstr>
      <vt:lpstr>KNN</vt:lpstr>
      <vt:lpstr>產圖</vt:lpstr>
      <vt:lpstr>混淆矩陣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2023-10-27T02:47:59Z</dcterms:created>
  <dcterms:modified xsi:type="dcterms:W3CDTF">2023-11-03T02:46:36Z</dcterms:modified>
</cp:coreProperties>
</file>