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DB572BC-AADB-4270-AAAC-C1ED3FB28E9A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原始資料表" sheetId="1" r:id="rId1"/>
    <sheet name="課堂教學_邏輯回歸" sheetId="2" r:id="rId2"/>
    <sheet name="課本做法_邏輯回歸" sheetId="3" r:id="rId3"/>
    <sheet name="產表" sheetId="4" r:id="rId4"/>
    <sheet name="功課" sheetId="5" r:id="rId5"/>
  </sheets>
  <definedNames>
    <definedName name="solver_adj" localSheetId="4" hidden="1">功課!$R$7:$W$7</definedName>
    <definedName name="solver_adj" localSheetId="2" hidden="1">課本做法_邏輯回歸!$A$4:$C$4</definedName>
    <definedName name="solver_adj" localSheetId="1" hidden="1">課堂教學_邏輯回歸!$A$4:$C$4</definedName>
    <definedName name="solver_cvg" localSheetId="4" hidden="1">0.0001</definedName>
    <definedName name="solver_cvg" localSheetId="2" hidden="1">0.0001</definedName>
    <definedName name="solver_cvg" localSheetId="1" hidden="1">0.0001</definedName>
    <definedName name="solver_drv" localSheetId="4" hidden="1">1</definedName>
    <definedName name="solver_drv" localSheetId="2" hidden="1">1</definedName>
    <definedName name="solver_drv" localSheetId="1" hidden="1">1</definedName>
    <definedName name="solver_eng" localSheetId="4" hidden="1">1</definedName>
    <definedName name="solver_eng" localSheetId="2" hidden="1">1</definedName>
    <definedName name="solver_eng" localSheetId="1" hidden="1">1</definedName>
    <definedName name="solver_est" localSheetId="4" hidden="1">1</definedName>
    <definedName name="solver_est" localSheetId="2" hidden="1">1</definedName>
    <definedName name="solver_est" localSheetId="1" hidden="1">1</definedName>
    <definedName name="solver_itr" localSheetId="4" hidden="1">2147483647</definedName>
    <definedName name="solver_itr" localSheetId="2" hidden="1">2147483647</definedName>
    <definedName name="solver_itr" localSheetId="1" hidden="1">2147483647</definedName>
    <definedName name="solver_lhs1" localSheetId="4" hidden="1">功課!$R$7:$W$7</definedName>
    <definedName name="solver_lhs1" localSheetId="2" hidden="1">課本做法_邏輯回歸!$A$4:$C$4</definedName>
    <definedName name="solver_lhs1" localSheetId="1" hidden="1">課堂教學_邏輯回歸!$A$4:$C$4</definedName>
    <definedName name="solver_lhs2" localSheetId="4" hidden="1">功課!$R$7:$W$7</definedName>
    <definedName name="solver_lhs2" localSheetId="2" hidden="1">課本做法_邏輯回歸!$A$4:$C$4</definedName>
    <definedName name="solver_lhs2" localSheetId="1" hidden="1">課堂教學_邏輯回歸!$A$4:$C$4</definedName>
    <definedName name="solver_mip" localSheetId="4" hidden="1">2147483647</definedName>
    <definedName name="solver_mip" localSheetId="2" hidden="1">2147483647</definedName>
    <definedName name="solver_mip" localSheetId="1" hidden="1">2147483647</definedName>
    <definedName name="solver_mni" localSheetId="4" hidden="1">30</definedName>
    <definedName name="solver_mni" localSheetId="2" hidden="1">30</definedName>
    <definedName name="solver_mni" localSheetId="1" hidden="1">30</definedName>
    <definedName name="solver_mrt" localSheetId="4" hidden="1">0.075</definedName>
    <definedName name="solver_mrt" localSheetId="2" hidden="1">0.075</definedName>
    <definedName name="solver_mrt" localSheetId="1" hidden="1">0.075</definedName>
    <definedName name="solver_msl" localSheetId="4" hidden="1">2</definedName>
    <definedName name="solver_msl" localSheetId="2" hidden="1">2</definedName>
    <definedName name="solver_msl" localSheetId="1" hidden="1">2</definedName>
    <definedName name="solver_neg" localSheetId="4" hidden="1">2</definedName>
    <definedName name="solver_neg" localSheetId="2" hidden="1">2</definedName>
    <definedName name="solver_neg" localSheetId="1" hidden="1">2</definedName>
    <definedName name="solver_nod" localSheetId="4" hidden="1">2147483647</definedName>
    <definedName name="solver_nod" localSheetId="2" hidden="1">2147483647</definedName>
    <definedName name="solver_nod" localSheetId="1" hidden="1">2147483647</definedName>
    <definedName name="solver_num" localSheetId="4" hidden="1">2</definedName>
    <definedName name="solver_num" localSheetId="2" hidden="1">2</definedName>
    <definedName name="solver_num" localSheetId="1" hidden="1">2</definedName>
    <definedName name="solver_nwt" localSheetId="4" hidden="1">1</definedName>
    <definedName name="solver_nwt" localSheetId="2" hidden="1">1</definedName>
    <definedName name="solver_nwt" localSheetId="1" hidden="1">1</definedName>
    <definedName name="solver_opt" localSheetId="4" hidden="1">功課!$R$3</definedName>
    <definedName name="solver_opt" localSheetId="2" hidden="1">課本做法_邏輯回歸!$H$4</definedName>
    <definedName name="solver_opt" localSheetId="1" hidden="1">課堂教學_邏輯回歸!$I$4</definedName>
    <definedName name="solver_pre" localSheetId="4" hidden="1">0.000001</definedName>
    <definedName name="solver_pre" localSheetId="2" hidden="1">0.000001</definedName>
    <definedName name="solver_pre" localSheetId="1" hidden="1">0.000001</definedName>
    <definedName name="solver_rbv" localSheetId="4" hidden="1">1</definedName>
    <definedName name="solver_rbv" localSheetId="2" hidden="1">1</definedName>
    <definedName name="solver_rbv" localSheetId="1" hidden="1">1</definedName>
    <definedName name="solver_rel1" localSheetId="4" hidden="1">1</definedName>
    <definedName name="solver_rel1" localSheetId="2" hidden="1">1</definedName>
    <definedName name="solver_rel1" localSheetId="1" hidden="1">1</definedName>
    <definedName name="solver_rel2" localSheetId="4" hidden="1">3</definedName>
    <definedName name="solver_rel2" localSheetId="2" hidden="1">3</definedName>
    <definedName name="solver_rel2" localSheetId="1" hidden="1">3</definedName>
    <definedName name="solver_rhs1" localSheetId="4" hidden="1">100</definedName>
    <definedName name="solver_rhs1" localSheetId="2" hidden="1">100</definedName>
    <definedName name="solver_rhs1" localSheetId="1" hidden="1">100</definedName>
    <definedName name="solver_rhs2" localSheetId="4" hidden="1">-100</definedName>
    <definedName name="solver_rhs2" localSheetId="2" hidden="1">-100</definedName>
    <definedName name="solver_rhs2" localSheetId="1" hidden="1">-100</definedName>
    <definedName name="solver_rlx" localSheetId="4" hidden="1">2</definedName>
    <definedName name="solver_rlx" localSheetId="2" hidden="1">2</definedName>
    <definedName name="solver_rlx" localSheetId="1" hidden="1">2</definedName>
    <definedName name="solver_rsd" localSheetId="4" hidden="1">0</definedName>
    <definedName name="solver_rsd" localSheetId="2" hidden="1">0</definedName>
    <definedName name="solver_rsd" localSheetId="1" hidden="1">0</definedName>
    <definedName name="solver_scl" localSheetId="4" hidden="1">1</definedName>
    <definedName name="solver_scl" localSheetId="2" hidden="1">1</definedName>
    <definedName name="solver_scl" localSheetId="1" hidden="1">1</definedName>
    <definedName name="solver_sho" localSheetId="4" hidden="1">2</definedName>
    <definedName name="solver_sho" localSheetId="2" hidden="1">2</definedName>
    <definedName name="solver_sho" localSheetId="1" hidden="1">2</definedName>
    <definedName name="solver_ssz" localSheetId="4" hidden="1">100</definedName>
    <definedName name="solver_ssz" localSheetId="2" hidden="1">100</definedName>
    <definedName name="solver_ssz" localSheetId="1" hidden="1">100</definedName>
    <definedName name="solver_tim" localSheetId="4" hidden="1">2147483647</definedName>
    <definedName name="solver_tim" localSheetId="2" hidden="1">2147483647</definedName>
    <definedName name="solver_tim" localSheetId="1" hidden="1">2147483647</definedName>
    <definedName name="solver_tol" localSheetId="4" hidden="1">0.01</definedName>
    <definedName name="solver_tol" localSheetId="2" hidden="1">0.01</definedName>
    <definedName name="solver_tol" localSheetId="1" hidden="1">0.01</definedName>
    <definedName name="solver_typ" localSheetId="4" hidden="1">2</definedName>
    <definedName name="solver_typ" localSheetId="2" hidden="1">2</definedName>
    <definedName name="solver_typ" localSheetId="1" hidden="1">1</definedName>
    <definedName name="solver_val" localSheetId="4" hidden="1">0</definedName>
    <definedName name="solver_val" localSheetId="2" hidden="1">0</definedName>
    <definedName name="solver_val" localSheetId="1" hidden="1">0</definedName>
    <definedName name="solver_ver" localSheetId="4" hidden="1">3</definedName>
    <definedName name="solver_ver" localSheetId="2" hidden="1">3</definedName>
    <definedName name="solver_ver" localSheetId="1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5" l="1"/>
  <c r="AA2" i="5"/>
  <c r="AA4" i="5"/>
  <c r="Z4" i="5"/>
  <c r="X3" i="5"/>
  <c r="S3" i="5"/>
  <c r="U4" i="5"/>
  <c r="U2" i="5"/>
  <c r="F10" i="5"/>
  <c r="F3" i="5" s="1"/>
  <c r="F11" i="5"/>
  <c r="F12" i="5"/>
  <c r="F13" i="5"/>
  <c r="F14" i="5"/>
  <c r="F15" i="5"/>
  <c r="F1" i="5" s="1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9" i="5"/>
  <c r="E10" i="5"/>
  <c r="E2" i="5" s="1"/>
  <c r="E11" i="5"/>
  <c r="E12" i="5"/>
  <c r="E13" i="5"/>
  <c r="E14" i="5"/>
  <c r="E15" i="5"/>
  <c r="E16" i="5"/>
  <c r="E17" i="5"/>
  <c r="E3" i="5" s="1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9" i="5"/>
  <c r="D10" i="5"/>
  <c r="D11" i="5"/>
  <c r="D12" i="5"/>
  <c r="D13" i="5"/>
  <c r="D14" i="5"/>
  <c r="D15" i="5"/>
  <c r="D16" i="5"/>
  <c r="D17" i="5"/>
  <c r="D2" i="5" s="1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9" i="5"/>
  <c r="F2" i="5"/>
  <c r="K56" i="5"/>
  <c r="K9" i="5"/>
  <c r="C6" i="5"/>
  <c r="B6" i="5"/>
  <c r="C3" i="5"/>
  <c r="L109" i="5" s="1"/>
  <c r="B3" i="5"/>
  <c r="K25" i="5" s="1"/>
  <c r="C2" i="5"/>
  <c r="B2" i="5"/>
  <c r="C1" i="5"/>
  <c r="B1" i="5"/>
  <c r="F59" i="2"/>
  <c r="H59" i="2" s="1"/>
  <c r="I59" i="2" s="1"/>
  <c r="J59" i="2" s="1"/>
  <c r="F60" i="2"/>
  <c r="H60" i="2" s="1"/>
  <c r="I60" i="2" s="1"/>
  <c r="J60" i="2" s="1"/>
  <c r="F61" i="2"/>
  <c r="H61" i="2" s="1"/>
  <c r="I61" i="2" s="1"/>
  <c r="J61" i="2" s="1"/>
  <c r="F62" i="2"/>
  <c r="H62" i="2" s="1"/>
  <c r="I62" i="2" s="1"/>
  <c r="J62" i="2" s="1"/>
  <c r="F63" i="2"/>
  <c r="H63" i="2" s="1"/>
  <c r="I63" i="2" s="1"/>
  <c r="J63" i="2" s="1"/>
  <c r="F64" i="2"/>
  <c r="H64" i="2" s="1"/>
  <c r="I64" i="2" s="1"/>
  <c r="J64" i="2" s="1"/>
  <c r="F65" i="2"/>
  <c r="H65" i="2" s="1"/>
  <c r="I65" i="2" s="1"/>
  <c r="J65" i="2" s="1"/>
  <c r="F66" i="2"/>
  <c r="H66" i="2" s="1"/>
  <c r="I66" i="2" s="1"/>
  <c r="J66" i="2" s="1"/>
  <c r="F67" i="2"/>
  <c r="H67" i="2" s="1"/>
  <c r="I67" i="2" s="1"/>
  <c r="J67" i="2" s="1"/>
  <c r="F68" i="2"/>
  <c r="H68" i="2" s="1"/>
  <c r="I68" i="2" s="1"/>
  <c r="J68" i="2" s="1"/>
  <c r="F69" i="2"/>
  <c r="H69" i="2" s="1"/>
  <c r="I69" i="2" s="1"/>
  <c r="J69" i="2" s="1"/>
  <c r="F70" i="2"/>
  <c r="H70" i="2" s="1"/>
  <c r="I70" i="2" s="1"/>
  <c r="J70" i="2" s="1"/>
  <c r="F71" i="2"/>
  <c r="H71" i="2" s="1"/>
  <c r="I71" i="2" s="1"/>
  <c r="J71" i="2" s="1"/>
  <c r="F72" i="2"/>
  <c r="H72" i="2" s="1"/>
  <c r="I72" i="2" s="1"/>
  <c r="J72" i="2" s="1"/>
  <c r="F73" i="2"/>
  <c r="H73" i="2" s="1"/>
  <c r="I73" i="2" s="1"/>
  <c r="J73" i="2" s="1"/>
  <c r="F74" i="2"/>
  <c r="H74" i="2" s="1"/>
  <c r="I74" i="2" s="1"/>
  <c r="J74" i="2" s="1"/>
  <c r="F75" i="2"/>
  <c r="H75" i="2" s="1"/>
  <c r="I75" i="2" s="1"/>
  <c r="J75" i="2" s="1"/>
  <c r="F76" i="2"/>
  <c r="H76" i="2" s="1"/>
  <c r="I76" i="2" s="1"/>
  <c r="J76" i="2" s="1"/>
  <c r="F77" i="2"/>
  <c r="H77" i="2" s="1"/>
  <c r="I77" i="2" s="1"/>
  <c r="J77" i="2" s="1"/>
  <c r="F78" i="2"/>
  <c r="H78" i="2" s="1"/>
  <c r="I78" i="2" s="1"/>
  <c r="J78" i="2" s="1"/>
  <c r="F79" i="2"/>
  <c r="H79" i="2" s="1"/>
  <c r="I79" i="2" s="1"/>
  <c r="J79" i="2" s="1"/>
  <c r="F80" i="2"/>
  <c r="H80" i="2" s="1"/>
  <c r="I80" i="2" s="1"/>
  <c r="J80" i="2" s="1"/>
  <c r="F81" i="2"/>
  <c r="H81" i="2" s="1"/>
  <c r="I81" i="2" s="1"/>
  <c r="J81" i="2" s="1"/>
  <c r="F82" i="2"/>
  <c r="H82" i="2" s="1"/>
  <c r="I82" i="2" s="1"/>
  <c r="J82" i="2" s="1"/>
  <c r="F83" i="2"/>
  <c r="H83" i="2" s="1"/>
  <c r="I83" i="2" s="1"/>
  <c r="J83" i="2" s="1"/>
  <c r="F84" i="2"/>
  <c r="H84" i="2" s="1"/>
  <c r="I84" i="2" s="1"/>
  <c r="J84" i="2" s="1"/>
  <c r="F85" i="2"/>
  <c r="H85" i="2" s="1"/>
  <c r="I85" i="2" s="1"/>
  <c r="J85" i="2" s="1"/>
  <c r="F86" i="2"/>
  <c r="H86" i="2" s="1"/>
  <c r="I86" i="2" s="1"/>
  <c r="J86" i="2" s="1"/>
  <c r="F87" i="2"/>
  <c r="H87" i="2" s="1"/>
  <c r="I87" i="2" s="1"/>
  <c r="J87" i="2" s="1"/>
  <c r="F88" i="2"/>
  <c r="H88" i="2" s="1"/>
  <c r="I88" i="2" s="1"/>
  <c r="J88" i="2" s="1"/>
  <c r="F89" i="2"/>
  <c r="H89" i="2" s="1"/>
  <c r="I89" i="2" s="1"/>
  <c r="J89" i="2" s="1"/>
  <c r="F90" i="2"/>
  <c r="H90" i="2" s="1"/>
  <c r="I90" i="2" s="1"/>
  <c r="J90" i="2" s="1"/>
  <c r="F91" i="2"/>
  <c r="H91" i="2" s="1"/>
  <c r="I91" i="2" s="1"/>
  <c r="J91" i="2" s="1"/>
  <c r="F92" i="2"/>
  <c r="H92" i="2" s="1"/>
  <c r="I92" i="2" s="1"/>
  <c r="J92" i="2" s="1"/>
  <c r="F93" i="2"/>
  <c r="H93" i="2" s="1"/>
  <c r="I93" i="2" s="1"/>
  <c r="J93" i="2" s="1"/>
  <c r="F94" i="2"/>
  <c r="H94" i="2" s="1"/>
  <c r="I94" i="2" s="1"/>
  <c r="J94" i="2" s="1"/>
  <c r="F95" i="2"/>
  <c r="H95" i="2" s="1"/>
  <c r="I95" i="2" s="1"/>
  <c r="J95" i="2" s="1"/>
  <c r="F96" i="2"/>
  <c r="H96" i="2" s="1"/>
  <c r="I96" i="2" s="1"/>
  <c r="J96" i="2" s="1"/>
  <c r="F97" i="2"/>
  <c r="H97" i="2" s="1"/>
  <c r="I97" i="2" s="1"/>
  <c r="J97" i="2" s="1"/>
  <c r="F98" i="2"/>
  <c r="H98" i="2" s="1"/>
  <c r="I98" i="2" s="1"/>
  <c r="J98" i="2" s="1"/>
  <c r="F99" i="2"/>
  <c r="H99" i="2" s="1"/>
  <c r="I99" i="2" s="1"/>
  <c r="J99" i="2" s="1"/>
  <c r="F100" i="2"/>
  <c r="H100" i="2" s="1"/>
  <c r="I100" i="2" s="1"/>
  <c r="J100" i="2" s="1"/>
  <c r="F101" i="2"/>
  <c r="H101" i="2" s="1"/>
  <c r="I101" i="2" s="1"/>
  <c r="J101" i="2" s="1"/>
  <c r="F102" i="2"/>
  <c r="H102" i="2" s="1"/>
  <c r="I102" i="2" s="1"/>
  <c r="J102" i="2" s="1"/>
  <c r="F103" i="2"/>
  <c r="H103" i="2" s="1"/>
  <c r="I103" i="2" s="1"/>
  <c r="J103" i="2" s="1"/>
  <c r="F104" i="2"/>
  <c r="H104" i="2" s="1"/>
  <c r="I104" i="2" s="1"/>
  <c r="J104" i="2" s="1"/>
  <c r="F105" i="2"/>
  <c r="H105" i="2" s="1"/>
  <c r="I105" i="2" s="1"/>
  <c r="J105" i="2" s="1"/>
  <c r="F106" i="2"/>
  <c r="H106" i="2" s="1"/>
  <c r="I106" i="2" s="1"/>
  <c r="J106" i="2" s="1"/>
  <c r="F107" i="2"/>
  <c r="H107" i="2" s="1"/>
  <c r="I107" i="2" s="1"/>
  <c r="J107" i="2" s="1"/>
  <c r="F58" i="2"/>
  <c r="H58" i="2" s="1"/>
  <c r="F56" i="3"/>
  <c r="H56" i="3" s="1"/>
  <c r="I56" i="3" s="1"/>
  <c r="J56" i="3" s="1"/>
  <c r="F55" i="3"/>
  <c r="H55" i="3" s="1"/>
  <c r="I55" i="3" s="1"/>
  <c r="J55" i="3" s="1"/>
  <c r="F54" i="3"/>
  <c r="H54" i="3" s="1"/>
  <c r="I54" i="3" s="1"/>
  <c r="J54" i="3" s="1"/>
  <c r="F53" i="3"/>
  <c r="H53" i="3" s="1"/>
  <c r="I53" i="3" s="1"/>
  <c r="J53" i="3" s="1"/>
  <c r="F52" i="3"/>
  <c r="H52" i="3" s="1"/>
  <c r="I52" i="3" s="1"/>
  <c r="J52" i="3" s="1"/>
  <c r="F51" i="3"/>
  <c r="H51" i="3" s="1"/>
  <c r="I51" i="3" s="1"/>
  <c r="J51" i="3" s="1"/>
  <c r="F50" i="3"/>
  <c r="H50" i="3" s="1"/>
  <c r="I50" i="3" s="1"/>
  <c r="J50" i="3" s="1"/>
  <c r="F49" i="3"/>
  <c r="H49" i="3" s="1"/>
  <c r="I49" i="3" s="1"/>
  <c r="J49" i="3" s="1"/>
  <c r="F48" i="3"/>
  <c r="H48" i="3" s="1"/>
  <c r="I48" i="3" s="1"/>
  <c r="J48" i="3" s="1"/>
  <c r="F47" i="3"/>
  <c r="H47" i="3" s="1"/>
  <c r="I47" i="3" s="1"/>
  <c r="J47" i="3" s="1"/>
  <c r="F46" i="3"/>
  <c r="H46" i="3" s="1"/>
  <c r="I46" i="3" s="1"/>
  <c r="J46" i="3" s="1"/>
  <c r="F45" i="3"/>
  <c r="H45" i="3" s="1"/>
  <c r="I45" i="3" s="1"/>
  <c r="J45" i="3" s="1"/>
  <c r="F44" i="3"/>
  <c r="H44" i="3" s="1"/>
  <c r="I44" i="3" s="1"/>
  <c r="J44" i="3" s="1"/>
  <c r="F43" i="3"/>
  <c r="H43" i="3" s="1"/>
  <c r="I43" i="3" s="1"/>
  <c r="J43" i="3" s="1"/>
  <c r="F42" i="3"/>
  <c r="H42" i="3" s="1"/>
  <c r="I42" i="3" s="1"/>
  <c r="J42" i="3" s="1"/>
  <c r="F41" i="3"/>
  <c r="H41" i="3" s="1"/>
  <c r="I41" i="3" s="1"/>
  <c r="J41" i="3" s="1"/>
  <c r="F40" i="3"/>
  <c r="H40" i="3" s="1"/>
  <c r="I40" i="3" s="1"/>
  <c r="J40" i="3" s="1"/>
  <c r="F39" i="3"/>
  <c r="H39" i="3" s="1"/>
  <c r="I39" i="3" s="1"/>
  <c r="J39" i="3" s="1"/>
  <c r="F38" i="3"/>
  <c r="H38" i="3" s="1"/>
  <c r="I38" i="3" s="1"/>
  <c r="J38" i="3" s="1"/>
  <c r="F37" i="3"/>
  <c r="H37" i="3" s="1"/>
  <c r="I37" i="3" s="1"/>
  <c r="J37" i="3" s="1"/>
  <c r="F36" i="3"/>
  <c r="H36" i="3" s="1"/>
  <c r="I36" i="3" s="1"/>
  <c r="J36" i="3" s="1"/>
  <c r="F35" i="3"/>
  <c r="H35" i="3" s="1"/>
  <c r="I35" i="3" s="1"/>
  <c r="J35" i="3" s="1"/>
  <c r="F34" i="3"/>
  <c r="H34" i="3" s="1"/>
  <c r="I34" i="3" s="1"/>
  <c r="J34" i="3" s="1"/>
  <c r="F33" i="3"/>
  <c r="H33" i="3" s="1"/>
  <c r="I33" i="3" s="1"/>
  <c r="J33" i="3" s="1"/>
  <c r="F32" i="3"/>
  <c r="H32" i="3" s="1"/>
  <c r="I32" i="3" s="1"/>
  <c r="J32" i="3" s="1"/>
  <c r="F31" i="3"/>
  <c r="H31" i="3" s="1"/>
  <c r="I31" i="3" s="1"/>
  <c r="J31" i="3" s="1"/>
  <c r="F30" i="3"/>
  <c r="H30" i="3" s="1"/>
  <c r="I30" i="3" s="1"/>
  <c r="J30" i="3" s="1"/>
  <c r="F29" i="3"/>
  <c r="H29" i="3" s="1"/>
  <c r="I29" i="3" s="1"/>
  <c r="J29" i="3" s="1"/>
  <c r="F28" i="3"/>
  <c r="H28" i="3" s="1"/>
  <c r="I28" i="3" s="1"/>
  <c r="J28" i="3" s="1"/>
  <c r="F27" i="3"/>
  <c r="H27" i="3" s="1"/>
  <c r="I27" i="3" s="1"/>
  <c r="J27" i="3" s="1"/>
  <c r="F26" i="3"/>
  <c r="H26" i="3" s="1"/>
  <c r="I26" i="3" s="1"/>
  <c r="J26" i="3" s="1"/>
  <c r="F25" i="3"/>
  <c r="H25" i="3" s="1"/>
  <c r="I25" i="3" s="1"/>
  <c r="J25" i="3" s="1"/>
  <c r="F24" i="3"/>
  <c r="H24" i="3" s="1"/>
  <c r="I24" i="3" s="1"/>
  <c r="J24" i="3" s="1"/>
  <c r="F23" i="3"/>
  <c r="H23" i="3" s="1"/>
  <c r="I23" i="3" s="1"/>
  <c r="J23" i="3" s="1"/>
  <c r="F22" i="3"/>
  <c r="H22" i="3" s="1"/>
  <c r="I22" i="3" s="1"/>
  <c r="J22" i="3" s="1"/>
  <c r="F21" i="3"/>
  <c r="H21" i="3" s="1"/>
  <c r="I21" i="3" s="1"/>
  <c r="J21" i="3" s="1"/>
  <c r="F20" i="3"/>
  <c r="H20" i="3" s="1"/>
  <c r="I20" i="3" s="1"/>
  <c r="J20" i="3" s="1"/>
  <c r="F19" i="3"/>
  <c r="H19" i="3" s="1"/>
  <c r="I19" i="3" s="1"/>
  <c r="J19" i="3" s="1"/>
  <c r="F18" i="3"/>
  <c r="H18" i="3" s="1"/>
  <c r="I18" i="3" s="1"/>
  <c r="J18" i="3" s="1"/>
  <c r="F17" i="3"/>
  <c r="H17" i="3" s="1"/>
  <c r="I17" i="3" s="1"/>
  <c r="J17" i="3" s="1"/>
  <c r="F16" i="3"/>
  <c r="H16" i="3" s="1"/>
  <c r="I16" i="3" s="1"/>
  <c r="J16" i="3" s="1"/>
  <c r="F15" i="3"/>
  <c r="H15" i="3" s="1"/>
  <c r="I15" i="3" s="1"/>
  <c r="J15" i="3" s="1"/>
  <c r="F14" i="3"/>
  <c r="H14" i="3" s="1"/>
  <c r="I14" i="3" s="1"/>
  <c r="J14" i="3" s="1"/>
  <c r="F13" i="3"/>
  <c r="H13" i="3" s="1"/>
  <c r="I13" i="3" s="1"/>
  <c r="J13" i="3" s="1"/>
  <c r="F12" i="3"/>
  <c r="H12" i="3" s="1"/>
  <c r="I12" i="3" s="1"/>
  <c r="J12" i="3" s="1"/>
  <c r="F11" i="3"/>
  <c r="H11" i="3" s="1"/>
  <c r="I11" i="3" s="1"/>
  <c r="J11" i="3" s="1"/>
  <c r="F10" i="3"/>
  <c r="H10" i="3" s="1"/>
  <c r="I10" i="3" s="1"/>
  <c r="J10" i="3" s="1"/>
  <c r="F9" i="3"/>
  <c r="H9" i="3" s="1"/>
  <c r="I9" i="3" s="1"/>
  <c r="J9" i="3" s="1"/>
  <c r="F8" i="3"/>
  <c r="H8" i="3" s="1"/>
  <c r="I8" i="3" s="1"/>
  <c r="J8" i="3" s="1"/>
  <c r="F7" i="3"/>
  <c r="H7" i="3" s="1"/>
  <c r="Y3" i="5" l="1"/>
  <c r="K12" i="5"/>
  <c r="K57" i="5"/>
  <c r="K24" i="5"/>
  <c r="K61" i="5"/>
  <c r="K109" i="5"/>
  <c r="K28" i="5"/>
  <c r="K40" i="5"/>
  <c r="K41" i="5"/>
  <c r="K44" i="5"/>
  <c r="F6" i="5"/>
  <c r="O17" i="5" s="1"/>
  <c r="O73" i="5"/>
  <c r="O40" i="5"/>
  <c r="O80" i="5"/>
  <c r="O55" i="5"/>
  <c r="O15" i="5"/>
  <c r="O46" i="5"/>
  <c r="O86" i="5"/>
  <c r="O21" i="5"/>
  <c r="O69" i="5"/>
  <c r="O61" i="5"/>
  <c r="O108" i="5"/>
  <c r="O100" i="5"/>
  <c r="O43" i="5"/>
  <c r="O35" i="5"/>
  <c r="O107" i="5"/>
  <c r="O83" i="5"/>
  <c r="O75" i="5"/>
  <c r="O42" i="5"/>
  <c r="O18" i="5"/>
  <c r="O10" i="5"/>
  <c r="O82" i="5"/>
  <c r="O57" i="5"/>
  <c r="O49" i="5"/>
  <c r="O25" i="5"/>
  <c r="E1" i="5"/>
  <c r="E6" i="5"/>
  <c r="N10" i="5" s="1"/>
  <c r="N106" i="5"/>
  <c r="N90" i="5"/>
  <c r="N97" i="5"/>
  <c r="N89" i="5"/>
  <c r="N81" i="5"/>
  <c r="N32" i="5"/>
  <c r="N24" i="5"/>
  <c r="N16" i="5"/>
  <c r="N64" i="5"/>
  <c r="N55" i="5"/>
  <c r="N47" i="5"/>
  <c r="N39" i="5"/>
  <c r="N31" i="5"/>
  <c r="N23" i="5"/>
  <c r="N95" i="5"/>
  <c r="N87" i="5"/>
  <c r="N79" i="5"/>
  <c r="N71" i="5"/>
  <c r="N63" i="5"/>
  <c r="N54" i="5"/>
  <c r="N30" i="5"/>
  <c r="N22" i="5"/>
  <c r="N14" i="5"/>
  <c r="N9" i="5"/>
  <c r="N102" i="5"/>
  <c r="N94" i="5"/>
  <c r="N70" i="5"/>
  <c r="N62" i="5"/>
  <c r="N53" i="5"/>
  <c r="N45" i="5"/>
  <c r="N37" i="5"/>
  <c r="N29" i="5"/>
  <c r="N109" i="5"/>
  <c r="N101" i="5"/>
  <c r="N93" i="5"/>
  <c r="N85" i="5"/>
  <c r="N77" i="5"/>
  <c r="N69" i="5"/>
  <c r="N44" i="5"/>
  <c r="N36" i="5"/>
  <c r="N28" i="5"/>
  <c r="N20" i="5"/>
  <c r="N12" i="5"/>
  <c r="N100" i="5"/>
  <c r="N68" i="5"/>
  <c r="N60" i="5"/>
  <c r="N51" i="5"/>
  <c r="N43" i="5"/>
  <c r="N35" i="5"/>
  <c r="N27" i="5"/>
  <c r="N108" i="5"/>
  <c r="N76" i="5"/>
  <c r="N107" i="5"/>
  <c r="N99" i="5"/>
  <c r="N91" i="5"/>
  <c r="N83" i="5"/>
  <c r="N58" i="5"/>
  <c r="N50" i="5"/>
  <c r="N42" i="5"/>
  <c r="N34" i="5"/>
  <c r="N26" i="5"/>
  <c r="N18" i="5"/>
  <c r="D6" i="5"/>
  <c r="D1" i="5"/>
  <c r="M4" i="2"/>
  <c r="I58" i="2"/>
  <c r="J58" i="2" s="1"/>
  <c r="D3" i="5"/>
  <c r="K13" i="5"/>
  <c r="K29" i="5"/>
  <c r="K45" i="5"/>
  <c r="K65" i="5"/>
  <c r="K16" i="5"/>
  <c r="K32" i="5"/>
  <c r="K48" i="5"/>
  <c r="K69" i="5"/>
  <c r="K17" i="5"/>
  <c r="K33" i="5"/>
  <c r="K49" i="5"/>
  <c r="K73" i="5"/>
  <c r="K20" i="5"/>
  <c r="K36" i="5"/>
  <c r="K52" i="5"/>
  <c r="K21" i="5"/>
  <c r="K37" i="5"/>
  <c r="K53" i="5"/>
  <c r="K62" i="5"/>
  <c r="K66" i="5"/>
  <c r="K70" i="5"/>
  <c r="K74" i="5"/>
  <c r="K78" i="5"/>
  <c r="K82" i="5"/>
  <c r="K86" i="5"/>
  <c r="K90" i="5"/>
  <c r="K94" i="5"/>
  <c r="K98" i="5"/>
  <c r="K102" i="5"/>
  <c r="K106" i="5"/>
  <c r="L9" i="5"/>
  <c r="L13" i="5"/>
  <c r="L17" i="5"/>
  <c r="L21" i="5"/>
  <c r="L25" i="5"/>
  <c r="L29" i="5"/>
  <c r="L33" i="5"/>
  <c r="L37" i="5"/>
  <c r="L41" i="5"/>
  <c r="L45" i="5"/>
  <c r="L49" i="5"/>
  <c r="L53" i="5"/>
  <c r="L57" i="5"/>
  <c r="L62" i="5"/>
  <c r="L66" i="5"/>
  <c r="L70" i="5"/>
  <c r="L74" i="5"/>
  <c r="L78" i="5"/>
  <c r="L82" i="5"/>
  <c r="L86" i="5"/>
  <c r="L90" i="5"/>
  <c r="L94" i="5"/>
  <c r="L98" i="5"/>
  <c r="L102" i="5"/>
  <c r="L106" i="5"/>
  <c r="K10" i="5"/>
  <c r="K14" i="5"/>
  <c r="K18" i="5"/>
  <c r="K22" i="5"/>
  <c r="K26" i="5"/>
  <c r="K30" i="5"/>
  <c r="K34" i="5"/>
  <c r="K38" i="5"/>
  <c r="K42" i="5"/>
  <c r="K46" i="5"/>
  <c r="K50" i="5"/>
  <c r="K54" i="5"/>
  <c r="K58" i="5"/>
  <c r="K63" i="5"/>
  <c r="K67" i="5"/>
  <c r="K71" i="5"/>
  <c r="K75" i="5"/>
  <c r="K79" i="5"/>
  <c r="K83" i="5"/>
  <c r="K87" i="5"/>
  <c r="K91" i="5"/>
  <c r="K95" i="5"/>
  <c r="K99" i="5"/>
  <c r="K103" i="5"/>
  <c r="K107" i="5"/>
  <c r="L10" i="5"/>
  <c r="L14" i="5"/>
  <c r="L18" i="5"/>
  <c r="L22" i="5"/>
  <c r="L26" i="5"/>
  <c r="L30" i="5"/>
  <c r="L34" i="5"/>
  <c r="L38" i="5"/>
  <c r="L42" i="5"/>
  <c r="L46" i="5"/>
  <c r="L50" i="5"/>
  <c r="L54" i="5"/>
  <c r="L58" i="5"/>
  <c r="L63" i="5"/>
  <c r="L67" i="5"/>
  <c r="L71" i="5"/>
  <c r="L75" i="5"/>
  <c r="L79" i="5"/>
  <c r="L83" i="5"/>
  <c r="L87" i="5"/>
  <c r="L91" i="5"/>
  <c r="L95" i="5"/>
  <c r="L99" i="5"/>
  <c r="L103" i="5"/>
  <c r="L107" i="5"/>
  <c r="K11" i="5"/>
  <c r="K15" i="5"/>
  <c r="K19" i="5"/>
  <c r="K23" i="5"/>
  <c r="K27" i="5"/>
  <c r="K31" i="5"/>
  <c r="K35" i="5"/>
  <c r="K39" i="5"/>
  <c r="K43" i="5"/>
  <c r="K47" i="5"/>
  <c r="K51" i="5"/>
  <c r="K55" i="5"/>
  <c r="K60" i="5"/>
  <c r="K64" i="5"/>
  <c r="K68" i="5"/>
  <c r="K72" i="5"/>
  <c r="K76" i="5"/>
  <c r="K80" i="5"/>
  <c r="K84" i="5"/>
  <c r="K88" i="5"/>
  <c r="K92" i="5"/>
  <c r="K96" i="5"/>
  <c r="K100" i="5"/>
  <c r="K104" i="5"/>
  <c r="K108" i="5"/>
  <c r="L11" i="5"/>
  <c r="L15" i="5"/>
  <c r="L19" i="5"/>
  <c r="L23" i="5"/>
  <c r="L27" i="5"/>
  <c r="L31" i="5"/>
  <c r="L35" i="5"/>
  <c r="L39" i="5"/>
  <c r="L43" i="5"/>
  <c r="L47" i="5"/>
  <c r="L51" i="5"/>
  <c r="L55" i="5"/>
  <c r="L60" i="5"/>
  <c r="L64" i="5"/>
  <c r="L68" i="5"/>
  <c r="L72" i="5"/>
  <c r="L76" i="5"/>
  <c r="L80" i="5"/>
  <c r="L84" i="5"/>
  <c r="L88" i="5"/>
  <c r="L92" i="5"/>
  <c r="L96" i="5"/>
  <c r="L100" i="5"/>
  <c r="L104" i="5"/>
  <c r="L108" i="5"/>
  <c r="K77" i="5"/>
  <c r="K81" i="5"/>
  <c r="K85" i="5"/>
  <c r="K89" i="5"/>
  <c r="K93" i="5"/>
  <c r="K97" i="5"/>
  <c r="K101" i="5"/>
  <c r="K105" i="5"/>
  <c r="L12" i="5"/>
  <c r="L16" i="5"/>
  <c r="L20" i="5"/>
  <c r="L24" i="5"/>
  <c r="L28" i="5"/>
  <c r="L32" i="5"/>
  <c r="L36" i="5"/>
  <c r="L40" i="5"/>
  <c r="L44" i="5"/>
  <c r="L48" i="5"/>
  <c r="L52" i="5"/>
  <c r="L56" i="5"/>
  <c r="L61" i="5"/>
  <c r="L65" i="5"/>
  <c r="L69" i="5"/>
  <c r="L73" i="5"/>
  <c r="L77" i="5"/>
  <c r="L81" i="5"/>
  <c r="L85" i="5"/>
  <c r="L89" i="5"/>
  <c r="L93" i="5"/>
  <c r="L97" i="5"/>
  <c r="L101" i="5"/>
  <c r="L105" i="5"/>
  <c r="H4" i="3"/>
  <c r="I7" i="3"/>
  <c r="J7" i="3" s="1"/>
  <c r="O66" i="5" l="1"/>
  <c r="O26" i="5"/>
  <c r="O91" i="5"/>
  <c r="O51" i="5"/>
  <c r="O12" i="5"/>
  <c r="O77" i="5"/>
  <c r="O37" i="5"/>
  <c r="O102" i="5"/>
  <c r="O63" i="5"/>
  <c r="O31" i="5"/>
  <c r="O96" i="5"/>
  <c r="O97" i="5"/>
  <c r="O74" i="5"/>
  <c r="O34" i="5"/>
  <c r="O99" i="5"/>
  <c r="O60" i="5"/>
  <c r="O20" i="5"/>
  <c r="O85" i="5"/>
  <c r="O45" i="5"/>
  <c r="O9" i="5"/>
  <c r="O71" i="5"/>
  <c r="O39" i="5"/>
  <c r="O104" i="5"/>
  <c r="O105" i="5"/>
  <c r="O68" i="5"/>
  <c r="O28" i="5"/>
  <c r="O93" i="5"/>
  <c r="O53" i="5"/>
  <c r="O14" i="5"/>
  <c r="O79" i="5"/>
  <c r="O47" i="5"/>
  <c r="O24" i="5"/>
  <c r="O16" i="5"/>
  <c r="O90" i="5"/>
  <c r="O50" i="5"/>
  <c r="O11" i="5"/>
  <c r="O76" i="5"/>
  <c r="O36" i="5"/>
  <c r="O101" i="5"/>
  <c r="O62" i="5"/>
  <c r="O22" i="5"/>
  <c r="O87" i="5"/>
  <c r="O32" i="5"/>
  <c r="O33" i="5"/>
  <c r="O98" i="5"/>
  <c r="O58" i="5"/>
  <c r="O19" i="5"/>
  <c r="O84" i="5"/>
  <c r="O44" i="5"/>
  <c r="O109" i="5"/>
  <c r="O70" i="5"/>
  <c r="O30" i="5"/>
  <c r="O95" i="5"/>
  <c r="O64" i="5"/>
  <c r="O48" i="5"/>
  <c r="O56" i="5"/>
  <c r="O41" i="5"/>
  <c r="O106" i="5"/>
  <c r="O67" i="5"/>
  <c r="O27" i="5"/>
  <c r="O92" i="5"/>
  <c r="O52" i="5"/>
  <c r="O13" i="5"/>
  <c r="O78" i="5"/>
  <c r="O38" i="5"/>
  <c r="O103" i="5"/>
  <c r="O72" i="5"/>
  <c r="O65" i="5"/>
  <c r="O89" i="5"/>
  <c r="O29" i="5"/>
  <c r="O94" i="5"/>
  <c r="O54" i="5"/>
  <c r="O23" i="5"/>
  <c r="O88" i="5"/>
  <c r="O81" i="5"/>
  <c r="N67" i="5"/>
  <c r="N11" i="5"/>
  <c r="N84" i="5"/>
  <c r="N52" i="5"/>
  <c r="N13" i="5"/>
  <c r="N78" i="5"/>
  <c r="N38" i="5"/>
  <c r="N103" i="5"/>
  <c r="N72" i="5"/>
  <c r="N40" i="5"/>
  <c r="N105" i="5"/>
  <c r="N33" i="5"/>
  <c r="N75" i="5"/>
  <c r="N19" i="5"/>
  <c r="N92" i="5"/>
  <c r="N61" i="5"/>
  <c r="N21" i="5"/>
  <c r="N86" i="5"/>
  <c r="N46" i="5"/>
  <c r="N15" i="5"/>
  <c r="N80" i="5"/>
  <c r="N48" i="5"/>
  <c r="N25" i="5"/>
  <c r="N49" i="5"/>
  <c r="N88" i="5"/>
  <c r="N56" i="5"/>
  <c r="N41" i="5"/>
  <c r="N66" i="5"/>
  <c r="N96" i="5"/>
  <c r="N65" i="5"/>
  <c r="N57" i="5"/>
  <c r="N82" i="5"/>
  <c r="N104" i="5"/>
  <c r="N73" i="5"/>
  <c r="N74" i="5"/>
  <c r="N98" i="5"/>
  <c r="N17" i="5"/>
  <c r="M11" i="5"/>
  <c r="M19" i="5"/>
  <c r="M27" i="5"/>
  <c r="M35" i="5"/>
  <c r="R35" i="5" s="1"/>
  <c r="T35" i="5" s="1"/>
  <c r="U35" i="5" s="1"/>
  <c r="V35" i="5" s="1"/>
  <c r="M43" i="5"/>
  <c r="R43" i="5" s="1"/>
  <c r="T43" i="5" s="1"/>
  <c r="U43" i="5" s="1"/>
  <c r="V43" i="5" s="1"/>
  <c r="M51" i="5"/>
  <c r="R51" i="5" s="1"/>
  <c r="T51" i="5" s="1"/>
  <c r="U51" i="5" s="1"/>
  <c r="V51" i="5" s="1"/>
  <c r="M60" i="5"/>
  <c r="M68" i="5"/>
  <c r="M76" i="5"/>
  <c r="M84" i="5"/>
  <c r="M92" i="5"/>
  <c r="M100" i="5"/>
  <c r="R100" i="5" s="1"/>
  <c r="T100" i="5" s="1"/>
  <c r="U100" i="5" s="1"/>
  <c r="V100" i="5" s="1"/>
  <c r="M108" i="5"/>
  <c r="R108" i="5" s="1"/>
  <c r="T108" i="5" s="1"/>
  <c r="U108" i="5" s="1"/>
  <c r="V108" i="5" s="1"/>
  <c r="M67" i="5"/>
  <c r="R67" i="5" s="1"/>
  <c r="T67" i="5" s="1"/>
  <c r="U67" i="5" s="1"/>
  <c r="V67" i="5" s="1"/>
  <c r="M12" i="5"/>
  <c r="M20" i="5"/>
  <c r="M28" i="5"/>
  <c r="M36" i="5"/>
  <c r="M44" i="5"/>
  <c r="R44" i="5" s="1"/>
  <c r="T44" i="5" s="1"/>
  <c r="U44" i="5" s="1"/>
  <c r="V44" i="5" s="1"/>
  <c r="M52" i="5"/>
  <c r="M61" i="5"/>
  <c r="M69" i="5"/>
  <c r="R69" i="5" s="1"/>
  <c r="T69" i="5" s="1"/>
  <c r="U69" i="5" s="1"/>
  <c r="V69" i="5" s="1"/>
  <c r="M77" i="5"/>
  <c r="M85" i="5"/>
  <c r="M93" i="5"/>
  <c r="M101" i="5"/>
  <c r="R101" i="5" s="1"/>
  <c r="T101" i="5" s="1"/>
  <c r="U101" i="5" s="1"/>
  <c r="V101" i="5" s="1"/>
  <c r="M109" i="5"/>
  <c r="R109" i="5" s="1"/>
  <c r="T109" i="5" s="1"/>
  <c r="U109" i="5" s="1"/>
  <c r="V109" i="5" s="1"/>
  <c r="M13" i="5"/>
  <c r="M21" i="5"/>
  <c r="R21" i="5" s="1"/>
  <c r="T21" i="5" s="1"/>
  <c r="U21" i="5" s="1"/>
  <c r="V21" i="5" s="1"/>
  <c r="M37" i="5"/>
  <c r="R37" i="5" s="1"/>
  <c r="T37" i="5" s="1"/>
  <c r="U37" i="5" s="1"/>
  <c r="V37" i="5" s="1"/>
  <c r="M45" i="5"/>
  <c r="M53" i="5"/>
  <c r="M70" i="5"/>
  <c r="M78" i="5"/>
  <c r="M94" i="5"/>
  <c r="R94" i="5" s="1"/>
  <c r="T94" i="5" s="1"/>
  <c r="U94" i="5" s="1"/>
  <c r="V94" i="5" s="1"/>
  <c r="M102" i="5"/>
  <c r="R102" i="5" s="1"/>
  <c r="T102" i="5" s="1"/>
  <c r="U102" i="5" s="1"/>
  <c r="V102" i="5" s="1"/>
  <c r="M18" i="5"/>
  <c r="R18" i="5" s="1"/>
  <c r="T18" i="5" s="1"/>
  <c r="U18" i="5" s="1"/>
  <c r="V18" i="5" s="1"/>
  <c r="M91" i="5"/>
  <c r="R91" i="5" s="1"/>
  <c r="T91" i="5" s="1"/>
  <c r="U91" i="5" s="1"/>
  <c r="V91" i="5" s="1"/>
  <c r="M29" i="5"/>
  <c r="M62" i="5"/>
  <c r="R62" i="5" s="1"/>
  <c r="T62" i="5" s="1"/>
  <c r="U62" i="5" s="1"/>
  <c r="V62" i="5" s="1"/>
  <c r="M86" i="5"/>
  <c r="R86" i="5" s="1"/>
  <c r="T86" i="5" s="1"/>
  <c r="U86" i="5" s="1"/>
  <c r="V86" i="5" s="1"/>
  <c r="M58" i="5"/>
  <c r="M14" i="5"/>
  <c r="M22" i="5"/>
  <c r="R22" i="5" s="1"/>
  <c r="T22" i="5" s="1"/>
  <c r="U22" i="5" s="1"/>
  <c r="V22" i="5" s="1"/>
  <c r="M30" i="5"/>
  <c r="R30" i="5" s="1"/>
  <c r="T30" i="5" s="1"/>
  <c r="U30" i="5" s="1"/>
  <c r="V30" i="5" s="1"/>
  <c r="M38" i="5"/>
  <c r="R38" i="5" s="1"/>
  <c r="T38" i="5" s="1"/>
  <c r="U38" i="5" s="1"/>
  <c r="V38" i="5" s="1"/>
  <c r="M46" i="5"/>
  <c r="R46" i="5" s="1"/>
  <c r="T46" i="5" s="1"/>
  <c r="U46" i="5" s="1"/>
  <c r="V46" i="5" s="1"/>
  <c r="M54" i="5"/>
  <c r="R54" i="5" s="1"/>
  <c r="T54" i="5" s="1"/>
  <c r="U54" i="5" s="1"/>
  <c r="V54" i="5" s="1"/>
  <c r="M63" i="5"/>
  <c r="R63" i="5" s="1"/>
  <c r="T63" i="5" s="1"/>
  <c r="U63" i="5" s="1"/>
  <c r="V63" i="5" s="1"/>
  <c r="M71" i="5"/>
  <c r="M79" i="5"/>
  <c r="M87" i="5"/>
  <c r="R87" i="5" s="1"/>
  <c r="T87" i="5" s="1"/>
  <c r="U87" i="5" s="1"/>
  <c r="V87" i="5" s="1"/>
  <c r="M95" i="5"/>
  <c r="R95" i="5" s="1"/>
  <c r="T95" i="5" s="1"/>
  <c r="U95" i="5" s="1"/>
  <c r="V95" i="5" s="1"/>
  <c r="M103" i="5"/>
  <c r="R103" i="5" s="1"/>
  <c r="T103" i="5" s="1"/>
  <c r="U103" i="5" s="1"/>
  <c r="V103" i="5" s="1"/>
  <c r="M50" i="5"/>
  <c r="M15" i="5"/>
  <c r="R15" i="5" s="1"/>
  <c r="T15" i="5" s="1"/>
  <c r="U15" i="5" s="1"/>
  <c r="V15" i="5" s="1"/>
  <c r="M23" i="5"/>
  <c r="R23" i="5" s="1"/>
  <c r="T23" i="5" s="1"/>
  <c r="U23" i="5" s="1"/>
  <c r="V23" i="5" s="1"/>
  <c r="M31" i="5"/>
  <c r="R31" i="5" s="1"/>
  <c r="T31" i="5" s="1"/>
  <c r="U31" i="5" s="1"/>
  <c r="V31" i="5" s="1"/>
  <c r="M39" i="5"/>
  <c r="M47" i="5"/>
  <c r="R47" i="5" s="1"/>
  <c r="T47" i="5" s="1"/>
  <c r="U47" i="5" s="1"/>
  <c r="V47" i="5" s="1"/>
  <c r="M55" i="5"/>
  <c r="R55" i="5" s="1"/>
  <c r="T55" i="5" s="1"/>
  <c r="U55" i="5" s="1"/>
  <c r="V55" i="5" s="1"/>
  <c r="M64" i="5"/>
  <c r="R64" i="5" s="1"/>
  <c r="T64" i="5" s="1"/>
  <c r="U64" i="5" s="1"/>
  <c r="V64" i="5" s="1"/>
  <c r="M72" i="5"/>
  <c r="M80" i="5"/>
  <c r="R80" i="5" s="1"/>
  <c r="T80" i="5" s="1"/>
  <c r="U80" i="5" s="1"/>
  <c r="V80" i="5" s="1"/>
  <c r="M88" i="5"/>
  <c r="M96" i="5"/>
  <c r="M104" i="5"/>
  <c r="R104" i="5" s="1"/>
  <c r="T104" i="5" s="1"/>
  <c r="U104" i="5" s="1"/>
  <c r="V104" i="5" s="1"/>
  <c r="M9" i="5"/>
  <c r="R9" i="5" s="1"/>
  <c r="T9" i="5" s="1"/>
  <c r="M42" i="5"/>
  <c r="R42" i="5" s="1"/>
  <c r="T42" i="5" s="1"/>
  <c r="U42" i="5" s="1"/>
  <c r="V42" i="5" s="1"/>
  <c r="M107" i="5"/>
  <c r="R107" i="5" s="1"/>
  <c r="T107" i="5" s="1"/>
  <c r="U107" i="5" s="1"/>
  <c r="V107" i="5" s="1"/>
  <c r="M16" i="5"/>
  <c r="M24" i="5"/>
  <c r="R24" i="5" s="1"/>
  <c r="T24" i="5" s="1"/>
  <c r="U24" i="5" s="1"/>
  <c r="V24" i="5" s="1"/>
  <c r="M32" i="5"/>
  <c r="M40" i="5"/>
  <c r="R40" i="5" s="1"/>
  <c r="T40" i="5" s="1"/>
  <c r="U40" i="5" s="1"/>
  <c r="V40" i="5" s="1"/>
  <c r="M48" i="5"/>
  <c r="M56" i="5"/>
  <c r="R56" i="5" s="1"/>
  <c r="T56" i="5" s="1"/>
  <c r="U56" i="5" s="1"/>
  <c r="V56" i="5" s="1"/>
  <c r="M65" i="5"/>
  <c r="M73" i="5"/>
  <c r="R73" i="5" s="1"/>
  <c r="T73" i="5" s="1"/>
  <c r="U73" i="5" s="1"/>
  <c r="V73" i="5" s="1"/>
  <c r="M81" i="5"/>
  <c r="M89" i="5"/>
  <c r="M97" i="5"/>
  <c r="M105" i="5"/>
  <c r="M74" i="5"/>
  <c r="M98" i="5"/>
  <c r="M10" i="5"/>
  <c r="R10" i="5" s="1"/>
  <c r="T10" i="5" s="1"/>
  <c r="U10" i="5" s="1"/>
  <c r="V10" i="5" s="1"/>
  <c r="M34" i="5"/>
  <c r="R34" i="5" s="1"/>
  <c r="T34" i="5" s="1"/>
  <c r="U34" i="5" s="1"/>
  <c r="V34" i="5" s="1"/>
  <c r="M75" i="5"/>
  <c r="M99" i="5"/>
  <c r="R99" i="5" s="1"/>
  <c r="T99" i="5" s="1"/>
  <c r="U99" i="5" s="1"/>
  <c r="V99" i="5" s="1"/>
  <c r="M17" i="5"/>
  <c r="R17" i="5" s="1"/>
  <c r="T17" i="5" s="1"/>
  <c r="U17" i="5" s="1"/>
  <c r="V17" i="5" s="1"/>
  <c r="M25" i="5"/>
  <c r="R25" i="5" s="1"/>
  <c r="T25" i="5" s="1"/>
  <c r="U25" i="5" s="1"/>
  <c r="V25" i="5" s="1"/>
  <c r="M33" i="5"/>
  <c r="M41" i="5"/>
  <c r="M49" i="5"/>
  <c r="M57" i="5"/>
  <c r="R57" i="5" s="1"/>
  <c r="T57" i="5" s="1"/>
  <c r="U57" i="5" s="1"/>
  <c r="V57" i="5" s="1"/>
  <c r="M66" i="5"/>
  <c r="M82" i="5"/>
  <c r="R82" i="5" s="1"/>
  <c r="T82" i="5" s="1"/>
  <c r="U82" i="5" s="1"/>
  <c r="V82" i="5" s="1"/>
  <c r="M90" i="5"/>
  <c r="M106" i="5"/>
  <c r="R106" i="5" s="1"/>
  <c r="T106" i="5" s="1"/>
  <c r="U106" i="5" s="1"/>
  <c r="V106" i="5" s="1"/>
  <c r="M26" i="5"/>
  <c r="R26" i="5" s="1"/>
  <c r="T26" i="5" s="1"/>
  <c r="U26" i="5" s="1"/>
  <c r="V26" i="5" s="1"/>
  <c r="M83" i="5"/>
  <c r="R83" i="5" s="1"/>
  <c r="T83" i="5" s="1"/>
  <c r="U83" i="5" s="1"/>
  <c r="V83" i="5" s="1"/>
  <c r="P3" i="2"/>
  <c r="P5" i="2"/>
  <c r="O5" i="2"/>
  <c r="K5" i="3"/>
  <c r="K3" i="3"/>
  <c r="J5" i="3"/>
  <c r="U9" i="5" l="1"/>
  <c r="V9" i="5" s="1"/>
  <c r="R74" i="5"/>
  <c r="T74" i="5" s="1"/>
  <c r="U74" i="5" s="1"/>
  <c r="V74" i="5" s="1"/>
  <c r="R39" i="5"/>
  <c r="T39" i="5" s="1"/>
  <c r="U39" i="5" s="1"/>
  <c r="V39" i="5" s="1"/>
  <c r="R79" i="5"/>
  <c r="T79" i="5" s="1"/>
  <c r="U79" i="5" s="1"/>
  <c r="V79" i="5" s="1"/>
  <c r="R14" i="5"/>
  <c r="T14" i="5" s="1"/>
  <c r="U14" i="5" s="1"/>
  <c r="V14" i="5" s="1"/>
  <c r="R92" i="5"/>
  <c r="T92" i="5" s="1"/>
  <c r="U92" i="5" s="1"/>
  <c r="V92" i="5" s="1"/>
  <c r="R27" i="5"/>
  <c r="T27" i="5" s="1"/>
  <c r="U27" i="5" s="1"/>
  <c r="V27" i="5" s="1"/>
  <c r="R71" i="5"/>
  <c r="T71" i="5" s="1"/>
  <c r="U71" i="5" s="1"/>
  <c r="V71" i="5" s="1"/>
  <c r="R58" i="5"/>
  <c r="T58" i="5" s="1"/>
  <c r="U58" i="5" s="1"/>
  <c r="V58" i="5" s="1"/>
  <c r="R36" i="5"/>
  <c r="T36" i="5" s="1"/>
  <c r="U36" i="5" s="1"/>
  <c r="V36" i="5" s="1"/>
  <c r="R90" i="5"/>
  <c r="T90" i="5" s="1"/>
  <c r="U90" i="5" s="1"/>
  <c r="V90" i="5" s="1"/>
  <c r="R97" i="5"/>
  <c r="T97" i="5" s="1"/>
  <c r="U97" i="5" s="1"/>
  <c r="V97" i="5" s="1"/>
  <c r="R32" i="5"/>
  <c r="T32" i="5" s="1"/>
  <c r="U32" i="5" s="1"/>
  <c r="V32" i="5" s="1"/>
  <c r="R88" i="5"/>
  <c r="T88" i="5" s="1"/>
  <c r="U88" i="5" s="1"/>
  <c r="V88" i="5" s="1"/>
  <c r="R70" i="5"/>
  <c r="T70" i="5" s="1"/>
  <c r="U70" i="5" s="1"/>
  <c r="V70" i="5" s="1"/>
  <c r="R93" i="5"/>
  <c r="T93" i="5" s="1"/>
  <c r="U93" i="5" s="1"/>
  <c r="V93" i="5" s="1"/>
  <c r="R28" i="5"/>
  <c r="T28" i="5" s="1"/>
  <c r="U28" i="5" s="1"/>
  <c r="V28" i="5" s="1"/>
  <c r="R76" i="5"/>
  <c r="T76" i="5" s="1"/>
  <c r="U76" i="5" s="1"/>
  <c r="V76" i="5" s="1"/>
  <c r="R11" i="5"/>
  <c r="T11" i="5" s="1"/>
  <c r="U11" i="5" s="1"/>
  <c r="V11" i="5" s="1"/>
  <c r="R89" i="5"/>
  <c r="T89" i="5" s="1"/>
  <c r="U89" i="5" s="1"/>
  <c r="V89" i="5" s="1"/>
  <c r="R53" i="5"/>
  <c r="T53" i="5" s="1"/>
  <c r="U53" i="5" s="1"/>
  <c r="V53" i="5" s="1"/>
  <c r="R85" i="5"/>
  <c r="T85" i="5" s="1"/>
  <c r="U85" i="5" s="1"/>
  <c r="V85" i="5" s="1"/>
  <c r="R20" i="5"/>
  <c r="T20" i="5" s="1"/>
  <c r="U20" i="5" s="1"/>
  <c r="V20" i="5" s="1"/>
  <c r="R68" i="5"/>
  <c r="T68" i="5" s="1"/>
  <c r="U68" i="5" s="1"/>
  <c r="V68" i="5" s="1"/>
  <c r="R66" i="5"/>
  <c r="T66" i="5" s="1"/>
  <c r="U66" i="5" s="1"/>
  <c r="V66" i="5" s="1"/>
  <c r="R81" i="5"/>
  <c r="T81" i="5" s="1"/>
  <c r="U81" i="5" s="1"/>
  <c r="V81" i="5" s="1"/>
  <c r="R16" i="5"/>
  <c r="T16" i="5" s="1"/>
  <c r="U16" i="5" s="1"/>
  <c r="V16" i="5" s="1"/>
  <c r="R72" i="5"/>
  <c r="T72" i="5" s="1"/>
  <c r="U72" i="5" s="1"/>
  <c r="V72" i="5" s="1"/>
  <c r="R50" i="5"/>
  <c r="T50" i="5" s="1"/>
  <c r="U50" i="5" s="1"/>
  <c r="V50" i="5" s="1"/>
  <c r="R29" i="5"/>
  <c r="T29" i="5" s="1"/>
  <c r="U29" i="5" s="1"/>
  <c r="V29" i="5" s="1"/>
  <c r="R45" i="5"/>
  <c r="T45" i="5" s="1"/>
  <c r="U45" i="5" s="1"/>
  <c r="V45" i="5" s="1"/>
  <c r="R77" i="5"/>
  <c r="T77" i="5" s="1"/>
  <c r="U77" i="5" s="1"/>
  <c r="V77" i="5" s="1"/>
  <c r="R12" i="5"/>
  <c r="T12" i="5" s="1"/>
  <c r="U12" i="5" s="1"/>
  <c r="V12" i="5" s="1"/>
  <c r="R60" i="5"/>
  <c r="T60" i="5" s="1"/>
  <c r="U60" i="5" s="1"/>
  <c r="V60" i="5" s="1"/>
  <c r="R33" i="5"/>
  <c r="T33" i="5" s="1"/>
  <c r="U33" i="5" s="1"/>
  <c r="V33" i="5" s="1"/>
  <c r="R48" i="5"/>
  <c r="T48" i="5" s="1"/>
  <c r="U48" i="5" s="1"/>
  <c r="V48" i="5" s="1"/>
  <c r="R105" i="5"/>
  <c r="T105" i="5" s="1"/>
  <c r="U105" i="5" s="1"/>
  <c r="V105" i="5" s="1"/>
  <c r="R96" i="5"/>
  <c r="T96" i="5" s="1"/>
  <c r="U96" i="5" s="1"/>
  <c r="V96" i="5" s="1"/>
  <c r="R78" i="5"/>
  <c r="T78" i="5" s="1"/>
  <c r="U78" i="5" s="1"/>
  <c r="V78" i="5" s="1"/>
  <c r="R84" i="5"/>
  <c r="T84" i="5" s="1"/>
  <c r="U84" i="5" s="1"/>
  <c r="V84" i="5" s="1"/>
  <c r="R19" i="5"/>
  <c r="T19" i="5" s="1"/>
  <c r="U19" i="5" s="1"/>
  <c r="V19" i="5" s="1"/>
  <c r="R49" i="5"/>
  <c r="T49" i="5" s="1"/>
  <c r="U49" i="5" s="1"/>
  <c r="V49" i="5" s="1"/>
  <c r="R65" i="5"/>
  <c r="T65" i="5" s="1"/>
  <c r="U65" i="5" s="1"/>
  <c r="V65" i="5" s="1"/>
  <c r="R61" i="5"/>
  <c r="T61" i="5" s="1"/>
  <c r="U61" i="5" s="1"/>
  <c r="V61" i="5" s="1"/>
  <c r="R75" i="5"/>
  <c r="T75" i="5" s="1"/>
  <c r="U75" i="5" s="1"/>
  <c r="V75" i="5" s="1"/>
  <c r="R41" i="5"/>
  <c r="T41" i="5" s="1"/>
  <c r="U41" i="5" s="1"/>
  <c r="V41" i="5" s="1"/>
  <c r="R98" i="5"/>
  <c r="T98" i="5" s="1"/>
  <c r="U98" i="5" s="1"/>
  <c r="V98" i="5" s="1"/>
  <c r="R13" i="5"/>
  <c r="T13" i="5" s="1"/>
  <c r="U13" i="5" s="1"/>
  <c r="V13" i="5" s="1"/>
  <c r="R52" i="5"/>
  <c r="T52" i="5" s="1"/>
  <c r="U52" i="5" s="1"/>
  <c r="V52" i="5" s="1"/>
  <c r="N4" i="2"/>
  <c r="I4" i="3"/>
  <c r="F8" i="2"/>
  <c r="H8" i="2" s="1"/>
  <c r="I8" i="2" s="1"/>
  <c r="J8" i="2" s="1"/>
  <c r="F9" i="2"/>
  <c r="H9" i="2" s="1"/>
  <c r="I9" i="2" s="1"/>
  <c r="J9" i="2" s="1"/>
  <c r="F10" i="2"/>
  <c r="H10" i="2" s="1"/>
  <c r="I10" i="2" s="1"/>
  <c r="J10" i="2" s="1"/>
  <c r="F11" i="2"/>
  <c r="H11" i="2" s="1"/>
  <c r="I11" i="2" s="1"/>
  <c r="J11" i="2" s="1"/>
  <c r="F12" i="2"/>
  <c r="H12" i="2" s="1"/>
  <c r="I12" i="2" s="1"/>
  <c r="J12" i="2" s="1"/>
  <c r="F13" i="2"/>
  <c r="H13" i="2" s="1"/>
  <c r="I13" i="2" s="1"/>
  <c r="J13" i="2" s="1"/>
  <c r="F14" i="2"/>
  <c r="H14" i="2" s="1"/>
  <c r="I14" i="2" s="1"/>
  <c r="J14" i="2" s="1"/>
  <c r="F15" i="2"/>
  <c r="H15" i="2" s="1"/>
  <c r="I15" i="2" s="1"/>
  <c r="J15" i="2" s="1"/>
  <c r="F16" i="2"/>
  <c r="H16" i="2" s="1"/>
  <c r="I16" i="2" s="1"/>
  <c r="J16" i="2" s="1"/>
  <c r="F17" i="2"/>
  <c r="H17" i="2" s="1"/>
  <c r="I17" i="2" s="1"/>
  <c r="J17" i="2" s="1"/>
  <c r="F18" i="2"/>
  <c r="H18" i="2" s="1"/>
  <c r="I18" i="2" s="1"/>
  <c r="J18" i="2" s="1"/>
  <c r="F19" i="2"/>
  <c r="H19" i="2" s="1"/>
  <c r="I19" i="2" s="1"/>
  <c r="J19" i="2" s="1"/>
  <c r="F20" i="2"/>
  <c r="H20" i="2" s="1"/>
  <c r="I20" i="2" s="1"/>
  <c r="J20" i="2" s="1"/>
  <c r="F21" i="2"/>
  <c r="H21" i="2" s="1"/>
  <c r="I21" i="2" s="1"/>
  <c r="J21" i="2" s="1"/>
  <c r="F22" i="2"/>
  <c r="H22" i="2" s="1"/>
  <c r="I22" i="2" s="1"/>
  <c r="J22" i="2" s="1"/>
  <c r="F23" i="2"/>
  <c r="H23" i="2" s="1"/>
  <c r="I23" i="2" s="1"/>
  <c r="J23" i="2" s="1"/>
  <c r="F24" i="2"/>
  <c r="H24" i="2" s="1"/>
  <c r="I24" i="2" s="1"/>
  <c r="J24" i="2" s="1"/>
  <c r="F25" i="2"/>
  <c r="H25" i="2" s="1"/>
  <c r="I25" i="2" s="1"/>
  <c r="J25" i="2" s="1"/>
  <c r="F26" i="2"/>
  <c r="H26" i="2" s="1"/>
  <c r="I26" i="2" s="1"/>
  <c r="J26" i="2" s="1"/>
  <c r="F27" i="2"/>
  <c r="H27" i="2" s="1"/>
  <c r="I27" i="2" s="1"/>
  <c r="J27" i="2" s="1"/>
  <c r="F28" i="2"/>
  <c r="H28" i="2" s="1"/>
  <c r="I28" i="2" s="1"/>
  <c r="J28" i="2" s="1"/>
  <c r="F29" i="2"/>
  <c r="H29" i="2" s="1"/>
  <c r="I29" i="2" s="1"/>
  <c r="J29" i="2" s="1"/>
  <c r="F30" i="2"/>
  <c r="H30" i="2" s="1"/>
  <c r="I30" i="2" s="1"/>
  <c r="J30" i="2" s="1"/>
  <c r="F31" i="2"/>
  <c r="H31" i="2" s="1"/>
  <c r="I31" i="2" s="1"/>
  <c r="J31" i="2" s="1"/>
  <c r="F32" i="2"/>
  <c r="H32" i="2" s="1"/>
  <c r="I32" i="2" s="1"/>
  <c r="J32" i="2" s="1"/>
  <c r="F33" i="2"/>
  <c r="H33" i="2" s="1"/>
  <c r="I33" i="2" s="1"/>
  <c r="J33" i="2" s="1"/>
  <c r="F34" i="2"/>
  <c r="H34" i="2" s="1"/>
  <c r="I34" i="2" s="1"/>
  <c r="J34" i="2" s="1"/>
  <c r="F35" i="2"/>
  <c r="H35" i="2" s="1"/>
  <c r="I35" i="2" s="1"/>
  <c r="J35" i="2" s="1"/>
  <c r="F36" i="2"/>
  <c r="H36" i="2" s="1"/>
  <c r="I36" i="2" s="1"/>
  <c r="J36" i="2" s="1"/>
  <c r="F37" i="2"/>
  <c r="H37" i="2" s="1"/>
  <c r="I37" i="2" s="1"/>
  <c r="J37" i="2" s="1"/>
  <c r="F38" i="2"/>
  <c r="H38" i="2" s="1"/>
  <c r="I38" i="2" s="1"/>
  <c r="J38" i="2" s="1"/>
  <c r="F39" i="2"/>
  <c r="H39" i="2" s="1"/>
  <c r="I39" i="2" s="1"/>
  <c r="J39" i="2" s="1"/>
  <c r="F40" i="2"/>
  <c r="H40" i="2" s="1"/>
  <c r="I40" i="2" s="1"/>
  <c r="J40" i="2" s="1"/>
  <c r="F41" i="2"/>
  <c r="H41" i="2" s="1"/>
  <c r="I41" i="2" s="1"/>
  <c r="J41" i="2" s="1"/>
  <c r="F42" i="2"/>
  <c r="H42" i="2" s="1"/>
  <c r="I42" i="2" s="1"/>
  <c r="J42" i="2" s="1"/>
  <c r="F43" i="2"/>
  <c r="H43" i="2" s="1"/>
  <c r="I43" i="2" s="1"/>
  <c r="J43" i="2" s="1"/>
  <c r="F44" i="2"/>
  <c r="H44" i="2" s="1"/>
  <c r="I44" i="2" s="1"/>
  <c r="J44" i="2" s="1"/>
  <c r="F45" i="2"/>
  <c r="H45" i="2" s="1"/>
  <c r="I45" i="2" s="1"/>
  <c r="J45" i="2" s="1"/>
  <c r="F46" i="2"/>
  <c r="H46" i="2" s="1"/>
  <c r="I46" i="2" s="1"/>
  <c r="J46" i="2" s="1"/>
  <c r="F47" i="2"/>
  <c r="H47" i="2" s="1"/>
  <c r="I47" i="2" s="1"/>
  <c r="J47" i="2" s="1"/>
  <c r="F48" i="2"/>
  <c r="H48" i="2" s="1"/>
  <c r="I48" i="2" s="1"/>
  <c r="J48" i="2" s="1"/>
  <c r="F49" i="2"/>
  <c r="H49" i="2" s="1"/>
  <c r="I49" i="2" s="1"/>
  <c r="J49" i="2" s="1"/>
  <c r="F50" i="2"/>
  <c r="H50" i="2" s="1"/>
  <c r="I50" i="2" s="1"/>
  <c r="J50" i="2" s="1"/>
  <c r="F51" i="2"/>
  <c r="H51" i="2" s="1"/>
  <c r="I51" i="2" s="1"/>
  <c r="J51" i="2" s="1"/>
  <c r="F52" i="2"/>
  <c r="H52" i="2" s="1"/>
  <c r="I52" i="2" s="1"/>
  <c r="J52" i="2" s="1"/>
  <c r="F53" i="2"/>
  <c r="H53" i="2" s="1"/>
  <c r="I53" i="2" s="1"/>
  <c r="J53" i="2" s="1"/>
  <c r="F54" i="2"/>
  <c r="H54" i="2" s="1"/>
  <c r="I54" i="2" s="1"/>
  <c r="J54" i="2" s="1"/>
  <c r="F55" i="2"/>
  <c r="H55" i="2" s="1"/>
  <c r="I55" i="2" s="1"/>
  <c r="J55" i="2" s="1"/>
  <c r="F56" i="2"/>
  <c r="H56" i="2" s="1"/>
  <c r="I56" i="2" s="1"/>
  <c r="J56" i="2" s="1"/>
  <c r="F7" i="2"/>
  <c r="H7" i="2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7" i="1"/>
  <c r="C1" i="1"/>
  <c r="D1" i="1"/>
  <c r="C2" i="1"/>
  <c r="D2" i="1"/>
  <c r="C3" i="1"/>
  <c r="D3" i="1"/>
  <c r="C4" i="1"/>
  <c r="D4" i="1"/>
  <c r="B4" i="1"/>
  <c r="B3" i="1"/>
  <c r="B2" i="1"/>
  <c r="B1" i="1"/>
  <c r="R3" i="5" l="1"/>
  <c r="H4" i="2"/>
  <c r="I7" i="2"/>
  <c r="J7" i="2" s="1"/>
  <c r="K5" i="2" l="1"/>
  <c r="J5" i="2"/>
  <c r="K3" i="2"/>
  <c r="I4" i="2" l="1"/>
</calcChain>
</file>

<file path=xl/sharedStrings.xml><?xml version="1.0" encoding="utf-8"?>
<sst xmlns="http://schemas.openxmlformats.org/spreadsheetml/2006/main" count="132" uniqueCount="55">
  <si>
    <t>Age</t>
  </si>
  <si>
    <t>Income</t>
  </si>
  <si>
    <t>Expense</t>
  </si>
  <si>
    <t>Yes</t>
  </si>
  <si>
    <t>No.</t>
    <phoneticPr fontId="1" type="noConversion"/>
  </si>
  <si>
    <t>MAX</t>
    <phoneticPr fontId="1" type="noConversion"/>
  </si>
  <si>
    <t>MIN</t>
    <phoneticPr fontId="1" type="noConversion"/>
  </si>
  <si>
    <t>Average</t>
    <phoneticPr fontId="1" type="noConversion"/>
  </si>
  <si>
    <t>Std</t>
    <phoneticPr fontId="1" type="noConversion"/>
  </si>
  <si>
    <t>No.</t>
  </si>
  <si>
    <t>No.</t>
    <phoneticPr fontId="1" type="noConversion"/>
  </si>
  <si>
    <t>Z1</t>
  </si>
  <si>
    <t>Z1</t>
    <phoneticPr fontId="1" type="noConversion"/>
  </si>
  <si>
    <t>Z2</t>
  </si>
  <si>
    <t>Z2</t>
    <phoneticPr fontId="1" type="noConversion"/>
  </si>
  <si>
    <t>Yes</t>
    <phoneticPr fontId="1" type="noConversion"/>
  </si>
  <si>
    <t>w1</t>
    <phoneticPr fontId="1" type="noConversion"/>
  </si>
  <si>
    <t>w2</t>
    <phoneticPr fontId="1" type="noConversion"/>
  </si>
  <si>
    <t>w0</t>
    <phoneticPr fontId="1" type="noConversion"/>
  </si>
  <si>
    <t>θ=w0+sum(wi*Zi)</t>
    <phoneticPr fontId="1" type="noConversion"/>
  </si>
  <si>
    <t>Y_pred</t>
    <phoneticPr fontId="1" type="noConversion"/>
  </si>
  <si>
    <t>Y分類</t>
    <phoneticPr fontId="1" type="noConversion"/>
  </si>
  <si>
    <t>差異</t>
    <phoneticPr fontId="1" type="noConversion"/>
  </si>
  <si>
    <t>訓練集</t>
    <phoneticPr fontId="1" type="noConversion"/>
  </si>
  <si>
    <t>誤差平方和</t>
    <phoneticPr fontId="1" type="noConversion"/>
  </si>
  <si>
    <t>準確率</t>
    <phoneticPr fontId="1" type="noConversion"/>
  </si>
  <si>
    <t>總數</t>
    <phoneticPr fontId="1" type="noConversion"/>
  </si>
  <si>
    <t>"1"</t>
    <phoneticPr fontId="1" type="noConversion"/>
  </si>
  <si>
    <t>"-1"</t>
    <phoneticPr fontId="1" type="noConversion"/>
  </si>
  <si>
    <t>驗證函式是否正確，將權重全設為0，Y_pred應該都是0.5</t>
    <phoneticPr fontId="1" type="noConversion"/>
  </si>
  <si>
    <t>對誤差平方和就需要選擇最小值</t>
    <phoneticPr fontId="1" type="noConversion"/>
  </si>
  <si>
    <t>對準確率就需要選擇最大值</t>
    <phoneticPr fontId="1" type="noConversion"/>
  </si>
  <si>
    <t>課本做法是不做標準化</t>
    <phoneticPr fontId="1" type="noConversion"/>
  </si>
  <si>
    <t>測試集</t>
    <phoneticPr fontId="1" type="noConversion"/>
  </si>
  <si>
    <t>規劃求解有兩種做法</t>
    <phoneticPr fontId="1" type="noConversion"/>
  </si>
  <si>
    <t>Age</t>
    <phoneticPr fontId="1" type="noConversion"/>
  </si>
  <si>
    <t>Income</t>
    <phoneticPr fontId="1" type="noConversion"/>
  </si>
  <si>
    <t>可以拿去跟前一張工作表做對比</t>
    <phoneticPr fontId="1" type="noConversion"/>
  </si>
  <si>
    <t>x1</t>
    <phoneticPr fontId="1" type="noConversion"/>
  </si>
  <si>
    <t>x2</t>
    <phoneticPr fontId="1" type="noConversion"/>
  </si>
  <si>
    <t>Z3</t>
    <phoneticPr fontId="1" type="noConversion"/>
  </si>
  <si>
    <t>Z4</t>
    <phoneticPr fontId="1" type="noConversion"/>
  </si>
  <si>
    <t>Z5</t>
    <phoneticPr fontId="1" type="noConversion"/>
  </si>
  <si>
    <t>w3</t>
    <phoneticPr fontId="1" type="noConversion"/>
  </si>
  <si>
    <t>w4</t>
    <phoneticPr fontId="1" type="noConversion"/>
  </si>
  <si>
    <t>w5</t>
    <phoneticPr fontId="1" type="noConversion"/>
  </si>
  <si>
    <t>2*x1*x2</t>
    <phoneticPr fontId="1" type="noConversion"/>
  </si>
  <si>
    <t>3*x1^2</t>
    <phoneticPr fontId="1" type="noConversion"/>
  </si>
  <si>
    <t>0.5*x2^2</t>
    <phoneticPr fontId="1" type="noConversion"/>
  </si>
  <si>
    <t>平方誤差和</t>
    <phoneticPr fontId="1" type="noConversion"/>
  </si>
  <si>
    <t>訓練</t>
    <phoneticPr fontId="1" type="noConversion"/>
  </si>
  <si>
    <t>測試</t>
    <phoneticPr fontId="1" type="noConversion"/>
  </si>
  <si>
    <t>紅色部分等於選取全部拿那個欄位當排序</t>
    <phoneticPr fontId="1" type="noConversion"/>
  </si>
  <si>
    <t>排序=資料-&gt;排序-&gt;選取欄位(從小到大)</t>
    <phoneticPr fontId="1" type="noConversion"/>
  </si>
  <si>
    <t>這是針對平方誤差和做規劃求解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</si>
</sst>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rgb="FF202124"/>
      <name val="Arial"/>
      <family val="2"/>
    </font>
    <font>
      <sz val="12"/>
      <color rgb="FFFF0000"/>
      <name val="微軟正黑體"/>
      <family val="2"/>
      <charset val="136"/>
    </font>
    <font>
      <sz val="12"/>
      <color rgb="FF00B0F0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0" fontId="0" fillId="4" borderId="0" xfId="0" applyNumberFormat="1" applyFill="1">
      <alignment vertical="center"/>
    </xf>
    <xf numFmtId="0" fontId="0" fillId="5" borderId="0" xfId="0" applyFill="1">
      <alignment vertical="center"/>
    </xf>
    <xf numFmtId="10" fontId="0" fillId="5" borderId="0" xfId="0" applyNumberFormat="1" applyFill="1">
      <alignment vertical="center"/>
    </xf>
    <xf numFmtId="0" fontId="0" fillId="6" borderId="0" xfId="0" applyFill="1">
      <alignment vertical="center"/>
    </xf>
    <xf numFmtId="0" fontId="2" fillId="0" borderId="0" xfId="0" applyFont="1" applyFill="1">
      <alignment vertical="center"/>
    </xf>
    <xf numFmtId="0" fontId="0" fillId="7" borderId="0" xfId="0" applyFill="1">
      <alignment vertical="center"/>
    </xf>
    <xf numFmtId="10" fontId="0" fillId="7" borderId="0" xfId="0" applyNumberFormat="1" applyFill="1">
      <alignment vertical="center"/>
    </xf>
    <xf numFmtId="0" fontId="0" fillId="8" borderId="0" xfId="0" applyFill="1">
      <alignment vertical="center"/>
    </xf>
    <xf numFmtId="10" fontId="0" fillId="8" borderId="0" xfId="0" applyNumberFormat="1" applyFill="1">
      <alignment vertical="center"/>
    </xf>
    <xf numFmtId="0" fontId="0" fillId="9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Yes=0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產表!$J$6:$J$33</c:f>
              <c:numCache>
                <c:formatCode>General</c:formatCode>
                <c:ptCount val="28"/>
                <c:pt idx="0">
                  <c:v>69</c:v>
                </c:pt>
                <c:pt idx="1">
                  <c:v>71</c:v>
                </c:pt>
                <c:pt idx="2">
                  <c:v>74</c:v>
                </c:pt>
                <c:pt idx="3">
                  <c:v>55</c:v>
                </c:pt>
                <c:pt idx="4">
                  <c:v>18</c:v>
                </c:pt>
                <c:pt idx="5">
                  <c:v>29</c:v>
                </c:pt>
                <c:pt idx="6">
                  <c:v>64</c:v>
                </c:pt>
                <c:pt idx="7">
                  <c:v>50</c:v>
                </c:pt>
                <c:pt idx="8">
                  <c:v>25</c:v>
                </c:pt>
                <c:pt idx="9">
                  <c:v>48</c:v>
                </c:pt>
                <c:pt idx="10">
                  <c:v>17</c:v>
                </c:pt>
                <c:pt idx="11">
                  <c:v>37</c:v>
                </c:pt>
                <c:pt idx="12">
                  <c:v>72</c:v>
                </c:pt>
                <c:pt idx="13">
                  <c:v>62</c:v>
                </c:pt>
                <c:pt idx="14">
                  <c:v>23</c:v>
                </c:pt>
                <c:pt idx="15">
                  <c:v>28</c:v>
                </c:pt>
                <c:pt idx="16">
                  <c:v>63</c:v>
                </c:pt>
                <c:pt idx="17">
                  <c:v>48</c:v>
                </c:pt>
                <c:pt idx="18">
                  <c:v>40</c:v>
                </c:pt>
                <c:pt idx="19">
                  <c:v>72</c:v>
                </c:pt>
                <c:pt idx="20">
                  <c:v>63</c:v>
                </c:pt>
                <c:pt idx="21">
                  <c:v>16</c:v>
                </c:pt>
                <c:pt idx="22">
                  <c:v>23</c:v>
                </c:pt>
                <c:pt idx="23">
                  <c:v>64</c:v>
                </c:pt>
                <c:pt idx="24">
                  <c:v>32</c:v>
                </c:pt>
                <c:pt idx="25">
                  <c:v>56</c:v>
                </c:pt>
                <c:pt idx="26">
                  <c:v>38</c:v>
                </c:pt>
                <c:pt idx="27">
                  <c:v>45</c:v>
                </c:pt>
              </c:numCache>
            </c:numRef>
          </c:xVal>
          <c:yVal>
            <c:numRef>
              <c:f>產表!$K$6:$K$33</c:f>
              <c:numCache>
                <c:formatCode>General</c:formatCode>
                <c:ptCount val="28"/>
                <c:pt idx="0">
                  <c:v>14</c:v>
                </c:pt>
                <c:pt idx="1">
                  <c:v>7</c:v>
                </c:pt>
                <c:pt idx="2">
                  <c:v>10</c:v>
                </c:pt>
                <c:pt idx="3">
                  <c:v>18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  <c:pt idx="7">
                  <c:v>9</c:v>
                </c:pt>
                <c:pt idx="8">
                  <c:v>15</c:v>
                </c:pt>
                <c:pt idx="9">
                  <c:v>19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12</c:v>
                </c:pt>
                <c:pt idx="15">
                  <c:v>2</c:v>
                </c:pt>
                <c:pt idx="16">
                  <c:v>5</c:v>
                </c:pt>
                <c:pt idx="17">
                  <c:v>17</c:v>
                </c:pt>
                <c:pt idx="18">
                  <c:v>20</c:v>
                </c:pt>
                <c:pt idx="19">
                  <c:v>9</c:v>
                </c:pt>
                <c:pt idx="20">
                  <c:v>5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16</c:v>
                </c:pt>
                <c:pt idx="25">
                  <c:v>3</c:v>
                </c:pt>
                <c:pt idx="26">
                  <c:v>19</c:v>
                </c:pt>
                <c:pt idx="2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0-4B90-A997-E78409D4C195}"/>
            </c:ext>
          </c:extLst>
        </c:ser>
        <c:ser>
          <c:idx val="1"/>
          <c:order val="1"/>
          <c:tx>
            <c:v>Yes=1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產表!$J$34:$J$55</c:f>
              <c:numCache>
                <c:formatCode>General</c:formatCode>
                <c:ptCount val="22"/>
                <c:pt idx="0">
                  <c:v>52</c:v>
                </c:pt>
                <c:pt idx="1">
                  <c:v>50</c:v>
                </c:pt>
                <c:pt idx="2">
                  <c:v>37</c:v>
                </c:pt>
                <c:pt idx="3">
                  <c:v>43</c:v>
                </c:pt>
                <c:pt idx="4">
                  <c:v>52</c:v>
                </c:pt>
                <c:pt idx="5">
                  <c:v>33</c:v>
                </c:pt>
                <c:pt idx="6">
                  <c:v>40</c:v>
                </c:pt>
                <c:pt idx="7">
                  <c:v>43</c:v>
                </c:pt>
                <c:pt idx="8">
                  <c:v>57</c:v>
                </c:pt>
                <c:pt idx="9">
                  <c:v>44</c:v>
                </c:pt>
                <c:pt idx="10">
                  <c:v>43</c:v>
                </c:pt>
                <c:pt idx="11">
                  <c:v>49</c:v>
                </c:pt>
                <c:pt idx="12">
                  <c:v>45</c:v>
                </c:pt>
                <c:pt idx="13">
                  <c:v>21</c:v>
                </c:pt>
                <c:pt idx="14">
                  <c:v>35</c:v>
                </c:pt>
                <c:pt idx="15">
                  <c:v>48</c:v>
                </c:pt>
                <c:pt idx="16">
                  <c:v>48</c:v>
                </c:pt>
                <c:pt idx="17">
                  <c:v>44</c:v>
                </c:pt>
                <c:pt idx="18">
                  <c:v>28</c:v>
                </c:pt>
                <c:pt idx="19">
                  <c:v>41</c:v>
                </c:pt>
                <c:pt idx="20">
                  <c:v>55</c:v>
                </c:pt>
                <c:pt idx="21">
                  <c:v>45</c:v>
                </c:pt>
              </c:numCache>
            </c:numRef>
          </c:xVal>
          <c:yVal>
            <c:numRef>
              <c:f>產表!$K$34:$K$55</c:f>
              <c:numCache>
                <c:formatCode>General</c:formatCode>
                <c:ptCount val="22"/>
                <c:pt idx="0">
                  <c:v>7</c:v>
                </c:pt>
                <c:pt idx="1">
                  <c:v>15</c:v>
                </c:pt>
                <c:pt idx="2">
                  <c:v>16</c:v>
                </c:pt>
                <c:pt idx="3">
                  <c:v>8</c:v>
                </c:pt>
                <c:pt idx="4">
                  <c:v>12</c:v>
                </c:pt>
                <c:pt idx="5">
                  <c:v>6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8</c:v>
                </c:pt>
                <c:pt idx="10">
                  <c:v>8</c:v>
                </c:pt>
                <c:pt idx="11">
                  <c:v>17</c:v>
                </c:pt>
                <c:pt idx="12">
                  <c:v>16</c:v>
                </c:pt>
                <c:pt idx="13">
                  <c:v>12</c:v>
                </c:pt>
                <c:pt idx="14">
                  <c:v>8</c:v>
                </c:pt>
                <c:pt idx="15">
                  <c:v>13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14</c:v>
                </c:pt>
                <c:pt idx="2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E0-4B90-A997-E78409D4C195}"/>
            </c:ext>
          </c:extLst>
        </c:ser>
        <c:ser>
          <c:idx val="2"/>
          <c:order val="2"/>
          <c:tx>
            <c:v>Y分類=0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產表!$O$6:$O$18</c:f>
              <c:numCache>
                <c:formatCode>General</c:formatCode>
                <c:ptCount val="13"/>
                <c:pt idx="0">
                  <c:v>29</c:v>
                </c:pt>
                <c:pt idx="1">
                  <c:v>64</c:v>
                </c:pt>
                <c:pt idx="2">
                  <c:v>33</c:v>
                </c:pt>
                <c:pt idx="3">
                  <c:v>37</c:v>
                </c:pt>
                <c:pt idx="4">
                  <c:v>72</c:v>
                </c:pt>
                <c:pt idx="5">
                  <c:v>62</c:v>
                </c:pt>
                <c:pt idx="6">
                  <c:v>28</c:v>
                </c:pt>
                <c:pt idx="7">
                  <c:v>63</c:v>
                </c:pt>
                <c:pt idx="8">
                  <c:v>63</c:v>
                </c:pt>
                <c:pt idx="9">
                  <c:v>16</c:v>
                </c:pt>
                <c:pt idx="10">
                  <c:v>23</c:v>
                </c:pt>
                <c:pt idx="11">
                  <c:v>64</c:v>
                </c:pt>
                <c:pt idx="12">
                  <c:v>56</c:v>
                </c:pt>
              </c:numCache>
            </c:numRef>
          </c:xVal>
          <c:yVal>
            <c:numRef>
              <c:f>產表!$P$6:$P$18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E0-4B90-A997-E78409D4C195}"/>
            </c:ext>
          </c:extLst>
        </c:ser>
        <c:ser>
          <c:idx val="3"/>
          <c:order val="3"/>
          <c:tx>
            <c:v>Y分類=1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2"/>
            <c:marker>
              <c:symbol val="diamond"/>
              <c:size val="3"/>
              <c:spPr>
                <a:solidFill>
                  <a:srgbClr val="FFFF00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EE0-4B90-A997-E78409D4C195}"/>
              </c:ext>
            </c:extLst>
          </c:dPt>
          <c:xVal>
            <c:numRef>
              <c:f>產表!$O$19:$O$55</c:f>
              <c:numCache>
                <c:formatCode>General</c:formatCode>
                <c:ptCount val="37"/>
                <c:pt idx="0">
                  <c:v>69</c:v>
                </c:pt>
                <c:pt idx="1">
                  <c:v>52</c:v>
                </c:pt>
                <c:pt idx="2">
                  <c:v>71</c:v>
                </c:pt>
                <c:pt idx="3">
                  <c:v>74</c:v>
                </c:pt>
                <c:pt idx="4">
                  <c:v>55</c:v>
                </c:pt>
                <c:pt idx="5">
                  <c:v>50</c:v>
                </c:pt>
                <c:pt idx="6">
                  <c:v>18</c:v>
                </c:pt>
                <c:pt idx="7">
                  <c:v>37</c:v>
                </c:pt>
                <c:pt idx="8">
                  <c:v>43</c:v>
                </c:pt>
                <c:pt idx="9">
                  <c:v>52</c:v>
                </c:pt>
                <c:pt idx="10">
                  <c:v>40</c:v>
                </c:pt>
                <c:pt idx="11">
                  <c:v>43</c:v>
                </c:pt>
                <c:pt idx="12">
                  <c:v>50</c:v>
                </c:pt>
                <c:pt idx="13">
                  <c:v>25</c:v>
                </c:pt>
                <c:pt idx="14">
                  <c:v>48</c:v>
                </c:pt>
                <c:pt idx="15">
                  <c:v>17</c:v>
                </c:pt>
                <c:pt idx="16">
                  <c:v>57</c:v>
                </c:pt>
                <c:pt idx="17">
                  <c:v>44</c:v>
                </c:pt>
                <c:pt idx="18">
                  <c:v>43</c:v>
                </c:pt>
                <c:pt idx="19">
                  <c:v>49</c:v>
                </c:pt>
                <c:pt idx="20">
                  <c:v>45</c:v>
                </c:pt>
                <c:pt idx="21">
                  <c:v>21</c:v>
                </c:pt>
                <c:pt idx="22">
                  <c:v>23</c:v>
                </c:pt>
                <c:pt idx="23">
                  <c:v>35</c:v>
                </c:pt>
                <c:pt idx="24">
                  <c:v>48</c:v>
                </c:pt>
                <c:pt idx="25">
                  <c:v>48</c:v>
                </c:pt>
                <c:pt idx="26">
                  <c:v>44</c:v>
                </c:pt>
                <c:pt idx="27">
                  <c:v>48</c:v>
                </c:pt>
                <c:pt idx="28">
                  <c:v>40</c:v>
                </c:pt>
                <c:pt idx="29">
                  <c:v>72</c:v>
                </c:pt>
                <c:pt idx="30">
                  <c:v>28</c:v>
                </c:pt>
                <c:pt idx="31">
                  <c:v>32</c:v>
                </c:pt>
                <c:pt idx="32">
                  <c:v>41</c:v>
                </c:pt>
                <c:pt idx="33">
                  <c:v>55</c:v>
                </c:pt>
                <c:pt idx="34">
                  <c:v>38</c:v>
                </c:pt>
                <c:pt idx="35">
                  <c:v>45</c:v>
                </c:pt>
                <c:pt idx="36">
                  <c:v>45</c:v>
                </c:pt>
              </c:numCache>
            </c:numRef>
          </c:xVal>
          <c:yVal>
            <c:numRef>
              <c:f>產表!$P$19:$P$55</c:f>
              <c:numCache>
                <c:formatCode>General</c:formatCode>
                <c:ptCount val="37"/>
                <c:pt idx="0">
                  <c:v>14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18</c:v>
                </c:pt>
                <c:pt idx="5">
                  <c:v>15</c:v>
                </c:pt>
                <c:pt idx="6">
                  <c:v>9</c:v>
                </c:pt>
                <c:pt idx="7">
                  <c:v>16</c:v>
                </c:pt>
                <c:pt idx="8">
                  <c:v>8</c:v>
                </c:pt>
                <c:pt idx="9">
                  <c:v>12</c:v>
                </c:pt>
                <c:pt idx="10">
                  <c:v>15</c:v>
                </c:pt>
                <c:pt idx="11">
                  <c:v>11</c:v>
                </c:pt>
                <c:pt idx="12">
                  <c:v>9</c:v>
                </c:pt>
                <c:pt idx="13">
                  <c:v>15</c:v>
                </c:pt>
                <c:pt idx="14">
                  <c:v>19</c:v>
                </c:pt>
                <c:pt idx="15">
                  <c:v>10</c:v>
                </c:pt>
                <c:pt idx="16">
                  <c:v>14</c:v>
                </c:pt>
                <c:pt idx="17">
                  <c:v>8</c:v>
                </c:pt>
                <c:pt idx="18">
                  <c:v>8</c:v>
                </c:pt>
                <c:pt idx="19">
                  <c:v>17</c:v>
                </c:pt>
                <c:pt idx="20">
                  <c:v>16</c:v>
                </c:pt>
                <c:pt idx="21">
                  <c:v>12</c:v>
                </c:pt>
                <c:pt idx="22">
                  <c:v>12</c:v>
                </c:pt>
                <c:pt idx="23">
                  <c:v>8</c:v>
                </c:pt>
                <c:pt idx="24">
                  <c:v>13</c:v>
                </c:pt>
                <c:pt idx="25">
                  <c:v>9</c:v>
                </c:pt>
                <c:pt idx="26">
                  <c:v>10</c:v>
                </c:pt>
                <c:pt idx="27">
                  <c:v>17</c:v>
                </c:pt>
                <c:pt idx="28">
                  <c:v>20</c:v>
                </c:pt>
                <c:pt idx="29">
                  <c:v>9</c:v>
                </c:pt>
                <c:pt idx="30">
                  <c:v>10</c:v>
                </c:pt>
                <c:pt idx="31">
                  <c:v>16</c:v>
                </c:pt>
                <c:pt idx="32">
                  <c:v>8</c:v>
                </c:pt>
                <c:pt idx="33">
                  <c:v>14</c:v>
                </c:pt>
                <c:pt idx="34">
                  <c:v>19</c:v>
                </c:pt>
                <c:pt idx="35">
                  <c:v>17</c:v>
                </c:pt>
                <c:pt idx="3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E0-4B90-A997-E78409D4C195}"/>
            </c:ext>
          </c:extLst>
        </c:ser>
        <c:ser>
          <c:idx val="4"/>
          <c:order val="4"/>
          <c:tx>
            <c:v>0-&gt;1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產表!$V$6:$V$21</c:f>
              <c:numCache>
                <c:formatCode>General</c:formatCode>
                <c:ptCount val="16"/>
                <c:pt idx="0">
                  <c:v>69</c:v>
                </c:pt>
                <c:pt idx="1">
                  <c:v>71</c:v>
                </c:pt>
                <c:pt idx="2">
                  <c:v>74</c:v>
                </c:pt>
                <c:pt idx="3">
                  <c:v>55</c:v>
                </c:pt>
                <c:pt idx="4">
                  <c:v>18</c:v>
                </c:pt>
                <c:pt idx="5">
                  <c:v>50</c:v>
                </c:pt>
                <c:pt idx="6">
                  <c:v>25</c:v>
                </c:pt>
                <c:pt idx="7">
                  <c:v>48</c:v>
                </c:pt>
                <c:pt idx="8">
                  <c:v>17</c:v>
                </c:pt>
                <c:pt idx="9">
                  <c:v>23</c:v>
                </c:pt>
                <c:pt idx="10">
                  <c:v>48</c:v>
                </c:pt>
                <c:pt idx="11">
                  <c:v>40</c:v>
                </c:pt>
                <c:pt idx="12">
                  <c:v>72</c:v>
                </c:pt>
                <c:pt idx="13">
                  <c:v>32</c:v>
                </c:pt>
                <c:pt idx="14">
                  <c:v>38</c:v>
                </c:pt>
                <c:pt idx="15">
                  <c:v>45</c:v>
                </c:pt>
              </c:numCache>
            </c:numRef>
          </c:xVal>
          <c:yVal>
            <c:numRef>
              <c:f>產表!$W$6:$W$21</c:f>
              <c:numCache>
                <c:formatCode>General</c:formatCode>
                <c:ptCount val="16"/>
                <c:pt idx="0">
                  <c:v>14</c:v>
                </c:pt>
                <c:pt idx="1">
                  <c:v>7</c:v>
                </c:pt>
                <c:pt idx="2">
                  <c:v>10</c:v>
                </c:pt>
                <c:pt idx="3">
                  <c:v>18</c:v>
                </c:pt>
                <c:pt idx="4">
                  <c:v>9</c:v>
                </c:pt>
                <c:pt idx="5">
                  <c:v>9</c:v>
                </c:pt>
                <c:pt idx="6">
                  <c:v>15</c:v>
                </c:pt>
                <c:pt idx="7">
                  <c:v>19</c:v>
                </c:pt>
                <c:pt idx="8">
                  <c:v>10</c:v>
                </c:pt>
                <c:pt idx="9">
                  <c:v>12</c:v>
                </c:pt>
                <c:pt idx="10">
                  <c:v>17</c:v>
                </c:pt>
                <c:pt idx="11">
                  <c:v>20</c:v>
                </c:pt>
                <c:pt idx="12">
                  <c:v>9</c:v>
                </c:pt>
                <c:pt idx="13">
                  <c:v>16</c:v>
                </c:pt>
                <c:pt idx="14">
                  <c:v>19</c:v>
                </c:pt>
                <c:pt idx="1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E0-4B90-A997-E78409D4C195}"/>
            </c:ext>
          </c:extLst>
        </c:ser>
        <c:ser>
          <c:idx val="5"/>
          <c:order val="5"/>
          <c:tx>
            <c:v>1-&gt;0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3"/>
            <c:spPr>
              <a:solidFill>
                <a:srgbClr val="FF00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star"/>
              <c:size val="3"/>
              <c:spPr>
                <a:solidFill>
                  <a:srgbClr val="FF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EE0-4B90-A997-E78409D4C195}"/>
              </c:ext>
            </c:extLst>
          </c:dPt>
          <c:xVal>
            <c:numRef>
              <c:f>產表!$V$55</c:f>
              <c:numCache>
                <c:formatCode>General</c:formatCode>
                <c:ptCount val="1"/>
                <c:pt idx="0">
                  <c:v>33</c:v>
                </c:pt>
              </c:numCache>
            </c:numRef>
          </c:xVal>
          <c:yVal>
            <c:numRef>
              <c:f>產表!$W$55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E0-4B90-A997-E78409D4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578111"/>
        <c:axId val="1110486127"/>
      </c:scatterChart>
      <c:valAx>
        <c:axId val="110957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Age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0486127"/>
        <c:crosses val="autoZero"/>
        <c:crossBetween val="midCat"/>
      </c:valAx>
      <c:valAx>
        <c:axId val="11104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957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45720</xdr:rowOff>
    </xdr:from>
    <xdr:to>
      <xdr:col>12</xdr:col>
      <xdr:colOff>335280</xdr:colOff>
      <xdr:row>20</xdr:row>
      <xdr:rowOff>182880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470A6D-59B2-49B3-A0B2-1CDE14116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abSelected="1" workbookViewId="0">
      <pane xSplit="1" ySplit="6" topLeftCell="B7" activePane="bottomRight" state="frozen"/>
      <selection pane="topRight" activeCell="B1" sqref="B1"/>
      <selection pane="bottomLeft" activeCell="A2" sqref="A2"/>
      <selection pane="bottomRight" activeCell="E17" sqref="E17"/>
    </sheetView>
  </sheetViews>
  <sheetFormatPr defaultRowHeight="15.6" x14ac:dyDescent="0.3"/>
  <sheetData>
    <row r="1" spans="1:11" x14ac:dyDescent="0.3">
      <c r="A1" t="s">
        <v>5</v>
      </c>
      <c r="B1">
        <f>MAX(B7:B106)</f>
        <v>74</v>
      </c>
      <c r="C1">
        <f t="shared" ref="C1:D1" si="0">MAX(C7:C106)</f>
        <v>20</v>
      </c>
      <c r="D1">
        <f t="shared" si="0"/>
        <v>16.2</v>
      </c>
    </row>
    <row r="2" spans="1:11" x14ac:dyDescent="0.3">
      <c r="A2" t="s">
        <v>6</v>
      </c>
      <c r="B2">
        <f>MIN(B7:B106)</f>
        <v>16</v>
      </c>
      <c r="C2">
        <f t="shared" ref="C2:D2" si="1">MIN(C7:C106)</f>
        <v>0</v>
      </c>
      <c r="D2">
        <f t="shared" si="1"/>
        <v>0.3</v>
      </c>
    </row>
    <row r="3" spans="1:11" x14ac:dyDescent="0.3">
      <c r="A3" t="s">
        <v>7</v>
      </c>
      <c r="B3">
        <f>AVERAGE(B7:B106)</f>
        <v>45.48</v>
      </c>
      <c r="C3">
        <f t="shared" ref="C3:D3" si="2">AVERAGE(C7:C106)</f>
        <v>9.5399999999999991</v>
      </c>
      <c r="D3">
        <f t="shared" si="2"/>
        <v>8.5580000000000016</v>
      </c>
    </row>
    <row r="4" spans="1:11" x14ac:dyDescent="0.3">
      <c r="A4" t="s">
        <v>8</v>
      </c>
      <c r="B4">
        <f>STDEV(B7:B106)</f>
        <v>15.218595748808642</v>
      </c>
      <c r="C4">
        <f t="shared" ref="C4:D4" si="3">STDEV(C7:C106)</f>
        <v>4.9592684374152842</v>
      </c>
      <c r="D4">
        <f t="shared" si="3"/>
        <v>3.9695349955389037</v>
      </c>
    </row>
    <row r="6" spans="1:11" x14ac:dyDescent="0.3">
      <c r="A6" t="s">
        <v>4</v>
      </c>
      <c r="B6" t="s">
        <v>0</v>
      </c>
      <c r="C6" t="s">
        <v>1</v>
      </c>
      <c r="D6" t="s">
        <v>2</v>
      </c>
      <c r="E6" t="s">
        <v>3</v>
      </c>
      <c r="H6" t="s">
        <v>10</v>
      </c>
      <c r="I6" t="s">
        <v>12</v>
      </c>
      <c r="J6" t="s">
        <v>14</v>
      </c>
      <c r="K6" t="s">
        <v>15</v>
      </c>
    </row>
    <row r="7" spans="1:11" x14ac:dyDescent="0.3">
      <c r="A7">
        <v>1</v>
      </c>
      <c r="B7">
        <v>58</v>
      </c>
      <c r="C7">
        <v>9</v>
      </c>
      <c r="D7">
        <v>10</v>
      </c>
      <c r="E7">
        <v>1</v>
      </c>
      <c r="H7">
        <v>1</v>
      </c>
      <c r="I7">
        <f>(B7-$B$3)/$B$4</f>
        <v>0.82267774285154438</v>
      </c>
      <c r="J7">
        <f>(C7-$C$3)/$C$4</f>
        <v>-0.10888702775715065</v>
      </c>
      <c r="K7">
        <v>1</v>
      </c>
    </row>
    <row r="8" spans="1:11" x14ac:dyDescent="0.3">
      <c r="A8">
        <v>2</v>
      </c>
      <c r="B8">
        <v>30</v>
      </c>
      <c r="C8">
        <v>6</v>
      </c>
      <c r="D8">
        <v>4.8</v>
      </c>
      <c r="E8">
        <v>0</v>
      </c>
      <c r="H8">
        <v>2</v>
      </c>
      <c r="I8">
        <f t="shared" ref="I8:I71" si="4">(B8-$B$3)/$B$4</f>
        <v>-1.0171766341327397</v>
      </c>
      <c r="J8">
        <f t="shared" ref="J8:J71" si="5">(C8-$C$3)/$C$4</f>
        <v>-0.71381495974132181</v>
      </c>
      <c r="K8">
        <v>0</v>
      </c>
    </row>
    <row r="9" spans="1:11" x14ac:dyDescent="0.3">
      <c r="A9">
        <v>3</v>
      </c>
      <c r="B9">
        <v>37</v>
      </c>
      <c r="C9">
        <v>12</v>
      </c>
      <c r="D9">
        <v>12.8</v>
      </c>
      <c r="E9">
        <v>1</v>
      </c>
      <c r="H9">
        <v>3</v>
      </c>
      <c r="I9">
        <f t="shared" si="4"/>
        <v>-0.5572130398866687</v>
      </c>
      <c r="J9">
        <f t="shared" si="5"/>
        <v>0.49604090422702057</v>
      </c>
      <c r="K9">
        <v>1</v>
      </c>
    </row>
    <row r="10" spans="1:11" x14ac:dyDescent="0.3">
      <c r="A10">
        <v>4</v>
      </c>
      <c r="B10">
        <v>70</v>
      </c>
      <c r="C10">
        <v>12</v>
      </c>
      <c r="D10">
        <v>5.0999999999999996</v>
      </c>
      <c r="E10">
        <v>0</v>
      </c>
      <c r="H10">
        <v>4</v>
      </c>
      <c r="I10">
        <f t="shared" si="4"/>
        <v>1.6111867615590947</v>
      </c>
      <c r="J10">
        <f t="shared" si="5"/>
        <v>0.49604090422702057</v>
      </c>
      <c r="K10">
        <v>0</v>
      </c>
    </row>
    <row r="11" spans="1:11" x14ac:dyDescent="0.3">
      <c r="A11">
        <v>5</v>
      </c>
      <c r="B11">
        <v>40</v>
      </c>
      <c r="C11">
        <v>5</v>
      </c>
      <c r="D11">
        <v>5.3</v>
      </c>
      <c r="E11">
        <v>0</v>
      </c>
      <c r="H11">
        <v>5</v>
      </c>
      <c r="I11">
        <f t="shared" si="4"/>
        <v>-0.36008578520978113</v>
      </c>
      <c r="J11">
        <f t="shared" si="5"/>
        <v>-0.91545760373604557</v>
      </c>
      <c r="K11">
        <v>0</v>
      </c>
    </row>
    <row r="12" spans="1:11" x14ac:dyDescent="0.3">
      <c r="A12">
        <v>6</v>
      </c>
      <c r="B12">
        <v>27</v>
      </c>
      <c r="C12">
        <v>7</v>
      </c>
      <c r="D12">
        <v>6.2</v>
      </c>
      <c r="E12">
        <v>0</v>
      </c>
      <c r="H12">
        <v>6</v>
      </c>
      <c r="I12">
        <f t="shared" si="4"/>
        <v>-1.2143038888096274</v>
      </c>
      <c r="J12">
        <f t="shared" si="5"/>
        <v>-0.51217231574659805</v>
      </c>
      <c r="K12">
        <v>0</v>
      </c>
    </row>
    <row r="13" spans="1:11" x14ac:dyDescent="0.3">
      <c r="A13">
        <v>7</v>
      </c>
      <c r="B13">
        <v>39</v>
      </c>
      <c r="C13">
        <v>13</v>
      </c>
      <c r="D13">
        <v>11.7</v>
      </c>
      <c r="E13">
        <v>1</v>
      </c>
      <c r="H13">
        <v>7</v>
      </c>
      <c r="I13">
        <f t="shared" si="4"/>
        <v>-0.42579487010207701</v>
      </c>
      <c r="J13">
        <f t="shared" si="5"/>
        <v>0.69768354822174428</v>
      </c>
      <c r="K13">
        <v>1</v>
      </c>
    </row>
    <row r="14" spans="1:11" x14ac:dyDescent="0.3">
      <c r="A14">
        <v>8</v>
      </c>
      <c r="B14">
        <v>52</v>
      </c>
      <c r="C14">
        <v>6</v>
      </c>
      <c r="D14">
        <v>5.7</v>
      </c>
      <c r="E14">
        <v>1</v>
      </c>
      <c r="H14">
        <v>8</v>
      </c>
      <c r="I14">
        <f t="shared" si="4"/>
        <v>0.42842323349776923</v>
      </c>
      <c r="J14">
        <f t="shared" si="5"/>
        <v>-0.71381495974132181</v>
      </c>
      <c r="K14">
        <v>1</v>
      </c>
    </row>
    <row r="15" spans="1:11" x14ac:dyDescent="0.3">
      <c r="A15">
        <v>9</v>
      </c>
      <c r="B15">
        <v>61</v>
      </c>
      <c r="C15">
        <v>8</v>
      </c>
      <c r="D15">
        <v>10.8</v>
      </c>
      <c r="E15">
        <v>1</v>
      </c>
      <c r="H15">
        <v>9</v>
      </c>
      <c r="I15">
        <f t="shared" si="4"/>
        <v>1.019804997528432</v>
      </c>
      <c r="J15">
        <f t="shared" si="5"/>
        <v>-0.31052967175187435</v>
      </c>
      <c r="K15">
        <v>1</v>
      </c>
    </row>
    <row r="16" spans="1:11" x14ac:dyDescent="0.3">
      <c r="A16">
        <v>10</v>
      </c>
      <c r="B16">
        <v>44</v>
      </c>
      <c r="C16">
        <v>14</v>
      </c>
      <c r="D16">
        <v>15.2</v>
      </c>
      <c r="E16">
        <v>1</v>
      </c>
      <c r="H16">
        <v>10</v>
      </c>
      <c r="I16">
        <f t="shared" si="4"/>
        <v>-9.7249445640597676E-2</v>
      </c>
      <c r="J16">
        <f t="shared" si="5"/>
        <v>0.89932619221646803</v>
      </c>
      <c r="K16">
        <v>1</v>
      </c>
    </row>
    <row r="17" spans="1:11" x14ac:dyDescent="0.3">
      <c r="A17">
        <v>11</v>
      </c>
      <c r="B17">
        <v>62</v>
      </c>
      <c r="C17">
        <v>17</v>
      </c>
      <c r="D17">
        <v>6.2</v>
      </c>
      <c r="E17">
        <v>0</v>
      </c>
      <c r="H17">
        <v>11</v>
      </c>
      <c r="I17">
        <f t="shared" si="4"/>
        <v>1.0855140824207279</v>
      </c>
      <c r="J17">
        <f t="shared" si="5"/>
        <v>1.5042541242006393</v>
      </c>
      <c r="K17">
        <v>0</v>
      </c>
    </row>
    <row r="18" spans="1:11" x14ac:dyDescent="0.3">
      <c r="A18">
        <v>12</v>
      </c>
      <c r="B18">
        <v>18</v>
      </c>
      <c r="C18">
        <v>5</v>
      </c>
      <c r="D18">
        <v>4.9000000000000004</v>
      </c>
      <c r="E18">
        <v>0</v>
      </c>
      <c r="H18">
        <v>12</v>
      </c>
      <c r="I18">
        <f t="shared" si="4"/>
        <v>-1.80568565284029</v>
      </c>
      <c r="J18">
        <f t="shared" si="5"/>
        <v>-0.91545760373604557</v>
      </c>
      <c r="K18">
        <v>0</v>
      </c>
    </row>
    <row r="19" spans="1:11" x14ac:dyDescent="0.3">
      <c r="A19">
        <v>13</v>
      </c>
      <c r="B19">
        <v>16</v>
      </c>
      <c r="C19">
        <v>0</v>
      </c>
      <c r="D19">
        <v>2.9</v>
      </c>
      <c r="E19">
        <v>0</v>
      </c>
      <c r="H19">
        <v>13</v>
      </c>
      <c r="I19">
        <f t="shared" si="4"/>
        <v>-1.9371038226248818</v>
      </c>
      <c r="J19">
        <f t="shared" si="5"/>
        <v>-1.9236708237096642</v>
      </c>
      <c r="K19">
        <v>0</v>
      </c>
    </row>
    <row r="20" spans="1:11" x14ac:dyDescent="0.3">
      <c r="A20">
        <v>14</v>
      </c>
      <c r="B20">
        <v>18</v>
      </c>
      <c r="C20">
        <v>12</v>
      </c>
      <c r="D20">
        <v>4.5999999999999996</v>
      </c>
      <c r="E20">
        <v>0</v>
      </c>
      <c r="H20">
        <v>14</v>
      </c>
      <c r="I20">
        <f t="shared" si="4"/>
        <v>-1.80568565284029</v>
      </c>
      <c r="J20">
        <f t="shared" si="5"/>
        <v>0.49604090422702057</v>
      </c>
      <c r="K20">
        <v>0</v>
      </c>
    </row>
    <row r="21" spans="1:11" x14ac:dyDescent="0.3">
      <c r="A21">
        <v>15</v>
      </c>
      <c r="B21">
        <v>71</v>
      </c>
      <c r="C21">
        <v>2</v>
      </c>
      <c r="D21">
        <v>5</v>
      </c>
      <c r="E21">
        <v>0</v>
      </c>
      <c r="H21">
        <v>15</v>
      </c>
      <c r="I21">
        <f t="shared" si="4"/>
        <v>1.6768958464513906</v>
      </c>
      <c r="J21">
        <f t="shared" si="5"/>
        <v>-1.5203855357202167</v>
      </c>
      <c r="K21">
        <v>0</v>
      </c>
    </row>
    <row r="22" spans="1:11" x14ac:dyDescent="0.3">
      <c r="A22">
        <v>16</v>
      </c>
      <c r="B22">
        <v>60</v>
      </c>
      <c r="C22">
        <v>8</v>
      </c>
      <c r="D22">
        <v>11</v>
      </c>
      <c r="E22">
        <v>1</v>
      </c>
      <c r="H22">
        <v>16</v>
      </c>
      <c r="I22">
        <f t="shared" si="4"/>
        <v>0.95409591263613613</v>
      </c>
      <c r="J22">
        <f t="shared" si="5"/>
        <v>-0.31052967175187435</v>
      </c>
      <c r="K22">
        <v>1</v>
      </c>
    </row>
    <row r="23" spans="1:11" x14ac:dyDescent="0.3">
      <c r="A23">
        <v>17</v>
      </c>
      <c r="B23">
        <v>46</v>
      </c>
      <c r="C23">
        <v>9</v>
      </c>
      <c r="D23">
        <v>10.4</v>
      </c>
      <c r="E23">
        <v>1</v>
      </c>
      <c r="H23">
        <v>17</v>
      </c>
      <c r="I23">
        <f t="shared" si="4"/>
        <v>3.4168724143994057E-2</v>
      </c>
      <c r="J23">
        <f t="shared" si="5"/>
        <v>-0.10888702775715065</v>
      </c>
      <c r="K23">
        <v>1</v>
      </c>
    </row>
    <row r="24" spans="1:11" x14ac:dyDescent="0.3">
      <c r="A24">
        <v>18</v>
      </c>
      <c r="B24">
        <v>58</v>
      </c>
      <c r="C24">
        <v>9</v>
      </c>
      <c r="D24">
        <v>13.9</v>
      </c>
      <c r="E24">
        <v>1</v>
      </c>
      <c r="H24">
        <v>18</v>
      </c>
      <c r="I24">
        <f t="shared" si="4"/>
        <v>0.82267774285154438</v>
      </c>
      <c r="J24">
        <f t="shared" si="5"/>
        <v>-0.10888702775715065</v>
      </c>
      <c r="K24">
        <v>1</v>
      </c>
    </row>
    <row r="25" spans="1:11" x14ac:dyDescent="0.3">
      <c r="A25">
        <v>19</v>
      </c>
      <c r="B25">
        <v>48</v>
      </c>
      <c r="C25">
        <v>5</v>
      </c>
      <c r="D25">
        <v>9.1</v>
      </c>
      <c r="E25">
        <v>0</v>
      </c>
      <c r="H25">
        <v>19</v>
      </c>
      <c r="I25">
        <f t="shared" si="4"/>
        <v>0.16558689392858578</v>
      </c>
      <c r="J25">
        <f t="shared" si="5"/>
        <v>-0.91545760373604557</v>
      </c>
      <c r="K25">
        <v>0</v>
      </c>
    </row>
    <row r="26" spans="1:11" x14ac:dyDescent="0.3">
      <c r="A26">
        <v>20</v>
      </c>
      <c r="B26">
        <v>46</v>
      </c>
      <c r="C26">
        <v>6</v>
      </c>
      <c r="D26">
        <v>10.3</v>
      </c>
      <c r="E26">
        <v>0</v>
      </c>
      <c r="H26">
        <v>20</v>
      </c>
      <c r="I26">
        <f t="shared" si="4"/>
        <v>3.4168724143994057E-2</v>
      </c>
      <c r="J26">
        <f t="shared" si="5"/>
        <v>-0.71381495974132181</v>
      </c>
      <c r="K26">
        <v>0</v>
      </c>
    </row>
    <row r="27" spans="1:11" x14ac:dyDescent="0.3">
      <c r="A27">
        <v>21</v>
      </c>
      <c r="B27">
        <v>47</v>
      </c>
      <c r="C27">
        <v>10</v>
      </c>
      <c r="D27">
        <v>10.8</v>
      </c>
      <c r="E27">
        <v>1</v>
      </c>
      <c r="H27">
        <v>21</v>
      </c>
      <c r="I27">
        <f t="shared" si="4"/>
        <v>9.9877809036289913E-2</v>
      </c>
      <c r="J27">
        <f t="shared" si="5"/>
        <v>9.2755616237573085E-2</v>
      </c>
      <c r="K27">
        <v>1</v>
      </c>
    </row>
    <row r="28" spans="1:11" x14ac:dyDescent="0.3">
      <c r="A28">
        <v>22</v>
      </c>
      <c r="B28">
        <v>36</v>
      </c>
      <c r="C28">
        <v>18</v>
      </c>
      <c r="D28">
        <v>9.5</v>
      </c>
      <c r="E28">
        <v>0</v>
      </c>
      <c r="H28">
        <v>22</v>
      </c>
      <c r="I28">
        <f t="shared" si="4"/>
        <v>-0.62292212477896458</v>
      </c>
      <c r="J28">
        <f t="shared" si="5"/>
        <v>1.705896768195363</v>
      </c>
      <c r="K28">
        <v>0</v>
      </c>
    </row>
    <row r="29" spans="1:11" x14ac:dyDescent="0.3">
      <c r="A29">
        <v>23</v>
      </c>
      <c r="B29">
        <v>34</v>
      </c>
      <c r="C29">
        <v>8</v>
      </c>
      <c r="D29">
        <v>6.7</v>
      </c>
      <c r="E29">
        <v>1</v>
      </c>
      <c r="H29">
        <v>23</v>
      </c>
      <c r="I29">
        <f t="shared" si="4"/>
        <v>-0.75434029456355634</v>
      </c>
      <c r="J29">
        <f t="shared" si="5"/>
        <v>-0.31052967175187435</v>
      </c>
      <c r="K29">
        <v>1</v>
      </c>
    </row>
    <row r="30" spans="1:11" x14ac:dyDescent="0.3">
      <c r="A30">
        <v>24</v>
      </c>
      <c r="B30">
        <v>64</v>
      </c>
      <c r="C30">
        <v>12</v>
      </c>
      <c r="D30">
        <v>9.9</v>
      </c>
      <c r="E30">
        <v>1</v>
      </c>
      <c r="H30">
        <v>24</v>
      </c>
      <c r="I30">
        <f t="shared" si="4"/>
        <v>1.2169322522053196</v>
      </c>
      <c r="J30">
        <f t="shared" si="5"/>
        <v>0.49604090422702057</v>
      </c>
      <c r="K30">
        <v>1</v>
      </c>
    </row>
    <row r="31" spans="1:11" x14ac:dyDescent="0.3">
      <c r="A31">
        <v>25</v>
      </c>
      <c r="B31">
        <v>63</v>
      </c>
      <c r="C31">
        <v>3</v>
      </c>
      <c r="D31">
        <v>3.2</v>
      </c>
      <c r="E31">
        <v>0</v>
      </c>
      <c r="H31">
        <v>25</v>
      </c>
      <c r="I31">
        <f t="shared" si="4"/>
        <v>1.1512231673130238</v>
      </c>
      <c r="J31">
        <f t="shared" si="5"/>
        <v>-1.3187428917254931</v>
      </c>
      <c r="K31">
        <v>0</v>
      </c>
    </row>
    <row r="32" spans="1:11" x14ac:dyDescent="0.3">
      <c r="A32">
        <v>26</v>
      </c>
      <c r="B32">
        <v>41</v>
      </c>
      <c r="C32">
        <v>15</v>
      </c>
      <c r="D32">
        <v>13.3</v>
      </c>
      <c r="E32">
        <v>1</v>
      </c>
      <c r="H32">
        <v>26</v>
      </c>
      <c r="I32">
        <f t="shared" si="4"/>
        <v>-0.29437670031748525</v>
      </c>
      <c r="J32">
        <f t="shared" si="5"/>
        <v>1.1009688362111918</v>
      </c>
      <c r="K32">
        <v>1</v>
      </c>
    </row>
    <row r="33" spans="1:11" x14ac:dyDescent="0.3">
      <c r="A33">
        <v>27</v>
      </c>
      <c r="B33">
        <v>25</v>
      </c>
      <c r="C33">
        <v>2</v>
      </c>
      <c r="D33">
        <v>1.9</v>
      </c>
      <c r="E33">
        <v>0</v>
      </c>
      <c r="H33">
        <v>27</v>
      </c>
      <c r="I33">
        <f t="shared" si="4"/>
        <v>-1.3457220585942191</v>
      </c>
      <c r="J33">
        <f t="shared" si="5"/>
        <v>-1.5203855357202167</v>
      </c>
      <c r="K33">
        <v>0</v>
      </c>
    </row>
    <row r="34" spans="1:11" x14ac:dyDescent="0.3">
      <c r="A34">
        <v>28</v>
      </c>
      <c r="B34">
        <v>37</v>
      </c>
      <c r="C34">
        <v>5</v>
      </c>
      <c r="D34">
        <v>5.6</v>
      </c>
      <c r="E34">
        <v>0</v>
      </c>
      <c r="H34">
        <v>28</v>
      </c>
      <c r="I34">
        <f t="shared" si="4"/>
        <v>-0.5572130398866687</v>
      </c>
      <c r="J34">
        <f t="shared" si="5"/>
        <v>-0.91545760373604557</v>
      </c>
      <c r="K34">
        <v>0</v>
      </c>
    </row>
    <row r="35" spans="1:11" x14ac:dyDescent="0.3">
      <c r="A35">
        <v>29</v>
      </c>
      <c r="B35">
        <v>22</v>
      </c>
      <c r="C35">
        <v>7</v>
      </c>
      <c r="D35">
        <v>2.1</v>
      </c>
      <c r="E35">
        <v>0</v>
      </c>
      <c r="H35">
        <v>29</v>
      </c>
      <c r="I35">
        <f t="shared" si="4"/>
        <v>-1.5428493132711067</v>
      </c>
      <c r="J35">
        <f t="shared" si="5"/>
        <v>-0.51217231574659805</v>
      </c>
      <c r="K35">
        <v>0</v>
      </c>
    </row>
    <row r="36" spans="1:11" x14ac:dyDescent="0.3">
      <c r="A36">
        <v>30</v>
      </c>
      <c r="B36">
        <v>49</v>
      </c>
      <c r="C36">
        <v>11</v>
      </c>
      <c r="D36">
        <v>13.8</v>
      </c>
      <c r="E36">
        <v>1</v>
      </c>
      <c r="H36">
        <v>30</v>
      </c>
      <c r="I36">
        <f t="shared" si="4"/>
        <v>0.23129597882088165</v>
      </c>
      <c r="J36">
        <f t="shared" si="5"/>
        <v>0.29439826023229682</v>
      </c>
      <c r="K36">
        <v>1</v>
      </c>
    </row>
    <row r="37" spans="1:11" x14ac:dyDescent="0.3">
      <c r="A37">
        <v>31</v>
      </c>
      <c r="B37">
        <v>48</v>
      </c>
      <c r="C37">
        <v>18</v>
      </c>
      <c r="D37">
        <v>8.1</v>
      </c>
      <c r="E37">
        <v>1</v>
      </c>
      <c r="H37">
        <v>31</v>
      </c>
      <c r="I37">
        <f t="shared" si="4"/>
        <v>0.16558689392858578</v>
      </c>
      <c r="J37">
        <f t="shared" si="5"/>
        <v>1.705896768195363</v>
      </c>
      <c r="K37">
        <v>1</v>
      </c>
    </row>
    <row r="38" spans="1:11" x14ac:dyDescent="0.3">
      <c r="A38">
        <v>32</v>
      </c>
      <c r="B38">
        <v>45</v>
      </c>
      <c r="C38">
        <v>15</v>
      </c>
      <c r="D38">
        <v>14.5</v>
      </c>
      <c r="E38">
        <v>1</v>
      </c>
      <c r="H38">
        <v>32</v>
      </c>
      <c r="I38">
        <f t="shared" si="4"/>
        <v>-3.1540360748301806E-2</v>
      </c>
      <c r="J38">
        <f t="shared" si="5"/>
        <v>1.1009688362111918</v>
      </c>
      <c r="K38">
        <v>1</v>
      </c>
    </row>
    <row r="39" spans="1:11" x14ac:dyDescent="0.3">
      <c r="A39">
        <v>33</v>
      </c>
      <c r="B39">
        <v>66</v>
      </c>
      <c r="C39">
        <v>6</v>
      </c>
      <c r="D39">
        <v>6.2</v>
      </c>
      <c r="E39">
        <v>0</v>
      </c>
      <c r="H39">
        <v>33</v>
      </c>
      <c r="I39">
        <f t="shared" si="4"/>
        <v>1.3483504219899114</v>
      </c>
      <c r="J39">
        <f t="shared" si="5"/>
        <v>-0.71381495974132181</v>
      </c>
      <c r="K39">
        <v>0</v>
      </c>
    </row>
    <row r="40" spans="1:11" x14ac:dyDescent="0.3">
      <c r="A40">
        <v>34</v>
      </c>
      <c r="B40">
        <v>42</v>
      </c>
      <c r="C40">
        <v>12</v>
      </c>
      <c r="D40">
        <v>12.6</v>
      </c>
      <c r="E40">
        <v>1</v>
      </c>
      <c r="H40">
        <v>34</v>
      </c>
      <c r="I40">
        <f t="shared" si="4"/>
        <v>-0.2286676154251894</v>
      </c>
      <c r="J40">
        <f t="shared" si="5"/>
        <v>0.49604090422702057</v>
      </c>
      <c r="K40">
        <v>1</v>
      </c>
    </row>
    <row r="41" spans="1:11" x14ac:dyDescent="0.3">
      <c r="A41">
        <v>35</v>
      </c>
      <c r="B41">
        <v>22</v>
      </c>
      <c r="C41">
        <v>13</v>
      </c>
      <c r="D41">
        <v>5.5</v>
      </c>
      <c r="E41">
        <v>1</v>
      </c>
      <c r="H41">
        <v>35</v>
      </c>
      <c r="I41">
        <f t="shared" si="4"/>
        <v>-1.5428493132711067</v>
      </c>
      <c r="J41">
        <f t="shared" si="5"/>
        <v>0.69768354822174428</v>
      </c>
      <c r="K41">
        <v>1</v>
      </c>
    </row>
    <row r="42" spans="1:11" x14ac:dyDescent="0.3">
      <c r="A42">
        <v>36</v>
      </c>
      <c r="B42">
        <v>30</v>
      </c>
      <c r="C42">
        <v>12</v>
      </c>
      <c r="D42">
        <v>9.6</v>
      </c>
      <c r="E42">
        <v>1</v>
      </c>
      <c r="H42">
        <v>36</v>
      </c>
      <c r="I42">
        <f t="shared" si="4"/>
        <v>-1.0171766341327397</v>
      </c>
      <c r="J42">
        <f t="shared" si="5"/>
        <v>0.49604090422702057</v>
      </c>
      <c r="K42">
        <v>1</v>
      </c>
    </row>
    <row r="43" spans="1:11" x14ac:dyDescent="0.3">
      <c r="A43">
        <v>37</v>
      </c>
      <c r="B43">
        <v>66</v>
      </c>
      <c r="C43">
        <v>6</v>
      </c>
      <c r="D43">
        <v>5.0999999999999996</v>
      </c>
      <c r="E43">
        <v>0</v>
      </c>
      <c r="H43">
        <v>37</v>
      </c>
      <c r="I43">
        <f t="shared" si="4"/>
        <v>1.3483504219899114</v>
      </c>
      <c r="J43">
        <f t="shared" si="5"/>
        <v>-0.71381495974132181</v>
      </c>
      <c r="K43">
        <v>0</v>
      </c>
    </row>
    <row r="44" spans="1:11" x14ac:dyDescent="0.3">
      <c r="A44">
        <v>38</v>
      </c>
      <c r="B44">
        <v>32</v>
      </c>
      <c r="C44">
        <v>12</v>
      </c>
      <c r="D44">
        <v>11</v>
      </c>
      <c r="E44">
        <v>1</v>
      </c>
      <c r="H44">
        <v>38</v>
      </c>
      <c r="I44">
        <f t="shared" si="4"/>
        <v>-0.88575846434814798</v>
      </c>
      <c r="J44">
        <f t="shared" si="5"/>
        <v>0.49604090422702057</v>
      </c>
      <c r="K44">
        <v>1</v>
      </c>
    </row>
    <row r="45" spans="1:11" x14ac:dyDescent="0.3">
      <c r="A45">
        <v>39</v>
      </c>
      <c r="B45">
        <v>62</v>
      </c>
      <c r="C45">
        <v>5</v>
      </c>
      <c r="D45">
        <v>5.4</v>
      </c>
      <c r="E45">
        <v>0</v>
      </c>
      <c r="H45">
        <v>39</v>
      </c>
      <c r="I45">
        <f t="shared" si="4"/>
        <v>1.0855140824207279</v>
      </c>
      <c r="J45">
        <f t="shared" si="5"/>
        <v>-0.91545760373604557</v>
      </c>
      <c r="K45">
        <v>0</v>
      </c>
    </row>
    <row r="46" spans="1:11" x14ac:dyDescent="0.3">
      <c r="A46">
        <v>40</v>
      </c>
      <c r="B46">
        <v>59</v>
      </c>
      <c r="C46">
        <v>0</v>
      </c>
      <c r="D46">
        <v>1.9</v>
      </c>
      <c r="E46">
        <v>0</v>
      </c>
      <c r="H46">
        <v>40</v>
      </c>
      <c r="I46">
        <f t="shared" si="4"/>
        <v>0.88838682774384026</v>
      </c>
      <c r="J46">
        <f t="shared" si="5"/>
        <v>-1.9236708237096642</v>
      </c>
      <c r="K46">
        <v>0</v>
      </c>
    </row>
    <row r="47" spans="1:11" x14ac:dyDescent="0.3">
      <c r="A47">
        <v>41</v>
      </c>
      <c r="B47">
        <v>58</v>
      </c>
      <c r="C47">
        <v>13</v>
      </c>
      <c r="D47">
        <v>15.8</v>
      </c>
      <c r="E47">
        <v>1</v>
      </c>
      <c r="H47">
        <v>41</v>
      </c>
      <c r="I47">
        <f t="shared" si="4"/>
        <v>0.82267774285154438</v>
      </c>
      <c r="J47">
        <f t="shared" si="5"/>
        <v>0.69768354822174428</v>
      </c>
      <c r="K47">
        <v>1</v>
      </c>
    </row>
    <row r="48" spans="1:11" x14ac:dyDescent="0.3">
      <c r="A48">
        <v>42</v>
      </c>
      <c r="B48">
        <v>72</v>
      </c>
      <c r="C48">
        <v>1</v>
      </c>
      <c r="D48">
        <v>4</v>
      </c>
      <c r="E48">
        <v>0</v>
      </c>
      <c r="H48">
        <v>42</v>
      </c>
      <c r="I48">
        <f t="shared" si="4"/>
        <v>1.7426049313436864</v>
      </c>
      <c r="J48">
        <f t="shared" si="5"/>
        <v>-1.7220281797149404</v>
      </c>
      <c r="K48">
        <v>0</v>
      </c>
    </row>
    <row r="49" spans="1:11" x14ac:dyDescent="0.3">
      <c r="A49">
        <v>43</v>
      </c>
      <c r="B49">
        <v>45</v>
      </c>
      <c r="C49">
        <v>11</v>
      </c>
      <c r="D49">
        <v>15.1</v>
      </c>
      <c r="E49">
        <v>1</v>
      </c>
      <c r="H49">
        <v>43</v>
      </c>
      <c r="I49">
        <f t="shared" si="4"/>
        <v>-3.1540360748301806E-2</v>
      </c>
      <c r="J49">
        <f t="shared" si="5"/>
        <v>0.29439826023229682</v>
      </c>
      <c r="K49">
        <v>1</v>
      </c>
    </row>
    <row r="50" spans="1:11" x14ac:dyDescent="0.3">
      <c r="A50">
        <v>44</v>
      </c>
      <c r="B50">
        <v>40</v>
      </c>
      <c r="C50">
        <v>9</v>
      </c>
      <c r="D50">
        <v>9.1999999999999993</v>
      </c>
      <c r="E50">
        <v>1</v>
      </c>
      <c r="H50">
        <v>44</v>
      </c>
      <c r="I50">
        <f t="shared" si="4"/>
        <v>-0.36008578520978113</v>
      </c>
      <c r="J50">
        <f t="shared" si="5"/>
        <v>-0.10888702775715065</v>
      </c>
      <c r="K50">
        <v>1</v>
      </c>
    </row>
    <row r="51" spans="1:11" x14ac:dyDescent="0.3">
      <c r="A51">
        <v>45</v>
      </c>
      <c r="B51">
        <v>38</v>
      </c>
      <c r="C51">
        <v>10</v>
      </c>
      <c r="D51">
        <v>10.4</v>
      </c>
      <c r="E51">
        <v>1</v>
      </c>
      <c r="H51">
        <v>45</v>
      </c>
      <c r="I51">
        <f t="shared" si="4"/>
        <v>-0.49150395499437283</v>
      </c>
      <c r="J51">
        <f t="shared" si="5"/>
        <v>9.2755616237573085E-2</v>
      </c>
      <c r="K51">
        <v>1</v>
      </c>
    </row>
    <row r="52" spans="1:11" x14ac:dyDescent="0.3">
      <c r="A52">
        <v>46</v>
      </c>
      <c r="B52">
        <v>48</v>
      </c>
      <c r="C52">
        <v>9</v>
      </c>
      <c r="D52">
        <v>10.6</v>
      </c>
      <c r="E52">
        <v>1</v>
      </c>
      <c r="H52">
        <v>46</v>
      </c>
      <c r="I52">
        <f t="shared" si="4"/>
        <v>0.16558689392858578</v>
      </c>
      <c r="J52">
        <f t="shared" si="5"/>
        <v>-0.10888702775715065</v>
      </c>
      <c r="K52">
        <v>1</v>
      </c>
    </row>
    <row r="53" spans="1:11" x14ac:dyDescent="0.3">
      <c r="A53">
        <v>47</v>
      </c>
      <c r="B53">
        <v>64</v>
      </c>
      <c r="C53">
        <v>12</v>
      </c>
      <c r="D53">
        <v>13.2</v>
      </c>
      <c r="E53">
        <v>0</v>
      </c>
      <c r="H53">
        <v>47</v>
      </c>
      <c r="I53">
        <f t="shared" si="4"/>
        <v>1.2169322522053196</v>
      </c>
      <c r="J53">
        <f t="shared" si="5"/>
        <v>0.49604090422702057</v>
      </c>
      <c r="K53">
        <v>0</v>
      </c>
    </row>
    <row r="54" spans="1:11" x14ac:dyDescent="0.3">
      <c r="A54">
        <v>48</v>
      </c>
      <c r="B54">
        <v>34</v>
      </c>
      <c r="C54">
        <v>5</v>
      </c>
      <c r="D54">
        <v>7.2</v>
      </c>
      <c r="E54">
        <v>1</v>
      </c>
      <c r="H54">
        <v>48</v>
      </c>
      <c r="I54">
        <f t="shared" si="4"/>
        <v>-0.75434029456355634</v>
      </c>
      <c r="J54">
        <f t="shared" si="5"/>
        <v>-0.91545760373604557</v>
      </c>
      <c r="K54">
        <v>1</v>
      </c>
    </row>
    <row r="55" spans="1:11" x14ac:dyDescent="0.3">
      <c r="A55">
        <v>49</v>
      </c>
      <c r="B55">
        <v>57</v>
      </c>
      <c r="C55">
        <v>15</v>
      </c>
      <c r="D55">
        <v>12.4</v>
      </c>
      <c r="E55">
        <v>1</v>
      </c>
      <c r="H55">
        <v>49</v>
      </c>
      <c r="I55">
        <f t="shared" si="4"/>
        <v>0.7569686579592485</v>
      </c>
      <c r="J55">
        <f t="shared" si="5"/>
        <v>1.1009688362111918</v>
      </c>
      <c r="K55">
        <v>1</v>
      </c>
    </row>
    <row r="56" spans="1:11" x14ac:dyDescent="0.3">
      <c r="A56">
        <v>50</v>
      </c>
      <c r="B56">
        <v>46</v>
      </c>
      <c r="C56">
        <v>10</v>
      </c>
      <c r="D56">
        <v>16.2</v>
      </c>
      <c r="E56">
        <v>1</v>
      </c>
      <c r="H56">
        <v>50</v>
      </c>
      <c r="I56">
        <f t="shared" si="4"/>
        <v>3.4168724143994057E-2</v>
      </c>
      <c r="J56">
        <f t="shared" si="5"/>
        <v>9.2755616237573085E-2</v>
      </c>
      <c r="K56">
        <v>1</v>
      </c>
    </row>
    <row r="57" spans="1:11" x14ac:dyDescent="0.3">
      <c r="A57">
        <v>51</v>
      </c>
      <c r="B57">
        <v>69</v>
      </c>
      <c r="C57">
        <v>14</v>
      </c>
      <c r="D57">
        <v>5.4</v>
      </c>
      <c r="E57">
        <v>0</v>
      </c>
      <c r="H57">
        <v>51</v>
      </c>
      <c r="I57">
        <f t="shared" si="4"/>
        <v>1.5454776766667988</v>
      </c>
      <c r="J57">
        <f t="shared" si="5"/>
        <v>0.89932619221646803</v>
      </c>
      <c r="K57">
        <v>0</v>
      </c>
    </row>
    <row r="58" spans="1:11" x14ac:dyDescent="0.3">
      <c r="A58">
        <v>52</v>
      </c>
      <c r="B58">
        <v>52</v>
      </c>
      <c r="C58">
        <v>7</v>
      </c>
      <c r="D58">
        <v>10.3</v>
      </c>
      <c r="E58">
        <v>1</v>
      </c>
      <c r="H58">
        <v>52</v>
      </c>
      <c r="I58">
        <f t="shared" si="4"/>
        <v>0.42842323349776923</v>
      </c>
      <c r="J58">
        <f t="shared" si="5"/>
        <v>-0.51217231574659805</v>
      </c>
      <c r="K58">
        <v>1</v>
      </c>
    </row>
    <row r="59" spans="1:11" x14ac:dyDescent="0.3">
      <c r="A59">
        <v>53</v>
      </c>
      <c r="B59">
        <v>71</v>
      </c>
      <c r="C59">
        <v>7</v>
      </c>
      <c r="D59">
        <v>6.1</v>
      </c>
      <c r="E59">
        <v>0</v>
      </c>
      <c r="H59">
        <v>53</v>
      </c>
      <c r="I59">
        <f t="shared" si="4"/>
        <v>1.6768958464513906</v>
      </c>
      <c r="J59">
        <f t="shared" si="5"/>
        <v>-0.51217231574659805</v>
      </c>
      <c r="K59">
        <v>0</v>
      </c>
    </row>
    <row r="60" spans="1:11" x14ac:dyDescent="0.3">
      <c r="A60">
        <v>54</v>
      </c>
      <c r="B60">
        <v>74</v>
      </c>
      <c r="C60">
        <v>10</v>
      </c>
      <c r="D60">
        <v>5.3</v>
      </c>
      <c r="E60">
        <v>0</v>
      </c>
      <c r="H60">
        <v>54</v>
      </c>
      <c r="I60">
        <f t="shared" si="4"/>
        <v>1.8740231011282782</v>
      </c>
      <c r="J60">
        <f t="shared" si="5"/>
        <v>9.2755616237573085E-2</v>
      </c>
      <c r="K60">
        <v>0</v>
      </c>
    </row>
    <row r="61" spans="1:11" x14ac:dyDescent="0.3">
      <c r="A61">
        <v>55</v>
      </c>
      <c r="B61">
        <v>55</v>
      </c>
      <c r="C61">
        <v>18</v>
      </c>
      <c r="D61">
        <v>8.5</v>
      </c>
      <c r="E61">
        <v>0</v>
      </c>
      <c r="H61">
        <v>55</v>
      </c>
      <c r="I61">
        <f t="shared" si="4"/>
        <v>0.62555048817465686</v>
      </c>
      <c r="J61">
        <f t="shared" si="5"/>
        <v>1.705896768195363</v>
      </c>
      <c r="K61">
        <v>0</v>
      </c>
    </row>
    <row r="62" spans="1:11" x14ac:dyDescent="0.3">
      <c r="A62">
        <v>56</v>
      </c>
      <c r="B62">
        <v>50</v>
      </c>
      <c r="C62">
        <v>15</v>
      </c>
      <c r="D62">
        <v>10.7</v>
      </c>
      <c r="E62">
        <v>1</v>
      </c>
      <c r="H62">
        <v>56</v>
      </c>
      <c r="I62">
        <f t="shared" si="4"/>
        <v>0.29700506371317753</v>
      </c>
      <c r="J62">
        <f t="shared" si="5"/>
        <v>1.1009688362111918</v>
      </c>
      <c r="K62">
        <v>1</v>
      </c>
    </row>
    <row r="63" spans="1:11" x14ac:dyDescent="0.3">
      <c r="A63">
        <v>57</v>
      </c>
      <c r="B63">
        <v>18</v>
      </c>
      <c r="C63">
        <v>9</v>
      </c>
      <c r="D63">
        <v>1.7</v>
      </c>
      <c r="E63">
        <v>0</v>
      </c>
      <c r="H63">
        <v>57</v>
      </c>
      <c r="I63">
        <f t="shared" si="4"/>
        <v>-1.80568565284029</v>
      </c>
      <c r="J63">
        <f t="shared" si="5"/>
        <v>-0.10888702775715065</v>
      </c>
      <c r="K63">
        <v>0</v>
      </c>
    </row>
    <row r="64" spans="1:11" x14ac:dyDescent="0.3">
      <c r="A64">
        <v>58</v>
      </c>
      <c r="B64">
        <v>37</v>
      </c>
      <c r="C64">
        <v>16</v>
      </c>
      <c r="D64">
        <v>13.8</v>
      </c>
      <c r="E64">
        <v>1</v>
      </c>
      <c r="H64">
        <v>58</v>
      </c>
      <c r="I64">
        <f t="shared" si="4"/>
        <v>-0.5572130398866687</v>
      </c>
      <c r="J64">
        <f t="shared" si="5"/>
        <v>1.3026114802059154</v>
      </c>
      <c r="K64">
        <v>1</v>
      </c>
    </row>
    <row r="65" spans="1:11" x14ac:dyDescent="0.3">
      <c r="A65">
        <v>59</v>
      </c>
      <c r="B65">
        <v>29</v>
      </c>
      <c r="C65">
        <v>3</v>
      </c>
      <c r="D65">
        <v>1</v>
      </c>
      <c r="E65">
        <v>0</v>
      </c>
      <c r="H65">
        <v>59</v>
      </c>
      <c r="I65">
        <f t="shared" si="4"/>
        <v>-1.0828857190250356</v>
      </c>
      <c r="J65">
        <f t="shared" si="5"/>
        <v>-1.3187428917254931</v>
      </c>
      <c r="K65">
        <v>0</v>
      </c>
    </row>
    <row r="66" spans="1:11" x14ac:dyDescent="0.3">
      <c r="A66">
        <v>60</v>
      </c>
      <c r="B66">
        <v>43</v>
      </c>
      <c r="C66">
        <v>8</v>
      </c>
      <c r="D66">
        <v>12.6</v>
      </c>
      <c r="E66">
        <v>1</v>
      </c>
      <c r="H66">
        <v>60</v>
      </c>
      <c r="I66">
        <f t="shared" si="4"/>
        <v>-0.16295853053289353</v>
      </c>
      <c r="J66">
        <f t="shared" si="5"/>
        <v>-0.31052967175187435</v>
      </c>
      <c r="K66">
        <v>1</v>
      </c>
    </row>
    <row r="67" spans="1:11" x14ac:dyDescent="0.3">
      <c r="A67">
        <v>61</v>
      </c>
      <c r="B67">
        <v>52</v>
      </c>
      <c r="C67">
        <v>12</v>
      </c>
      <c r="D67">
        <v>14.4</v>
      </c>
      <c r="E67">
        <v>1</v>
      </c>
      <c r="H67">
        <v>61</v>
      </c>
      <c r="I67">
        <f t="shared" si="4"/>
        <v>0.42842323349776923</v>
      </c>
      <c r="J67">
        <f t="shared" si="5"/>
        <v>0.49604090422702057</v>
      </c>
      <c r="K67">
        <v>1</v>
      </c>
    </row>
    <row r="68" spans="1:11" x14ac:dyDescent="0.3">
      <c r="A68">
        <v>62</v>
      </c>
      <c r="B68">
        <v>64</v>
      </c>
      <c r="C68">
        <v>1</v>
      </c>
      <c r="D68">
        <v>4.9000000000000004</v>
      </c>
      <c r="E68">
        <v>0</v>
      </c>
      <c r="H68">
        <v>62</v>
      </c>
      <c r="I68">
        <f t="shared" si="4"/>
        <v>1.2169322522053196</v>
      </c>
      <c r="J68">
        <f t="shared" si="5"/>
        <v>-1.7220281797149404</v>
      </c>
      <c r="K68">
        <v>0</v>
      </c>
    </row>
    <row r="69" spans="1:11" x14ac:dyDescent="0.3">
      <c r="A69">
        <v>63</v>
      </c>
      <c r="B69">
        <v>33</v>
      </c>
      <c r="C69">
        <v>6</v>
      </c>
      <c r="D69">
        <v>7.8</v>
      </c>
      <c r="E69">
        <v>1</v>
      </c>
      <c r="H69">
        <v>63</v>
      </c>
      <c r="I69">
        <f t="shared" si="4"/>
        <v>-0.82004937945585221</v>
      </c>
      <c r="J69">
        <f t="shared" si="5"/>
        <v>-0.71381495974132181</v>
      </c>
      <c r="K69">
        <v>1</v>
      </c>
    </row>
    <row r="70" spans="1:11" x14ac:dyDescent="0.3">
      <c r="A70">
        <v>64</v>
      </c>
      <c r="B70">
        <v>40</v>
      </c>
      <c r="C70">
        <v>15</v>
      </c>
      <c r="D70">
        <v>11</v>
      </c>
      <c r="E70">
        <v>1</v>
      </c>
      <c r="H70">
        <v>64</v>
      </c>
      <c r="I70">
        <f t="shared" si="4"/>
        <v>-0.36008578520978113</v>
      </c>
      <c r="J70">
        <f t="shared" si="5"/>
        <v>1.1009688362111918</v>
      </c>
      <c r="K70">
        <v>1</v>
      </c>
    </row>
    <row r="71" spans="1:11" x14ac:dyDescent="0.3">
      <c r="A71">
        <v>65</v>
      </c>
      <c r="B71">
        <v>43</v>
      </c>
      <c r="C71">
        <v>11</v>
      </c>
      <c r="D71">
        <v>12.3</v>
      </c>
      <c r="E71">
        <v>1</v>
      </c>
      <c r="H71">
        <v>65</v>
      </c>
      <c r="I71">
        <f t="shared" si="4"/>
        <v>-0.16295853053289353</v>
      </c>
      <c r="J71">
        <f t="shared" si="5"/>
        <v>0.29439826023229682</v>
      </c>
      <c r="K71">
        <v>1</v>
      </c>
    </row>
    <row r="72" spans="1:11" x14ac:dyDescent="0.3">
      <c r="A72">
        <v>66</v>
      </c>
      <c r="B72">
        <v>50</v>
      </c>
      <c r="C72">
        <v>9</v>
      </c>
      <c r="D72">
        <v>9.6999999999999993</v>
      </c>
      <c r="E72">
        <v>0</v>
      </c>
      <c r="H72">
        <v>66</v>
      </c>
      <c r="I72">
        <f t="shared" ref="I72:I106" si="6">(B72-$B$3)/$B$4</f>
        <v>0.29700506371317753</v>
      </c>
      <c r="J72">
        <f t="shared" ref="J72:J106" si="7">(C72-$C$3)/$C$4</f>
        <v>-0.10888702775715065</v>
      </c>
      <c r="K72">
        <v>0</v>
      </c>
    </row>
    <row r="73" spans="1:11" x14ac:dyDescent="0.3">
      <c r="A73">
        <v>67</v>
      </c>
      <c r="B73">
        <v>25</v>
      </c>
      <c r="C73">
        <v>15</v>
      </c>
      <c r="D73">
        <v>6.4</v>
      </c>
      <c r="E73">
        <v>0</v>
      </c>
      <c r="H73">
        <v>67</v>
      </c>
      <c r="I73">
        <f t="shared" si="6"/>
        <v>-1.3457220585942191</v>
      </c>
      <c r="J73">
        <f t="shared" si="7"/>
        <v>1.1009688362111918</v>
      </c>
      <c r="K73">
        <v>0</v>
      </c>
    </row>
    <row r="74" spans="1:11" x14ac:dyDescent="0.3">
      <c r="A74">
        <v>68</v>
      </c>
      <c r="B74">
        <v>48</v>
      </c>
      <c r="C74">
        <v>19</v>
      </c>
      <c r="D74">
        <v>11.1</v>
      </c>
      <c r="E74">
        <v>0</v>
      </c>
      <c r="H74">
        <v>68</v>
      </c>
      <c r="I74">
        <f t="shared" si="6"/>
        <v>0.16558689392858578</v>
      </c>
      <c r="J74">
        <f t="shared" si="7"/>
        <v>1.9075394121900866</v>
      </c>
      <c r="K74">
        <v>0</v>
      </c>
    </row>
    <row r="75" spans="1:11" x14ac:dyDescent="0.3">
      <c r="A75">
        <v>69</v>
      </c>
      <c r="B75">
        <v>17</v>
      </c>
      <c r="C75">
        <v>10</v>
      </c>
      <c r="D75">
        <v>6.4</v>
      </c>
      <c r="E75">
        <v>0</v>
      </c>
      <c r="H75">
        <v>69</v>
      </c>
      <c r="I75">
        <f t="shared" si="6"/>
        <v>-1.8713947377325859</v>
      </c>
      <c r="J75">
        <f t="shared" si="7"/>
        <v>9.2755616237573085E-2</v>
      </c>
      <c r="K75">
        <v>0</v>
      </c>
    </row>
    <row r="76" spans="1:11" x14ac:dyDescent="0.3">
      <c r="A76">
        <v>70</v>
      </c>
      <c r="B76">
        <v>57</v>
      </c>
      <c r="C76">
        <v>14</v>
      </c>
      <c r="D76">
        <v>10.4</v>
      </c>
      <c r="E76">
        <v>1</v>
      </c>
      <c r="H76">
        <v>70</v>
      </c>
      <c r="I76">
        <f t="shared" si="6"/>
        <v>0.7569686579592485</v>
      </c>
      <c r="J76">
        <f t="shared" si="7"/>
        <v>0.89932619221646803</v>
      </c>
      <c r="K76">
        <v>1</v>
      </c>
    </row>
    <row r="77" spans="1:11" x14ac:dyDescent="0.3">
      <c r="A77">
        <v>71</v>
      </c>
      <c r="B77">
        <v>37</v>
      </c>
      <c r="C77">
        <v>6</v>
      </c>
      <c r="D77">
        <v>9.1999999999999993</v>
      </c>
      <c r="E77">
        <v>0</v>
      </c>
      <c r="H77">
        <v>71</v>
      </c>
      <c r="I77">
        <f t="shared" si="6"/>
        <v>-0.5572130398866687</v>
      </c>
      <c r="J77">
        <f t="shared" si="7"/>
        <v>-0.71381495974132181</v>
      </c>
      <c r="K77">
        <v>0</v>
      </c>
    </row>
    <row r="78" spans="1:11" x14ac:dyDescent="0.3">
      <c r="A78">
        <v>72</v>
      </c>
      <c r="B78">
        <v>72</v>
      </c>
      <c r="C78">
        <v>2</v>
      </c>
      <c r="D78">
        <v>0.3</v>
      </c>
      <c r="E78">
        <v>0</v>
      </c>
      <c r="H78">
        <v>72</v>
      </c>
      <c r="I78">
        <f t="shared" si="6"/>
        <v>1.7426049313436864</v>
      </c>
      <c r="J78">
        <f t="shared" si="7"/>
        <v>-1.5203855357202167</v>
      </c>
      <c r="K78">
        <v>0</v>
      </c>
    </row>
    <row r="79" spans="1:11" x14ac:dyDescent="0.3">
      <c r="A79">
        <v>73</v>
      </c>
      <c r="B79">
        <v>44</v>
      </c>
      <c r="C79">
        <v>8</v>
      </c>
      <c r="D79">
        <v>8.5</v>
      </c>
      <c r="E79">
        <v>1</v>
      </c>
      <c r="H79">
        <v>73</v>
      </c>
      <c r="I79">
        <f t="shared" si="6"/>
        <v>-9.7249445640597676E-2</v>
      </c>
      <c r="J79">
        <f t="shared" si="7"/>
        <v>-0.31052967175187435</v>
      </c>
      <c r="K79">
        <v>1</v>
      </c>
    </row>
    <row r="80" spans="1:11" x14ac:dyDescent="0.3">
      <c r="A80">
        <v>74</v>
      </c>
      <c r="B80">
        <v>43</v>
      </c>
      <c r="C80">
        <v>8</v>
      </c>
      <c r="D80">
        <v>7.4</v>
      </c>
      <c r="E80">
        <v>1</v>
      </c>
      <c r="H80">
        <v>74</v>
      </c>
      <c r="I80">
        <f t="shared" si="6"/>
        <v>-0.16295853053289353</v>
      </c>
      <c r="J80">
        <f t="shared" si="7"/>
        <v>-0.31052967175187435</v>
      </c>
      <c r="K80">
        <v>1</v>
      </c>
    </row>
    <row r="81" spans="1:11" x14ac:dyDescent="0.3">
      <c r="A81">
        <v>75</v>
      </c>
      <c r="B81">
        <v>49</v>
      </c>
      <c r="C81">
        <v>17</v>
      </c>
      <c r="D81">
        <v>10.7</v>
      </c>
      <c r="E81">
        <v>1</v>
      </c>
      <c r="H81">
        <v>75</v>
      </c>
      <c r="I81">
        <f t="shared" si="6"/>
        <v>0.23129597882088165</v>
      </c>
      <c r="J81">
        <f t="shared" si="7"/>
        <v>1.5042541242006393</v>
      </c>
      <c r="K81">
        <v>1</v>
      </c>
    </row>
    <row r="82" spans="1:11" x14ac:dyDescent="0.3">
      <c r="A82">
        <v>76</v>
      </c>
      <c r="B82">
        <v>62</v>
      </c>
      <c r="C82">
        <v>4</v>
      </c>
      <c r="D82">
        <v>2.6</v>
      </c>
      <c r="E82">
        <v>0</v>
      </c>
      <c r="H82">
        <v>76</v>
      </c>
      <c r="I82">
        <f t="shared" si="6"/>
        <v>1.0855140824207279</v>
      </c>
      <c r="J82">
        <f t="shared" si="7"/>
        <v>-1.1171002477307692</v>
      </c>
      <c r="K82">
        <v>0</v>
      </c>
    </row>
    <row r="83" spans="1:11" x14ac:dyDescent="0.3">
      <c r="A83">
        <v>77</v>
      </c>
      <c r="B83">
        <v>45</v>
      </c>
      <c r="C83">
        <v>16</v>
      </c>
      <c r="D83">
        <v>14.2</v>
      </c>
      <c r="E83">
        <v>1</v>
      </c>
      <c r="H83">
        <v>77</v>
      </c>
      <c r="I83">
        <f t="shared" si="6"/>
        <v>-3.1540360748301806E-2</v>
      </c>
      <c r="J83">
        <f t="shared" si="7"/>
        <v>1.3026114802059154</v>
      </c>
      <c r="K83">
        <v>1</v>
      </c>
    </row>
    <row r="84" spans="1:11" x14ac:dyDescent="0.3">
      <c r="A84">
        <v>78</v>
      </c>
      <c r="B84">
        <v>21</v>
      </c>
      <c r="C84">
        <v>12</v>
      </c>
      <c r="D84">
        <v>5.6</v>
      </c>
      <c r="E84">
        <v>1</v>
      </c>
      <c r="H84">
        <v>78</v>
      </c>
      <c r="I84">
        <f t="shared" si="6"/>
        <v>-1.6085583981634026</v>
      </c>
      <c r="J84">
        <f t="shared" si="7"/>
        <v>0.49604090422702057</v>
      </c>
      <c r="K84">
        <v>1</v>
      </c>
    </row>
    <row r="85" spans="1:11" x14ac:dyDescent="0.3">
      <c r="A85">
        <v>79</v>
      </c>
      <c r="B85">
        <v>23</v>
      </c>
      <c r="C85">
        <v>12</v>
      </c>
      <c r="D85">
        <v>3.7</v>
      </c>
      <c r="E85">
        <v>0</v>
      </c>
      <c r="H85">
        <v>79</v>
      </c>
      <c r="I85">
        <f t="shared" si="6"/>
        <v>-1.4771402283788109</v>
      </c>
      <c r="J85">
        <f t="shared" si="7"/>
        <v>0.49604090422702057</v>
      </c>
      <c r="K85">
        <v>0</v>
      </c>
    </row>
    <row r="86" spans="1:11" x14ac:dyDescent="0.3">
      <c r="A86">
        <v>80</v>
      </c>
      <c r="B86">
        <v>35</v>
      </c>
      <c r="C86">
        <v>8</v>
      </c>
      <c r="D86">
        <v>9.4</v>
      </c>
      <c r="E86">
        <v>1</v>
      </c>
      <c r="H86">
        <v>80</v>
      </c>
      <c r="I86">
        <f t="shared" si="6"/>
        <v>-0.68863120967126046</v>
      </c>
      <c r="J86">
        <f t="shared" si="7"/>
        <v>-0.31052967175187435</v>
      </c>
      <c r="K86">
        <v>1</v>
      </c>
    </row>
    <row r="87" spans="1:11" x14ac:dyDescent="0.3">
      <c r="A87">
        <v>81</v>
      </c>
      <c r="B87">
        <v>48</v>
      </c>
      <c r="C87">
        <v>13</v>
      </c>
      <c r="D87">
        <v>12.4</v>
      </c>
      <c r="E87">
        <v>1</v>
      </c>
      <c r="H87">
        <v>81</v>
      </c>
      <c r="I87">
        <f t="shared" si="6"/>
        <v>0.16558689392858578</v>
      </c>
      <c r="J87">
        <f t="shared" si="7"/>
        <v>0.69768354822174428</v>
      </c>
      <c r="K87">
        <v>1</v>
      </c>
    </row>
    <row r="88" spans="1:11" x14ac:dyDescent="0.3">
      <c r="A88">
        <v>82</v>
      </c>
      <c r="B88">
        <v>48</v>
      </c>
      <c r="C88">
        <v>9</v>
      </c>
      <c r="D88">
        <v>15.1</v>
      </c>
      <c r="E88">
        <v>1</v>
      </c>
      <c r="H88">
        <v>82</v>
      </c>
      <c r="I88">
        <f t="shared" si="6"/>
        <v>0.16558689392858578</v>
      </c>
      <c r="J88">
        <f t="shared" si="7"/>
        <v>-0.10888702775715065</v>
      </c>
      <c r="K88">
        <v>1</v>
      </c>
    </row>
    <row r="89" spans="1:11" x14ac:dyDescent="0.3">
      <c r="A89">
        <v>83</v>
      </c>
      <c r="B89">
        <v>28</v>
      </c>
      <c r="C89">
        <v>2</v>
      </c>
      <c r="D89">
        <v>2.5</v>
      </c>
      <c r="E89">
        <v>0</v>
      </c>
      <c r="H89">
        <v>83</v>
      </c>
      <c r="I89">
        <f t="shared" si="6"/>
        <v>-1.1485948039173315</v>
      </c>
      <c r="J89">
        <f t="shared" si="7"/>
        <v>-1.5203855357202167</v>
      </c>
      <c r="K89">
        <v>0</v>
      </c>
    </row>
    <row r="90" spans="1:11" x14ac:dyDescent="0.3">
      <c r="A90">
        <v>84</v>
      </c>
      <c r="B90">
        <v>63</v>
      </c>
      <c r="C90">
        <v>5</v>
      </c>
      <c r="D90">
        <v>8.1</v>
      </c>
      <c r="E90">
        <v>0</v>
      </c>
      <c r="H90">
        <v>84</v>
      </c>
      <c r="I90">
        <f t="shared" si="6"/>
        <v>1.1512231673130238</v>
      </c>
      <c r="J90">
        <f t="shared" si="7"/>
        <v>-0.91545760373604557</v>
      </c>
      <c r="K90">
        <v>0</v>
      </c>
    </row>
    <row r="91" spans="1:11" x14ac:dyDescent="0.3">
      <c r="A91">
        <v>85</v>
      </c>
      <c r="B91">
        <v>44</v>
      </c>
      <c r="C91">
        <v>10</v>
      </c>
      <c r="D91">
        <v>15.8</v>
      </c>
      <c r="E91">
        <v>1</v>
      </c>
      <c r="H91">
        <v>85</v>
      </c>
      <c r="I91">
        <f t="shared" si="6"/>
        <v>-9.7249445640597676E-2</v>
      </c>
      <c r="J91">
        <f t="shared" si="7"/>
        <v>9.2755616237573085E-2</v>
      </c>
      <c r="K91">
        <v>1</v>
      </c>
    </row>
    <row r="92" spans="1:11" x14ac:dyDescent="0.3">
      <c r="A92">
        <v>86</v>
      </c>
      <c r="B92">
        <v>48</v>
      </c>
      <c r="C92">
        <v>17</v>
      </c>
      <c r="D92">
        <v>12.6</v>
      </c>
      <c r="E92">
        <v>0</v>
      </c>
      <c r="H92">
        <v>86</v>
      </c>
      <c r="I92">
        <f t="shared" si="6"/>
        <v>0.16558689392858578</v>
      </c>
      <c r="J92">
        <f t="shared" si="7"/>
        <v>1.5042541242006393</v>
      </c>
      <c r="K92">
        <v>0</v>
      </c>
    </row>
    <row r="93" spans="1:11" x14ac:dyDescent="0.3">
      <c r="A93">
        <v>87</v>
      </c>
      <c r="B93">
        <v>40</v>
      </c>
      <c r="C93">
        <v>20</v>
      </c>
      <c r="D93">
        <v>8.1</v>
      </c>
      <c r="E93">
        <v>0</v>
      </c>
      <c r="H93">
        <v>87</v>
      </c>
      <c r="I93">
        <f t="shared" si="6"/>
        <v>-0.36008578520978113</v>
      </c>
      <c r="J93">
        <f t="shared" si="7"/>
        <v>2.1091820561848102</v>
      </c>
      <c r="K93">
        <v>0</v>
      </c>
    </row>
    <row r="94" spans="1:11" x14ac:dyDescent="0.3">
      <c r="A94">
        <v>88</v>
      </c>
      <c r="B94">
        <v>72</v>
      </c>
      <c r="C94">
        <v>9</v>
      </c>
      <c r="D94">
        <v>6.7</v>
      </c>
      <c r="E94">
        <v>0</v>
      </c>
      <c r="H94">
        <v>88</v>
      </c>
      <c r="I94">
        <f t="shared" si="6"/>
        <v>1.7426049313436864</v>
      </c>
      <c r="J94">
        <f t="shared" si="7"/>
        <v>-0.10888702775715065</v>
      </c>
      <c r="K94">
        <v>0</v>
      </c>
    </row>
    <row r="95" spans="1:11" x14ac:dyDescent="0.3">
      <c r="A95">
        <v>89</v>
      </c>
      <c r="B95">
        <v>63</v>
      </c>
      <c r="C95">
        <v>5</v>
      </c>
      <c r="D95">
        <v>4.5</v>
      </c>
      <c r="E95">
        <v>0</v>
      </c>
      <c r="H95">
        <v>89</v>
      </c>
      <c r="I95">
        <f t="shared" si="6"/>
        <v>1.1512231673130238</v>
      </c>
      <c r="J95">
        <f t="shared" si="7"/>
        <v>-0.91545760373604557</v>
      </c>
      <c r="K95">
        <v>0</v>
      </c>
    </row>
    <row r="96" spans="1:11" x14ac:dyDescent="0.3">
      <c r="A96">
        <v>90</v>
      </c>
      <c r="B96">
        <v>28</v>
      </c>
      <c r="C96">
        <v>10</v>
      </c>
      <c r="D96">
        <v>4.5999999999999996</v>
      </c>
      <c r="E96">
        <v>1</v>
      </c>
      <c r="H96">
        <v>90</v>
      </c>
      <c r="I96">
        <f t="shared" si="6"/>
        <v>-1.1485948039173315</v>
      </c>
      <c r="J96">
        <f t="shared" si="7"/>
        <v>9.2755616237573085E-2</v>
      </c>
      <c r="K96">
        <v>1</v>
      </c>
    </row>
    <row r="97" spans="1:11" x14ac:dyDescent="0.3">
      <c r="A97">
        <v>91</v>
      </c>
      <c r="B97">
        <v>16</v>
      </c>
      <c r="C97">
        <v>1</v>
      </c>
      <c r="D97">
        <v>3.1</v>
      </c>
      <c r="E97">
        <v>0</v>
      </c>
      <c r="H97">
        <v>91</v>
      </c>
      <c r="I97">
        <f t="shared" si="6"/>
        <v>-1.9371038226248818</v>
      </c>
      <c r="J97">
        <f t="shared" si="7"/>
        <v>-1.7220281797149404</v>
      </c>
      <c r="K97">
        <v>0</v>
      </c>
    </row>
    <row r="98" spans="1:11" x14ac:dyDescent="0.3">
      <c r="A98">
        <v>92</v>
      </c>
      <c r="B98">
        <v>23</v>
      </c>
      <c r="C98">
        <v>3</v>
      </c>
      <c r="D98">
        <v>5.7</v>
      </c>
      <c r="E98">
        <v>0</v>
      </c>
      <c r="H98">
        <v>92</v>
      </c>
      <c r="I98">
        <f t="shared" si="6"/>
        <v>-1.4771402283788109</v>
      </c>
      <c r="J98">
        <f t="shared" si="7"/>
        <v>-1.3187428917254931</v>
      </c>
      <c r="K98">
        <v>0</v>
      </c>
    </row>
    <row r="99" spans="1:11" x14ac:dyDescent="0.3">
      <c r="A99">
        <v>93</v>
      </c>
      <c r="B99">
        <v>64</v>
      </c>
      <c r="C99">
        <v>1</v>
      </c>
      <c r="D99">
        <v>5.5</v>
      </c>
      <c r="E99">
        <v>0</v>
      </c>
      <c r="H99">
        <v>93</v>
      </c>
      <c r="I99">
        <f t="shared" si="6"/>
        <v>1.2169322522053196</v>
      </c>
      <c r="J99">
        <f t="shared" si="7"/>
        <v>-1.7220281797149404</v>
      </c>
      <c r="K99">
        <v>0</v>
      </c>
    </row>
    <row r="100" spans="1:11" x14ac:dyDescent="0.3">
      <c r="A100">
        <v>94</v>
      </c>
      <c r="B100">
        <v>32</v>
      </c>
      <c r="C100">
        <v>16</v>
      </c>
      <c r="D100">
        <v>9.3000000000000007</v>
      </c>
      <c r="E100">
        <v>0</v>
      </c>
      <c r="H100">
        <v>94</v>
      </c>
      <c r="I100">
        <f t="shared" si="6"/>
        <v>-0.88575846434814798</v>
      </c>
      <c r="J100">
        <f t="shared" si="7"/>
        <v>1.3026114802059154</v>
      </c>
      <c r="K100">
        <v>0</v>
      </c>
    </row>
    <row r="101" spans="1:11" x14ac:dyDescent="0.3">
      <c r="A101">
        <v>95</v>
      </c>
      <c r="B101">
        <v>41</v>
      </c>
      <c r="C101">
        <v>8</v>
      </c>
      <c r="D101">
        <v>12.1</v>
      </c>
      <c r="E101">
        <v>1</v>
      </c>
      <c r="H101">
        <v>95</v>
      </c>
      <c r="I101">
        <f t="shared" si="6"/>
        <v>-0.29437670031748525</v>
      </c>
      <c r="J101">
        <f t="shared" si="7"/>
        <v>-0.31052967175187435</v>
      </c>
      <c r="K101">
        <v>1</v>
      </c>
    </row>
    <row r="102" spans="1:11" x14ac:dyDescent="0.3">
      <c r="A102">
        <v>96</v>
      </c>
      <c r="B102">
        <v>55</v>
      </c>
      <c r="C102">
        <v>14</v>
      </c>
      <c r="D102">
        <v>14.1</v>
      </c>
      <c r="E102">
        <v>1</v>
      </c>
      <c r="H102">
        <v>96</v>
      </c>
      <c r="I102">
        <f t="shared" si="6"/>
        <v>0.62555048817465686</v>
      </c>
      <c r="J102">
        <f t="shared" si="7"/>
        <v>0.89932619221646803</v>
      </c>
      <c r="K102">
        <v>1</v>
      </c>
    </row>
    <row r="103" spans="1:11" x14ac:dyDescent="0.3">
      <c r="A103">
        <v>97</v>
      </c>
      <c r="B103">
        <v>56</v>
      </c>
      <c r="C103">
        <v>3</v>
      </c>
      <c r="D103">
        <v>6.5</v>
      </c>
      <c r="E103">
        <v>0</v>
      </c>
      <c r="H103">
        <v>97</v>
      </c>
      <c r="I103">
        <f t="shared" si="6"/>
        <v>0.69125957306695263</v>
      </c>
      <c r="J103">
        <f t="shared" si="7"/>
        <v>-1.3187428917254931</v>
      </c>
      <c r="K103">
        <v>0</v>
      </c>
    </row>
    <row r="104" spans="1:11" x14ac:dyDescent="0.3">
      <c r="A104">
        <v>98</v>
      </c>
      <c r="B104">
        <v>38</v>
      </c>
      <c r="C104">
        <v>19</v>
      </c>
      <c r="D104">
        <v>9</v>
      </c>
      <c r="E104">
        <v>0</v>
      </c>
      <c r="H104">
        <v>98</v>
      </c>
      <c r="I104">
        <f t="shared" si="6"/>
        <v>-0.49150395499437283</v>
      </c>
      <c r="J104">
        <f t="shared" si="7"/>
        <v>1.9075394121900866</v>
      </c>
      <c r="K104">
        <v>0</v>
      </c>
    </row>
    <row r="105" spans="1:11" x14ac:dyDescent="0.3">
      <c r="A105">
        <v>99</v>
      </c>
      <c r="B105">
        <v>45</v>
      </c>
      <c r="C105">
        <v>17</v>
      </c>
      <c r="D105">
        <v>8.5</v>
      </c>
      <c r="E105">
        <v>0</v>
      </c>
      <c r="H105">
        <v>99</v>
      </c>
      <c r="I105">
        <f t="shared" si="6"/>
        <v>-3.1540360748301806E-2</v>
      </c>
      <c r="J105">
        <f t="shared" si="7"/>
        <v>1.5042541242006393</v>
      </c>
      <c r="K105">
        <v>0</v>
      </c>
    </row>
    <row r="106" spans="1:11" x14ac:dyDescent="0.3">
      <c r="A106">
        <v>100</v>
      </c>
      <c r="B106">
        <v>45</v>
      </c>
      <c r="C106">
        <v>10</v>
      </c>
      <c r="D106">
        <v>13.5</v>
      </c>
      <c r="E106">
        <v>1</v>
      </c>
      <c r="H106">
        <v>100</v>
      </c>
      <c r="I106">
        <f t="shared" si="6"/>
        <v>-3.1540360748301806E-2</v>
      </c>
      <c r="J106">
        <f t="shared" si="7"/>
        <v>9.2755616237573085E-2</v>
      </c>
      <c r="K10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437B3-3F32-4BCF-BAA1-B7D26D771097}">
  <dimension ref="A2:P107"/>
  <sheetViews>
    <sheetView workbookViewId="0">
      <selection activeCell="I4" sqref="I4"/>
    </sheetView>
  </sheetViews>
  <sheetFormatPr defaultRowHeight="15.6" x14ac:dyDescent="0.3"/>
  <sheetData>
    <row r="2" spans="1:16" x14ac:dyDescent="0.3">
      <c r="H2" s="8" t="s">
        <v>23</v>
      </c>
      <c r="I2" s="8"/>
      <c r="J2" s="8"/>
      <c r="K2" s="8"/>
      <c r="M2" s="10" t="s">
        <v>33</v>
      </c>
      <c r="N2" s="10"/>
      <c r="O2" s="10"/>
      <c r="P2" s="10"/>
    </row>
    <row r="3" spans="1:16" x14ac:dyDescent="0.3">
      <c r="A3" t="s">
        <v>18</v>
      </c>
      <c r="B3" t="s">
        <v>16</v>
      </c>
      <c r="C3" t="s">
        <v>17</v>
      </c>
      <c r="H3" s="8" t="s">
        <v>24</v>
      </c>
      <c r="I3" s="8" t="s">
        <v>25</v>
      </c>
      <c r="J3" s="8" t="s">
        <v>26</v>
      </c>
      <c r="K3" s="8">
        <f>COUNT(J7:J56)</f>
        <v>50</v>
      </c>
      <c r="M3" s="10" t="s">
        <v>24</v>
      </c>
      <c r="N3" s="10" t="s">
        <v>25</v>
      </c>
      <c r="O3" s="10" t="s">
        <v>26</v>
      </c>
      <c r="P3" s="10">
        <f>COUNT(J58:J107)</f>
        <v>50</v>
      </c>
    </row>
    <row r="4" spans="1:16" x14ac:dyDescent="0.3">
      <c r="A4">
        <v>46.153849815088932</v>
      </c>
      <c r="B4">
        <v>15.384616605029645</v>
      </c>
      <c r="C4">
        <v>100</v>
      </c>
      <c r="H4" s="8">
        <f>SUMXMY2(D7:D56,H7:H56)</f>
        <v>7.0011157736750853</v>
      </c>
      <c r="I4" s="9">
        <f>1-(J5+K5)/K3</f>
        <v>0.86</v>
      </c>
      <c r="J4" s="8" t="s">
        <v>27</v>
      </c>
      <c r="K4" s="8" t="s">
        <v>28</v>
      </c>
      <c r="M4" s="10">
        <f>SUMXMY2(D58:D107,H58:H107)</f>
        <v>17.030797000723481</v>
      </c>
      <c r="N4" s="11">
        <f>1-(O5+P5)/P3</f>
        <v>0.65999999999999992</v>
      </c>
      <c r="O4" s="10" t="s">
        <v>27</v>
      </c>
      <c r="P4" s="10" t="s">
        <v>28</v>
      </c>
    </row>
    <row r="5" spans="1:16" x14ac:dyDescent="0.3">
      <c r="A5" t="s">
        <v>23</v>
      </c>
      <c r="H5" s="8"/>
      <c r="I5" s="8"/>
      <c r="J5" s="8">
        <f>COUNTIF(J7:J56,"1")</f>
        <v>2</v>
      </c>
      <c r="K5" s="8">
        <f>COUNTIF(J7:J56,"-1")</f>
        <v>5</v>
      </c>
      <c r="M5" s="10"/>
      <c r="N5" s="10"/>
      <c r="O5" s="10">
        <f>COUNTIF(J58:J107,"1")</f>
        <v>1</v>
      </c>
      <c r="P5" s="10">
        <f>COUNTIF(J58:J107,"-1")</f>
        <v>16</v>
      </c>
    </row>
    <row r="6" spans="1:16" x14ac:dyDescent="0.3">
      <c r="A6" s="5" t="s">
        <v>9</v>
      </c>
      <c r="B6" s="5" t="s">
        <v>11</v>
      </c>
      <c r="C6" s="5" t="s">
        <v>13</v>
      </c>
      <c r="D6" s="5" t="s">
        <v>3</v>
      </c>
      <c r="E6" s="5"/>
      <c r="F6" s="6" t="s">
        <v>19</v>
      </c>
      <c r="G6" s="5"/>
      <c r="H6" s="5" t="s">
        <v>20</v>
      </c>
      <c r="I6" s="5" t="s">
        <v>21</v>
      </c>
      <c r="J6" s="5" t="s">
        <v>22</v>
      </c>
    </row>
    <row r="7" spans="1:16" x14ac:dyDescent="0.3">
      <c r="A7" s="5">
        <v>1</v>
      </c>
      <c r="B7" s="5">
        <v>0.82267774285154438</v>
      </c>
      <c r="C7" s="5">
        <v>-0.10888702775715065</v>
      </c>
      <c r="D7" s="5">
        <v>1</v>
      </c>
      <c r="E7" s="5"/>
      <c r="F7" s="5">
        <f>$A$4+B7*$B$4+C7*$C$4</f>
        <v>47.921728702636045</v>
      </c>
      <c r="G7" s="5"/>
      <c r="H7" s="5">
        <f>1/(1+EXP(-F7))</f>
        <v>1</v>
      </c>
      <c r="I7" s="5">
        <f>IF(H7&gt;0.5,1,0)</f>
        <v>1</v>
      </c>
      <c r="J7" s="5">
        <f>D7-I7</f>
        <v>0</v>
      </c>
    </row>
    <row r="8" spans="1:16" x14ac:dyDescent="0.3">
      <c r="A8" s="5">
        <v>2</v>
      </c>
      <c r="B8" s="5">
        <v>-1.0171766341327397</v>
      </c>
      <c r="C8" s="5">
        <v>-0.71381495974132181</v>
      </c>
      <c r="D8" s="5">
        <v>0</v>
      </c>
      <c r="E8" s="5"/>
      <c r="F8" s="5">
        <f t="shared" ref="F8:F71" si="0">$A$4+B8*$B$4+C8*$C$4</f>
        <v>-40.876518694769956</v>
      </c>
      <c r="G8" s="5"/>
      <c r="H8" s="5">
        <f t="shared" ref="H8:H71" si="1">1/(1+EXP(-F8))</f>
        <v>1.7682900021379956E-18</v>
      </c>
      <c r="I8" s="5">
        <f t="shared" ref="I8:I71" si="2">IF(H8&gt;0.5,1,0)</f>
        <v>0</v>
      </c>
      <c r="J8" s="5">
        <f t="shared" ref="J8:J71" si="3">D8-I8</f>
        <v>0</v>
      </c>
    </row>
    <row r="9" spans="1:16" x14ac:dyDescent="0.3">
      <c r="A9" s="5">
        <v>3</v>
      </c>
      <c r="B9" s="5">
        <v>-0.5572130398866687</v>
      </c>
      <c r="C9" s="5">
        <v>0.49604090422702057</v>
      </c>
      <c r="D9" s="5">
        <v>1</v>
      </c>
      <c r="E9" s="5"/>
      <c r="F9" s="5">
        <f t="shared" si="0"/>
        <v>87.185431251811508</v>
      </c>
      <c r="G9" s="5"/>
      <c r="H9" s="5">
        <f t="shared" si="1"/>
        <v>1</v>
      </c>
      <c r="I9" s="5">
        <f t="shared" si="2"/>
        <v>1</v>
      </c>
      <c r="J9" s="5">
        <f t="shared" si="3"/>
        <v>0</v>
      </c>
    </row>
    <row r="10" spans="1:16" x14ac:dyDescent="0.3">
      <c r="A10" s="5">
        <v>4</v>
      </c>
      <c r="B10" s="5">
        <v>1.6111867615590947</v>
      </c>
      <c r="C10" s="5">
        <v>0.49604090422702057</v>
      </c>
      <c r="D10" s="5">
        <v>0</v>
      </c>
      <c r="E10" s="5"/>
      <c r="F10" s="5">
        <f t="shared" si="0"/>
        <v>120.54543084347698</v>
      </c>
      <c r="G10" s="5"/>
      <c r="H10" s="5">
        <f t="shared" si="1"/>
        <v>1</v>
      </c>
      <c r="I10" s="5">
        <f t="shared" si="2"/>
        <v>1</v>
      </c>
      <c r="J10" s="5">
        <f t="shared" si="3"/>
        <v>-1</v>
      </c>
    </row>
    <row r="11" spans="1:16" x14ac:dyDescent="0.3">
      <c r="A11" s="5">
        <v>5</v>
      </c>
      <c r="B11" s="5">
        <v>-0.36008578520978113</v>
      </c>
      <c r="C11" s="5">
        <v>-0.91545760373604557</v>
      </c>
      <c r="D11" s="5">
        <v>0</v>
      </c>
      <c r="E11" s="5"/>
      <c r="F11" s="5">
        <f t="shared" si="0"/>
        <v>-50.931692308889154</v>
      </c>
      <c r="G11" s="5"/>
      <c r="H11" s="5">
        <f t="shared" si="1"/>
        <v>7.5970865869424475E-23</v>
      </c>
      <c r="I11" s="5">
        <f t="shared" si="2"/>
        <v>0</v>
      </c>
      <c r="J11" s="5">
        <f t="shared" si="3"/>
        <v>0</v>
      </c>
      <c r="M11" s="3" t="s">
        <v>29</v>
      </c>
    </row>
    <row r="12" spans="1:16" x14ac:dyDescent="0.3">
      <c r="A12" s="5">
        <v>6</v>
      </c>
      <c r="B12" s="5">
        <v>-1.2143038888096274</v>
      </c>
      <c r="C12" s="5">
        <v>-0.51217231574659805</v>
      </c>
      <c r="D12" s="5">
        <v>0</v>
      </c>
      <c r="E12" s="5"/>
      <c r="F12" s="5">
        <f t="shared" si="0"/>
        <v>-23.744981530903537</v>
      </c>
      <c r="G12" s="5"/>
      <c r="H12" s="5">
        <f t="shared" si="1"/>
        <v>4.8717562188909656E-11</v>
      </c>
      <c r="I12" s="5">
        <f t="shared" si="2"/>
        <v>0</v>
      </c>
      <c r="J12" s="5">
        <f t="shared" si="3"/>
        <v>0</v>
      </c>
      <c r="M12" t="s">
        <v>34</v>
      </c>
    </row>
    <row r="13" spans="1:16" x14ac:dyDescent="0.3">
      <c r="A13" s="5">
        <v>7</v>
      </c>
      <c r="B13" s="5">
        <v>-0.42579487010207701</v>
      </c>
      <c r="C13" s="5">
        <v>0.69768354822174428</v>
      </c>
      <c r="D13" s="5">
        <v>1</v>
      </c>
      <c r="E13" s="5"/>
      <c r="F13" s="5">
        <f t="shared" si="0"/>
        <v>109.37151380835451</v>
      </c>
      <c r="G13" s="5"/>
      <c r="H13" s="5">
        <f t="shared" si="1"/>
        <v>1</v>
      </c>
      <c r="I13" s="5">
        <f t="shared" si="2"/>
        <v>1</v>
      </c>
      <c r="J13" s="5">
        <f t="shared" si="3"/>
        <v>0</v>
      </c>
      <c r="M13" s="4" t="s">
        <v>30</v>
      </c>
    </row>
    <row r="14" spans="1:16" x14ac:dyDescent="0.3">
      <c r="A14" s="5">
        <v>8</v>
      </c>
      <c r="B14" s="5">
        <v>0.42842323349776923</v>
      </c>
      <c r="C14" s="5">
        <v>-0.71381495974132181</v>
      </c>
      <c r="D14" s="5">
        <v>1</v>
      </c>
      <c r="E14" s="5"/>
      <c r="F14" s="5">
        <f t="shared" si="0"/>
        <v>-18.636518966992973</v>
      </c>
      <c r="G14" s="5"/>
      <c r="H14" s="5">
        <f t="shared" si="1"/>
        <v>8.0586565533083106E-9</v>
      </c>
      <c r="I14" s="5">
        <f t="shared" si="2"/>
        <v>0</v>
      </c>
      <c r="J14" s="5">
        <f t="shared" si="3"/>
        <v>1</v>
      </c>
      <c r="M14" s="4" t="s">
        <v>31</v>
      </c>
    </row>
    <row r="15" spans="1:16" x14ac:dyDescent="0.3">
      <c r="A15" s="5">
        <v>9</v>
      </c>
      <c r="B15" s="5">
        <v>1.019804997528432</v>
      </c>
      <c r="C15" s="5">
        <v>-0.31052967175187435</v>
      </c>
      <c r="D15" s="5">
        <v>1</v>
      </c>
      <c r="E15" s="5"/>
      <c r="F15" s="5">
        <f t="shared" si="0"/>
        <v>30.790191538769633</v>
      </c>
      <c r="G15" s="5"/>
      <c r="H15" s="5">
        <f t="shared" si="1"/>
        <v>0.99999999999995759</v>
      </c>
      <c r="I15" s="5">
        <f t="shared" si="2"/>
        <v>1</v>
      </c>
      <c r="J15" s="5">
        <f t="shared" si="3"/>
        <v>0</v>
      </c>
    </row>
    <row r="16" spans="1:16" x14ac:dyDescent="0.3">
      <c r="A16" s="5">
        <v>10</v>
      </c>
      <c r="B16" s="5">
        <v>-9.7249445640597676E-2</v>
      </c>
      <c r="C16" s="5">
        <v>0.89932619221646803</v>
      </c>
      <c r="D16" s="5">
        <v>1</v>
      </c>
      <c r="E16" s="5"/>
      <c r="F16" s="5">
        <f t="shared" si="0"/>
        <v>134.59032360050347</v>
      </c>
      <c r="G16" s="5"/>
      <c r="H16" s="5">
        <f t="shared" si="1"/>
        <v>1</v>
      </c>
      <c r="I16" s="5">
        <f t="shared" si="2"/>
        <v>1</v>
      </c>
      <c r="J16" s="5">
        <f t="shared" si="3"/>
        <v>0</v>
      </c>
    </row>
    <row r="17" spans="1:10" x14ac:dyDescent="0.3">
      <c r="A17" s="5">
        <v>11</v>
      </c>
      <c r="B17" s="5">
        <v>1.0855140824207279</v>
      </c>
      <c r="C17" s="5">
        <v>1.5042541242006393</v>
      </c>
      <c r="D17" s="5">
        <v>0</v>
      </c>
      <c r="E17" s="5"/>
      <c r="F17" s="5">
        <f t="shared" si="0"/>
        <v>213.27948021255634</v>
      </c>
      <c r="G17" s="5"/>
      <c r="H17" s="5">
        <f t="shared" si="1"/>
        <v>1</v>
      </c>
      <c r="I17" s="5">
        <f t="shared" si="2"/>
        <v>1</v>
      </c>
      <c r="J17" s="5">
        <f t="shared" si="3"/>
        <v>-1</v>
      </c>
    </row>
    <row r="18" spans="1:10" x14ac:dyDescent="0.3">
      <c r="A18" s="5">
        <v>12</v>
      </c>
      <c r="B18" s="5">
        <v>-1.80568565284029</v>
      </c>
      <c r="C18" s="5">
        <v>-0.91545760373604557</v>
      </c>
      <c r="D18" s="5">
        <v>0</v>
      </c>
      <c r="E18" s="5"/>
      <c r="F18" s="5">
        <f t="shared" si="0"/>
        <v>-73.171692036666144</v>
      </c>
      <c r="G18" s="5"/>
      <c r="H18" s="5">
        <f t="shared" si="1"/>
        <v>1.6670088940932863E-32</v>
      </c>
      <c r="I18" s="5">
        <f t="shared" si="2"/>
        <v>0</v>
      </c>
      <c r="J18" s="5">
        <f t="shared" si="3"/>
        <v>0</v>
      </c>
    </row>
    <row r="19" spans="1:10" x14ac:dyDescent="0.3">
      <c r="A19" s="5">
        <v>13</v>
      </c>
      <c r="B19" s="5">
        <v>-1.9371038226248818</v>
      </c>
      <c r="C19" s="5">
        <v>-1.9236708237096642</v>
      </c>
      <c r="D19" s="5">
        <v>0</v>
      </c>
      <c r="E19" s="5"/>
      <c r="F19" s="5">
        <f t="shared" si="0"/>
        <v>-176.01483219109863</v>
      </c>
      <c r="G19" s="5"/>
      <c r="H19" s="5">
        <f t="shared" si="1"/>
        <v>3.6118495051392684E-77</v>
      </c>
      <c r="I19" s="5">
        <f t="shared" si="2"/>
        <v>0</v>
      </c>
      <c r="J19" s="5">
        <f t="shared" si="3"/>
        <v>0</v>
      </c>
    </row>
    <row r="20" spans="1:10" x14ac:dyDescent="0.3">
      <c r="A20" s="5">
        <v>14</v>
      </c>
      <c r="B20" s="5">
        <v>-1.80568565284029</v>
      </c>
      <c r="C20" s="5">
        <v>0.49604090422702057</v>
      </c>
      <c r="D20" s="5">
        <v>0</v>
      </c>
      <c r="E20" s="5"/>
      <c r="F20" s="5">
        <f t="shared" si="0"/>
        <v>67.978158759640465</v>
      </c>
      <c r="G20" s="5"/>
      <c r="H20" s="5">
        <f t="shared" si="1"/>
        <v>1</v>
      </c>
      <c r="I20" s="5">
        <f t="shared" si="2"/>
        <v>1</v>
      </c>
      <c r="J20" s="5">
        <f t="shared" si="3"/>
        <v>-1</v>
      </c>
    </row>
    <row r="21" spans="1:10" x14ac:dyDescent="0.3">
      <c r="A21" s="5">
        <v>15</v>
      </c>
      <c r="B21" s="5">
        <v>1.6768958464513906</v>
      </c>
      <c r="C21" s="5">
        <v>-1.5203855357202167</v>
      </c>
      <c r="D21" s="5">
        <v>0</v>
      </c>
      <c r="E21" s="5"/>
      <c r="F21" s="5">
        <f t="shared" si="0"/>
        <v>-80.086304072711428</v>
      </c>
      <c r="G21" s="5"/>
      <c r="H21" s="5">
        <f t="shared" si="1"/>
        <v>1.6556177169812028E-35</v>
      </c>
      <c r="I21" s="5">
        <f t="shared" si="2"/>
        <v>0</v>
      </c>
      <c r="J21" s="5">
        <f t="shared" si="3"/>
        <v>0</v>
      </c>
    </row>
    <row r="22" spans="1:10" x14ac:dyDescent="0.3">
      <c r="A22" s="5">
        <v>16</v>
      </c>
      <c r="B22" s="5">
        <v>0.95409591263613613</v>
      </c>
      <c r="C22" s="5">
        <v>-0.31052967175187435</v>
      </c>
      <c r="D22" s="5">
        <v>1</v>
      </c>
      <c r="E22" s="5"/>
      <c r="F22" s="5">
        <f t="shared" si="0"/>
        <v>29.779282460234313</v>
      </c>
      <c r="G22" s="5"/>
      <c r="H22" s="5">
        <f t="shared" si="1"/>
        <v>0.9999999999998832</v>
      </c>
      <c r="I22" s="5">
        <f t="shared" si="2"/>
        <v>1</v>
      </c>
      <c r="J22" s="5">
        <f t="shared" si="3"/>
        <v>0</v>
      </c>
    </row>
    <row r="23" spans="1:10" x14ac:dyDescent="0.3">
      <c r="A23" s="5">
        <v>17</v>
      </c>
      <c r="B23" s="5">
        <v>3.4168724143994057E-2</v>
      </c>
      <c r="C23" s="5">
        <v>-0.10888702775715065</v>
      </c>
      <c r="D23" s="5">
        <v>1</v>
      </c>
      <c r="E23" s="5"/>
      <c r="F23" s="5">
        <f t="shared" si="0"/>
        <v>35.79081976021223</v>
      </c>
      <c r="G23" s="5"/>
      <c r="H23" s="5">
        <f t="shared" si="1"/>
        <v>0.99999999999999978</v>
      </c>
      <c r="I23" s="5">
        <f t="shared" si="2"/>
        <v>1</v>
      </c>
      <c r="J23" s="5">
        <f t="shared" si="3"/>
        <v>0</v>
      </c>
    </row>
    <row r="24" spans="1:10" x14ac:dyDescent="0.3">
      <c r="A24" s="5">
        <v>18</v>
      </c>
      <c r="B24" s="5">
        <v>0.82267774285154438</v>
      </c>
      <c r="C24" s="5">
        <v>-0.10888702775715065</v>
      </c>
      <c r="D24" s="5">
        <v>1</v>
      </c>
      <c r="E24" s="5"/>
      <c r="F24" s="5">
        <f t="shared" si="0"/>
        <v>47.921728702636045</v>
      </c>
      <c r="G24" s="5"/>
      <c r="H24" s="5">
        <f t="shared" si="1"/>
        <v>1</v>
      </c>
      <c r="I24" s="5">
        <f t="shared" si="2"/>
        <v>1</v>
      </c>
      <c r="J24" s="5">
        <f t="shared" si="3"/>
        <v>0</v>
      </c>
    </row>
    <row r="25" spans="1:10" x14ac:dyDescent="0.3">
      <c r="A25" s="5">
        <v>19</v>
      </c>
      <c r="B25" s="5">
        <v>0.16558689392858578</v>
      </c>
      <c r="C25" s="5">
        <v>-0.91545760373604557</v>
      </c>
      <c r="D25" s="5">
        <v>0</v>
      </c>
      <c r="E25" s="5"/>
      <c r="F25" s="5">
        <f t="shared" si="0"/>
        <v>-42.844419680606613</v>
      </c>
      <c r="G25" s="5"/>
      <c r="H25" s="5">
        <f t="shared" si="1"/>
        <v>2.4711832543604362E-19</v>
      </c>
      <c r="I25" s="5">
        <f t="shared" si="2"/>
        <v>0</v>
      </c>
      <c r="J25" s="5">
        <f t="shared" si="3"/>
        <v>0</v>
      </c>
    </row>
    <row r="26" spans="1:10" x14ac:dyDescent="0.3">
      <c r="A26" s="5">
        <v>20</v>
      </c>
      <c r="B26" s="5">
        <v>3.4168724143994057E-2</v>
      </c>
      <c r="C26" s="5">
        <v>-0.71381495974132181</v>
      </c>
      <c r="D26" s="5">
        <v>0</v>
      </c>
      <c r="E26" s="5"/>
      <c r="F26" s="5">
        <f t="shared" si="0"/>
        <v>-24.701973438204881</v>
      </c>
      <c r="G26" s="5"/>
      <c r="H26" s="5">
        <f t="shared" si="1"/>
        <v>1.8709804246132773E-11</v>
      </c>
      <c r="I26" s="5">
        <f t="shared" si="2"/>
        <v>0</v>
      </c>
      <c r="J26" s="5">
        <f t="shared" si="3"/>
        <v>0</v>
      </c>
    </row>
    <row r="27" spans="1:10" x14ac:dyDescent="0.3">
      <c r="A27" s="5">
        <v>21</v>
      </c>
      <c r="B27" s="5">
        <v>9.9877809036289913E-2</v>
      </c>
      <c r="C27" s="5">
        <v>9.2755616237573085E-2</v>
      </c>
      <c r="D27" s="5">
        <v>1</v>
      </c>
      <c r="E27" s="5"/>
      <c r="F27" s="5">
        <f t="shared" si="0"/>
        <v>56.965993238219923</v>
      </c>
      <c r="G27" s="5"/>
      <c r="H27" s="5">
        <f t="shared" si="1"/>
        <v>1</v>
      </c>
      <c r="I27" s="5">
        <f t="shared" si="2"/>
        <v>1</v>
      </c>
      <c r="J27" s="5">
        <f t="shared" si="3"/>
        <v>0</v>
      </c>
    </row>
    <row r="28" spans="1:10" x14ac:dyDescent="0.3">
      <c r="A28" s="5">
        <v>22</v>
      </c>
      <c r="B28" s="5">
        <v>-0.62292212477896458</v>
      </c>
      <c r="C28" s="5">
        <v>1.705896768195363</v>
      </c>
      <c r="D28" s="5">
        <v>0</v>
      </c>
      <c r="E28" s="5"/>
      <c r="F28" s="5">
        <f t="shared" si="0"/>
        <v>207.16010857011042</v>
      </c>
      <c r="G28" s="5"/>
      <c r="H28" s="5">
        <f t="shared" si="1"/>
        <v>1</v>
      </c>
      <c r="I28" s="5">
        <f t="shared" si="2"/>
        <v>1</v>
      </c>
      <c r="J28" s="5">
        <f t="shared" si="3"/>
        <v>-1</v>
      </c>
    </row>
    <row r="29" spans="1:10" x14ac:dyDescent="0.3">
      <c r="A29" s="5">
        <v>23</v>
      </c>
      <c r="B29" s="5">
        <v>-0.75434029456355634</v>
      </c>
      <c r="C29" s="5">
        <v>-0.31052967175187435</v>
      </c>
      <c r="D29" s="5">
        <v>1</v>
      </c>
      <c r="E29" s="5"/>
      <c r="F29" s="5">
        <f t="shared" si="0"/>
        <v>3.4956464183160563</v>
      </c>
      <c r="G29" s="5"/>
      <c r="H29" s="5">
        <f t="shared" si="1"/>
        <v>0.97056364252337146</v>
      </c>
      <c r="I29" s="5">
        <f t="shared" si="2"/>
        <v>1</v>
      </c>
      <c r="J29" s="5">
        <f t="shared" si="3"/>
        <v>0</v>
      </c>
    </row>
    <row r="30" spans="1:10" x14ac:dyDescent="0.3">
      <c r="A30" s="5">
        <v>24</v>
      </c>
      <c r="B30" s="5">
        <v>1.2169322522053196</v>
      </c>
      <c r="C30" s="5">
        <v>0.49604090422702057</v>
      </c>
      <c r="D30" s="5">
        <v>1</v>
      </c>
      <c r="E30" s="5"/>
      <c r="F30" s="5">
        <f t="shared" si="0"/>
        <v>114.47997637226507</v>
      </c>
      <c r="G30" s="5"/>
      <c r="H30" s="5">
        <f t="shared" si="1"/>
        <v>1</v>
      </c>
      <c r="I30" s="5">
        <f t="shared" si="2"/>
        <v>1</v>
      </c>
      <c r="J30" s="5">
        <f t="shared" si="3"/>
        <v>0</v>
      </c>
    </row>
    <row r="31" spans="1:10" x14ac:dyDescent="0.3">
      <c r="A31" s="5">
        <v>25</v>
      </c>
      <c r="B31" s="5">
        <v>1.1512231673130238</v>
      </c>
      <c r="C31" s="5">
        <v>-1.3187428917254931</v>
      </c>
      <c r="D31" s="5">
        <v>0</v>
      </c>
      <c r="E31" s="5"/>
      <c r="F31" s="5">
        <f t="shared" si="0"/>
        <v>-68.009312301521618</v>
      </c>
      <c r="G31" s="5"/>
      <c r="H31" s="5">
        <f t="shared" si="1"/>
        <v>2.9102543658251126E-30</v>
      </c>
      <c r="I31" s="5">
        <f t="shared" si="2"/>
        <v>0</v>
      </c>
      <c r="J31" s="5">
        <f t="shared" si="3"/>
        <v>0</v>
      </c>
    </row>
    <row r="32" spans="1:10" x14ac:dyDescent="0.3">
      <c r="A32" s="5">
        <v>26</v>
      </c>
      <c r="B32" s="5">
        <v>-0.29437670031748525</v>
      </c>
      <c r="C32" s="5">
        <v>1.1009688362111918</v>
      </c>
      <c r="D32" s="5">
        <v>1</v>
      </c>
      <c r="E32" s="5"/>
      <c r="F32" s="5">
        <f t="shared" si="0"/>
        <v>151.72186076436989</v>
      </c>
      <c r="G32" s="5"/>
      <c r="H32" s="5">
        <f t="shared" si="1"/>
        <v>1</v>
      </c>
      <c r="I32" s="5">
        <f t="shared" si="2"/>
        <v>1</v>
      </c>
      <c r="J32" s="5">
        <f t="shared" si="3"/>
        <v>0</v>
      </c>
    </row>
    <row r="33" spans="1:10" x14ac:dyDescent="0.3">
      <c r="A33" s="5">
        <v>27</v>
      </c>
      <c r="B33" s="5">
        <v>-1.3457220585942191</v>
      </c>
      <c r="C33" s="5">
        <v>-1.5203855357202167</v>
      </c>
      <c r="D33" s="5">
        <v>0</v>
      </c>
      <c r="E33" s="5"/>
      <c r="F33" s="5">
        <f t="shared" si="0"/>
        <v>-126.58812168533603</v>
      </c>
      <c r="G33" s="5"/>
      <c r="H33" s="5">
        <f t="shared" si="1"/>
        <v>1.0555462752217878E-55</v>
      </c>
      <c r="I33" s="5">
        <f t="shared" si="2"/>
        <v>0</v>
      </c>
      <c r="J33" s="5">
        <f t="shared" si="3"/>
        <v>0</v>
      </c>
    </row>
    <row r="34" spans="1:10" x14ac:dyDescent="0.3">
      <c r="A34" s="5">
        <v>28</v>
      </c>
      <c r="B34" s="5">
        <v>-0.5572130398866687</v>
      </c>
      <c r="C34" s="5">
        <v>-0.91545760373604557</v>
      </c>
      <c r="D34" s="5">
        <v>0</v>
      </c>
      <c r="E34" s="5"/>
      <c r="F34" s="5">
        <f t="shared" si="0"/>
        <v>-53.964419544495108</v>
      </c>
      <c r="G34" s="5"/>
      <c r="H34" s="5">
        <f t="shared" si="1"/>
        <v>3.6605839627937499E-24</v>
      </c>
      <c r="I34" s="5">
        <f t="shared" si="2"/>
        <v>0</v>
      </c>
      <c r="J34" s="5">
        <f t="shared" si="3"/>
        <v>0</v>
      </c>
    </row>
    <row r="35" spans="1:10" x14ac:dyDescent="0.3">
      <c r="A35" s="5">
        <v>29</v>
      </c>
      <c r="B35" s="5">
        <v>-1.5428493132711067</v>
      </c>
      <c r="C35" s="5">
        <v>-0.51217231574659805</v>
      </c>
      <c r="D35" s="5">
        <v>0</v>
      </c>
      <c r="E35" s="5"/>
      <c r="F35" s="5">
        <f t="shared" si="0"/>
        <v>-28.799526923580128</v>
      </c>
      <c r="G35" s="5"/>
      <c r="H35" s="5">
        <f t="shared" si="1"/>
        <v>3.1083103581114421E-13</v>
      </c>
      <c r="I35" s="5">
        <f t="shared" si="2"/>
        <v>0</v>
      </c>
      <c r="J35" s="5">
        <f t="shared" si="3"/>
        <v>0</v>
      </c>
    </row>
    <row r="36" spans="1:10" x14ac:dyDescent="0.3">
      <c r="A36" s="5">
        <v>30</v>
      </c>
      <c r="B36" s="5">
        <v>0.23129597882088165</v>
      </c>
      <c r="C36" s="5">
        <v>0.29439826023229682</v>
      </c>
      <c r="D36" s="5">
        <v>1</v>
      </c>
      <c r="E36" s="5"/>
      <c r="F36" s="5">
        <f t="shared" si="0"/>
        <v>79.152075794762936</v>
      </c>
      <c r="G36" s="5"/>
      <c r="H36" s="5">
        <f t="shared" si="1"/>
        <v>1</v>
      </c>
      <c r="I36" s="5">
        <f t="shared" si="2"/>
        <v>1</v>
      </c>
      <c r="J36" s="5">
        <f t="shared" si="3"/>
        <v>0</v>
      </c>
    </row>
    <row r="37" spans="1:10" x14ac:dyDescent="0.3">
      <c r="A37" s="5">
        <v>31</v>
      </c>
      <c r="B37" s="5">
        <v>0.16558689392858578</v>
      </c>
      <c r="C37" s="5">
        <v>1.705896768195363</v>
      </c>
      <c r="D37" s="5">
        <v>1</v>
      </c>
      <c r="E37" s="5"/>
      <c r="F37" s="5">
        <f t="shared" si="0"/>
        <v>219.29101751253424</v>
      </c>
      <c r="G37" s="5"/>
      <c r="H37" s="5">
        <f t="shared" si="1"/>
        <v>1</v>
      </c>
      <c r="I37" s="5">
        <f t="shared" si="2"/>
        <v>1</v>
      </c>
      <c r="J37" s="5">
        <f t="shared" si="3"/>
        <v>0</v>
      </c>
    </row>
    <row r="38" spans="1:10" x14ac:dyDescent="0.3">
      <c r="A38" s="5">
        <v>32</v>
      </c>
      <c r="B38" s="5">
        <v>-3.1540360748301806E-2</v>
      </c>
      <c r="C38" s="5">
        <v>1.1009688362111918</v>
      </c>
      <c r="D38" s="5">
        <v>1</v>
      </c>
      <c r="E38" s="5"/>
      <c r="F38" s="5">
        <f t="shared" si="0"/>
        <v>155.76549707851115</v>
      </c>
      <c r="G38" s="5"/>
      <c r="H38" s="5">
        <f t="shared" si="1"/>
        <v>1</v>
      </c>
      <c r="I38" s="5">
        <f t="shared" si="2"/>
        <v>1</v>
      </c>
      <c r="J38" s="5">
        <f t="shared" si="3"/>
        <v>0</v>
      </c>
    </row>
    <row r="39" spans="1:10" x14ac:dyDescent="0.3">
      <c r="A39" s="5">
        <v>33</v>
      </c>
      <c r="B39" s="5">
        <v>1.3483504219899114</v>
      </c>
      <c r="C39" s="5">
        <v>-0.71381495974132181</v>
      </c>
      <c r="D39" s="5">
        <v>0</v>
      </c>
      <c r="E39" s="5"/>
      <c r="F39" s="5">
        <f t="shared" si="0"/>
        <v>-4.4837918674985247</v>
      </c>
      <c r="G39" s="5"/>
      <c r="H39" s="5">
        <f t="shared" si="1"/>
        <v>1.1164467092209095E-2</v>
      </c>
      <c r="I39" s="5">
        <f t="shared" si="2"/>
        <v>0</v>
      </c>
      <c r="J39" s="5">
        <f t="shared" si="3"/>
        <v>0</v>
      </c>
    </row>
    <row r="40" spans="1:10" x14ac:dyDescent="0.3">
      <c r="A40" s="5">
        <v>34</v>
      </c>
      <c r="B40" s="5">
        <v>-0.2286676154251894</v>
      </c>
      <c r="C40" s="5">
        <v>0.49604090422702057</v>
      </c>
      <c r="D40" s="5">
        <v>1</v>
      </c>
      <c r="E40" s="5"/>
      <c r="F40" s="5">
        <f t="shared" si="0"/>
        <v>92.239976644488081</v>
      </c>
      <c r="G40" s="5"/>
      <c r="H40" s="5">
        <f t="shared" si="1"/>
        <v>1</v>
      </c>
      <c r="I40" s="5">
        <f t="shared" si="2"/>
        <v>1</v>
      </c>
      <c r="J40" s="5">
        <f t="shared" si="3"/>
        <v>0</v>
      </c>
    </row>
    <row r="41" spans="1:10" x14ac:dyDescent="0.3">
      <c r="A41" s="5">
        <v>35</v>
      </c>
      <c r="B41" s="5">
        <v>-1.5428493132711067</v>
      </c>
      <c r="C41" s="5">
        <v>0.69768354822174428</v>
      </c>
      <c r="D41" s="5">
        <v>1</v>
      </c>
      <c r="E41" s="5"/>
      <c r="F41" s="5">
        <f t="shared" si="0"/>
        <v>92.186059473254105</v>
      </c>
      <c r="G41" s="5"/>
      <c r="H41" s="5">
        <f t="shared" si="1"/>
        <v>1</v>
      </c>
      <c r="I41" s="5">
        <f t="shared" si="2"/>
        <v>1</v>
      </c>
      <c r="J41" s="5">
        <f t="shared" si="3"/>
        <v>0</v>
      </c>
    </row>
    <row r="42" spans="1:10" x14ac:dyDescent="0.3">
      <c r="A42" s="5">
        <v>36</v>
      </c>
      <c r="B42" s="5">
        <v>-1.0171766341327397</v>
      </c>
      <c r="C42" s="5">
        <v>0.49604090422702057</v>
      </c>
      <c r="D42" s="5">
        <v>1</v>
      </c>
      <c r="E42" s="5"/>
      <c r="F42" s="5">
        <f t="shared" si="0"/>
        <v>80.10906770206428</v>
      </c>
      <c r="G42" s="5"/>
      <c r="H42" s="5">
        <f t="shared" si="1"/>
        <v>1</v>
      </c>
      <c r="I42" s="5">
        <f t="shared" si="2"/>
        <v>1</v>
      </c>
      <c r="J42" s="5">
        <f t="shared" si="3"/>
        <v>0</v>
      </c>
    </row>
    <row r="43" spans="1:10" x14ac:dyDescent="0.3">
      <c r="A43" s="5">
        <v>37</v>
      </c>
      <c r="B43" s="5">
        <v>1.3483504219899114</v>
      </c>
      <c r="C43" s="5">
        <v>-0.71381495974132181</v>
      </c>
      <c r="D43" s="5">
        <v>0</v>
      </c>
      <c r="E43" s="5"/>
      <c r="F43" s="5">
        <f t="shared" si="0"/>
        <v>-4.4837918674985247</v>
      </c>
      <c r="G43" s="5"/>
      <c r="H43" s="5">
        <f t="shared" si="1"/>
        <v>1.1164467092209095E-2</v>
      </c>
      <c r="I43" s="5">
        <f t="shared" si="2"/>
        <v>0</v>
      </c>
      <c r="J43" s="5">
        <f t="shared" si="3"/>
        <v>0</v>
      </c>
    </row>
    <row r="44" spans="1:10" x14ac:dyDescent="0.3">
      <c r="A44" s="5">
        <v>38</v>
      </c>
      <c r="B44" s="5">
        <v>-0.88575846434814798</v>
      </c>
      <c r="C44" s="5">
        <v>0.49604090422702057</v>
      </c>
      <c r="D44" s="5">
        <v>1</v>
      </c>
      <c r="E44" s="5"/>
      <c r="F44" s="5">
        <f t="shared" si="0"/>
        <v>82.130885859134906</v>
      </c>
      <c r="G44" s="5"/>
      <c r="H44" s="5">
        <f t="shared" si="1"/>
        <v>1</v>
      </c>
      <c r="I44" s="5">
        <f t="shared" si="2"/>
        <v>1</v>
      </c>
      <c r="J44" s="5">
        <f t="shared" si="3"/>
        <v>0</v>
      </c>
    </row>
    <row r="45" spans="1:10" x14ac:dyDescent="0.3">
      <c r="A45" s="5">
        <v>39</v>
      </c>
      <c r="B45" s="5">
        <v>1.0855140824207279</v>
      </c>
      <c r="C45" s="5">
        <v>-0.91545760373604557</v>
      </c>
      <c r="D45" s="5">
        <v>0</v>
      </c>
      <c r="E45" s="5"/>
      <c r="F45" s="5">
        <f t="shared" si="0"/>
        <v>-28.691692581112164</v>
      </c>
      <c r="G45" s="5"/>
      <c r="H45" s="5">
        <f t="shared" si="1"/>
        <v>3.4622325540064614E-13</v>
      </c>
      <c r="I45" s="5">
        <f t="shared" si="2"/>
        <v>0</v>
      </c>
      <c r="J45" s="5">
        <f t="shared" si="3"/>
        <v>0</v>
      </c>
    </row>
    <row r="46" spans="1:10" x14ac:dyDescent="0.3">
      <c r="A46" s="5">
        <v>40</v>
      </c>
      <c r="B46" s="5">
        <v>0.88838682774384026</v>
      </c>
      <c r="C46" s="5">
        <v>-1.9236708237096642</v>
      </c>
      <c r="D46" s="5">
        <v>0</v>
      </c>
      <c r="E46" s="5"/>
      <c r="F46" s="5">
        <f t="shared" si="0"/>
        <v>-132.54574181407997</v>
      </c>
      <c r="G46" s="5"/>
      <c r="H46" s="5">
        <f t="shared" si="1"/>
        <v>2.7297050950609337E-58</v>
      </c>
      <c r="I46" s="5">
        <f t="shared" si="2"/>
        <v>0</v>
      </c>
      <c r="J46" s="5">
        <f t="shared" si="3"/>
        <v>0</v>
      </c>
    </row>
    <row r="47" spans="1:10" x14ac:dyDescent="0.3">
      <c r="A47" s="5">
        <v>41</v>
      </c>
      <c r="B47" s="5">
        <v>0.82267774285154438</v>
      </c>
      <c r="C47" s="5">
        <v>0.69768354822174428</v>
      </c>
      <c r="D47" s="5">
        <v>1</v>
      </c>
      <c r="E47" s="5"/>
      <c r="F47" s="5">
        <f t="shared" si="0"/>
        <v>128.57878630052554</v>
      </c>
      <c r="G47" s="5"/>
      <c r="H47" s="5">
        <f t="shared" si="1"/>
        <v>1</v>
      </c>
      <c r="I47" s="5">
        <f t="shared" si="2"/>
        <v>1</v>
      </c>
      <c r="J47" s="5">
        <f t="shared" si="3"/>
        <v>0</v>
      </c>
    </row>
    <row r="48" spans="1:10" x14ac:dyDescent="0.3">
      <c r="A48" s="5">
        <v>42</v>
      </c>
      <c r="B48" s="5">
        <v>1.7426049313436864</v>
      </c>
      <c r="C48" s="5">
        <v>-1.7220281797149404</v>
      </c>
      <c r="D48" s="5">
        <v>0</v>
      </c>
      <c r="E48" s="5"/>
      <c r="F48" s="5">
        <f t="shared" si="0"/>
        <v>-99.239659393648481</v>
      </c>
      <c r="G48" s="5"/>
      <c r="H48" s="5">
        <f t="shared" si="1"/>
        <v>7.957259829686382E-44</v>
      </c>
      <c r="I48" s="5">
        <f t="shared" si="2"/>
        <v>0</v>
      </c>
      <c r="J48" s="5">
        <f t="shared" si="3"/>
        <v>0</v>
      </c>
    </row>
    <row r="49" spans="1:10" x14ac:dyDescent="0.3">
      <c r="A49" s="5">
        <v>43</v>
      </c>
      <c r="B49" s="5">
        <v>-3.1540360748301806E-2</v>
      </c>
      <c r="C49" s="5">
        <v>0.29439826023229682</v>
      </c>
      <c r="D49" s="5">
        <v>1</v>
      </c>
      <c r="E49" s="5"/>
      <c r="F49" s="5">
        <f t="shared" si="0"/>
        <v>75.108439480621669</v>
      </c>
      <c r="G49" s="5"/>
      <c r="H49" s="5">
        <f t="shared" si="1"/>
        <v>1</v>
      </c>
      <c r="I49" s="5">
        <f t="shared" si="2"/>
        <v>1</v>
      </c>
      <c r="J49" s="5">
        <f t="shared" si="3"/>
        <v>0</v>
      </c>
    </row>
    <row r="50" spans="1:10" x14ac:dyDescent="0.3">
      <c r="A50" s="5">
        <v>44</v>
      </c>
      <c r="B50" s="5">
        <v>-0.36008578520978113</v>
      </c>
      <c r="C50" s="5">
        <v>-0.10888702775715065</v>
      </c>
      <c r="D50" s="5">
        <v>1</v>
      </c>
      <c r="E50" s="5"/>
      <c r="F50" s="5">
        <f t="shared" si="0"/>
        <v>29.725365289000333</v>
      </c>
      <c r="G50" s="5"/>
      <c r="H50" s="5">
        <f t="shared" si="1"/>
        <v>0.99999999999987677</v>
      </c>
      <c r="I50" s="5">
        <f t="shared" si="2"/>
        <v>1</v>
      </c>
      <c r="J50" s="5">
        <f t="shared" si="3"/>
        <v>0</v>
      </c>
    </row>
    <row r="51" spans="1:10" x14ac:dyDescent="0.3">
      <c r="A51" s="5">
        <v>45</v>
      </c>
      <c r="B51" s="5">
        <v>-0.49150395499437283</v>
      </c>
      <c r="C51" s="5">
        <v>9.2755616237573085E-2</v>
      </c>
      <c r="D51" s="5">
        <v>1</v>
      </c>
      <c r="E51" s="5"/>
      <c r="F51" s="5">
        <f t="shared" si="0"/>
        <v>47.867811531402069</v>
      </c>
      <c r="G51" s="5"/>
      <c r="H51" s="5">
        <f t="shared" si="1"/>
        <v>1</v>
      </c>
      <c r="I51" s="5">
        <f t="shared" si="2"/>
        <v>1</v>
      </c>
      <c r="J51" s="5">
        <f t="shared" si="3"/>
        <v>0</v>
      </c>
    </row>
    <row r="52" spans="1:10" x14ac:dyDescent="0.3">
      <c r="A52" s="5">
        <v>46</v>
      </c>
      <c r="B52" s="5">
        <v>0.16558689392858578</v>
      </c>
      <c r="C52" s="5">
        <v>-0.10888702775715065</v>
      </c>
      <c r="D52" s="5">
        <v>1</v>
      </c>
      <c r="E52" s="5"/>
      <c r="F52" s="5">
        <f t="shared" si="0"/>
        <v>37.812637917282871</v>
      </c>
      <c r="G52" s="5"/>
      <c r="H52" s="5">
        <f t="shared" si="1"/>
        <v>1</v>
      </c>
      <c r="I52" s="5">
        <f t="shared" si="2"/>
        <v>1</v>
      </c>
      <c r="J52" s="5">
        <f t="shared" si="3"/>
        <v>0</v>
      </c>
    </row>
    <row r="53" spans="1:10" x14ac:dyDescent="0.3">
      <c r="A53" s="5">
        <v>47</v>
      </c>
      <c r="B53" s="5">
        <v>1.2169322522053196</v>
      </c>
      <c r="C53" s="5">
        <v>0.49604090422702057</v>
      </c>
      <c r="D53" s="5">
        <v>0</v>
      </c>
      <c r="E53" s="5"/>
      <c r="F53" s="5">
        <f t="shared" si="0"/>
        <v>114.47997637226507</v>
      </c>
      <c r="G53" s="5"/>
      <c r="H53" s="5">
        <f t="shared" si="1"/>
        <v>1</v>
      </c>
      <c r="I53" s="5">
        <f t="shared" si="2"/>
        <v>1</v>
      </c>
      <c r="J53" s="5">
        <f t="shared" si="3"/>
        <v>-1</v>
      </c>
    </row>
    <row r="54" spans="1:10" x14ac:dyDescent="0.3">
      <c r="A54" s="5">
        <v>48</v>
      </c>
      <c r="B54" s="5">
        <v>-0.75434029456355634</v>
      </c>
      <c r="C54" s="5">
        <v>-0.91545760373604557</v>
      </c>
      <c r="D54" s="5">
        <v>1</v>
      </c>
      <c r="E54" s="5"/>
      <c r="F54" s="5">
        <f t="shared" si="0"/>
        <v>-56.997146780101062</v>
      </c>
      <c r="G54" s="5"/>
      <c r="H54" s="5">
        <f t="shared" si="1"/>
        <v>1.76381758919188E-25</v>
      </c>
      <c r="I54" s="5">
        <f t="shared" si="2"/>
        <v>0</v>
      </c>
      <c r="J54" s="5">
        <f t="shared" si="3"/>
        <v>1</v>
      </c>
    </row>
    <row r="55" spans="1:10" x14ac:dyDescent="0.3">
      <c r="A55" s="5">
        <v>49</v>
      </c>
      <c r="B55" s="5">
        <v>0.7569686579592485</v>
      </c>
      <c r="C55" s="5">
        <v>1.1009688362111918</v>
      </c>
      <c r="D55" s="5">
        <v>1</v>
      </c>
      <c r="E55" s="5"/>
      <c r="F55" s="5">
        <f t="shared" si="0"/>
        <v>167.89640602093496</v>
      </c>
      <c r="G55" s="5"/>
      <c r="H55" s="5">
        <f t="shared" si="1"/>
        <v>1</v>
      </c>
      <c r="I55" s="5">
        <f t="shared" si="2"/>
        <v>1</v>
      </c>
      <c r="J55" s="5">
        <f t="shared" si="3"/>
        <v>0</v>
      </c>
    </row>
    <row r="56" spans="1:10" x14ac:dyDescent="0.3">
      <c r="A56" s="5">
        <v>50</v>
      </c>
      <c r="B56" s="5">
        <v>3.4168724143994057E-2</v>
      </c>
      <c r="C56" s="5">
        <v>9.2755616237573085E-2</v>
      </c>
      <c r="D56" s="5">
        <v>1</v>
      </c>
      <c r="E56" s="5"/>
      <c r="F56" s="5">
        <f t="shared" si="0"/>
        <v>55.955084159684603</v>
      </c>
      <c r="G56" s="5"/>
      <c r="H56" s="5">
        <f t="shared" si="1"/>
        <v>1</v>
      </c>
      <c r="I56" s="5">
        <f t="shared" si="2"/>
        <v>1</v>
      </c>
      <c r="J56" s="5">
        <f t="shared" si="3"/>
        <v>0</v>
      </c>
    </row>
    <row r="57" spans="1:10" x14ac:dyDescent="0.3">
      <c r="A57" t="s">
        <v>33</v>
      </c>
    </row>
    <row r="58" spans="1:10" x14ac:dyDescent="0.3">
      <c r="A58" s="7">
        <v>51</v>
      </c>
      <c r="B58" s="7">
        <v>1.5454776766667988</v>
      </c>
      <c r="C58" s="7">
        <v>0.89932619221646803</v>
      </c>
      <c r="D58" s="7">
        <v>0</v>
      </c>
      <c r="E58" s="7"/>
      <c r="F58" s="7">
        <f>$A$4+B58*$B$4+C58*$C$4</f>
        <v>159.86305056388642</v>
      </c>
      <c r="G58" s="7"/>
      <c r="H58" s="7">
        <f t="shared" si="1"/>
        <v>1</v>
      </c>
      <c r="I58" s="7">
        <f t="shared" si="2"/>
        <v>1</v>
      </c>
      <c r="J58" s="7">
        <f t="shared" si="3"/>
        <v>-1</v>
      </c>
    </row>
    <row r="59" spans="1:10" x14ac:dyDescent="0.3">
      <c r="A59" s="7">
        <v>52</v>
      </c>
      <c r="B59" s="7">
        <v>0.42842323349776923</v>
      </c>
      <c r="C59" s="7">
        <v>-0.51217231574659805</v>
      </c>
      <c r="D59" s="7">
        <v>1</v>
      </c>
      <c r="E59" s="7"/>
      <c r="F59" s="7">
        <f t="shared" ref="F59:F107" si="4">$A$4+B59*$B$4+C59*$C$4</f>
        <v>1.5277454324793993</v>
      </c>
      <c r="G59" s="7"/>
      <c r="H59" s="7">
        <f t="shared" si="1"/>
        <v>0.82167620456555357</v>
      </c>
      <c r="I59" s="7">
        <f t="shared" si="2"/>
        <v>1</v>
      </c>
      <c r="J59" s="7">
        <f t="shared" si="3"/>
        <v>0</v>
      </c>
    </row>
    <row r="60" spans="1:10" x14ac:dyDescent="0.3">
      <c r="A60" s="7">
        <v>53</v>
      </c>
      <c r="B60" s="7">
        <v>1.6768958464513906</v>
      </c>
      <c r="C60" s="7">
        <v>-0.51217231574659805</v>
      </c>
      <c r="D60" s="7">
        <v>0</v>
      </c>
      <c r="E60" s="7"/>
      <c r="F60" s="7">
        <f t="shared" si="4"/>
        <v>20.735017924650435</v>
      </c>
      <c r="G60" s="7"/>
      <c r="H60" s="7">
        <f t="shared" si="1"/>
        <v>0.99999999901168324</v>
      </c>
      <c r="I60" s="7">
        <f t="shared" si="2"/>
        <v>1</v>
      </c>
      <c r="J60" s="7">
        <f t="shared" si="3"/>
        <v>-1</v>
      </c>
    </row>
    <row r="61" spans="1:10" x14ac:dyDescent="0.3">
      <c r="A61" s="7">
        <v>54</v>
      </c>
      <c r="B61" s="7">
        <v>1.8740231011282782</v>
      </c>
      <c r="C61" s="7">
        <v>9.2755616237573085E-2</v>
      </c>
      <c r="D61" s="7">
        <v>0</v>
      </c>
      <c r="E61" s="7"/>
      <c r="F61" s="7">
        <f t="shared" si="4"/>
        <v>84.2605383586735</v>
      </c>
      <c r="G61" s="7"/>
      <c r="H61" s="7">
        <f t="shared" si="1"/>
        <v>1</v>
      </c>
      <c r="I61" s="7">
        <f t="shared" si="2"/>
        <v>1</v>
      </c>
      <c r="J61" s="7">
        <f t="shared" si="3"/>
        <v>-1</v>
      </c>
    </row>
    <row r="62" spans="1:10" x14ac:dyDescent="0.3">
      <c r="A62" s="7">
        <v>55</v>
      </c>
      <c r="B62" s="7">
        <v>0.62555048817465686</v>
      </c>
      <c r="C62" s="7">
        <v>1.705896768195363</v>
      </c>
      <c r="D62" s="7">
        <v>0</v>
      </c>
      <c r="E62" s="7"/>
      <c r="F62" s="7">
        <f t="shared" si="4"/>
        <v>226.36738106228145</v>
      </c>
      <c r="G62" s="7"/>
      <c r="H62" s="7">
        <f t="shared" si="1"/>
        <v>1</v>
      </c>
      <c r="I62" s="7">
        <f t="shared" si="2"/>
        <v>1</v>
      </c>
      <c r="J62" s="7">
        <f t="shared" si="3"/>
        <v>-1</v>
      </c>
    </row>
    <row r="63" spans="1:10" x14ac:dyDescent="0.3">
      <c r="A63" s="7">
        <v>56</v>
      </c>
      <c r="B63" s="7">
        <v>0.29700506371317753</v>
      </c>
      <c r="C63" s="7">
        <v>1.1009688362111918</v>
      </c>
      <c r="D63" s="7">
        <v>1</v>
      </c>
      <c r="E63" s="7"/>
      <c r="F63" s="7">
        <f t="shared" si="4"/>
        <v>160.82004247118775</v>
      </c>
      <c r="G63" s="7"/>
      <c r="H63" s="7">
        <f t="shared" si="1"/>
        <v>1</v>
      </c>
      <c r="I63" s="7">
        <f t="shared" si="2"/>
        <v>1</v>
      </c>
      <c r="J63" s="7">
        <f t="shared" si="3"/>
        <v>0</v>
      </c>
    </row>
    <row r="64" spans="1:10" x14ac:dyDescent="0.3">
      <c r="A64" s="7">
        <v>57</v>
      </c>
      <c r="B64" s="7">
        <v>-1.80568565284029</v>
      </c>
      <c r="C64" s="7">
        <v>-0.10888702775715065</v>
      </c>
      <c r="D64" s="7">
        <v>0</v>
      </c>
      <c r="E64" s="7"/>
      <c r="F64" s="7">
        <f t="shared" si="4"/>
        <v>7.4853655612233467</v>
      </c>
      <c r="G64" s="7"/>
      <c r="H64" s="7">
        <f t="shared" si="1"/>
        <v>0.99943907684574051</v>
      </c>
      <c r="I64" s="7">
        <f t="shared" si="2"/>
        <v>1</v>
      </c>
      <c r="J64" s="7">
        <f t="shared" si="3"/>
        <v>-1</v>
      </c>
    </row>
    <row r="65" spans="1:10" x14ac:dyDescent="0.3">
      <c r="A65" s="7">
        <v>58</v>
      </c>
      <c r="B65" s="7">
        <v>-0.5572130398866687</v>
      </c>
      <c r="C65" s="7">
        <v>1.3026114802059154</v>
      </c>
      <c r="D65" s="7">
        <v>1</v>
      </c>
      <c r="E65" s="7"/>
      <c r="F65" s="7">
        <f t="shared" si="4"/>
        <v>167.842488849701</v>
      </c>
      <c r="G65" s="7"/>
      <c r="H65" s="7">
        <f t="shared" si="1"/>
        <v>1</v>
      </c>
      <c r="I65" s="7">
        <f t="shared" si="2"/>
        <v>1</v>
      </c>
      <c r="J65" s="7">
        <f t="shared" si="3"/>
        <v>0</v>
      </c>
    </row>
    <row r="66" spans="1:10" x14ac:dyDescent="0.3">
      <c r="A66" s="7">
        <v>59</v>
      </c>
      <c r="B66" s="7">
        <v>-1.0828857190250356</v>
      </c>
      <c r="C66" s="7">
        <v>-1.3187428917254931</v>
      </c>
      <c r="D66" s="7">
        <v>0</v>
      </c>
      <c r="E66" s="7"/>
      <c r="F66" s="7">
        <f t="shared" si="4"/>
        <v>-102.38022097172241</v>
      </c>
      <c r="G66" s="7"/>
      <c r="H66" s="7">
        <f t="shared" si="1"/>
        <v>3.4421910886923864E-45</v>
      </c>
      <c r="I66" s="7">
        <f t="shared" si="2"/>
        <v>0</v>
      </c>
      <c r="J66" s="7">
        <f t="shared" si="3"/>
        <v>0</v>
      </c>
    </row>
    <row r="67" spans="1:10" x14ac:dyDescent="0.3">
      <c r="A67" s="7">
        <v>60</v>
      </c>
      <c r="B67" s="7">
        <v>-0.16295853053289353</v>
      </c>
      <c r="C67" s="7">
        <v>-0.31052967175187435</v>
      </c>
      <c r="D67" s="7">
        <v>1</v>
      </c>
      <c r="E67" s="7"/>
      <c r="F67" s="7">
        <f t="shared" si="4"/>
        <v>12.593828125133918</v>
      </c>
      <c r="G67" s="7"/>
      <c r="H67" s="7">
        <f t="shared" si="1"/>
        <v>0.99999660712026572</v>
      </c>
      <c r="I67" s="7">
        <f t="shared" si="2"/>
        <v>1</v>
      </c>
      <c r="J67" s="7">
        <f t="shared" si="3"/>
        <v>0</v>
      </c>
    </row>
    <row r="68" spans="1:10" x14ac:dyDescent="0.3">
      <c r="A68" s="7">
        <v>61</v>
      </c>
      <c r="B68" s="7">
        <v>0.42842323349776923</v>
      </c>
      <c r="C68" s="7">
        <v>0.49604090422702057</v>
      </c>
      <c r="D68" s="7">
        <v>1</v>
      </c>
      <c r="E68" s="7"/>
      <c r="F68" s="7">
        <f t="shared" si="4"/>
        <v>102.34906742984126</v>
      </c>
      <c r="G68" s="7"/>
      <c r="H68" s="7">
        <f t="shared" si="1"/>
        <v>1</v>
      </c>
      <c r="I68" s="7">
        <f t="shared" si="2"/>
        <v>1</v>
      </c>
      <c r="J68" s="7">
        <f t="shared" si="3"/>
        <v>0</v>
      </c>
    </row>
    <row r="69" spans="1:10" x14ac:dyDescent="0.3">
      <c r="A69" s="7">
        <v>62</v>
      </c>
      <c r="B69" s="7">
        <v>1.2169322522053196</v>
      </c>
      <c r="C69" s="7">
        <v>-1.7220281797149404</v>
      </c>
      <c r="D69" s="7">
        <v>0</v>
      </c>
      <c r="E69" s="7"/>
      <c r="F69" s="7">
        <f t="shared" si="4"/>
        <v>-107.32693202193101</v>
      </c>
      <c r="G69" s="7"/>
      <c r="H69" s="7">
        <f t="shared" si="1"/>
        <v>2.446277175691379E-47</v>
      </c>
      <c r="I69" s="7">
        <f t="shared" si="2"/>
        <v>0</v>
      </c>
      <c r="J69" s="7">
        <f t="shared" si="3"/>
        <v>0</v>
      </c>
    </row>
    <row r="70" spans="1:10" x14ac:dyDescent="0.3">
      <c r="A70" s="7">
        <v>63</v>
      </c>
      <c r="B70" s="7">
        <v>-0.82004937945585221</v>
      </c>
      <c r="C70" s="7">
        <v>-0.71381495974132181</v>
      </c>
      <c r="D70" s="7">
        <v>1</v>
      </c>
      <c r="E70" s="7"/>
      <c r="F70" s="7">
        <f t="shared" si="4"/>
        <v>-37.843791459164009</v>
      </c>
      <c r="G70" s="7"/>
      <c r="H70" s="7">
        <f t="shared" si="1"/>
        <v>3.6698658994326725E-17</v>
      </c>
      <c r="I70" s="7">
        <f t="shared" si="2"/>
        <v>0</v>
      </c>
      <c r="J70" s="7">
        <f t="shared" si="3"/>
        <v>1</v>
      </c>
    </row>
    <row r="71" spans="1:10" x14ac:dyDescent="0.3">
      <c r="A71" s="7">
        <v>64</v>
      </c>
      <c r="B71" s="7">
        <v>-0.36008578520978113</v>
      </c>
      <c r="C71" s="7">
        <v>1.1009688362111918</v>
      </c>
      <c r="D71" s="7">
        <v>1</v>
      </c>
      <c r="E71" s="7"/>
      <c r="F71" s="7">
        <f t="shared" si="4"/>
        <v>150.71095168583457</v>
      </c>
      <c r="G71" s="7"/>
      <c r="H71" s="7">
        <f t="shared" si="1"/>
        <v>1</v>
      </c>
      <c r="I71" s="7">
        <f t="shared" si="2"/>
        <v>1</v>
      </c>
      <c r="J71" s="7">
        <f t="shared" si="3"/>
        <v>0</v>
      </c>
    </row>
    <row r="72" spans="1:10" x14ac:dyDescent="0.3">
      <c r="A72" s="7">
        <v>65</v>
      </c>
      <c r="B72" s="7">
        <v>-0.16295853053289353</v>
      </c>
      <c r="C72" s="7">
        <v>0.29439826023229682</v>
      </c>
      <c r="D72" s="7">
        <v>1</v>
      </c>
      <c r="E72" s="7"/>
      <c r="F72" s="7">
        <f t="shared" si="4"/>
        <v>73.086621323551029</v>
      </c>
      <c r="G72" s="7"/>
      <c r="H72" s="7">
        <f t="shared" ref="H72:H107" si="5">1/(1+EXP(-F72))</f>
        <v>1</v>
      </c>
      <c r="I72" s="7">
        <f t="shared" ref="I72:I107" si="6">IF(H72&gt;0.5,1,0)</f>
        <v>1</v>
      </c>
      <c r="J72" s="7">
        <f t="shared" ref="J72:J107" si="7">D72-I72</f>
        <v>0</v>
      </c>
    </row>
    <row r="73" spans="1:10" x14ac:dyDescent="0.3">
      <c r="A73" s="7">
        <v>66</v>
      </c>
      <c r="B73" s="7">
        <v>0.29700506371317753</v>
      </c>
      <c r="C73" s="7">
        <v>-0.10888702775715065</v>
      </c>
      <c r="D73" s="7">
        <v>0</v>
      </c>
      <c r="E73" s="7"/>
      <c r="F73" s="7">
        <f t="shared" si="4"/>
        <v>39.834456074353511</v>
      </c>
      <c r="G73" s="7"/>
      <c r="H73" s="7">
        <f t="shared" si="5"/>
        <v>1</v>
      </c>
      <c r="I73" s="7">
        <f t="shared" si="6"/>
        <v>1</v>
      </c>
      <c r="J73" s="7">
        <f t="shared" si="7"/>
        <v>-1</v>
      </c>
    </row>
    <row r="74" spans="1:10" x14ac:dyDescent="0.3">
      <c r="A74" s="7">
        <v>67</v>
      </c>
      <c r="B74" s="7">
        <v>-1.3457220585942191</v>
      </c>
      <c r="C74" s="7">
        <v>1.1009688362111918</v>
      </c>
      <c r="D74" s="7">
        <v>0</v>
      </c>
      <c r="E74" s="7"/>
      <c r="F74" s="7">
        <f t="shared" si="4"/>
        <v>135.5473155078048</v>
      </c>
      <c r="G74" s="7"/>
      <c r="H74" s="7">
        <f t="shared" si="5"/>
        <v>1</v>
      </c>
      <c r="I74" s="7">
        <f t="shared" si="6"/>
        <v>1</v>
      </c>
      <c r="J74" s="7">
        <f t="shared" si="7"/>
        <v>-1</v>
      </c>
    </row>
    <row r="75" spans="1:10" x14ac:dyDescent="0.3">
      <c r="A75" s="7">
        <v>68</v>
      </c>
      <c r="B75" s="7">
        <v>0.16558689392858578</v>
      </c>
      <c r="C75" s="7">
        <v>1.9075394121900866</v>
      </c>
      <c r="D75" s="7">
        <v>0</v>
      </c>
      <c r="E75" s="7"/>
      <c r="F75" s="7">
        <f t="shared" si="4"/>
        <v>239.4552819120066</v>
      </c>
      <c r="G75" s="7"/>
      <c r="H75" s="7">
        <f t="shared" si="5"/>
        <v>1</v>
      </c>
      <c r="I75" s="7">
        <f t="shared" si="6"/>
        <v>1</v>
      </c>
      <c r="J75" s="7">
        <f t="shared" si="7"/>
        <v>-1</v>
      </c>
    </row>
    <row r="76" spans="1:10" x14ac:dyDescent="0.3">
      <c r="A76" s="7">
        <v>69</v>
      </c>
      <c r="B76" s="7">
        <v>-1.8713947377325859</v>
      </c>
      <c r="C76" s="7">
        <v>9.2755616237573085E-2</v>
      </c>
      <c r="D76" s="7">
        <v>0</v>
      </c>
      <c r="E76" s="7"/>
      <c r="F76" s="7">
        <f t="shared" si="4"/>
        <v>26.638720882160403</v>
      </c>
      <c r="G76" s="7"/>
      <c r="H76" s="7">
        <f t="shared" si="5"/>
        <v>0.9999999999973026</v>
      </c>
      <c r="I76" s="7">
        <f t="shared" si="6"/>
        <v>1</v>
      </c>
      <c r="J76" s="7">
        <f t="shared" si="7"/>
        <v>-1</v>
      </c>
    </row>
    <row r="77" spans="1:10" x14ac:dyDescent="0.3">
      <c r="A77" s="7">
        <v>70</v>
      </c>
      <c r="B77" s="7">
        <v>0.7569686579592485</v>
      </c>
      <c r="C77" s="7">
        <v>0.89932619221646803</v>
      </c>
      <c r="D77" s="7">
        <v>1</v>
      </c>
      <c r="E77" s="7"/>
      <c r="F77" s="7">
        <f t="shared" si="4"/>
        <v>147.7321416214626</v>
      </c>
      <c r="G77" s="7"/>
      <c r="H77" s="7">
        <f t="shared" si="5"/>
        <v>1</v>
      </c>
      <c r="I77" s="7">
        <f t="shared" si="6"/>
        <v>1</v>
      </c>
      <c r="J77" s="7">
        <f t="shared" si="7"/>
        <v>0</v>
      </c>
    </row>
    <row r="78" spans="1:10" x14ac:dyDescent="0.3">
      <c r="A78" s="7">
        <v>71</v>
      </c>
      <c r="B78" s="7">
        <v>-0.5572130398866687</v>
      </c>
      <c r="C78" s="7">
        <v>-0.71381495974132181</v>
      </c>
      <c r="D78" s="7">
        <v>0</v>
      </c>
      <c r="E78" s="7"/>
      <c r="F78" s="7">
        <f t="shared" si="4"/>
        <v>-33.800155145022735</v>
      </c>
      <c r="G78" s="7"/>
      <c r="H78" s="7">
        <f t="shared" si="5"/>
        <v>2.0930477343899336E-15</v>
      </c>
      <c r="I78" s="7">
        <f t="shared" si="6"/>
        <v>0</v>
      </c>
      <c r="J78" s="7">
        <f t="shared" si="7"/>
        <v>0</v>
      </c>
    </row>
    <row r="79" spans="1:10" x14ac:dyDescent="0.3">
      <c r="A79" s="7">
        <v>72</v>
      </c>
      <c r="B79" s="7">
        <v>1.7426049313436864</v>
      </c>
      <c r="C79" s="7">
        <v>-1.5203855357202167</v>
      </c>
      <c r="D79" s="7">
        <v>0</v>
      </c>
      <c r="E79" s="7"/>
      <c r="F79" s="7">
        <f t="shared" si="4"/>
        <v>-79.075394994176122</v>
      </c>
      <c r="G79" s="7"/>
      <c r="H79" s="7">
        <f t="shared" si="5"/>
        <v>4.549799930218213E-35</v>
      </c>
      <c r="I79" s="7">
        <f t="shared" si="6"/>
        <v>0</v>
      </c>
      <c r="J79" s="7">
        <f t="shared" si="7"/>
        <v>0</v>
      </c>
    </row>
    <row r="80" spans="1:10" x14ac:dyDescent="0.3">
      <c r="A80" s="7">
        <v>73</v>
      </c>
      <c r="B80" s="7">
        <v>-9.7249445640597676E-2</v>
      </c>
      <c r="C80" s="7">
        <v>-0.31052967175187435</v>
      </c>
      <c r="D80" s="7">
        <v>1</v>
      </c>
      <c r="E80" s="7"/>
      <c r="F80" s="7">
        <f t="shared" si="4"/>
        <v>13.604737203669231</v>
      </c>
      <c r="G80" s="7"/>
      <c r="H80" s="7">
        <f t="shared" si="5"/>
        <v>0.99999876536902521</v>
      </c>
      <c r="I80" s="7">
        <f t="shared" si="6"/>
        <v>1</v>
      </c>
      <c r="J80" s="7">
        <f t="shared" si="7"/>
        <v>0</v>
      </c>
    </row>
    <row r="81" spans="1:10" x14ac:dyDescent="0.3">
      <c r="A81" s="7">
        <v>74</v>
      </c>
      <c r="B81" s="7">
        <v>-0.16295853053289353</v>
      </c>
      <c r="C81" s="7">
        <v>-0.31052967175187435</v>
      </c>
      <c r="D81" s="7">
        <v>1</v>
      </c>
      <c r="E81" s="7"/>
      <c r="F81" s="7">
        <f t="shared" si="4"/>
        <v>12.593828125133918</v>
      </c>
      <c r="G81" s="7"/>
      <c r="H81" s="7">
        <f t="shared" si="5"/>
        <v>0.99999660712026572</v>
      </c>
      <c r="I81" s="7">
        <f t="shared" si="6"/>
        <v>1</v>
      </c>
      <c r="J81" s="7">
        <f t="shared" si="7"/>
        <v>0</v>
      </c>
    </row>
    <row r="82" spans="1:10" x14ac:dyDescent="0.3">
      <c r="A82" s="7">
        <v>75</v>
      </c>
      <c r="B82" s="7">
        <v>0.23129597882088165</v>
      </c>
      <c r="C82" s="7">
        <v>1.5042541242006393</v>
      </c>
      <c r="D82" s="7">
        <v>1</v>
      </c>
      <c r="E82" s="7"/>
      <c r="F82" s="7">
        <f t="shared" si="4"/>
        <v>200.1376621915972</v>
      </c>
      <c r="G82" s="7"/>
      <c r="H82" s="7">
        <f t="shared" si="5"/>
        <v>1</v>
      </c>
      <c r="I82" s="7">
        <f t="shared" si="6"/>
        <v>1</v>
      </c>
      <c r="J82" s="7">
        <f t="shared" si="7"/>
        <v>0</v>
      </c>
    </row>
    <row r="83" spans="1:10" x14ac:dyDescent="0.3">
      <c r="A83" s="7">
        <v>76</v>
      </c>
      <c r="B83" s="7">
        <v>1.0855140824207279</v>
      </c>
      <c r="C83" s="7">
        <v>-1.1171002477307692</v>
      </c>
      <c r="D83" s="7">
        <v>0</v>
      </c>
      <c r="E83" s="7"/>
      <c r="F83" s="7">
        <f t="shared" si="4"/>
        <v>-48.855956980584537</v>
      </c>
      <c r="G83" s="7"/>
      <c r="H83" s="7">
        <f t="shared" si="5"/>
        <v>6.0551858203830815E-22</v>
      </c>
      <c r="I83" s="7">
        <f t="shared" si="6"/>
        <v>0</v>
      </c>
      <c r="J83" s="7">
        <f t="shared" si="7"/>
        <v>0</v>
      </c>
    </row>
    <row r="84" spans="1:10" x14ac:dyDescent="0.3">
      <c r="A84" s="7">
        <v>77</v>
      </c>
      <c r="B84" s="7">
        <v>-3.1540360748301806E-2</v>
      </c>
      <c r="C84" s="7">
        <v>1.3026114802059154</v>
      </c>
      <c r="D84" s="7">
        <v>1</v>
      </c>
      <c r="E84" s="7"/>
      <c r="F84" s="7">
        <f t="shared" si="4"/>
        <v>175.92976147798353</v>
      </c>
      <c r="G84" s="7"/>
      <c r="H84" s="7">
        <f t="shared" si="5"/>
        <v>1</v>
      </c>
      <c r="I84" s="7">
        <f t="shared" si="6"/>
        <v>1</v>
      </c>
      <c r="J84" s="7">
        <f t="shared" si="7"/>
        <v>0</v>
      </c>
    </row>
    <row r="85" spans="1:10" x14ac:dyDescent="0.3">
      <c r="A85" s="7">
        <v>78</v>
      </c>
      <c r="B85" s="7">
        <v>-1.6085583981634026</v>
      </c>
      <c r="C85" s="7">
        <v>0.49604090422702057</v>
      </c>
      <c r="D85" s="7">
        <v>1</v>
      </c>
      <c r="E85" s="7"/>
      <c r="F85" s="7">
        <f t="shared" si="4"/>
        <v>71.010885995246412</v>
      </c>
      <c r="G85" s="7"/>
      <c r="H85" s="7">
        <f t="shared" si="5"/>
        <v>1</v>
      </c>
      <c r="I85" s="7">
        <f t="shared" si="6"/>
        <v>1</v>
      </c>
      <c r="J85" s="7">
        <f t="shared" si="7"/>
        <v>0</v>
      </c>
    </row>
    <row r="86" spans="1:10" x14ac:dyDescent="0.3">
      <c r="A86" s="7">
        <v>79</v>
      </c>
      <c r="B86" s="7">
        <v>-1.4771402283788109</v>
      </c>
      <c r="C86" s="7">
        <v>0.49604090422702057</v>
      </c>
      <c r="D86" s="7">
        <v>0</v>
      </c>
      <c r="E86" s="7"/>
      <c r="F86" s="7">
        <f t="shared" si="4"/>
        <v>73.032704152317052</v>
      </c>
      <c r="G86" s="7"/>
      <c r="H86" s="7">
        <f t="shared" si="5"/>
        <v>1</v>
      </c>
      <c r="I86" s="7">
        <f t="shared" si="6"/>
        <v>1</v>
      </c>
      <c r="J86" s="7">
        <f t="shared" si="7"/>
        <v>-1</v>
      </c>
    </row>
    <row r="87" spans="1:10" x14ac:dyDescent="0.3">
      <c r="A87" s="7">
        <v>80</v>
      </c>
      <c r="B87" s="7">
        <v>-0.68863120967126046</v>
      </c>
      <c r="C87" s="7">
        <v>-0.31052967175187435</v>
      </c>
      <c r="D87" s="7">
        <v>1</v>
      </c>
      <c r="E87" s="7"/>
      <c r="F87" s="7">
        <f t="shared" si="4"/>
        <v>4.5065554968513766</v>
      </c>
      <c r="G87" s="7"/>
      <c r="H87" s="7">
        <f t="shared" si="5"/>
        <v>0.98908406302534713</v>
      </c>
      <c r="I87" s="7">
        <f t="shared" si="6"/>
        <v>1</v>
      </c>
      <c r="J87" s="7">
        <f t="shared" si="7"/>
        <v>0</v>
      </c>
    </row>
    <row r="88" spans="1:10" x14ac:dyDescent="0.3">
      <c r="A88" s="7">
        <v>81</v>
      </c>
      <c r="B88" s="7">
        <v>0.16558689392858578</v>
      </c>
      <c r="C88" s="7">
        <v>0.69768354822174428</v>
      </c>
      <c r="D88" s="7">
        <v>1</v>
      </c>
      <c r="E88" s="7"/>
      <c r="F88" s="7">
        <f t="shared" si="4"/>
        <v>118.46969551517236</v>
      </c>
      <c r="G88" s="7"/>
      <c r="H88" s="7">
        <f t="shared" si="5"/>
        <v>1</v>
      </c>
      <c r="I88" s="7">
        <f t="shared" si="6"/>
        <v>1</v>
      </c>
      <c r="J88" s="7">
        <f t="shared" si="7"/>
        <v>0</v>
      </c>
    </row>
    <row r="89" spans="1:10" x14ac:dyDescent="0.3">
      <c r="A89" s="7">
        <v>82</v>
      </c>
      <c r="B89" s="7">
        <v>0.16558689392858578</v>
      </c>
      <c r="C89" s="7">
        <v>-0.10888702775715065</v>
      </c>
      <c r="D89" s="7">
        <v>1</v>
      </c>
      <c r="E89" s="7"/>
      <c r="F89" s="7">
        <f t="shared" si="4"/>
        <v>37.812637917282871</v>
      </c>
      <c r="G89" s="7"/>
      <c r="H89" s="7">
        <f t="shared" si="5"/>
        <v>1</v>
      </c>
      <c r="I89" s="7">
        <f t="shared" si="6"/>
        <v>1</v>
      </c>
      <c r="J89" s="7">
        <f t="shared" si="7"/>
        <v>0</v>
      </c>
    </row>
    <row r="90" spans="1:10" x14ac:dyDescent="0.3">
      <c r="A90" s="7">
        <v>83</v>
      </c>
      <c r="B90" s="7">
        <v>-1.1485948039173315</v>
      </c>
      <c r="C90" s="7">
        <v>-1.5203855357202167</v>
      </c>
      <c r="D90" s="7">
        <v>0</v>
      </c>
      <c r="E90" s="7"/>
      <c r="F90" s="7">
        <f t="shared" si="4"/>
        <v>-123.55539444973009</v>
      </c>
      <c r="G90" s="7"/>
      <c r="H90" s="7">
        <f t="shared" si="5"/>
        <v>2.1906549695050035E-54</v>
      </c>
      <c r="I90" s="7">
        <f t="shared" si="6"/>
        <v>0</v>
      </c>
      <c r="J90" s="7">
        <f t="shared" si="7"/>
        <v>0</v>
      </c>
    </row>
    <row r="91" spans="1:10" x14ac:dyDescent="0.3">
      <c r="A91" s="7">
        <v>84</v>
      </c>
      <c r="B91" s="7">
        <v>1.1512231673130238</v>
      </c>
      <c r="C91" s="7">
        <v>-0.91545760373604557</v>
      </c>
      <c r="D91" s="7">
        <v>0</v>
      </c>
      <c r="E91" s="7"/>
      <c r="F91" s="7">
        <f t="shared" si="4"/>
        <v>-27.680783502576851</v>
      </c>
      <c r="G91" s="7"/>
      <c r="H91" s="7">
        <f t="shared" si="5"/>
        <v>9.5145547616698087E-13</v>
      </c>
      <c r="I91" s="7">
        <f t="shared" si="6"/>
        <v>0</v>
      </c>
      <c r="J91" s="7">
        <f t="shared" si="7"/>
        <v>0</v>
      </c>
    </row>
    <row r="92" spans="1:10" x14ac:dyDescent="0.3">
      <c r="A92" s="7">
        <v>85</v>
      </c>
      <c r="B92" s="7">
        <v>-9.7249445640597676E-2</v>
      </c>
      <c r="C92" s="7">
        <v>9.2755616237573085E-2</v>
      </c>
      <c r="D92" s="7">
        <v>1</v>
      </c>
      <c r="E92" s="7"/>
      <c r="F92" s="7">
        <f t="shared" si="4"/>
        <v>53.933266002613976</v>
      </c>
      <c r="G92" s="7"/>
      <c r="H92" s="7">
        <f t="shared" si="5"/>
        <v>1</v>
      </c>
      <c r="I92" s="7">
        <f t="shared" si="6"/>
        <v>1</v>
      </c>
      <c r="J92" s="7">
        <f t="shared" si="7"/>
        <v>0</v>
      </c>
    </row>
    <row r="93" spans="1:10" x14ac:dyDescent="0.3">
      <c r="A93" s="7">
        <v>86</v>
      </c>
      <c r="B93" s="7">
        <v>0.16558689392858578</v>
      </c>
      <c r="C93" s="7">
        <v>1.5042541242006393</v>
      </c>
      <c r="D93" s="7">
        <v>0</v>
      </c>
      <c r="E93" s="7"/>
      <c r="F93" s="7">
        <f t="shared" si="4"/>
        <v>199.12675311306188</v>
      </c>
      <c r="G93" s="7"/>
      <c r="H93" s="7">
        <f t="shared" si="5"/>
        <v>1</v>
      </c>
      <c r="I93" s="7">
        <f t="shared" si="6"/>
        <v>1</v>
      </c>
      <c r="J93" s="7">
        <f t="shared" si="7"/>
        <v>-1</v>
      </c>
    </row>
    <row r="94" spans="1:10" x14ac:dyDescent="0.3">
      <c r="A94" s="7">
        <v>87</v>
      </c>
      <c r="B94" s="7">
        <v>-0.36008578520978113</v>
      </c>
      <c r="C94" s="7">
        <v>2.1091820561848102</v>
      </c>
      <c r="D94" s="7">
        <v>0</v>
      </c>
      <c r="E94" s="7"/>
      <c r="F94" s="7">
        <f t="shared" si="4"/>
        <v>251.53227368319642</v>
      </c>
      <c r="G94" s="7"/>
      <c r="H94" s="7">
        <f t="shared" si="5"/>
        <v>1</v>
      </c>
      <c r="I94" s="7">
        <f t="shared" si="6"/>
        <v>1</v>
      </c>
      <c r="J94" s="7">
        <f t="shared" si="7"/>
        <v>-1</v>
      </c>
    </row>
    <row r="95" spans="1:10" x14ac:dyDescent="0.3">
      <c r="A95" s="7">
        <v>88</v>
      </c>
      <c r="B95" s="7">
        <v>1.7426049313436864</v>
      </c>
      <c r="C95" s="7">
        <v>-0.10888702775715065</v>
      </c>
      <c r="D95" s="7">
        <v>0</v>
      </c>
      <c r="E95" s="7"/>
      <c r="F95" s="7">
        <f t="shared" si="4"/>
        <v>62.074455802130487</v>
      </c>
      <c r="G95" s="7"/>
      <c r="H95" s="7">
        <f t="shared" si="5"/>
        <v>1</v>
      </c>
      <c r="I95" s="7">
        <f t="shared" si="6"/>
        <v>1</v>
      </c>
      <c r="J95" s="7">
        <f t="shared" si="7"/>
        <v>-1</v>
      </c>
    </row>
    <row r="96" spans="1:10" x14ac:dyDescent="0.3">
      <c r="A96" s="7">
        <v>89</v>
      </c>
      <c r="B96" s="7">
        <v>1.1512231673130238</v>
      </c>
      <c r="C96" s="7">
        <v>-0.91545760373604557</v>
      </c>
      <c r="D96" s="7">
        <v>0</v>
      </c>
      <c r="E96" s="7"/>
      <c r="F96" s="7">
        <f t="shared" si="4"/>
        <v>-27.680783502576851</v>
      </c>
      <c r="G96" s="7"/>
      <c r="H96" s="7">
        <f t="shared" si="5"/>
        <v>9.5145547616698087E-13</v>
      </c>
      <c r="I96" s="7">
        <f t="shared" si="6"/>
        <v>0</v>
      </c>
      <c r="J96" s="7">
        <f t="shared" si="7"/>
        <v>0</v>
      </c>
    </row>
    <row r="97" spans="1:10" x14ac:dyDescent="0.3">
      <c r="A97" s="7">
        <v>90</v>
      </c>
      <c r="B97" s="7">
        <v>-1.1485948039173315</v>
      </c>
      <c r="C97" s="7">
        <v>9.2755616237573085E-2</v>
      </c>
      <c r="D97" s="7">
        <v>1</v>
      </c>
      <c r="E97" s="7"/>
      <c r="F97" s="7">
        <f t="shared" si="4"/>
        <v>37.758720746048894</v>
      </c>
      <c r="G97" s="7"/>
      <c r="H97" s="7">
        <f t="shared" si="5"/>
        <v>1</v>
      </c>
      <c r="I97" s="7">
        <f t="shared" si="6"/>
        <v>1</v>
      </c>
      <c r="J97" s="7">
        <f t="shared" si="7"/>
        <v>0</v>
      </c>
    </row>
    <row r="98" spans="1:10" x14ac:dyDescent="0.3">
      <c r="A98" s="7">
        <v>91</v>
      </c>
      <c r="B98" s="7">
        <v>-1.9371038226248818</v>
      </c>
      <c r="C98" s="7">
        <v>-1.7220281797149404</v>
      </c>
      <c r="D98" s="7">
        <v>0</v>
      </c>
      <c r="E98" s="7"/>
      <c r="F98" s="7">
        <f t="shared" si="4"/>
        <v>-155.85056779162625</v>
      </c>
      <c r="G98" s="7"/>
      <c r="H98" s="7">
        <f t="shared" si="5"/>
        <v>2.0651823590243966E-68</v>
      </c>
      <c r="I98" s="7">
        <f t="shared" si="6"/>
        <v>0</v>
      </c>
      <c r="J98" s="7">
        <f t="shared" si="7"/>
        <v>0</v>
      </c>
    </row>
    <row r="99" spans="1:10" x14ac:dyDescent="0.3">
      <c r="A99" s="7">
        <v>92</v>
      </c>
      <c r="B99" s="7">
        <v>-1.4771402283788109</v>
      </c>
      <c r="C99" s="7">
        <v>-1.3187428917254931</v>
      </c>
      <c r="D99" s="7">
        <v>0</v>
      </c>
      <c r="E99" s="7"/>
      <c r="F99" s="7">
        <f t="shared" si="4"/>
        <v>-108.44567544293432</v>
      </c>
      <c r="G99" s="7"/>
      <c r="H99" s="7">
        <f t="shared" si="5"/>
        <v>7.9917440957306456E-48</v>
      </c>
      <c r="I99" s="7">
        <f t="shared" si="6"/>
        <v>0</v>
      </c>
      <c r="J99" s="7">
        <f t="shared" si="7"/>
        <v>0</v>
      </c>
    </row>
    <row r="100" spans="1:10" x14ac:dyDescent="0.3">
      <c r="A100" s="7">
        <v>93</v>
      </c>
      <c r="B100" s="7">
        <v>1.2169322522053196</v>
      </c>
      <c r="C100" s="7">
        <v>-1.7220281797149404</v>
      </c>
      <c r="D100" s="7">
        <v>0</v>
      </c>
      <c r="E100" s="7"/>
      <c r="F100" s="7">
        <f t="shared" si="4"/>
        <v>-107.32693202193101</v>
      </c>
      <c r="G100" s="7"/>
      <c r="H100" s="7">
        <f t="shared" si="5"/>
        <v>2.446277175691379E-47</v>
      </c>
      <c r="I100" s="7">
        <f t="shared" si="6"/>
        <v>0</v>
      </c>
      <c r="J100" s="7">
        <f t="shared" si="7"/>
        <v>0</v>
      </c>
    </row>
    <row r="101" spans="1:10" x14ac:dyDescent="0.3">
      <c r="A101" s="7">
        <v>94</v>
      </c>
      <c r="B101" s="7">
        <v>-0.88575846434814798</v>
      </c>
      <c r="C101" s="7">
        <v>1.3026114802059154</v>
      </c>
      <c r="D101" s="7">
        <v>0</v>
      </c>
      <c r="E101" s="7"/>
      <c r="F101" s="7">
        <f t="shared" si="4"/>
        <v>162.7879434570244</v>
      </c>
      <c r="G101" s="7"/>
      <c r="H101" s="7">
        <f t="shared" si="5"/>
        <v>1</v>
      </c>
      <c r="I101" s="7">
        <f t="shared" si="6"/>
        <v>1</v>
      </c>
      <c r="J101" s="7">
        <f t="shared" si="7"/>
        <v>-1</v>
      </c>
    </row>
    <row r="102" spans="1:10" x14ac:dyDescent="0.3">
      <c r="A102" s="7">
        <v>95</v>
      </c>
      <c r="B102" s="7">
        <v>-0.29437670031748525</v>
      </c>
      <c r="C102" s="7">
        <v>-0.31052967175187435</v>
      </c>
      <c r="D102" s="7">
        <v>1</v>
      </c>
      <c r="E102" s="7"/>
      <c r="F102" s="7">
        <f t="shared" si="4"/>
        <v>10.572009968063277</v>
      </c>
      <c r="G102" s="7"/>
      <c r="H102" s="7">
        <f t="shared" si="5"/>
        <v>0.99997437739506945</v>
      </c>
      <c r="I102" s="7">
        <f t="shared" si="6"/>
        <v>1</v>
      </c>
      <c r="J102" s="7">
        <f t="shared" si="7"/>
        <v>0</v>
      </c>
    </row>
    <row r="103" spans="1:10" x14ac:dyDescent="0.3">
      <c r="A103" s="7">
        <v>96</v>
      </c>
      <c r="B103" s="7">
        <v>0.62555048817465686</v>
      </c>
      <c r="C103" s="7">
        <v>0.89932619221646803</v>
      </c>
      <c r="D103" s="7">
        <v>1</v>
      </c>
      <c r="E103" s="7"/>
      <c r="F103" s="7">
        <f t="shared" si="4"/>
        <v>145.71032346439196</v>
      </c>
      <c r="G103" s="7"/>
      <c r="H103" s="7">
        <f t="shared" si="5"/>
        <v>1</v>
      </c>
      <c r="I103" s="7">
        <f t="shared" si="6"/>
        <v>1</v>
      </c>
      <c r="J103" s="7">
        <f t="shared" si="7"/>
        <v>0</v>
      </c>
    </row>
    <row r="104" spans="1:10" x14ac:dyDescent="0.3">
      <c r="A104" s="7">
        <v>97</v>
      </c>
      <c r="B104" s="7">
        <v>0.69125957306695263</v>
      </c>
      <c r="C104" s="7">
        <v>-1.3187428917254931</v>
      </c>
      <c r="D104" s="7">
        <v>0</v>
      </c>
      <c r="E104" s="7"/>
      <c r="F104" s="7">
        <f t="shared" si="4"/>
        <v>-75.085675851268832</v>
      </c>
      <c r="G104" s="7"/>
      <c r="H104" s="7">
        <f t="shared" si="5"/>
        <v>2.4586986785884246E-33</v>
      </c>
      <c r="I104" s="7">
        <f t="shared" si="6"/>
        <v>0</v>
      </c>
      <c r="J104" s="7">
        <f t="shared" si="7"/>
        <v>0</v>
      </c>
    </row>
    <row r="105" spans="1:10" x14ac:dyDescent="0.3">
      <c r="A105" s="7">
        <v>98</v>
      </c>
      <c r="B105" s="7">
        <v>-0.49150395499437283</v>
      </c>
      <c r="C105" s="7">
        <v>1.9075394121900866</v>
      </c>
      <c r="D105" s="7">
        <v>0</v>
      </c>
      <c r="E105" s="7"/>
      <c r="F105" s="7">
        <f t="shared" si="4"/>
        <v>229.34619112665342</v>
      </c>
      <c r="G105" s="7"/>
      <c r="H105" s="7">
        <f t="shared" si="5"/>
        <v>1</v>
      </c>
      <c r="I105" s="7">
        <f t="shared" si="6"/>
        <v>1</v>
      </c>
      <c r="J105" s="7">
        <f t="shared" si="7"/>
        <v>-1</v>
      </c>
    </row>
    <row r="106" spans="1:10" x14ac:dyDescent="0.3">
      <c r="A106" s="7">
        <v>99</v>
      </c>
      <c r="B106" s="7">
        <v>-3.1540360748301806E-2</v>
      </c>
      <c r="C106" s="7">
        <v>1.5042541242006393</v>
      </c>
      <c r="D106" s="7">
        <v>0</v>
      </c>
      <c r="E106" s="7"/>
      <c r="F106" s="7">
        <f t="shared" si="4"/>
        <v>196.09402587745592</v>
      </c>
      <c r="G106" s="7"/>
      <c r="H106" s="7">
        <f t="shared" si="5"/>
        <v>1</v>
      </c>
      <c r="I106" s="7">
        <f t="shared" si="6"/>
        <v>1</v>
      </c>
      <c r="J106" s="7">
        <f t="shared" si="7"/>
        <v>-1</v>
      </c>
    </row>
    <row r="107" spans="1:10" x14ac:dyDescent="0.3">
      <c r="A107" s="7">
        <v>100</v>
      </c>
      <c r="B107" s="7">
        <v>-3.1540360748301806E-2</v>
      </c>
      <c r="C107" s="7">
        <v>9.2755616237573085E-2</v>
      </c>
      <c r="D107" s="7">
        <v>1</v>
      </c>
      <c r="E107" s="7"/>
      <c r="F107" s="7">
        <f t="shared" si="4"/>
        <v>54.944175081149297</v>
      </c>
      <c r="G107" s="7"/>
      <c r="H107" s="7">
        <f t="shared" si="5"/>
        <v>1</v>
      </c>
      <c r="I107" s="7">
        <f t="shared" si="6"/>
        <v>1</v>
      </c>
      <c r="J107" s="7">
        <f t="shared" si="7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7675-2AF2-4567-A0D8-69145F520771}">
  <dimension ref="A2:L56"/>
  <sheetViews>
    <sheetView workbookViewId="0">
      <selection activeCell="L21" sqref="L21"/>
    </sheetView>
  </sheetViews>
  <sheetFormatPr defaultRowHeight="15.6" x14ac:dyDescent="0.3"/>
  <sheetData>
    <row r="2" spans="1:12" x14ac:dyDescent="0.3">
      <c r="H2" t="s">
        <v>23</v>
      </c>
    </row>
    <row r="3" spans="1:12" x14ac:dyDescent="0.3">
      <c r="A3" t="s">
        <v>18</v>
      </c>
      <c r="B3" t="s">
        <v>16</v>
      </c>
      <c r="C3" t="s">
        <v>17</v>
      </c>
      <c r="H3" t="s">
        <v>24</v>
      </c>
      <c r="I3" t="s">
        <v>25</v>
      </c>
      <c r="J3" t="s">
        <v>26</v>
      </c>
      <c r="K3">
        <f>COUNT(J7:J56)</f>
        <v>50</v>
      </c>
    </row>
    <row r="4" spans="1:12" x14ac:dyDescent="0.3">
      <c r="A4">
        <v>-28.949727574835894</v>
      </c>
      <c r="B4">
        <v>8.8951269743662811E-2</v>
      </c>
      <c r="C4">
        <v>3.5110880158950621</v>
      </c>
      <c r="H4">
        <f>SUMXMY2(D7:D56,H7:H56)</f>
        <v>6.9876999332288969</v>
      </c>
      <c r="I4" s="2">
        <f>1-(J5+K5)/K3</f>
        <v>0.86</v>
      </c>
      <c r="J4" t="s">
        <v>27</v>
      </c>
      <c r="K4" t="s">
        <v>28</v>
      </c>
    </row>
    <row r="5" spans="1:12" x14ac:dyDescent="0.3">
      <c r="J5">
        <f>COUNTIF(J7:J56,"1")</f>
        <v>2</v>
      </c>
      <c r="K5">
        <f>COUNTIF(J7:J56,"-1")</f>
        <v>5</v>
      </c>
    </row>
    <row r="6" spans="1:12" x14ac:dyDescent="0.3">
      <c r="A6" t="s">
        <v>9</v>
      </c>
      <c r="B6" t="s">
        <v>35</v>
      </c>
      <c r="C6" t="s">
        <v>36</v>
      </c>
      <c r="D6" t="s">
        <v>3</v>
      </c>
      <c r="F6" s="1" t="s">
        <v>19</v>
      </c>
      <c r="H6" t="s">
        <v>20</v>
      </c>
      <c r="I6" t="s">
        <v>21</v>
      </c>
      <c r="J6" t="s">
        <v>22</v>
      </c>
    </row>
    <row r="7" spans="1:12" x14ac:dyDescent="0.3">
      <c r="A7">
        <v>1</v>
      </c>
      <c r="B7">
        <v>58</v>
      </c>
      <c r="C7">
        <v>9</v>
      </c>
      <c r="D7">
        <v>1</v>
      </c>
      <c r="F7">
        <f>$A$4+B7*$B$4+C7*$C$4</f>
        <v>7.8092382133521099</v>
      </c>
      <c r="H7">
        <f>1/(1+EXP(-F7))</f>
        <v>0.99959419755203971</v>
      </c>
      <c r="I7">
        <f>IF(H7&gt;0.5,1,0)</f>
        <v>1</v>
      </c>
      <c r="J7">
        <f>D7-I7</f>
        <v>0</v>
      </c>
      <c r="L7" s="3" t="s">
        <v>29</v>
      </c>
    </row>
    <row r="8" spans="1:12" x14ac:dyDescent="0.3">
      <c r="A8">
        <v>2</v>
      </c>
      <c r="B8">
        <v>30</v>
      </c>
      <c r="C8">
        <v>6</v>
      </c>
      <c r="D8">
        <v>0</v>
      </c>
      <c r="F8">
        <f t="shared" ref="F8:F71" si="0">$A$4+B8*$B$4+C8*$C$4</f>
        <v>-5.2146613871556369</v>
      </c>
      <c r="H8">
        <f t="shared" ref="H8:H71" si="1">1/(1+EXP(-F8))</f>
        <v>5.406880672456928E-3</v>
      </c>
      <c r="I8">
        <f t="shared" ref="I8:I56" si="2">IF(H8&gt;0.5,1,0)</f>
        <v>0</v>
      </c>
      <c r="J8">
        <f t="shared" ref="J8:J56" si="3">D8-I8</f>
        <v>0</v>
      </c>
      <c r="L8" t="s">
        <v>34</v>
      </c>
    </row>
    <row r="9" spans="1:12" x14ac:dyDescent="0.3">
      <c r="A9">
        <v>3</v>
      </c>
      <c r="B9">
        <v>37</v>
      </c>
      <c r="C9">
        <v>12</v>
      </c>
      <c r="D9">
        <v>1</v>
      </c>
      <c r="F9">
        <f t="shared" si="0"/>
        <v>16.474525596420378</v>
      </c>
      <c r="H9">
        <f t="shared" si="1"/>
        <v>0.99999992998285281</v>
      </c>
      <c r="I9">
        <f t="shared" si="2"/>
        <v>1</v>
      </c>
      <c r="J9">
        <f t="shared" si="3"/>
        <v>0</v>
      </c>
      <c r="L9" s="4" t="s">
        <v>30</v>
      </c>
    </row>
    <row r="10" spans="1:12" x14ac:dyDescent="0.3">
      <c r="A10">
        <v>4</v>
      </c>
      <c r="B10">
        <v>70</v>
      </c>
      <c r="C10">
        <v>12</v>
      </c>
      <c r="D10">
        <v>0</v>
      </c>
      <c r="F10">
        <f t="shared" si="0"/>
        <v>19.409917497961249</v>
      </c>
      <c r="H10">
        <f t="shared" si="1"/>
        <v>0.99999999628139591</v>
      </c>
      <c r="I10">
        <f t="shared" si="2"/>
        <v>1</v>
      </c>
      <c r="J10">
        <f t="shared" si="3"/>
        <v>-1</v>
      </c>
      <c r="L10" s="4" t="s">
        <v>31</v>
      </c>
    </row>
    <row r="11" spans="1:12" x14ac:dyDescent="0.3">
      <c r="A11">
        <v>5</v>
      </c>
      <c r="B11">
        <v>40</v>
      </c>
      <c r="C11">
        <v>5</v>
      </c>
      <c r="D11">
        <v>0</v>
      </c>
      <c r="F11">
        <f t="shared" si="0"/>
        <v>-7.8362367056140698</v>
      </c>
      <c r="H11">
        <f t="shared" si="1"/>
        <v>3.9499723981967894E-4</v>
      </c>
      <c r="I11">
        <f t="shared" si="2"/>
        <v>0</v>
      </c>
      <c r="J11">
        <f t="shared" si="3"/>
        <v>0</v>
      </c>
    </row>
    <row r="12" spans="1:12" x14ac:dyDescent="0.3">
      <c r="A12">
        <v>6</v>
      </c>
      <c r="B12">
        <v>27</v>
      </c>
      <c r="C12">
        <v>7</v>
      </c>
      <c r="D12">
        <v>0</v>
      </c>
      <c r="F12">
        <f t="shared" si="0"/>
        <v>-1.9704271804915621</v>
      </c>
      <c r="H12">
        <f t="shared" si="1"/>
        <v>0.12234301083258765</v>
      </c>
      <c r="I12">
        <f t="shared" si="2"/>
        <v>0</v>
      </c>
      <c r="J12">
        <f t="shared" si="3"/>
        <v>0</v>
      </c>
    </row>
    <row r="13" spans="1:12" x14ac:dyDescent="0.3">
      <c r="A13">
        <v>7</v>
      </c>
      <c r="B13">
        <v>39</v>
      </c>
      <c r="C13">
        <v>13</v>
      </c>
      <c r="D13">
        <v>1</v>
      </c>
      <c r="F13">
        <f t="shared" si="0"/>
        <v>20.163516151802764</v>
      </c>
      <c r="H13">
        <f t="shared" si="1"/>
        <v>0.9999999982497656</v>
      </c>
      <c r="I13">
        <f t="shared" si="2"/>
        <v>1</v>
      </c>
      <c r="J13">
        <f t="shared" si="3"/>
        <v>0</v>
      </c>
      <c r="L13" t="s">
        <v>32</v>
      </c>
    </row>
    <row r="14" spans="1:12" x14ac:dyDescent="0.3">
      <c r="A14">
        <v>8</v>
      </c>
      <c r="B14">
        <v>52</v>
      </c>
      <c r="C14">
        <v>6</v>
      </c>
      <c r="D14">
        <v>1</v>
      </c>
      <c r="F14">
        <f t="shared" si="0"/>
        <v>-3.2577334527950548</v>
      </c>
      <c r="H14">
        <f t="shared" si="1"/>
        <v>3.7049988755697337E-2</v>
      </c>
      <c r="I14">
        <f t="shared" si="2"/>
        <v>0</v>
      </c>
      <c r="J14">
        <f t="shared" si="3"/>
        <v>1</v>
      </c>
      <c r="L14" t="s">
        <v>37</v>
      </c>
    </row>
    <row r="15" spans="1:12" x14ac:dyDescent="0.3">
      <c r="A15">
        <v>9</v>
      </c>
      <c r="B15">
        <v>61</v>
      </c>
      <c r="C15">
        <v>8</v>
      </c>
      <c r="D15">
        <v>1</v>
      </c>
      <c r="F15">
        <f t="shared" si="0"/>
        <v>4.5650040066880351</v>
      </c>
      <c r="H15">
        <f t="shared" si="1"/>
        <v>0.98969741078186224</v>
      </c>
      <c r="I15">
        <f t="shared" si="2"/>
        <v>1</v>
      </c>
      <c r="J15">
        <f t="shared" si="3"/>
        <v>0</v>
      </c>
    </row>
    <row r="16" spans="1:12" x14ac:dyDescent="0.3">
      <c r="A16">
        <v>10</v>
      </c>
      <c r="B16">
        <v>44</v>
      </c>
      <c r="C16">
        <v>14</v>
      </c>
      <c r="D16">
        <v>1</v>
      </c>
      <c r="F16">
        <f t="shared" si="0"/>
        <v>24.11936051641614</v>
      </c>
      <c r="H16">
        <f t="shared" si="1"/>
        <v>0.99999999996649613</v>
      </c>
      <c r="I16">
        <f t="shared" si="2"/>
        <v>1</v>
      </c>
      <c r="J16">
        <f t="shared" si="3"/>
        <v>0</v>
      </c>
    </row>
    <row r="17" spans="1:10" x14ac:dyDescent="0.3">
      <c r="A17">
        <v>11</v>
      </c>
      <c r="B17">
        <v>62</v>
      </c>
      <c r="C17">
        <v>17</v>
      </c>
      <c r="D17">
        <v>0</v>
      </c>
      <c r="F17">
        <f t="shared" si="0"/>
        <v>36.253747419487254</v>
      </c>
      <c r="H17">
        <f t="shared" si="1"/>
        <v>0.99999999999999978</v>
      </c>
      <c r="I17">
        <f t="shared" si="2"/>
        <v>1</v>
      </c>
      <c r="J17">
        <f t="shared" si="3"/>
        <v>-1</v>
      </c>
    </row>
    <row r="18" spans="1:10" x14ac:dyDescent="0.3">
      <c r="A18">
        <v>12</v>
      </c>
      <c r="B18">
        <v>18</v>
      </c>
      <c r="C18">
        <v>5</v>
      </c>
      <c r="D18">
        <v>0</v>
      </c>
      <c r="F18">
        <f t="shared" si="0"/>
        <v>-9.7931646399746519</v>
      </c>
      <c r="H18">
        <f t="shared" si="1"/>
        <v>5.5828812413422039E-5</v>
      </c>
      <c r="I18">
        <f t="shared" si="2"/>
        <v>0</v>
      </c>
      <c r="J18">
        <f t="shared" si="3"/>
        <v>0</v>
      </c>
    </row>
    <row r="19" spans="1:10" x14ac:dyDescent="0.3">
      <c r="A19">
        <v>13</v>
      </c>
      <c r="B19">
        <v>16</v>
      </c>
      <c r="C19">
        <v>0</v>
      </c>
      <c r="D19">
        <v>0</v>
      </c>
      <c r="F19">
        <f t="shared" si="0"/>
        <v>-27.52650725893729</v>
      </c>
      <c r="H19">
        <f t="shared" si="1"/>
        <v>1.1101707773851569E-12</v>
      </c>
      <c r="I19">
        <f t="shared" si="2"/>
        <v>0</v>
      </c>
      <c r="J19">
        <f t="shared" si="3"/>
        <v>0</v>
      </c>
    </row>
    <row r="20" spans="1:10" x14ac:dyDescent="0.3">
      <c r="A20">
        <v>14</v>
      </c>
      <c r="B20">
        <v>18</v>
      </c>
      <c r="C20">
        <v>12</v>
      </c>
      <c r="D20">
        <v>0</v>
      </c>
      <c r="F20">
        <f t="shared" si="0"/>
        <v>14.784451471290783</v>
      </c>
      <c r="H20">
        <f t="shared" si="1"/>
        <v>0.99999962051541147</v>
      </c>
      <c r="I20">
        <f t="shared" si="2"/>
        <v>1</v>
      </c>
      <c r="J20">
        <f t="shared" si="3"/>
        <v>-1</v>
      </c>
    </row>
    <row r="21" spans="1:10" x14ac:dyDescent="0.3">
      <c r="A21">
        <v>15</v>
      </c>
      <c r="B21">
        <v>71</v>
      </c>
      <c r="C21">
        <v>2</v>
      </c>
      <c r="D21">
        <v>0</v>
      </c>
      <c r="F21">
        <f t="shared" si="0"/>
        <v>-15.612011391245709</v>
      </c>
      <c r="H21">
        <f t="shared" si="1"/>
        <v>1.6587828222930247E-7</v>
      </c>
      <c r="I21">
        <f t="shared" si="2"/>
        <v>0</v>
      </c>
      <c r="J21">
        <f t="shared" si="3"/>
        <v>0</v>
      </c>
    </row>
    <row r="22" spans="1:10" x14ac:dyDescent="0.3">
      <c r="A22">
        <v>16</v>
      </c>
      <c r="B22">
        <v>60</v>
      </c>
      <c r="C22">
        <v>8</v>
      </c>
      <c r="D22">
        <v>1</v>
      </c>
      <c r="F22">
        <f t="shared" si="0"/>
        <v>4.4760527369443714</v>
      </c>
      <c r="H22">
        <f t="shared" si="1"/>
        <v>0.9887497702599084</v>
      </c>
      <c r="I22">
        <f t="shared" si="2"/>
        <v>1</v>
      </c>
      <c r="J22">
        <f t="shared" si="3"/>
        <v>0</v>
      </c>
    </row>
    <row r="23" spans="1:10" x14ac:dyDescent="0.3">
      <c r="A23">
        <v>17</v>
      </c>
      <c r="B23">
        <v>46</v>
      </c>
      <c r="C23">
        <v>9</v>
      </c>
      <c r="D23">
        <v>1</v>
      </c>
      <c r="F23">
        <f t="shared" si="0"/>
        <v>6.7418229764281534</v>
      </c>
      <c r="H23">
        <f t="shared" si="1"/>
        <v>0.99882089873835633</v>
      </c>
      <c r="I23">
        <f t="shared" si="2"/>
        <v>1</v>
      </c>
      <c r="J23">
        <f t="shared" si="3"/>
        <v>0</v>
      </c>
    </row>
    <row r="24" spans="1:10" x14ac:dyDescent="0.3">
      <c r="A24">
        <v>18</v>
      </c>
      <c r="B24">
        <v>58</v>
      </c>
      <c r="C24">
        <v>9</v>
      </c>
      <c r="D24">
        <v>1</v>
      </c>
      <c r="F24">
        <f t="shared" si="0"/>
        <v>7.8092382133521099</v>
      </c>
      <c r="H24">
        <f t="shared" si="1"/>
        <v>0.99959419755203971</v>
      </c>
      <c r="I24">
        <f t="shared" si="2"/>
        <v>1</v>
      </c>
      <c r="J24">
        <f t="shared" si="3"/>
        <v>0</v>
      </c>
    </row>
    <row r="25" spans="1:10" x14ac:dyDescent="0.3">
      <c r="A25">
        <v>19</v>
      </c>
      <c r="B25">
        <v>48</v>
      </c>
      <c r="C25">
        <v>5</v>
      </c>
      <c r="D25">
        <v>0</v>
      </c>
      <c r="F25">
        <f t="shared" si="0"/>
        <v>-7.1246265476647679</v>
      </c>
      <c r="H25">
        <f t="shared" si="1"/>
        <v>8.0438603788579013E-4</v>
      </c>
      <c r="I25">
        <f t="shared" si="2"/>
        <v>0</v>
      </c>
      <c r="J25">
        <f t="shared" si="3"/>
        <v>0</v>
      </c>
    </row>
    <row r="26" spans="1:10" x14ac:dyDescent="0.3">
      <c r="A26">
        <v>20</v>
      </c>
      <c r="B26">
        <v>46</v>
      </c>
      <c r="C26">
        <v>6</v>
      </c>
      <c r="D26">
        <v>0</v>
      </c>
      <c r="F26">
        <f t="shared" si="0"/>
        <v>-3.791441071257033</v>
      </c>
      <c r="H26">
        <f t="shared" si="1"/>
        <v>2.2065204813686234E-2</v>
      </c>
      <c r="I26">
        <f t="shared" si="2"/>
        <v>0</v>
      </c>
      <c r="J26">
        <f t="shared" si="3"/>
        <v>0</v>
      </c>
    </row>
    <row r="27" spans="1:10" x14ac:dyDescent="0.3">
      <c r="A27">
        <v>21</v>
      </c>
      <c r="B27">
        <v>47</v>
      </c>
      <c r="C27">
        <v>10</v>
      </c>
      <c r="D27">
        <v>1</v>
      </c>
      <c r="F27">
        <f t="shared" si="0"/>
        <v>10.341862262066879</v>
      </c>
      <c r="H27">
        <f t="shared" si="1"/>
        <v>0.99996774683937828</v>
      </c>
      <c r="I27">
        <f t="shared" si="2"/>
        <v>1</v>
      </c>
      <c r="J27">
        <f t="shared" si="3"/>
        <v>0</v>
      </c>
    </row>
    <row r="28" spans="1:10" x14ac:dyDescent="0.3">
      <c r="A28">
        <v>22</v>
      </c>
      <c r="B28">
        <v>36</v>
      </c>
      <c r="C28">
        <v>18</v>
      </c>
      <c r="D28">
        <v>0</v>
      </c>
      <c r="F28">
        <f t="shared" si="0"/>
        <v>37.452102422047091</v>
      </c>
      <c r="H28">
        <f t="shared" si="1"/>
        <v>1</v>
      </c>
      <c r="I28">
        <f t="shared" si="2"/>
        <v>1</v>
      </c>
      <c r="J28">
        <f t="shared" si="3"/>
        <v>-1</v>
      </c>
    </row>
    <row r="29" spans="1:10" x14ac:dyDescent="0.3">
      <c r="A29">
        <v>23</v>
      </c>
      <c r="B29">
        <v>34</v>
      </c>
      <c r="C29">
        <v>8</v>
      </c>
      <c r="D29">
        <v>1</v>
      </c>
      <c r="F29">
        <f t="shared" si="0"/>
        <v>2.1633197236091384</v>
      </c>
      <c r="H29">
        <f t="shared" si="1"/>
        <v>0.89690691117138033</v>
      </c>
      <c r="I29">
        <f t="shared" si="2"/>
        <v>1</v>
      </c>
      <c r="J29">
        <f t="shared" si="3"/>
        <v>0</v>
      </c>
    </row>
    <row r="30" spans="1:10" x14ac:dyDescent="0.3">
      <c r="A30">
        <v>24</v>
      </c>
      <c r="B30">
        <v>64</v>
      </c>
      <c r="C30">
        <v>12</v>
      </c>
      <c r="D30">
        <v>1</v>
      </c>
      <c r="F30">
        <f t="shared" si="0"/>
        <v>18.876209879499271</v>
      </c>
      <c r="H30">
        <f t="shared" si="1"/>
        <v>0.9999999936588766</v>
      </c>
      <c r="I30">
        <f t="shared" si="2"/>
        <v>1</v>
      </c>
      <c r="J30">
        <f t="shared" si="3"/>
        <v>0</v>
      </c>
    </row>
    <row r="31" spans="1:10" x14ac:dyDescent="0.3">
      <c r="A31">
        <v>25</v>
      </c>
      <c r="B31">
        <v>63</v>
      </c>
      <c r="C31">
        <v>3</v>
      </c>
      <c r="D31">
        <v>0</v>
      </c>
      <c r="F31">
        <f t="shared" si="0"/>
        <v>-12.812533533299948</v>
      </c>
      <c r="H31">
        <f t="shared" si="1"/>
        <v>2.7263788449327207E-6</v>
      </c>
      <c r="I31">
        <f t="shared" si="2"/>
        <v>0</v>
      </c>
      <c r="J31">
        <f t="shared" si="3"/>
        <v>0</v>
      </c>
    </row>
    <row r="32" spans="1:10" x14ac:dyDescent="0.3">
      <c r="A32">
        <v>26</v>
      </c>
      <c r="B32">
        <v>41</v>
      </c>
      <c r="C32">
        <v>15</v>
      </c>
      <c r="D32">
        <v>1</v>
      </c>
      <c r="F32">
        <f t="shared" si="0"/>
        <v>27.363594723080212</v>
      </c>
      <c r="H32">
        <f t="shared" si="1"/>
        <v>0.99999999999869349</v>
      </c>
      <c r="I32">
        <f t="shared" si="2"/>
        <v>1</v>
      </c>
      <c r="J32">
        <f t="shared" si="3"/>
        <v>0</v>
      </c>
    </row>
    <row r="33" spans="1:10" x14ac:dyDescent="0.3">
      <c r="A33">
        <v>27</v>
      </c>
      <c r="B33">
        <v>25</v>
      </c>
      <c r="C33">
        <v>2</v>
      </c>
      <c r="D33">
        <v>0</v>
      </c>
      <c r="F33">
        <f t="shared" si="0"/>
        <v>-19.7037697994542</v>
      </c>
      <c r="H33">
        <f t="shared" si="1"/>
        <v>2.77179752219997E-9</v>
      </c>
      <c r="I33">
        <f t="shared" si="2"/>
        <v>0</v>
      </c>
      <c r="J33">
        <f t="shared" si="3"/>
        <v>0</v>
      </c>
    </row>
    <row r="34" spans="1:10" x14ac:dyDescent="0.3">
      <c r="A34">
        <v>28</v>
      </c>
      <c r="B34">
        <v>37</v>
      </c>
      <c r="C34">
        <v>5</v>
      </c>
      <c r="D34">
        <v>0</v>
      </c>
      <c r="F34">
        <f t="shared" si="0"/>
        <v>-8.1030905148450572</v>
      </c>
      <c r="H34">
        <f t="shared" si="1"/>
        <v>3.0251095339940324E-4</v>
      </c>
      <c r="I34">
        <f t="shared" si="2"/>
        <v>0</v>
      </c>
      <c r="J34">
        <f t="shared" si="3"/>
        <v>0</v>
      </c>
    </row>
    <row r="35" spans="1:10" x14ac:dyDescent="0.3">
      <c r="A35">
        <v>29</v>
      </c>
      <c r="B35">
        <v>22</v>
      </c>
      <c r="C35">
        <v>7</v>
      </c>
      <c r="D35">
        <v>0</v>
      </c>
      <c r="F35">
        <f t="shared" si="0"/>
        <v>-2.4151835292098767</v>
      </c>
      <c r="H35">
        <f t="shared" si="1"/>
        <v>8.2022180105772502E-2</v>
      </c>
      <c r="I35">
        <f t="shared" si="2"/>
        <v>0</v>
      </c>
      <c r="J35">
        <f t="shared" si="3"/>
        <v>0</v>
      </c>
    </row>
    <row r="36" spans="1:10" x14ac:dyDescent="0.3">
      <c r="A36">
        <v>30</v>
      </c>
      <c r="B36">
        <v>49</v>
      </c>
      <c r="C36">
        <v>11</v>
      </c>
      <c r="D36">
        <v>1</v>
      </c>
      <c r="F36">
        <f t="shared" si="0"/>
        <v>14.030852817449269</v>
      </c>
      <c r="H36">
        <f t="shared" si="1"/>
        <v>0.99999919373520918</v>
      </c>
      <c r="I36">
        <f t="shared" si="2"/>
        <v>1</v>
      </c>
      <c r="J36">
        <f t="shared" si="3"/>
        <v>0</v>
      </c>
    </row>
    <row r="37" spans="1:10" x14ac:dyDescent="0.3">
      <c r="A37">
        <v>31</v>
      </c>
      <c r="B37">
        <v>48</v>
      </c>
      <c r="C37">
        <v>18</v>
      </c>
      <c r="D37">
        <v>1</v>
      </c>
      <c r="F37">
        <f t="shared" si="0"/>
        <v>38.51951765897104</v>
      </c>
      <c r="H37">
        <f t="shared" si="1"/>
        <v>1</v>
      </c>
      <c r="I37">
        <f t="shared" si="2"/>
        <v>1</v>
      </c>
      <c r="J37">
        <f t="shared" si="3"/>
        <v>0</v>
      </c>
    </row>
    <row r="38" spans="1:10" x14ac:dyDescent="0.3">
      <c r="A38">
        <v>32</v>
      </c>
      <c r="B38">
        <v>45</v>
      </c>
      <c r="C38">
        <v>15</v>
      </c>
      <c r="D38">
        <v>1</v>
      </c>
      <c r="F38">
        <f t="shared" si="0"/>
        <v>27.719399802054866</v>
      </c>
      <c r="H38">
        <f t="shared" si="1"/>
        <v>0.99999999999908451</v>
      </c>
      <c r="I38">
        <f t="shared" si="2"/>
        <v>1</v>
      </c>
      <c r="J38">
        <f t="shared" si="3"/>
        <v>0</v>
      </c>
    </row>
    <row r="39" spans="1:10" x14ac:dyDescent="0.3">
      <c r="A39">
        <v>33</v>
      </c>
      <c r="B39">
        <v>66</v>
      </c>
      <c r="C39">
        <v>6</v>
      </c>
      <c r="D39">
        <v>0</v>
      </c>
      <c r="F39">
        <f t="shared" si="0"/>
        <v>-2.0124156763837746</v>
      </c>
      <c r="H39">
        <f t="shared" si="1"/>
        <v>0.1179055063007968</v>
      </c>
      <c r="I39">
        <f t="shared" si="2"/>
        <v>0</v>
      </c>
      <c r="J39">
        <f t="shared" si="3"/>
        <v>0</v>
      </c>
    </row>
    <row r="40" spans="1:10" x14ac:dyDescent="0.3">
      <c r="A40">
        <v>34</v>
      </c>
      <c r="B40">
        <v>42</v>
      </c>
      <c r="C40">
        <v>12</v>
      </c>
      <c r="D40">
        <v>1</v>
      </c>
      <c r="F40">
        <f t="shared" si="0"/>
        <v>16.919281945138689</v>
      </c>
      <c r="H40">
        <f t="shared" si="1"/>
        <v>0.99999995512037754</v>
      </c>
      <c r="I40">
        <f t="shared" si="2"/>
        <v>1</v>
      </c>
      <c r="J40">
        <f t="shared" si="3"/>
        <v>0</v>
      </c>
    </row>
    <row r="41" spans="1:10" x14ac:dyDescent="0.3">
      <c r="A41">
        <v>35</v>
      </c>
      <c r="B41">
        <v>22</v>
      </c>
      <c r="C41">
        <v>13</v>
      </c>
      <c r="D41">
        <v>1</v>
      </c>
      <c r="F41">
        <f t="shared" si="0"/>
        <v>18.651344566160496</v>
      </c>
      <c r="H41">
        <f t="shared" si="1"/>
        <v>0.99999999205993662</v>
      </c>
      <c r="I41">
        <f t="shared" si="2"/>
        <v>1</v>
      </c>
      <c r="J41">
        <f t="shared" si="3"/>
        <v>0</v>
      </c>
    </row>
    <row r="42" spans="1:10" x14ac:dyDescent="0.3">
      <c r="A42">
        <v>36</v>
      </c>
      <c r="B42">
        <v>30</v>
      </c>
      <c r="C42">
        <v>12</v>
      </c>
      <c r="D42">
        <v>1</v>
      </c>
      <c r="F42">
        <f t="shared" si="0"/>
        <v>15.851866708214736</v>
      </c>
      <c r="H42">
        <f t="shared" si="1"/>
        <v>0.99999986949663666</v>
      </c>
      <c r="I42">
        <f t="shared" si="2"/>
        <v>1</v>
      </c>
      <c r="J42">
        <f t="shared" si="3"/>
        <v>0</v>
      </c>
    </row>
    <row r="43" spans="1:10" x14ac:dyDescent="0.3">
      <c r="A43">
        <v>37</v>
      </c>
      <c r="B43">
        <v>66</v>
      </c>
      <c r="C43">
        <v>6</v>
      </c>
      <c r="D43">
        <v>0</v>
      </c>
      <c r="F43">
        <f t="shared" si="0"/>
        <v>-2.0124156763837746</v>
      </c>
      <c r="H43">
        <f t="shared" si="1"/>
        <v>0.1179055063007968</v>
      </c>
      <c r="I43">
        <f t="shared" si="2"/>
        <v>0</v>
      </c>
      <c r="J43">
        <f t="shared" si="3"/>
        <v>0</v>
      </c>
    </row>
    <row r="44" spans="1:10" x14ac:dyDescent="0.3">
      <c r="A44">
        <v>38</v>
      </c>
      <c r="B44">
        <v>32</v>
      </c>
      <c r="C44">
        <v>12</v>
      </c>
      <c r="D44">
        <v>1</v>
      </c>
      <c r="F44">
        <f t="shared" si="0"/>
        <v>16.029769247702063</v>
      </c>
      <c r="H44">
        <f t="shared" si="1"/>
        <v>0.99999989076555107</v>
      </c>
      <c r="I44">
        <f t="shared" si="2"/>
        <v>1</v>
      </c>
      <c r="J44">
        <f t="shared" si="3"/>
        <v>0</v>
      </c>
    </row>
    <row r="45" spans="1:10" x14ac:dyDescent="0.3">
      <c r="A45">
        <v>39</v>
      </c>
      <c r="B45">
        <v>62</v>
      </c>
      <c r="C45">
        <v>5</v>
      </c>
      <c r="D45">
        <v>0</v>
      </c>
      <c r="F45">
        <f t="shared" si="0"/>
        <v>-5.8793087712534877</v>
      </c>
      <c r="H45">
        <f t="shared" si="1"/>
        <v>2.7889179623345746E-3</v>
      </c>
      <c r="I45">
        <f t="shared" si="2"/>
        <v>0</v>
      </c>
      <c r="J45">
        <f t="shared" si="3"/>
        <v>0</v>
      </c>
    </row>
    <row r="46" spans="1:10" x14ac:dyDescent="0.3">
      <c r="A46">
        <v>40</v>
      </c>
      <c r="B46">
        <v>59</v>
      </c>
      <c r="C46">
        <v>0</v>
      </c>
      <c r="D46">
        <v>0</v>
      </c>
      <c r="F46">
        <f t="shared" si="0"/>
        <v>-23.701602659959789</v>
      </c>
      <c r="H46">
        <f t="shared" si="1"/>
        <v>5.08773816241359E-11</v>
      </c>
      <c r="I46">
        <f t="shared" si="2"/>
        <v>0</v>
      </c>
      <c r="J46">
        <f t="shared" si="3"/>
        <v>0</v>
      </c>
    </row>
    <row r="47" spans="1:10" x14ac:dyDescent="0.3">
      <c r="A47">
        <v>41</v>
      </c>
      <c r="B47">
        <v>58</v>
      </c>
      <c r="C47">
        <v>13</v>
      </c>
      <c r="D47">
        <v>1</v>
      </c>
      <c r="F47">
        <f t="shared" si="0"/>
        <v>21.853590276932358</v>
      </c>
      <c r="H47">
        <f t="shared" si="1"/>
        <v>0.99999999967707143</v>
      </c>
      <c r="I47">
        <f t="shared" si="2"/>
        <v>1</v>
      </c>
      <c r="J47">
        <f t="shared" si="3"/>
        <v>0</v>
      </c>
    </row>
    <row r="48" spans="1:10" x14ac:dyDescent="0.3">
      <c r="A48">
        <v>42</v>
      </c>
      <c r="B48">
        <v>72</v>
      </c>
      <c r="C48">
        <v>1</v>
      </c>
      <c r="D48">
        <v>0</v>
      </c>
      <c r="F48">
        <f t="shared" si="0"/>
        <v>-19.034148137397111</v>
      </c>
      <c r="H48">
        <f t="shared" si="1"/>
        <v>5.4147011743317302E-9</v>
      </c>
      <c r="I48">
        <f t="shared" si="2"/>
        <v>0</v>
      </c>
      <c r="J48">
        <f t="shared" si="3"/>
        <v>0</v>
      </c>
    </row>
    <row r="49" spans="1:10" x14ac:dyDescent="0.3">
      <c r="A49">
        <v>43</v>
      </c>
      <c r="B49">
        <v>45</v>
      </c>
      <c r="C49">
        <v>11</v>
      </c>
      <c r="D49">
        <v>1</v>
      </c>
      <c r="F49">
        <f t="shared" si="0"/>
        <v>13.675047738474618</v>
      </c>
      <c r="H49">
        <f t="shared" si="1"/>
        <v>0.99999884919503323</v>
      </c>
      <c r="I49">
        <f t="shared" si="2"/>
        <v>1</v>
      </c>
      <c r="J49">
        <f t="shared" si="3"/>
        <v>0</v>
      </c>
    </row>
    <row r="50" spans="1:10" x14ac:dyDescent="0.3">
      <c r="A50">
        <v>44</v>
      </c>
      <c r="B50">
        <v>40</v>
      </c>
      <c r="C50">
        <v>9</v>
      </c>
      <c r="D50">
        <v>1</v>
      </c>
      <c r="F50">
        <f t="shared" si="0"/>
        <v>6.2081153579661787</v>
      </c>
      <c r="H50">
        <f t="shared" si="1"/>
        <v>0.99799101641169408</v>
      </c>
      <c r="I50">
        <f t="shared" si="2"/>
        <v>1</v>
      </c>
      <c r="J50">
        <f t="shared" si="3"/>
        <v>0</v>
      </c>
    </row>
    <row r="51" spans="1:10" x14ac:dyDescent="0.3">
      <c r="A51">
        <v>45</v>
      </c>
      <c r="B51">
        <v>38</v>
      </c>
      <c r="C51">
        <v>10</v>
      </c>
      <c r="D51">
        <v>1</v>
      </c>
      <c r="F51">
        <f t="shared" si="0"/>
        <v>9.5413008343739136</v>
      </c>
      <c r="H51">
        <f t="shared" si="1"/>
        <v>0.99992818180165277</v>
      </c>
      <c r="I51">
        <f t="shared" si="2"/>
        <v>1</v>
      </c>
      <c r="J51">
        <f t="shared" si="3"/>
        <v>0</v>
      </c>
    </row>
    <row r="52" spans="1:10" x14ac:dyDescent="0.3">
      <c r="A52">
        <v>46</v>
      </c>
      <c r="B52">
        <v>48</v>
      </c>
      <c r="C52">
        <v>9</v>
      </c>
      <c r="D52">
        <v>1</v>
      </c>
      <c r="F52">
        <f t="shared" si="0"/>
        <v>6.9197255159154807</v>
      </c>
      <c r="H52">
        <f t="shared" si="1"/>
        <v>0.99901287425870811</v>
      </c>
      <c r="I52">
        <f t="shared" si="2"/>
        <v>1</v>
      </c>
      <c r="J52">
        <f t="shared" si="3"/>
        <v>0</v>
      </c>
    </row>
    <row r="53" spans="1:10" x14ac:dyDescent="0.3">
      <c r="A53">
        <v>47</v>
      </c>
      <c r="B53">
        <v>64</v>
      </c>
      <c r="C53">
        <v>12</v>
      </c>
      <c r="D53">
        <v>0</v>
      </c>
      <c r="F53">
        <f t="shared" si="0"/>
        <v>18.876209879499271</v>
      </c>
      <c r="H53">
        <f t="shared" si="1"/>
        <v>0.9999999936588766</v>
      </c>
      <c r="I53">
        <f t="shared" si="2"/>
        <v>1</v>
      </c>
      <c r="J53">
        <f t="shared" si="3"/>
        <v>-1</v>
      </c>
    </row>
    <row r="54" spans="1:10" x14ac:dyDescent="0.3">
      <c r="A54">
        <v>48</v>
      </c>
      <c r="B54">
        <v>34</v>
      </c>
      <c r="C54">
        <v>5</v>
      </c>
      <c r="D54">
        <v>1</v>
      </c>
      <c r="F54">
        <f t="shared" si="0"/>
        <v>-8.369944324076048</v>
      </c>
      <c r="H54">
        <f t="shared" si="1"/>
        <v>2.3167476943837973E-4</v>
      </c>
      <c r="I54">
        <f t="shared" si="2"/>
        <v>0</v>
      </c>
      <c r="J54">
        <f t="shared" si="3"/>
        <v>1</v>
      </c>
    </row>
    <row r="55" spans="1:10" x14ac:dyDescent="0.3">
      <c r="A55">
        <v>49</v>
      </c>
      <c r="B55">
        <v>57</v>
      </c>
      <c r="C55">
        <v>15</v>
      </c>
      <c r="D55">
        <v>1</v>
      </c>
      <c r="F55">
        <f t="shared" si="0"/>
        <v>28.786815038978819</v>
      </c>
      <c r="H55">
        <f t="shared" si="1"/>
        <v>0.99999999999968514</v>
      </c>
      <c r="I55">
        <f t="shared" si="2"/>
        <v>1</v>
      </c>
      <c r="J55">
        <f t="shared" si="3"/>
        <v>0</v>
      </c>
    </row>
    <row r="56" spans="1:10" x14ac:dyDescent="0.3">
      <c r="A56">
        <v>50</v>
      </c>
      <c r="B56">
        <v>46</v>
      </c>
      <c r="C56">
        <v>10</v>
      </c>
      <c r="D56">
        <v>1</v>
      </c>
      <c r="F56">
        <f t="shared" si="0"/>
        <v>10.252910992323216</v>
      </c>
      <c r="H56">
        <f t="shared" si="1"/>
        <v>0.99996474651775258</v>
      </c>
      <c r="I56">
        <f t="shared" si="2"/>
        <v>1</v>
      </c>
      <c r="J56">
        <f t="shared" si="3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C744-82DC-49F8-8967-C2A1D1063E2C}">
  <dimension ref="A1:Z55"/>
  <sheetViews>
    <sheetView zoomScaleNormal="100" workbookViewId="0">
      <selection activeCell="A3" sqref="A3"/>
    </sheetView>
  </sheetViews>
  <sheetFormatPr defaultRowHeight="15.6" x14ac:dyDescent="0.3"/>
  <sheetData>
    <row r="1" spans="1:26" x14ac:dyDescent="0.3">
      <c r="A1" t="s">
        <v>52</v>
      </c>
    </row>
    <row r="2" spans="1:26" x14ac:dyDescent="0.3">
      <c r="A2" t="s">
        <v>53</v>
      </c>
    </row>
    <row r="4" spans="1:26" x14ac:dyDescent="0.3">
      <c r="A4" s="12" t="s">
        <v>33</v>
      </c>
    </row>
    <row r="5" spans="1:26" x14ac:dyDescent="0.3">
      <c r="A5" t="s">
        <v>4</v>
      </c>
      <c r="B5" t="s">
        <v>0</v>
      </c>
      <c r="C5" t="s">
        <v>1</v>
      </c>
      <c r="D5" t="s">
        <v>3</v>
      </c>
      <c r="E5" t="s">
        <v>21</v>
      </c>
      <c r="F5" t="s">
        <v>22</v>
      </c>
      <c r="I5" t="s">
        <v>4</v>
      </c>
      <c r="J5" t="s">
        <v>0</v>
      </c>
      <c r="K5" t="s">
        <v>1</v>
      </c>
      <c r="L5" s="18" t="s">
        <v>3</v>
      </c>
      <c r="N5" t="s">
        <v>4</v>
      </c>
      <c r="O5" t="s">
        <v>0</v>
      </c>
      <c r="P5" t="s">
        <v>1</v>
      </c>
      <c r="Q5" t="s">
        <v>3</v>
      </c>
      <c r="R5" s="18" t="s">
        <v>21</v>
      </c>
      <c r="U5" t="s">
        <v>4</v>
      </c>
      <c r="V5" t="s">
        <v>0</v>
      </c>
      <c r="W5" t="s">
        <v>1</v>
      </c>
      <c r="X5" t="s">
        <v>3</v>
      </c>
      <c r="Y5" t="s">
        <v>21</v>
      </c>
      <c r="Z5" s="18" t="s">
        <v>22</v>
      </c>
    </row>
    <row r="6" spans="1:26" x14ac:dyDescent="0.3">
      <c r="A6">
        <v>51</v>
      </c>
      <c r="B6">
        <v>69</v>
      </c>
      <c r="C6">
        <v>14</v>
      </c>
      <c r="D6">
        <v>0</v>
      </c>
      <c r="E6">
        <v>1</v>
      </c>
      <c r="F6">
        <v>-1</v>
      </c>
      <c r="I6">
        <v>51</v>
      </c>
      <c r="J6">
        <v>69</v>
      </c>
      <c r="K6">
        <v>14</v>
      </c>
      <c r="L6">
        <v>0</v>
      </c>
      <c r="N6">
        <v>59</v>
      </c>
      <c r="O6">
        <v>29</v>
      </c>
      <c r="P6">
        <v>3</v>
      </c>
      <c r="Q6">
        <v>0</v>
      </c>
      <c r="R6">
        <v>0</v>
      </c>
      <c r="U6">
        <v>51</v>
      </c>
      <c r="V6">
        <v>69</v>
      </c>
      <c r="W6">
        <v>14</v>
      </c>
      <c r="X6">
        <v>0</v>
      </c>
      <c r="Y6">
        <v>1</v>
      </c>
      <c r="Z6">
        <v>-1</v>
      </c>
    </row>
    <row r="7" spans="1:26" x14ac:dyDescent="0.3">
      <c r="A7">
        <v>52</v>
      </c>
      <c r="B7">
        <v>52</v>
      </c>
      <c r="C7">
        <v>7</v>
      </c>
      <c r="D7">
        <v>1</v>
      </c>
      <c r="E7">
        <v>1</v>
      </c>
      <c r="F7">
        <v>0</v>
      </c>
      <c r="I7">
        <v>53</v>
      </c>
      <c r="J7">
        <v>71</v>
      </c>
      <c r="K7">
        <v>7</v>
      </c>
      <c r="L7">
        <v>0</v>
      </c>
      <c r="N7">
        <v>62</v>
      </c>
      <c r="O7">
        <v>64</v>
      </c>
      <c r="P7">
        <v>1</v>
      </c>
      <c r="Q7">
        <v>0</v>
      </c>
      <c r="R7">
        <v>0</v>
      </c>
      <c r="U7">
        <v>53</v>
      </c>
      <c r="V7">
        <v>71</v>
      </c>
      <c r="W7">
        <v>7</v>
      </c>
      <c r="X7">
        <v>0</v>
      </c>
      <c r="Y7">
        <v>1</v>
      </c>
      <c r="Z7">
        <v>-1</v>
      </c>
    </row>
    <row r="8" spans="1:26" x14ac:dyDescent="0.3">
      <c r="A8">
        <v>53</v>
      </c>
      <c r="B8">
        <v>71</v>
      </c>
      <c r="C8">
        <v>7</v>
      </c>
      <c r="D8">
        <v>0</v>
      </c>
      <c r="E8">
        <v>1</v>
      </c>
      <c r="F8">
        <v>-1</v>
      </c>
      <c r="I8">
        <v>54</v>
      </c>
      <c r="J8">
        <v>74</v>
      </c>
      <c r="K8">
        <v>10</v>
      </c>
      <c r="L8">
        <v>0</v>
      </c>
      <c r="N8">
        <v>63</v>
      </c>
      <c r="O8">
        <v>33</v>
      </c>
      <c r="P8">
        <v>6</v>
      </c>
      <c r="Q8">
        <v>1</v>
      </c>
      <c r="R8">
        <v>0</v>
      </c>
      <c r="U8">
        <v>54</v>
      </c>
      <c r="V8">
        <v>74</v>
      </c>
      <c r="W8">
        <v>10</v>
      </c>
      <c r="X8">
        <v>0</v>
      </c>
      <c r="Y8">
        <v>1</v>
      </c>
      <c r="Z8">
        <v>-1</v>
      </c>
    </row>
    <row r="9" spans="1:26" x14ac:dyDescent="0.3">
      <c r="A9">
        <v>54</v>
      </c>
      <c r="B9">
        <v>74</v>
      </c>
      <c r="C9">
        <v>10</v>
      </c>
      <c r="D9">
        <v>0</v>
      </c>
      <c r="E9">
        <v>1</v>
      </c>
      <c r="F9">
        <v>-1</v>
      </c>
      <c r="I9">
        <v>55</v>
      </c>
      <c r="J9">
        <v>55</v>
      </c>
      <c r="K9">
        <v>18</v>
      </c>
      <c r="L9">
        <v>0</v>
      </c>
      <c r="N9">
        <v>71</v>
      </c>
      <c r="O9">
        <v>37</v>
      </c>
      <c r="P9">
        <v>6</v>
      </c>
      <c r="Q9">
        <v>0</v>
      </c>
      <c r="R9">
        <v>0</v>
      </c>
      <c r="U9">
        <v>55</v>
      </c>
      <c r="V9">
        <v>55</v>
      </c>
      <c r="W9">
        <v>18</v>
      </c>
      <c r="X9">
        <v>0</v>
      </c>
      <c r="Y9">
        <v>1</v>
      </c>
      <c r="Z9">
        <v>-1</v>
      </c>
    </row>
    <row r="10" spans="1:26" x14ac:dyDescent="0.3">
      <c r="A10">
        <v>55</v>
      </c>
      <c r="B10">
        <v>55</v>
      </c>
      <c r="C10">
        <v>18</v>
      </c>
      <c r="D10">
        <v>0</v>
      </c>
      <c r="E10">
        <v>1</v>
      </c>
      <c r="F10">
        <v>-1</v>
      </c>
      <c r="I10">
        <v>57</v>
      </c>
      <c r="J10">
        <v>18</v>
      </c>
      <c r="K10">
        <v>9</v>
      </c>
      <c r="L10">
        <v>0</v>
      </c>
      <c r="N10">
        <v>72</v>
      </c>
      <c r="O10">
        <v>72</v>
      </c>
      <c r="P10">
        <v>2</v>
      </c>
      <c r="Q10">
        <v>0</v>
      </c>
      <c r="R10">
        <v>0</v>
      </c>
      <c r="U10">
        <v>57</v>
      </c>
      <c r="V10">
        <v>18</v>
      </c>
      <c r="W10">
        <v>9</v>
      </c>
      <c r="X10">
        <v>0</v>
      </c>
      <c r="Y10">
        <v>1</v>
      </c>
      <c r="Z10">
        <v>-1</v>
      </c>
    </row>
    <row r="11" spans="1:26" x14ac:dyDescent="0.3">
      <c r="A11">
        <v>56</v>
      </c>
      <c r="B11">
        <v>50</v>
      </c>
      <c r="C11">
        <v>15</v>
      </c>
      <c r="D11">
        <v>1</v>
      </c>
      <c r="E11">
        <v>1</v>
      </c>
      <c r="F11">
        <v>0</v>
      </c>
      <c r="I11">
        <v>59</v>
      </c>
      <c r="J11">
        <v>29</v>
      </c>
      <c r="K11">
        <v>3</v>
      </c>
      <c r="L11">
        <v>0</v>
      </c>
      <c r="N11">
        <v>76</v>
      </c>
      <c r="O11">
        <v>62</v>
      </c>
      <c r="P11">
        <v>4</v>
      </c>
      <c r="Q11">
        <v>0</v>
      </c>
      <c r="R11">
        <v>0</v>
      </c>
      <c r="U11">
        <v>66</v>
      </c>
      <c r="V11">
        <v>50</v>
      </c>
      <c r="W11">
        <v>9</v>
      </c>
      <c r="X11">
        <v>0</v>
      </c>
      <c r="Y11">
        <v>1</v>
      </c>
      <c r="Z11">
        <v>-1</v>
      </c>
    </row>
    <row r="12" spans="1:26" x14ac:dyDescent="0.3">
      <c r="A12">
        <v>57</v>
      </c>
      <c r="B12">
        <v>18</v>
      </c>
      <c r="C12">
        <v>9</v>
      </c>
      <c r="D12">
        <v>0</v>
      </c>
      <c r="E12">
        <v>1</v>
      </c>
      <c r="F12">
        <v>-1</v>
      </c>
      <c r="I12">
        <v>62</v>
      </c>
      <c r="J12">
        <v>64</v>
      </c>
      <c r="K12">
        <v>1</v>
      </c>
      <c r="L12">
        <v>0</v>
      </c>
      <c r="N12">
        <v>83</v>
      </c>
      <c r="O12">
        <v>28</v>
      </c>
      <c r="P12">
        <v>2</v>
      </c>
      <c r="Q12">
        <v>0</v>
      </c>
      <c r="R12">
        <v>0</v>
      </c>
      <c r="U12">
        <v>67</v>
      </c>
      <c r="V12">
        <v>25</v>
      </c>
      <c r="W12">
        <v>15</v>
      </c>
      <c r="X12">
        <v>0</v>
      </c>
      <c r="Y12">
        <v>1</v>
      </c>
      <c r="Z12">
        <v>-1</v>
      </c>
    </row>
    <row r="13" spans="1:26" x14ac:dyDescent="0.3">
      <c r="A13">
        <v>58</v>
      </c>
      <c r="B13">
        <v>37</v>
      </c>
      <c r="C13">
        <v>16</v>
      </c>
      <c r="D13">
        <v>1</v>
      </c>
      <c r="E13">
        <v>1</v>
      </c>
      <c r="F13">
        <v>0</v>
      </c>
      <c r="I13">
        <v>66</v>
      </c>
      <c r="J13">
        <v>50</v>
      </c>
      <c r="K13">
        <v>9</v>
      </c>
      <c r="L13">
        <v>0</v>
      </c>
      <c r="N13">
        <v>84</v>
      </c>
      <c r="O13">
        <v>63</v>
      </c>
      <c r="P13">
        <v>5</v>
      </c>
      <c r="Q13">
        <v>0</v>
      </c>
      <c r="R13">
        <v>0</v>
      </c>
      <c r="U13">
        <v>68</v>
      </c>
      <c r="V13">
        <v>48</v>
      </c>
      <c r="W13">
        <v>19</v>
      </c>
      <c r="X13">
        <v>0</v>
      </c>
      <c r="Y13">
        <v>1</v>
      </c>
      <c r="Z13">
        <v>-1</v>
      </c>
    </row>
    <row r="14" spans="1:26" x14ac:dyDescent="0.3">
      <c r="A14">
        <v>59</v>
      </c>
      <c r="B14">
        <v>29</v>
      </c>
      <c r="C14">
        <v>3</v>
      </c>
      <c r="D14">
        <v>0</v>
      </c>
      <c r="E14">
        <v>0</v>
      </c>
      <c r="F14">
        <v>0</v>
      </c>
      <c r="I14">
        <v>67</v>
      </c>
      <c r="J14">
        <v>25</v>
      </c>
      <c r="K14">
        <v>15</v>
      </c>
      <c r="L14">
        <v>0</v>
      </c>
      <c r="N14">
        <v>89</v>
      </c>
      <c r="O14">
        <v>63</v>
      </c>
      <c r="P14">
        <v>5</v>
      </c>
      <c r="Q14">
        <v>0</v>
      </c>
      <c r="R14">
        <v>0</v>
      </c>
      <c r="U14">
        <v>69</v>
      </c>
      <c r="V14">
        <v>17</v>
      </c>
      <c r="W14">
        <v>10</v>
      </c>
      <c r="X14">
        <v>0</v>
      </c>
      <c r="Y14">
        <v>1</v>
      </c>
      <c r="Z14">
        <v>-1</v>
      </c>
    </row>
    <row r="15" spans="1:26" x14ac:dyDescent="0.3">
      <c r="A15">
        <v>60</v>
      </c>
      <c r="B15">
        <v>43</v>
      </c>
      <c r="C15">
        <v>8</v>
      </c>
      <c r="D15">
        <v>1</v>
      </c>
      <c r="E15">
        <v>1</v>
      </c>
      <c r="F15">
        <v>0</v>
      </c>
      <c r="I15">
        <v>68</v>
      </c>
      <c r="J15">
        <v>48</v>
      </c>
      <c r="K15">
        <v>19</v>
      </c>
      <c r="L15">
        <v>0</v>
      </c>
      <c r="N15">
        <v>91</v>
      </c>
      <c r="O15">
        <v>16</v>
      </c>
      <c r="P15">
        <v>1</v>
      </c>
      <c r="Q15">
        <v>0</v>
      </c>
      <c r="R15">
        <v>0</v>
      </c>
      <c r="U15">
        <v>79</v>
      </c>
      <c r="V15">
        <v>23</v>
      </c>
      <c r="W15">
        <v>12</v>
      </c>
      <c r="X15">
        <v>0</v>
      </c>
      <c r="Y15">
        <v>1</v>
      </c>
      <c r="Z15">
        <v>-1</v>
      </c>
    </row>
    <row r="16" spans="1:26" x14ac:dyDescent="0.3">
      <c r="A16">
        <v>61</v>
      </c>
      <c r="B16">
        <v>52</v>
      </c>
      <c r="C16">
        <v>12</v>
      </c>
      <c r="D16">
        <v>1</v>
      </c>
      <c r="E16">
        <v>1</v>
      </c>
      <c r="F16">
        <v>0</v>
      </c>
      <c r="I16">
        <v>69</v>
      </c>
      <c r="J16">
        <v>17</v>
      </c>
      <c r="K16">
        <v>10</v>
      </c>
      <c r="L16">
        <v>0</v>
      </c>
      <c r="N16">
        <v>92</v>
      </c>
      <c r="O16">
        <v>23</v>
      </c>
      <c r="P16">
        <v>3</v>
      </c>
      <c r="Q16">
        <v>0</v>
      </c>
      <c r="R16">
        <v>0</v>
      </c>
      <c r="U16">
        <v>86</v>
      </c>
      <c r="V16">
        <v>48</v>
      </c>
      <c r="W16">
        <v>17</v>
      </c>
      <c r="X16">
        <v>0</v>
      </c>
      <c r="Y16">
        <v>1</v>
      </c>
      <c r="Z16">
        <v>-1</v>
      </c>
    </row>
    <row r="17" spans="1:26" x14ac:dyDescent="0.3">
      <c r="A17">
        <v>62</v>
      </c>
      <c r="B17">
        <v>64</v>
      </c>
      <c r="C17">
        <v>1</v>
      </c>
      <c r="D17">
        <v>0</v>
      </c>
      <c r="E17">
        <v>0</v>
      </c>
      <c r="F17">
        <v>0</v>
      </c>
      <c r="I17">
        <v>71</v>
      </c>
      <c r="J17">
        <v>37</v>
      </c>
      <c r="K17">
        <v>6</v>
      </c>
      <c r="L17">
        <v>0</v>
      </c>
      <c r="N17">
        <v>93</v>
      </c>
      <c r="O17">
        <v>64</v>
      </c>
      <c r="P17">
        <v>1</v>
      </c>
      <c r="Q17">
        <v>0</v>
      </c>
      <c r="R17">
        <v>0</v>
      </c>
      <c r="U17">
        <v>87</v>
      </c>
      <c r="V17">
        <v>40</v>
      </c>
      <c r="W17">
        <v>20</v>
      </c>
      <c r="X17">
        <v>0</v>
      </c>
      <c r="Y17">
        <v>1</v>
      </c>
      <c r="Z17">
        <v>-1</v>
      </c>
    </row>
    <row r="18" spans="1:26" x14ac:dyDescent="0.3">
      <c r="A18">
        <v>63</v>
      </c>
      <c r="B18">
        <v>33</v>
      </c>
      <c r="C18">
        <v>6</v>
      </c>
      <c r="D18">
        <v>1</v>
      </c>
      <c r="E18">
        <v>0</v>
      </c>
      <c r="F18">
        <v>1</v>
      </c>
      <c r="I18">
        <v>72</v>
      </c>
      <c r="J18">
        <v>72</v>
      </c>
      <c r="K18">
        <v>2</v>
      </c>
      <c r="L18">
        <v>0</v>
      </c>
      <c r="N18">
        <v>97</v>
      </c>
      <c r="O18">
        <v>56</v>
      </c>
      <c r="P18">
        <v>3</v>
      </c>
      <c r="Q18">
        <v>0</v>
      </c>
      <c r="R18">
        <v>0</v>
      </c>
      <c r="U18">
        <v>88</v>
      </c>
      <c r="V18">
        <v>72</v>
      </c>
      <c r="W18">
        <v>9</v>
      </c>
      <c r="X18">
        <v>0</v>
      </c>
      <c r="Y18">
        <v>1</v>
      </c>
      <c r="Z18">
        <v>-1</v>
      </c>
    </row>
    <row r="19" spans="1:26" x14ac:dyDescent="0.3">
      <c r="A19">
        <v>64</v>
      </c>
      <c r="B19">
        <v>40</v>
      </c>
      <c r="C19">
        <v>15</v>
      </c>
      <c r="D19">
        <v>1</v>
      </c>
      <c r="E19">
        <v>1</v>
      </c>
      <c r="F19">
        <v>0</v>
      </c>
      <c r="I19">
        <v>76</v>
      </c>
      <c r="J19">
        <v>62</v>
      </c>
      <c r="K19">
        <v>4</v>
      </c>
      <c r="L19">
        <v>0</v>
      </c>
      <c r="N19">
        <v>51</v>
      </c>
      <c r="O19">
        <v>69</v>
      </c>
      <c r="P19">
        <v>14</v>
      </c>
      <c r="Q19">
        <v>0</v>
      </c>
      <c r="R19">
        <v>1</v>
      </c>
      <c r="U19">
        <v>94</v>
      </c>
      <c r="V19">
        <v>32</v>
      </c>
      <c r="W19">
        <v>16</v>
      </c>
      <c r="X19">
        <v>0</v>
      </c>
      <c r="Y19">
        <v>1</v>
      </c>
      <c r="Z19">
        <v>-1</v>
      </c>
    </row>
    <row r="20" spans="1:26" x14ac:dyDescent="0.3">
      <c r="A20">
        <v>65</v>
      </c>
      <c r="B20">
        <v>43</v>
      </c>
      <c r="C20">
        <v>11</v>
      </c>
      <c r="D20">
        <v>1</v>
      </c>
      <c r="E20">
        <v>1</v>
      </c>
      <c r="F20">
        <v>0</v>
      </c>
      <c r="I20">
        <v>79</v>
      </c>
      <c r="J20">
        <v>23</v>
      </c>
      <c r="K20">
        <v>12</v>
      </c>
      <c r="L20">
        <v>0</v>
      </c>
      <c r="N20">
        <v>52</v>
      </c>
      <c r="O20">
        <v>52</v>
      </c>
      <c r="P20">
        <v>7</v>
      </c>
      <c r="Q20">
        <v>1</v>
      </c>
      <c r="R20">
        <v>1</v>
      </c>
      <c r="U20">
        <v>98</v>
      </c>
      <c r="V20">
        <v>38</v>
      </c>
      <c r="W20">
        <v>19</v>
      </c>
      <c r="X20">
        <v>0</v>
      </c>
      <c r="Y20">
        <v>1</v>
      </c>
      <c r="Z20">
        <v>-1</v>
      </c>
    </row>
    <row r="21" spans="1:26" x14ac:dyDescent="0.3">
      <c r="A21">
        <v>66</v>
      </c>
      <c r="B21">
        <v>50</v>
      </c>
      <c r="C21">
        <v>9</v>
      </c>
      <c r="D21">
        <v>0</v>
      </c>
      <c r="E21">
        <v>1</v>
      </c>
      <c r="F21">
        <v>-1</v>
      </c>
      <c r="I21">
        <v>83</v>
      </c>
      <c r="J21">
        <v>28</v>
      </c>
      <c r="K21">
        <v>2</v>
      </c>
      <c r="L21">
        <v>0</v>
      </c>
      <c r="N21">
        <v>53</v>
      </c>
      <c r="O21">
        <v>71</v>
      </c>
      <c r="P21">
        <v>7</v>
      </c>
      <c r="Q21">
        <v>0</v>
      </c>
      <c r="R21">
        <v>1</v>
      </c>
      <c r="U21">
        <v>99</v>
      </c>
      <c r="V21">
        <v>45</v>
      </c>
      <c r="W21">
        <v>17</v>
      </c>
      <c r="X21">
        <v>0</v>
      </c>
      <c r="Y21">
        <v>1</v>
      </c>
      <c r="Z21">
        <v>-1</v>
      </c>
    </row>
    <row r="22" spans="1:26" x14ac:dyDescent="0.3">
      <c r="A22">
        <v>67</v>
      </c>
      <c r="B22">
        <v>25</v>
      </c>
      <c r="C22">
        <v>15</v>
      </c>
      <c r="D22">
        <v>0</v>
      </c>
      <c r="E22">
        <v>1</v>
      </c>
      <c r="F22">
        <v>-1</v>
      </c>
      <c r="I22">
        <v>84</v>
      </c>
      <c r="J22">
        <v>63</v>
      </c>
      <c r="K22">
        <v>5</v>
      </c>
      <c r="L22">
        <v>0</v>
      </c>
      <c r="N22">
        <v>54</v>
      </c>
      <c r="O22">
        <v>74</v>
      </c>
      <c r="P22">
        <v>10</v>
      </c>
      <c r="Q22">
        <v>0</v>
      </c>
      <c r="R22">
        <v>1</v>
      </c>
      <c r="U22">
        <v>59</v>
      </c>
      <c r="V22">
        <v>29</v>
      </c>
      <c r="W22">
        <v>3</v>
      </c>
      <c r="X22">
        <v>0</v>
      </c>
      <c r="Y22">
        <v>0</v>
      </c>
      <c r="Z22">
        <v>0</v>
      </c>
    </row>
    <row r="23" spans="1:26" x14ac:dyDescent="0.3">
      <c r="A23">
        <v>68</v>
      </c>
      <c r="B23">
        <v>48</v>
      </c>
      <c r="C23">
        <v>19</v>
      </c>
      <c r="D23">
        <v>0</v>
      </c>
      <c r="E23">
        <v>1</v>
      </c>
      <c r="F23">
        <v>-1</v>
      </c>
      <c r="I23">
        <v>86</v>
      </c>
      <c r="J23">
        <v>48</v>
      </c>
      <c r="K23">
        <v>17</v>
      </c>
      <c r="L23">
        <v>0</v>
      </c>
      <c r="N23">
        <v>55</v>
      </c>
      <c r="O23">
        <v>55</v>
      </c>
      <c r="P23">
        <v>18</v>
      </c>
      <c r="Q23">
        <v>0</v>
      </c>
      <c r="R23">
        <v>1</v>
      </c>
      <c r="U23">
        <v>62</v>
      </c>
      <c r="V23">
        <v>64</v>
      </c>
      <c r="W23">
        <v>1</v>
      </c>
      <c r="X23">
        <v>0</v>
      </c>
      <c r="Y23">
        <v>0</v>
      </c>
      <c r="Z23">
        <v>0</v>
      </c>
    </row>
    <row r="24" spans="1:26" x14ac:dyDescent="0.3">
      <c r="A24">
        <v>69</v>
      </c>
      <c r="B24">
        <v>17</v>
      </c>
      <c r="C24">
        <v>10</v>
      </c>
      <c r="D24">
        <v>0</v>
      </c>
      <c r="E24">
        <v>1</v>
      </c>
      <c r="F24">
        <v>-1</v>
      </c>
      <c r="I24">
        <v>87</v>
      </c>
      <c r="J24">
        <v>40</v>
      </c>
      <c r="K24">
        <v>20</v>
      </c>
      <c r="L24">
        <v>0</v>
      </c>
      <c r="N24">
        <v>56</v>
      </c>
      <c r="O24">
        <v>50</v>
      </c>
      <c r="P24">
        <v>15</v>
      </c>
      <c r="Q24">
        <v>1</v>
      </c>
      <c r="R24">
        <v>1</v>
      </c>
      <c r="U24">
        <v>71</v>
      </c>
      <c r="V24">
        <v>37</v>
      </c>
      <c r="W24">
        <v>6</v>
      </c>
      <c r="X24">
        <v>0</v>
      </c>
      <c r="Y24">
        <v>0</v>
      </c>
      <c r="Z24">
        <v>0</v>
      </c>
    </row>
    <row r="25" spans="1:26" x14ac:dyDescent="0.3">
      <c r="A25">
        <v>70</v>
      </c>
      <c r="B25">
        <v>57</v>
      </c>
      <c r="C25">
        <v>14</v>
      </c>
      <c r="D25">
        <v>1</v>
      </c>
      <c r="E25">
        <v>1</v>
      </c>
      <c r="F25">
        <v>0</v>
      </c>
      <c r="I25">
        <v>88</v>
      </c>
      <c r="J25">
        <v>72</v>
      </c>
      <c r="K25">
        <v>9</v>
      </c>
      <c r="L25">
        <v>0</v>
      </c>
      <c r="N25">
        <v>57</v>
      </c>
      <c r="O25">
        <v>18</v>
      </c>
      <c r="P25">
        <v>9</v>
      </c>
      <c r="Q25">
        <v>0</v>
      </c>
      <c r="R25">
        <v>1</v>
      </c>
      <c r="U25">
        <v>72</v>
      </c>
      <c r="V25">
        <v>72</v>
      </c>
      <c r="W25">
        <v>2</v>
      </c>
      <c r="X25">
        <v>0</v>
      </c>
      <c r="Y25">
        <v>0</v>
      </c>
      <c r="Z25">
        <v>0</v>
      </c>
    </row>
    <row r="26" spans="1:26" x14ac:dyDescent="0.3">
      <c r="A26">
        <v>71</v>
      </c>
      <c r="B26">
        <v>37</v>
      </c>
      <c r="C26">
        <v>6</v>
      </c>
      <c r="D26">
        <v>0</v>
      </c>
      <c r="E26">
        <v>0</v>
      </c>
      <c r="F26">
        <v>0</v>
      </c>
      <c r="I26">
        <v>89</v>
      </c>
      <c r="J26">
        <v>63</v>
      </c>
      <c r="K26">
        <v>5</v>
      </c>
      <c r="L26">
        <v>0</v>
      </c>
      <c r="N26">
        <v>58</v>
      </c>
      <c r="O26">
        <v>37</v>
      </c>
      <c r="P26">
        <v>16</v>
      </c>
      <c r="Q26">
        <v>1</v>
      </c>
      <c r="R26">
        <v>1</v>
      </c>
      <c r="U26">
        <v>76</v>
      </c>
      <c r="V26">
        <v>62</v>
      </c>
      <c r="W26">
        <v>4</v>
      </c>
      <c r="X26">
        <v>0</v>
      </c>
      <c r="Y26">
        <v>0</v>
      </c>
      <c r="Z26">
        <v>0</v>
      </c>
    </row>
    <row r="27" spans="1:26" x14ac:dyDescent="0.3">
      <c r="A27">
        <v>72</v>
      </c>
      <c r="B27">
        <v>72</v>
      </c>
      <c r="C27">
        <v>2</v>
      </c>
      <c r="D27">
        <v>0</v>
      </c>
      <c r="E27">
        <v>0</v>
      </c>
      <c r="F27">
        <v>0</v>
      </c>
      <c r="I27">
        <v>91</v>
      </c>
      <c r="J27">
        <v>16</v>
      </c>
      <c r="K27">
        <v>1</v>
      </c>
      <c r="L27">
        <v>0</v>
      </c>
      <c r="N27">
        <v>60</v>
      </c>
      <c r="O27">
        <v>43</v>
      </c>
      <c r="P27">
        <v>8</v>
      </c>
      <c r="Q27">
        <v>1</v>
      </c>
      <c r="R27">
        <v>1</v>
      </c>
      <c r="U27">
        <v>83</v>
      </c>
      <c r="V27">
        <v>28</v>
      </c>
      <c r="W27">
        <v>2</v>
      </c>
      <c r="X27">
        <v>0</v>
      </c>
      <c r="Y27">
        <v>0</v>
      </c>
      <c r="Z27">
        <v>0</v>
      </c>
    </row>
    <row r="28" spans="1:26" x14ac:dyDescent="0.3">
      <c r="A28">
        <v>73</v>
      </c>
      <c r="B28">
        <v>44</v>
      </c>
      <c r="C28">
        <v>8</v>
      </c>
      <c r="D28">
        <v>1</v>
      </c>
      <c r="E28">
        <v>1</v>
      </c>
      <c r="F28">
        <v>0</v>
      </c>
      <c r="I28">
        <v>92</v>
      </c>
      <c r="J28">
        <v>23</v>
      </c>
      <c r="K28">
        <v>3</v>
      </c>
      <c r="L28">
        <v>0</v>
      </c>
      <c r="N28">
        <v>61</v>
      </c>
      <c r="O28">
        <v>52</v>
      </c>
      <c r="P28">
        <v>12</v>
      </c>
      <c r="Q28">
        <v>1</v>
      </c>
      <c r="R28">
        <v>1</v>
      </c>
      <c r="U28">
        <v>84</v>
      </c>
      <c r="V28">
        <v>63</v>
      </c>
      <c r="W28">
        <v>5</v>
      </c>
      <c r="X28">
        <v>0</v>
      </c>
      <c r="Y28">
        <v>0</v>
      </c>
      <c r="Z28">
        <v>0</v>
      </c>
    </row>
    <row r="29" spans="1:26" x14ac:dyDescent="0.3">
      <c r="A29">
        <v>74</v>
      </c>
      <c r="B29">
        <v>43</v>
      </c>
      <c r="C29">
        <v>8</v>
      </c>
      <c r="D29">
        <v>1</v>
      </c>
      <c r="E29">
        <v>1</v>
      </c>
      <c r="F29">
        <v>0</v>
      </c>
      <c r="I29">
        <v>93</v>
      </c>
      <c r="J29">
        <v>64</v>
      </c>
      <c r="K29">
        <v>1</v>
      </c>
      <c r="L29">
        <v>0</v>
      </c>
      <c r="N29">
        <v>64</v>
      </c>
      <c r="O29">
        <v>40</v>
      </c>
      <c r="P29">
        <v>15</v>
      </c>
      <c r="Q29">
        <v>1</v>
      </c>
      <c r="R29">
        <v>1</v>
      </c>
      <c r="U29">
        <v>89</v>
      </c>
      <c r="V29">
        <v>63</v>
      </c>
      <c r="W29">
        <v>5</v>
      </c>
      <c r="X29">
        <v>0</v>
      </c>
      <c r="Y29">
        <v>0</v>
      </c>
      <c r="Z29">
        <v>0</v>
      </c>
    </row>
    <row r="30" spans="1:26" x14ac:dyDescent="0.3">
      <c r="A30">
        <v>75</v>
      </c>
      <c r="B30">
        <v>49</v>
      </c>
      <c r="C30">
        <v>17</v>
      </c>
      <c r="D30">
        <v>1</v>
      </c>
      <c r="E30">
        <v>1</v>
      </c>
      <c r="F30">
        <v>0</v>
      </c>
      <c r="I30">
        <v>94</v>
      </c>
      <c r="J30">
        <v>32</v>
      </c>
      <c r="K30">
        <v>16</v>
      </c>
      <c r="L30">
        <v>0</v>
      </c>
      <c r="N30">
        <v>65</v>
      </c>
      <c r="O30">
        <v>43</v>
      </c>
      <c r="P30">
        <v>11</v>
      </c>
      <c r="Q30">
        <v>1</v>
      </c>
      <c r="R30">
        <v>1</v>
      </c>
      <c r="U30">
        <v>91</v>
      </c>
      <c r="V30">
        <v>16</v>
      </c>
      <c r="W30">
        <v>1</v>
      </c>
      <c r="X30">
        <v>0</v>
      </c>
      <c r="Y30">
        <v>0</v>
      </c>
      <c r="Z30">
        <v>0</v>
      </c>
    </row>
    <row r="31" spans="1:26" x14ac:dyDescent="0.3">
      <c r="A31">
        <v>76</v>
      </c>
      <c r="B31">
        <v>62</v>
      </c>
      <c r="C31">
        <v>4</v>
      </c>
      <c r="D31">
        <v>0</v>
      </c>
      <c r="E31">
        <v>0</v>
      </c>
      <c r="F31">
        <v>0</v>
      </c>
      <c r="I31">
        <v>97</v>
      </c>
      <c r="J31">
        <v>56</v>
      </c>
      <c r="K31">
        <v>3</v>
      </c>
      <c r="L31">
        <v>0</v>
      </c>
      <c r="N31">
        <v>66</v>
      </c>
      <c r="O31">
        <v>50</v>
      </c>
      <c r="P31">
        <v>9</v>
      </c>
      <c r="Q31">
        <v>0</v>
      </c>
      <c r="R31">
        <v>1</v>
      </c>
      <c r="U31">
        <v>92</v>
      </c>
      <c r="V31">
        <v>23</v>
      </c>
      <c r="W31">
        <v>3</v>
      </c>
      <c r="X31">
        <v>0</v>
      </c>
      <c r="Y31">
        <v>0</v>
      </c>
      <c r="Z31">
        <v>0</v>
      </c>
    </row>
    <row r="32" spans="1:26" x14ac:dyDescent="0.3">
      <c r="A32">
        <v>77</v>
      </c>
      <c r="B32">
        <v>45</v>
      </c>
      <c r="C32">
        <v>16</v>
      </c>
      <c r="D32">
        <v>1</v>
      </c>
      <c r="E32">
        <v>1</v>
      </c>
      <c r="F32">
        <v>0</v>
      </c>
      <c r="I32">
        <v>98</v>
      </c>
      <c r="J32">
        <v>38</v>
      </c>
      <c r="K32">
        <v>19</v>
      </c>
      <c r="L32">
        <v>0</v>
      </c>
      <c r="N32">
        <v>67</v>
      </c>
      <c r="O32">
        <v>25</v>
      </c>
      <c r="P32">
        <v>15</v>
      </c>
      <c r="Q32">
        <v>0</v>
      </c>
      <c r="R32">
        <v>1</v>
      </c>
      <c r="U32">
        <v>93</v>
      </c>
      <c r="V32">
        <v>64</v>
      </c>
      <c r="W32">
        <v>1</v>
      </c>
      <c r="X32">
        <v>0</v>
      </c>
      <c r="Y32">
        <v>0</v>
      </c>
      <c r="Z32">
        <v>0</v>
      </c>
    </row>
    <row r="33" spans="1:26" x14ac:dyDescent="0.3">
      <c r="A33">
        <v>78</v>
      </c>
      <c r="B33">
        <v>21</v>
      </c>
      <c r="C33">
        <v>12</v>
      </c>
      <c r="D33">
        <v>1</v>
      </c>
      <c r="E33">
        <v>1</v>
      </c>
      <c r="F33">
        <v>0</v>
      </c>
      <c r="I33">
        <v>99</v>
      </c>
      <c r="J33">
        <v>45</v>
      </c>
      <c r="K33">
        <v>17</v>
      </c>
      <c r="L33">
        <v>0</v>
      </c>
      <c r="N33">
        <v>68</v>
      </c>
      <c r="O33">
        <v>48</v>
      </c>
      <c r="P33">
        <v>19</v>
      </c>
      <c r="Q33">
        <v>0</v>
      </c>
      <c r="R33">
        <v>1</v>
      </c>
      <c r="U33">
        <v>97</v>
      </c>
      <c r="V33">
        <v>56</v>
      </c>
      <c r="W33">
        <v>3</v>
      </c>
      <c r="X33">
        <v>0</v>
      </c>
      <c r="Y33">
        <v>0</v>
      </c>
      <c r="Z33">
        <v>0</v>
      </c>
    </row>
    <row r="34" spans="1:26" x14ac:dyDescent="0.3">
      <c r="A34">
        <v>79</v>
      </c>
      <c r="B34">
        <v>23</v>
      </c>
      <c r="C34">
        <v>12</v>
      </c>
      <c r="D34">
        <v>0</v>
      </c>
      <c r="E34">
        <v>1</v>
      </c>
      <c r="F34">
        <v>-1</v>
      </c>
      <c r="I34">
        <v>52</v>
      </c>
      <c r="J34">
        <v>52</v>
      </c>
      <c r="K34">
        <v>7</v>
      </c>
      <c r="L34">
        <v>1</v>
      </c>
      <c r="N34">
        <v>69</v>
      </c>
      <c r="O34">
        <v>17</v>
      </c>
      <c r="P34">
        <v>10</v>
      </c>
      <c r="Q34">
        <v>0</v>
      </c>
      <c r="R34">
        <v>1</v>
      </c>
      <c r="U34">
        <v>52</v>
      </c>
      <c r="V34">
        <v>52</v>
      </c>
      <c r="W34">
        <v>7</v>
      </c>
      <c r="X34">
        <v>1</v>
      </c>
      <c r="Y34">
        <v>1</v>
      </c>
      <c r="Z34">
        <v>0</v>
      </c>
    </row>
    <row r="35" spans="1:26" x14ac:dyDescent="0.3">
      <c r="A35">
        <v>80</v>
      </c>
      <c r="B35">
        <v>35</v>
      </c>
      <c r="C35">
        <v>8</v>
      </c>
      <c r="D35">
        <v>1</v>
      </c>
      <c r="E35">
        <v>1</v>
      </c>
      <c r="F35">
        <v>0</v>
      </c>
      <c r="I35">
        <v>56</v>
      </c>
      <c r="J35">
        <v>50</v>
      </c>
      <c r="K35">
        <v>15</v>
      </c>
      <c r="L35">
        <v>1</v>
      </c>
      <c r="N35">
        <v>70</v>
      </c>
      <c r="O35">
        <v>57</v>
      </c>
      <c r="P35">
        <v>14</v>
      </c>
      <c r="Q35">
        <v>1</v>
      </c>
      <c r="R35">
        <v>1</v>
      </c>
      <c r="U35">
        <v>56</v>
      </c>
      <c r="V35">
        <v>50</v>
      </c>
      <c r="W35">
        <v>15</v>
      </c>
      <c r="X35">
        <v>1</v>
      </c>
      <c r="Y35">
        <v>1</v>
      </c>
      <c r="Z35">
        <v>0</v>
      </c>
    </row>
    <row r="36" spans="1:26" x14ac:dyDescent="0.3">
      <c r="A36">
        <v>81</v>
      </c>
      <c r="B36">
        <v>48</v>
      </c>
      <c r="C36">
        <v>13</v>
      </c>
      <c r="D36">
        <v>1</v>
      </c>
      <c r="E36">
        <v>1</v>
      </c>
      <c r="F36">
        <v>0</v>
      </c>
      <c r="I36">
        <v>58</v>
      </c>
      <c r="J36">
        <v>37</v>
      </c>
      <c r="K36">
        <v>16</v>
      </c>
      <c r="L36">
        <v>1</v>
      </c>
      <c r="N36">
        <v>73</v>
      </c>
      <c r="O36">
        <v>44</v>
      </c>
      <c r="P36">
        <v>8</v>
      </c>
      <c r="Q36">
        <v>1</v>
      </c>
      <c r="R36">
        <v>1</v>
      </c>
      <c r="U36">
        <v>58</v>
      </c>
      <c r="V36">
        <v>37</v>
      </c>
      <c r="W36">
        <v>16</v>
      </c>
      <c r="X36">
        <v>1</v>
      </c>
      <c r="Y36">
        <v>1</v>
      </c>
      <c r="Z36">
        <v>0</v>
      </c>
    </row>
    <row r="37" spans="1:26" x14ac:dyDescent="0.3">
      <c r="A37">
        <v>82</v>
      </c>
      <c r="B37">
        <v>48</v>
      </c>
      <c r="C37">
        <v>9</v>
      </c>
      <c r="D37">
        <v>1</v>
      </c>
      <c r="E37">
        <v>1</v>
      </c>
      <c r="F37">
        <v>0</v>
      </c>
      <c r="I37">
        <v>60</v>
      </c>
      <c r="J37">
        <v>43</v>
      </c>
      <c r="K37">
        <v>8</v>
      </c>
      <c r="L37">
        <v>1</v>
      </c>
      <c r="N37">
        <v>74</v>
      </c>
      <c r="O37">
        <v>43</v>
      </c>
      <c r="P37">
        <v>8</v>
      </c>
      <c r="Q37">
        <v>1</v>
      </c>
      <c r="R37">
        <v>1</v>
      </c>
      <c r="U37">
        <v>60</v>
      </c>
      <c r="V37">
        <v>43</v>
      </c>
      <c r="W37">
        <v>8</v>
      </c>
      <c r="X37">
        <v>1</v>
      </c>
      <c r="Y37">
        <v>1</v>
      </c>
      <c r="Z37">
        <v>0</v>
      </c>
    </row>
    <row r="38" spans="1:26" x14ac:dyDescent="0.3">
      <c r="A38">
        <v>83</v>
      </c>
      <c r="B38">
        <v>28</v>
      </c>
      <c r="C38">
        <v>2</v>
      </c>
      <c r="D38">
        <v>0</v>
      </c>
      <c r="E38">
        <v>0</v>
      </c>
      <c r="F38">
        <v>0</v>
      </c>
      <c r="I38">
        <v>61</v>
      </c>
      <c r="J38">
        <v>52</v>
      </c>
      <c r="K38">
        <v>12</v>
      </c>
      <c r="L38">
        <v>1</v>
      </c>
      <c r="N38">
        <v>75</v>
      </c>
      <c r="O38">
        <v>49</v>
      </c>
      <c r="P38">
        <v>17</v>
      </c>
      <c r="Q38">
        <v>1</v>
      </c>
      <c r="R38">
        <v>1</v>
      </c>
      <c r="U38">
        <v>61</v>
      </c>
      <c r="V38">
        <v>52</v>
      </c>
      <c r="W38">
        <v>12</v>
      </c>
      <c r="X38">
        <v>1</v>
      </c>
      <c r="Y38">
        <v>1</v>
      </c>
      <c r="Z38">
        <v>0</v>
      </c>
    </row>
    <row r="39" spans="1:26" x14ac:dyDescent="0.3">
      <c r="A39">
        <v>84</v>
      </c>
      <c r="B39">
        <v>63</v>
      </c>
      <c r="C39">
        <v>5</v>
      </c>
      <c r="D39">
        <v>0</v>
      </c>
      <c r="E39">
        <v>0</v>
      </c>
      <c r="F39">
        <v>0</v>
      </c>
      <c r="I39">
        <v>63</v>
      </c>
      <c r="J39">
        <v>33</v>
      </c>
      <c r="K39">
        <v>6</v>
      </c>
      <c r="L39">
        <v>1</v>
      </c>
      <c r="N39">
        <v>77</v>
      </c>
      <c r="O39">
        <v>45</v>
      </c>
      <c r="P39">
        <v>16</v>
      </c>
      <c r="Q39">
        <v>1</v>
      </c>
      <c r="R39">
        <v>1</v>
      </c>
      <c r="U39">
        <v>64</v>
      </c>
      <c r="V39">
        <v>40</v>
      </c>
      <c r="W39">
        <v>15</v>
      </c>
      <c r="X39">
        <v>1</v>
      </c>
      <c r="Y39">
        <v>1</v>
      </c>
      <c r="Z39">
        <v>0</v>
      </c>
    </row>
    <row r="40" spans="1:26" x14ac:dyDescent="0.3">
      <c r="A40">
        <v>85</v>
      </c>
      <c r="B40">
        <v>44</v>
      </c>
      <c r="C40">
        <v>10</v>
      </c>
      <c r="D40">
        <v>1</v>
      </c>
      <c r="E40">
        <v>1</v>
      </c>
      <c r="F40">
        <v>0</v>
      </c>
      <c r="I40">
        <v>64</v>
      </c>
      <c r="J40">
        <v>40</v>
      </c>
      <c r="K40">
        <v>15</v>
      </c>
      <c r="L40">
        <v>1</v>
      </c>
      <c r="N40">
        <v>78</v>
      </c>
      <c r="O40">
        <v>21</v>
      </c>
      <c r="P40">
        <v>12</v>
      </c>
      <c r="Q40">
        <v>1</v>
      </c>
      <c r="R40">
        <v>1</v>
      </c>
      <c r="U40">
        <v>65</v>
      </c>
      <c r="V40">
        <v>43</v>
      </c>
      <c r="W40">
        <v>11</v>
      </c>
      <c r="X40">
        <v>1</v>
      </c>
      <c r="Y40">
        <v>1</v>
      </c>
      <c r="Z40">
        <v>0</v>
      </c>
    </row>
    <row r="41" spans="1:26" x14ac:dyDescent="0.3">
      <c r="A41">
        <v>86</v>
      </c>
      <c r="B41">
        <v>48</v>
      </c>
      <c r="C41">
        <v>17</v>
      </c>
      <c r="D41">
        <v>0</v>
      </c>
      <c r="E41">
        <v>1</v>
      </c>
      <c r="F41">
        <v>-1</v>
      </c>
      <c r="I41">
        <v>65</v>
      </c>
      <c r="J41">
        <v>43</v>
      </c>
      <c r="K41">
        <v>11</v>
      </c>
      <c r="L41">
        <v>1</v>
      </c>
      <c r="N41">
        <v>79</v>
      </c>
      <c r="O41">
        <v>23</v>
      </c>
      <c r="P41">
        <v>12</v>
      </c>
      <c r="Q41">
        <v>0</v>
      </c>
      <c r="R41">
        <v>1</v>
      </c>
      <c r="U41">
        <v>70</v>
      </c>
      <c r="V41">
        <v>57</v>
      </c>
      <c r="W41">
        <v>14</v>
      </c>
      <c r="X41">
        <v>1</v>
      </c>
      <c r="Y41">
        <v>1</v>
      </c>
      <c r="Z41">
        <v>0</v>
      </c>
    </row>
    <row r="42" spans="1:26" x14ac:dyDescent="0.3">
      <c r="A42">
        <v>87</v>
      </c>
      <c r="B42">
        <v>40</v>
      </c>
      <c r="C42">
        <v>20</v>
      </c>
      <c r="D42">
        <v>0</v>
      </c>
      <c r="E42">
        <v>1</v>
      </c>
      <c r="F42">
        <v>-1</v>
      </c>
      <c r="I42">
        <v>70</v>
      </c>
      <c r="J42">
        <v>57</v>
      </c>
      <c r="K42">
        <v>14</v>
      </c>
      <c r="L42">
        <v>1</v>
      </c>
      <c r="N42">
        <v>80</v>
      </c>
      <c r="O42">
        <v>35</v>
      </c>
      <c r="P42">
        <v>8</v>
      </c>
      <c r="Q42">
        <v>1</v>
      </c>
      <c r="R42">
        <v>1</v>
      </c>
      <c r="U42">
        <v>73</v>
      </c>
      <c r="V42">
        <v>44</v>
      </c>
      <c r="W42">
        <v>8</v>
      </c>
      <c r="X42">
        <v>1</v>
      </c>
      <c r="Y42">
        <v>1</v>
      </c>
      <c r="Z42">
        <v>0</v>
      </c>
    </row>
    <row r="43" spans="1:26" x14ac:dyDescent="0.3">
      <c r="A43">
        <v>88</v>
      </c>
      <c r="B43">
        <v>72</v>
      </c>
      <c r="C43">
        <v>9</v>
      </c>
      <c r="D43">
        <v>0</v>
      </c>
      <c r="E43">
        <v>1</v>
      </c>
      <c r="F43">
        <v>-1</v>
      </c>
      <c r="I43">
        <v>73</v>
      </c>
      <c r="J43">
        <v>44</v>
      </c>
      <c r="K43">
        <v>8</v>
      </c>
      <c r="L43">
        <v>1</v>
      </c>
      <c r="N43">
        <v>81</v>
      </c>
      <c r="O43">
        <v>48</v>
      </c>
      <c r="P43">
        <v>13</v>
      </c>
      <c r="Q43">
        <v>1</v>
      </c>
      <c r="R43">
        <v>1</v>
      </c>
      <c r="U43">
        <v>74</v>
      </c>
      <c r="V43">
        <v>43</v>
      </c>
      <c r="W43">
        <v>8</v>
      </c>
      <c r="X43">
        <v>1</v>
      </c>
      <c r="Y43">
        <v>1</v>
      </c>
      <c r="Z43">
        <v>0</v>
      </c>
    </row>
    <row r="44" spans="1:26" x14ac:dyDescent="0.3">
      <c r="A44">
        <v>89</v>
      </c>
      <c r="B44">
        <v>63</v>
      </c>
      <c r="C44">
        <v>5</v>
      </c>
      <c r="D44">
        <v>0</v>
      </c>
      <c r="E44">
        <v>0</v>
      </c>
      <c r="F44">
        <v>0</v>
      </c>
      <c r="I44">
        <v>74</v>
      </c>
      <c r="J44">
        <v>43</v>
      </c>
      <c r="K44">
        <v>8</v>
      </c>
      <c r="L44">
        <v>1</v>
      </c>
      <c r="N44">
        <v>82</v>
      </c>
      <c r="O44">
        <v>48</v>
      </c>
      <c r="P44">
        <v>9</v>
      </c>
      <c r="Q44">
        <v>1</v>
      </c>
      <c r="R44">
        <v>1</v>
      </c>
      <c r="U44">
        <v>75</v>
      </c>
      <c r="V44">
        <v>49</v>
      </c>
      <c r="W44">
        <v>17</v>
      </c>
      <c r="X44">
        <v>1</v>
      </c>
      <c r="Y44">
        <v>1</v>
      </c>
      <c r="Z44">
        <v>0</v>
      </c>
    </row>
    <row r="45" spans="1:26" x14ac:dyDescent="0.3">
      <c r="A45">
        <v>90</v>
      </c>
      <c r="B45">
        <v>28</v>
      </c>
      <c r="C45">
        <v>10</v>
      </c>
      <c r="D45">
        <v>1</v>
      </c>
      <c r="E45">
        <v>1</v>
      </c>
      <c r="F45">
        <v>0</v>
      </c>
      <c r="I45">
        <v>75</v>
      </c>
      <c r="J45">
        <v>49</v>
      </c>
      <c r="K45">
        <v>17</v>
      </c>
      <c r="L45">
        <v>1</v>
      </c>
      <c r="N45">
        <v>85</v>
      </c>
      <c r="O45">
        <v>44</v>
      </c>
      <c r="P45">
        <v>10</v>
      </c>
      <c r="Q45">
        <v>1</v>
      </c>
      <c r="R45">
        <v>1</v>
      </c>
      <c r="U45">
        <v>77</v>
      </c>
      <c r="V45">
        <v>45</v>
      </c>
      <c r="W45">
        <v>16</v>
      </c>
      <c r="X45">
        <v>1</v>
      </c>
      <c r="Y45">
        <v>1</v>
      </c>
      <c r="Z45">
        <v>0</v>
      </c>
    </row>
    <row r="46" spans="1:26" x14ac:dyDescent="0.3">
      <c r="A46">
        <v>91</v>
      </c>
      <c r="B46">
        <v>16</v>
      </c>
      <c r="C46">
        <v>1</v>
      </c>
      <c r="D46">
        <v>0</v>
      </c>
      <c r="E46">
        <v>0</v>
      </c>
      <c r="F46">
        <v>0</v>
      </c>
      <c r="I46">
        <v>77</v>
      </c>
      <c r="J46">
        <v>45</v>
      </c>
      <c r="K46">
        <v>16</v>
      </c>
      <c r="L46">
        <v>1</v>
      </c>
      <c r="N46">
        <v>86</v>
      </c>
      <c r="O46">
        <v>48</v>
      </c>
      <c r="P46">
        <v>17</v>
      </c>
      <c r="Q46">
        <v>0</v>
      </c>
      <c r="R46">
        <v>1</v>
      </c>
      <c r="U46">
        <v>78</v>
      </c>
      <c r="V46">
        <v>21</v>
      </c>
      <c r="W46">
        <v>12</v>
      </c>
      <c r="X46">
        <v>1</v>
      </c>
      <c r="Y46">
        <v>1</v>
      </c>
      <c r="Z46">
        <v>0</v>
      </c>
    </row>
    <row r="47" spans="1:26" x14ac:dyDescent="0.3">
      <c r="A47">
        <v>92</v>
      </c>
      <c r="B47">
        <v>23</v>
      </c>
      <c r="C47">
        <v>3</v>
      </c>
      <c r="D47">
        <v>0</v>
      </c>
      <c r="E47">
        <v>0</v>
      </c>
      <c r="F47">
        <v>0</v>
      </c>
      <c r="I47">
        <v>78</v>
      </c>
      <c r="J47">
        <v>21</v>
      </c>
      <c r="K47">
        <v>12</v>
      </c>
      <c r="L47">
        <v>1</v>
      </c>
      <c r="N47">
        <v>87</v>
      </c>
      <c r="O47">
        <v>40</v>
      </c>
      <c r="P47">
        <v>20</v>
      </c>
      <c r="Q47">
        <v>0</v>
      </c>
      <c r="R47">
        <v>1</v>
      </c>
      <c r="U47">
        <v>80</v>
      </c>
      <c r="V47">
        <v>35</v>
      </c>
      <c r="W47">
        <v>8</v>
      </c>
      <c r="X47">
        <v>1</v>
      </c>
      <c r="Y47">
        <v>1</v>
      </c>
      <c r="Z47">
        <v>0</v>
      </c>
    </row>
    <row r="48" spans="1:26" x14ac:dyDescent="0.3">
      <c r="A48">
        <v>93</v>
      </c>
      <c r="B48">
        <v>64</v>
      </c>
      <c r="C48">
        <v>1</v>
      </c>
      <c r="D48">
        <v>0</v>
      </c>
      <c r="E48">
        <v>0</v>
      </c>
      <c r="F48">
        <v>0</v>
      </c>
      <c r="I48">
        <v>80</v>
      </c>
      <c r="J48">
        <v>35</v>
      </c>
      <c r="K48">
        <v>8</v>
      </c>
      <c r="L48">
        <v>1</v>
      </c>
      <c r="N48">
        <v>88</v>
      </c>
      <c r="O48">
        <v>72</v>
      </c>
      <c r="P48">
        <v>9</v>
      </c>
      <c r="Q48">
        <v>0</v>
      </c>
      <c r="R48">
        <v>1</v>
      </c>
      <c r="U48">
        <v>81</v>
      </c>
      <c r="V48">
        <v>48</v>
      </c>
      <c r="W48">
        <v>13</v>
      </c>
      <c r="X48">
        <v>1</v>
      </c>
      <c r="Y48">
        <v>1</v>
      </c>
      <c r="Z48">
        <v>0</v>
      </c>
    </row>
    <row r="49" spans="1:26" x14ac:dyDescent="0.3">
      <c r="A49">
        <v>94</v>
      </c>
      <c r="B49">
        <v>32</v>
      </c>
      <c r="C49">
        <v>16</v>
      </c>
      <c r="D49">
        <v>0</v>
      </c>
      <c r="E49">
        <v>1</v>
      </c>
      <c r="F49">
        <v>-1</v>
      </c>
      <c r="I49">
        <v>81</v>
      </c>
      <c r="J49">
        <v>48</v>
      </c>
      <c r="K49">
        <v>13</v>
      </c>
      <c r="L49">
        <v>1</v>
      </c>
      <c r="N49">
        <v>90</v>
      </c>
      <c r="O49">
        <v>28</v>
      </c>
      <c r="P49">
        <v>10</v>
      </c>
      <c r="Q49">
        <v>1</v>
      </c>
      <c r="R49">
        <v>1</v>
      </c>
      <c r="U49">
        <v>82</v>
      </c>
      <c r="V49">
        <v>48</v>
      </c>
      <c r="W49">
        <v>9</v>
      </c>
      <c r="X49">
        <v>1</v>
      </c>
      <c r="Y49">
        <v>1</v>
      </c>
      <c r="Z49">
        <v>0</v>
      </c>
    </row>
    <row r="50" spans="1:26" x14ac:dyDescent="0.3">
      <c r="A50">
        <v>95</v>
      </c>
      <c r="B50">
        <v>41</v>
      </c>
      <c r="C50">
        <v>8</v>
      </c>
      <c r="D50">
        <v>1</v>
      </c>
      <c r="E50">
        <v>1</v>
      </c>
      <c r="F50">
        <v>0</v>
      </c>
      <c r="I50">
        <v>82</v>
      </c>
      <c r="J50">
        <v>48</v>
      </c>
      <c r="K50">
        <v>9</v>
      </c>
      <c r="L50">
        <v>1</v>
      </c>
      <c r="N50">
        <v>94</v>
      </c>
      <c r="O50">
        <v>32</v>
      </c>
      <c r="P50">
        <v>16</v>
      </c>
      <c r="Q50">
        <v>0</v>
      </c>
      <c r="R50">
        <v>1</v>
      </c>
      <c r="U50">
        <v>85</v>
      </c>
      <c r="V50">
        <v>44</v>
      </c>
      <c r="W50">
        <v>10</v>
      </c>
      <c r="X50">
        <v>1</v>
      </c>
      <c r="Y50">
        <v>1</v>
      </c>
      <c r="Z50">
        <v>0</v>
      </c>
    </row>
    <row r="51" spans="1:26" x14ac:dyDescent="0.3">
      <c r="A51">
        <v>96</v>
      </c>
      <c r="B51">
        <v>55</v>
      </c>
      <c r="C51">
        <v>14</v>
      </c>
      <c r="D51">
        <v>1</v>
      </c>
      <c r="E51">
        <v>1</v>
      </c>
      <c r="F51">
        <v>0</v>
      </c>
      <c r="I51">
        <v>85</v>
      </c>
      <c r="J51">
        <v>44</v>
      </c>
      <c r="K51">
        <v>10</v>
      </c>
      <c r="L51">
        <v>1</v>
      </c>
      <c r="N51">
        <v>95</v>
      </c>
      <c r="O51">
        <v>41</v>
      </c>
      <c r="P51">
        <v>8</v>
      </c>
      <c r="Q51">
        <v>1</v>
      </c>
      <c r="R51">
        <v>1</v>
      </c>
      <c r="U51">
        <v>90</v>
      </c>
      <c r="V51">
        <v>28</v>
      </c>
      <c r="W51">
        <v>10</v>
      </c>
      <c r="X51">
        <v>1</v>
      </c>
      <c r="Y51">
        <v>1</v>
      </c>
      <c r="Z51">
        <v>0</v>
      </c>
    </row>
    <row r="52" spans="1:26" x14ac:dyDescent="0.3">
      <c r="A52">
        <v>97</v>
      </c>
      <c r="B52">
        <v>56</v>
      </c>
      <c r="C52">
        <v>3</v>
      </c>
      <c r="D52">
        <v>0</v>
      </c>
      <c r="E52">
        <v>0</v>
      </c>
      <c r="F52">
        <v>0</v>
      </c>
      <c r="I52">
        <v>90</v>
      </c>
      <c r="J52">
        <v>28</v>
      </c>
      <c r="K52">
        <v>10</v>
      </c>
      <c r="L52">
        <v>1</v>
      </c>
      <c r="N52">
        <v>96</v>
      </c>
      <c r="O52">
        <v>55</v>
      </c>
      <c r="P52">
        <v>14</v>
      </c>
      <c r="Q52">
        <v>1</v>
      </c>
      <c r="R52">
        <v>1</v>
      </c>
      <c r="U52">
        <v>95</v>
      </c>
      <c r="V52">
        <v>41</v>
      </c>
      <c r="W52">
        <v>8</v>
      </c>
      <c r="X52">
        <v>1</v>
      </c>
      <c r="Y52">
        <v>1</v>
      </c>
      <c r="Z52">
        <v>0</v>
      </c>
    </row>
    <row r="53" spans="1:26" x14ac:dyDescent="0.3">
      <c r="A53">
        <v>98</v>
      </c>
      <c r="B53">
        <v>38</v>
      </c>
      <c r="C53">
        <v>19</v>
      </c>
      <c r="D53">
        <v>0</v>
      </c>
      <c r="E53">
        <v>1</v>
      </c>
      <c r="F53">
        <v>-1</v>
      </c>
      <c r="I53">
        <v>95</v>
      </c>
      <c r="J53">
        <v>41</v>
      </c>
      <c r="K53">
        <v>8</v>
      </c>
      <c r="L53">
        <v>1</v>
      </c>
      <c r="N53">
        <v>98</v>
      </c>
      <c r="O53">
        <v>38</v>
      </c>
      <c r="P53">
        <v>19</v>
      </c>
      <c r="Q53">
        <v>0</v>
      </c>
      <c r="R53">
        <v>1</v>
      </c>
      <c r="U53">
        <v>96</v>
      </c>
      <c r="V53">
        <v>55</v>
      </c>
      <c r="W53">
        <v>14</v>
      </c>
      <c r="X53">
        <v>1</v>
      </c>
      <c r="Y53">
        <v>1</v>
      </c>
      <c r="Z53">
        <v>0</v>
      </c>
    </row>
    <row r="54" spans="1:26" x14ac:dyDescent="0.3">
      <c r="A54">
        <v>99</v>
      </c>
      <c r="B54">
        <v>45</v>
      </c>
      <c r="C54">
        <v>17</v>
      </c>
      <c r="D54">
        <v>0</v>
      </c>
      <c r="E54">
        <v>1</v>
      </c>
      <c r="F54">
        <v>-1</v>
      </c>
      <c r="I54">
        <v>96</v>
      </c>
      <c r="J54">
        <v>55</v>
      </c>
      <c r="K54">
        <v>14</v>
      </c>
      <c r="L54">
        <v>1</v>
      </c>
      <c r="N54">
        <v>99</v>
      </c>
      <c r="O54">
        <v>45</v>
      </c>
      <c r="P54">
        <v>17</v>
      </c>
      <c r="Q54">
        <v>0</v>
      </c>
      <c r="R54">
        <v>1</v>
      </c>
      <c r="U54">
        <v>100</v>
      </c>
      <c r="V54">
        <v>45</v>
      </c>
      <c r="W54">
        <v>10</v>
      </c>
      <c r="X54">
        <v>1</v>
      </c>
      <c r="Y54">
        <v>1</v>
      </c>
      <c r="Z54">
        <v>0</v>
      </c>
    </row>
    <row r="55" spans="1:26" x14ac:dyDescent="0.3">
      <c r="A55">
        <v>100</v>
      </c>
      <c r="B55">
        <v>45</v>
      </c>
      <c r="C55">
        <v>10</v>
      </c>
      <c r="D55">
        <v>1</v>
      </c>
      <c r="E55">
        <v>1</v>
      </c>
      <c r="F55">
        <v>0</v>
      </c>
      <c r="I55">
        <v>100</v>
      </c>
      <c r="J55">
        <v>45</v>
      </c>
      <c r="K55">
        <v>10</v>
      </c>
      <c r="L55">
        <v>1</v>
      </c>
      <c r="N55">
        <v>100</v>
      </c>
      <c r="O55">
        <v>45</v>
      </c>
      <c r="P55">
        <v>10</v>
      </c>
      <c r="Q55">
        <v>1</v>
      </c>
      <c r="R55">
        <v>1</v>
      </c>
      <c r="U55">
        <v>63</v>
      </c>
      <c r="V55">
        <v>33</v>
      </c>
      <c r="W55">
        <v>6</v>
      </c>
      <c r="X55">
        <v>1</v>
      </c>
      <c r="Y55">
        <v>0</v>
      </c>
      <c r="Z55">
        <v>1</v>
      </c>
    </row>
  </sheetData>
  <sortState ref="U6:Z55">
    <sortCondition ref="Z6:Z55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879F-599C-4A58-98C0-EF38544C87FD}">
  <dimension ref="A1:AA109"/>
  <sheetViews>
    <sheetView topLeftCell="G1" workbookViewId="0">
      <selection activeCell="U9" sqref="U9"/>
    </sheetView>
  </sheetViews>
  <sheetFormatPr defaultRowHeight="15.6" x14ac:dyDescent="0.3"/>
  <sheetData>
    <row r="1" spans="1:27" x14ac:dyDescent="0.3">
      <c r="A1" t="s">
        <v>5</v>
      </c>
      <c r="B1">
        <f>MAX(B9:B109)</f>
        <v>74</v>
      </c>
      <c r="C1">
        <f t="shared" ref="C1:D1" si="0">MAX(C9:C109)</f>
        <v>20</v>
      </c>
      <c r="D1">
        <f t="shared" si="0"/>
        <v>2108</v>
      </c>
      <c r="E1">
        <f t="shared" ref="E1:F1" si="1">MAX(E9:E109)</f>
        <v>16428</v>
      </c>
      <c r="F1">
        <f t="shared" si="1"/>
        <v>200</v>
      </c>
      <c r="K1" s="3" t="s">
        <v>54</v>
      </c>
      <c r="R1" s="14" t="s">
        <v>50</v>
      </c>
      <c r="S1" s="14"/>
      <c r="T1" s="14"/>
      <c r="U1" s="14"/>
      <c r="X1" s="16" t="s">
        <v>51</v>
      </c>
      <c r="Y1" s="16"/>
      <c r="Z1" s="16"/>
      <c r="AA1" s="16"/>
    </row>
    <row r="2" spans="1:27" x14ac:dyDescent="0.3">
      <c r="A2" t="s">
        <v>6</v>
      </c>
      <c r="B2">
        <f>MIN(B9:B109)</f>
        <v>16</v>
      </c>
      <c r="C2">
        <f t="shared" ref="C2:D2" si="2">MIN(C9:C109)</f>
        <v>0</v>
      </c>
      <c r="D2">
        <f t="shared" si="2"/>
        <v>0</v>
      </c>
      <c r="E2">
        <f t="shared" ref="E2:F2" si="3">MIN(E9:E109)</f>
        <v>768</v>
      </c>
      <c r="F2">
        <f t="shared" si="3"/>
        <v>0</v>
      </c>
      <c r="R2" s="14" t="s">
        <v>49</v>
      </c>
      <c r="S2" s="14" t="s">
        <v>25</v>
      </c>
      <c r="T2" s="14" t="s">
        <v>26</v>
      </c>
      <c r="U2" s="14">
        <f>COUNT(V9:V58)</f>
        <v>50</v>
      </c>
      <c r="X2" s="16" t="s">
        <v>49</v>
      </c>
      <c r="Y2" s="16" t="s">
        <v>25</v>
      </c>
      <c r="Z2" s="16" t="s">
        <v>26</v>
      </c>
      <c r="AA2" s="16">
        <f>COUNT(V60:V109)</f>
        <v>50</v>
      </c>
    </row>
    <row r="3" spans="1:27" x14ac:dyDescent="0.3">
      <c r="A3" t="s">
        <v>7</v>
      </c>
      <c r="B3">
        <f>AVERAGE(B9:B109)</f>
        <v>45.48</v>
      </c>
      <c r="C3">
        <f t="shared" ref="C3:D3" si="4">AVERAGE(C9:C109)</f>
        <v>9.5399999999999991</v>
      </c>
      <c r="D3">
        <f t="shared" si="4"/>
        <v>859.2</v>
      </c>
      <c r="E3">
        <f t="shared" ref="E3:F3" si="5">AVERAGE(E9:E109)</f>
        <v>6893.16</v>
      </c>
      <c r="F3">
        <f t="shared" si="5"/>
        <v>57.68</v>
      </c>
      <c r="R3" s="14">
        <f>SUMXMY2(P9:P58,T9:T58)</f>
        <v>5.0150876868317606</v>
      </c>
      <c r="S3" s="15">
        <f>1-(T4+U4)/U2</f>
        <v>0.9</v>
      </c>
      <c r="T3" s="14" t="s">
        <v>27</v>
      </c>
      <c r="U3" s="14" t="s">
        <v>28</v>
      </c>
      <c r="X3" s="16">
        <f>SUMXMY2(P60:P109,T60:T109)</f>
        <v>14.999936616559992</v>
      </c>
      <c r="Y3" s="17">
        <f>1-(Z4+AA4)/AA2</f>
        <v>0.7</v>
      </c>
      <c r="Z3" s="16" t="s">
        <v>27</v>
      </c>
      <c r="AA3" s="16" t="s">
        <v>28</v>
      </c>
    </row>
    <row r="4" spans="1:27" x14ac:dyDescent="0.3">
      <c r="R4" s="14"/>
      <c r="S4" s="14"/>
      <c r="T4" s="14">
        <f>COUNTIF(V9:V58,"1")</f>
        <v>1</v>
      </c>
      <c r="U4" s="14">
        <f>COUNTIF(V9:V58,"-1")</f>
        <v>4</v>
      </c>
      <c r="X4" s="16"/>
      <c r="Y4" s="16"/>
      <c r="Z4" s="16">
        <f>COUNTIF(V60:V109,"1")</f>
        <v>1</v>
      </c>
      <c r="AA4" s="16">
        <f>COUNTIF(V60:V109,"-1")</f>
        <v>14</v>
      </c>
    </row>
    <row r="6" spans="1:27" x14ac:dyDescent="0.3">
      <c r="A6" t="s">
        <v>8</v>
      </c>
      <c r="B6">
        <f>STDEV(B9:B109)</f>
        <v>15.218595748808642</v>
      </c>
      <c r="C6">
        <f t="shared" ref="C6:D6" si="6">STDEV(C9:C109)</f>
        <v>4.9592684374152842</v>
      </c>
      <c r="D6">
        <f t="shared" si="6"/>
        <v>515.59337200212849</v>
      </c>
      <c r="E6">
        <f t="shared" ref="E6:F6" si="7">STDEV(E9:E109)</f>
        <v>4168.1022514067254</v>
      </c>
      <c r="F6">
        <f t="shared" si="7"/>
        <v>49.627069836995823</v>
      </c>
      <c r="R6" t="s">
        <v>18</v>
      </c>
      <c r="S6" t="s">
        <v>16</v>
      </c>
      <c r="T6" t="s">
        <v>17</v>
      </c>
      <c r="U6" t="s">
        <v>43</v>
      </c>
      <c r="V6" t="s">
        <v>44</v>
      </c>
      <c r="W6" t="s">
        <v>45</v>
      </c>
    </row>
    <row r="7" spans="1:27" x14ac:dyDescent="0.3">
      <c r="K7" s="14" t="s">
        <v>50</v>
      </c>
      <c r="R7">
        <v>45.34846928394613</v>
      </c>
      <c r="S7">
        <v>86.939535524972271</v>
      </c>
      <c r="T7">
        <v>32.017216277400784</v>
      </c>
      <c r="U7">
        <v>49.390390144157116</v>
      </c>
      <c r="V7">
        <v>-85.790137674426688</v>
      </c>
      <c r="W7">
        <v>12.172955187055001</v>
      </c>
    </row>
    <row r="8" spans="1:27" x14ac:dyDescent="0.3">
      <c r="A8" t="s">
        <v>4</v>
      </c>
      <c r="B8" t="s">
        <v>38</v>
      </c>
      <c r="C8" t="s">
        <v>39</v>
      </c>
      <c r="D8" t="s">
        <v>46</v>
      </c>
      <c r="E8" t="s">
        <v>47</v>
      </c>
      <c r="F8" t="s">
        <v>48</v>
      </c>
      <c r="G8" t="s">
        <v>3</v>
      </c>
      <c r="J8" t="s">
        <v>10</v>
      </c>
      <c r="K8" t="s">
        <v>12</v>
      </c>
      <c r="L8" t="s">
        <v>14</v>
      </c>
      <c r="M8" t="s">
        <v>40</v>
      </c>
      <c r="N8" t="s">
        <v>41</v>
      </c>
      <c r="O8" t="s">
        <v>42</v>
      </c>
      <c r="P8" t="s">
        <v>15</v>
      </c>
      <c r="R8" s="13" t="s">
        <v>19</v>
      </c>
      <c r="T8" t="s">
        <v>20</v>
      </c>
      <c r="U8" t="s">
        <v>21</v>
      </c>
      <c r="V8" t="s">
        <v>22</v>
      </c>
    </row>
    <row r="9" spans="1:27" x14ac:dyDescent="0.3">
      <c r="A9">
        <v>1</v>
      </c>
      <c r="B9">
        <v>58</v>
      </c>
      <c r="C9">
        <v>9</v>
      </c>
      <c r="D9">
        <f>2*B9*C9</f>
        <v>1044</v>
      </c>
      <c r="E9">
        <f>3*B9^2</f>
        <v>10092</v>
      </c>
      <c r="F9">
        <f>0.5*C9^2</f>
        <v>40.5</v>
      </c>
      <c r="G9">
        <v>1</v>
      </c>
      <c r="J9">
        <v>1</v>
      </c>
      <c r="K9">
        <f>(B9-$B$3)/$B$6</f>
        <v>0.82267774285154438</v>
      </c>
      <c r="L9">
        <f>(C9-$C$3)/$C$6</f>
        <v>-0.10888702775715065</v>
      </c>
      <c r="M9">
        <f>(D9-$D$3)/$D$6</f>
        <v>0.35842198529898295</v>
      </c>
      <c r="N9">
        <f>(E9-$E$3)/$E$6</f>
        <v>0.76745718004408325</v>
      </c>
      <c r="O9">
        <f>(F9-$F$3)/$F$6</f>
        <v>-0.34618203445073659</v>
      </c>
      <c r="P9">
        <v>1</v>
      </c>
      <c r="R9">
        <f>$R$7+K9*$S$7+L9*$T$7+M9*$U$7+N9*$V$7+O9*$W$7</f>
        <v>61.033716779706531</v>
      </c>
      <c r="T9">
        <f>1/(1+EXP(-R9))</f>
        <v>1</v>
      </c>
      <c r="U9">
        <f>IF(T9&gt;0.5,1,0)</f>
        <v>1</v>
      </c>
      <c r="V9">
        <f>P9-U9</f>
        <v>0</v>
      </c>
    </row>
    <row r="10" spans="1:27" x14ac:dyDescent="0.3">
      <c r="A10">
        <v>2</v>
      </c>
      <c r="B10">
        <v>30</v>
      </c>
      <c r="C10">
        <v>6</v>
      </c>
      <c r="D10">
        <f t="shared" ref="D10:D74" si="8">2*B10*C10</f>
        <v>360</v>
      </c>
      <c r="E10">
        <f t="shared" ref="E10:E74" si="9">3*B10^2</f>
        <v>2700</v>
      </c>
      <c r="F10">
        <f t="shared" ref="F10:F74" si="10">0.5*C10^2</f>
        <v>18</v>
      </c>
      <c r="G10">
        <v>0</v>
      </c>
      <c r="J10">
        <v>2</v>
      </c>
      <c r="K10">
        <f t="shared" ref="K10:K74" si="11">(B10-$B$3)/$B$6</f>
        <v>-1.0171766341327397</v>
      </c>
      <c r="L10">
        <f t="shared" ref="L10:L74" si="12">(C10-$C$3)/$C$6</f>
        <v>-0.71381495974132181</v>
      </c>
      <c r="M10">
        <f t="shared" ref="M10:M74" si="13">(D10-$D$3)/$D$6</f>
        <v>-0.9682048434050452</v>
      </c>
      <c r="N10">
        <f t="shared" ref="N10:N74" si="14">(E10-$E$3)/$E$6</f>
        <v>-1.0060117883587951</v>
      </c>
      <c r="O10">
        <f t="shared" ref="O10:O74" si="15">(F10-$F$3)/$F$6</f>
        <v>-0.79956362788156166</v>
      </c>
      <c r="P10">
        <v>0</v>
      </c>
      <c r="R10">
        <f t="shared" ref="R10:R74" si="16">$R$7+K10*$S$7+L10*$T$7+M10*$U$7+N10*$V$7+O10*$W$7</f>
        <v>-37.185940123732806</v>
      </c>
      <c r="T10">
        <f t="shared" ref="T10:T74" si="17">1/(1+EXP(-R10))</f>
        <v>7.0851883503088165E-17</v>
      </c>
      <c r="U10">
        <f t="shared" ref="U10:U74" si="18">IF(T10&gt;0.5,1,0)</f>
        <v>0</v>
      </c>
      <c r="V10">
        <f t="shared" ref="V10:V74" si="19">P10-U10</f>
        <v>0</v>
      </c>
    </row>
    <row r="11" spans="1:27" x14ac:dyDescent="0.3">
      <c r="A11">
        <v>3</v>
      </c>
      <c r="B11">
        <v>37</v>
      </c>
      <c r="C11">
        <v>12</v>
      </c>
      <c r="D11">
        <f t="shared" si="8"/>
        <v>888</v>
      </c>
      <c r="E11">
        <f t="shared" si="9"/>
        <v>4107</v>
      </c>
      <c r="F11">
        <f t="shared" si="10"/>
        <v>72</v>
      </c>
      <c r="G11">
        <v>1</v>
      </c>
      <c r="J11">
        <v>3</v>
      </c>
      <c r="K11">
        <f t="shared" si="11"/>
        <v>-0.5572130398866687</v>
      </c>
      <c r="L11">
        <f t="shared" si="12"/>
        <v>0.49604090422702057</v>
      </c>
      <c r="M11">
        <f t="shared" si="13"/>
        <v>5.5857971734906364E-2</v>
      </c>
      <c r="N11">
        <f t="shared" si="14"/>
        <v>-0.66844809266847449</v>
      </c>
      <c r="O11">
        <f t="shared" si="15"/>
        <v>0.28855219635241841</v>
      </c>
      <c r="P11">
        <v>1</v>
      </c>
      <c r="R11">
        <f t="shared" si="16"/>
        <v>76.404109191024247</v>
      </c>
      <c r="T11">
        <f t="shared" si="17"/>
        <v>1</v>
      </c>
      <c r="U11">
        <f t="shared" si="18"/>
        <v>1</v>
      </c>
      <c r="V11">
        <f t="shared" si="19"/>
        <v>0</v>
      </c>
    </row>
    <row r="12" spans="1:27" x14ac:dyDescent="0.3">
      <c r="A12">
        <v>4</v>
      </c>
      <c r="B12">
        <v>70</v>
      </c>
      <c r="C12">
        <v>12</v>
      </c>
      <c r="D12">
        <f t="shared" si="8"/>
        <v>1680</v>
      </c>
      <c r="E12">
        <f t="shared" si="9"/>
        <v>14700</v>
      </c>
      <c r="F12">
        <f t="shared" si="10"/>
        <v>72</v>
      </c>
      <c r="G12">
        <v>0</v>
      </c>
      <c r="J12">
        <v>4</v>
      </c>
      <c r="K12">
        <f t="shared" si="11"/>
        <v>1.6111867615590947</v>
      </c>
      <c r="L12">
        <f t="shared" si="12"/>
        <v>0.49604090422702057</v>
      </c>
      <c r="M12">
        <f t="shared" si="13"/>
        <v>1.5919521944448338</v>
      </c>
      <c r="N12">
        <f t="shared" si="14"/>
        <v>1.8729962772302933</v>
      </c>
      <c r="O12">
        <f t="shared" si="15"/>
        <v>0.28855219635241841</v>
      </c>
      <c r="P12">
        <v>0</v>
      </c>
      <c r="R12">
        <f t="shared" si="16"/>
        <v>122.76121133347824</v>
      </c>
      <c r="T12">
        <f t="shared" si="17"/>
        <v>1</v>
      </c>
      <c r="U12">
        <f t="shared" si="18"/>
        <v>1</v>
      </c>
      <c r="V12">
        <f t="shared" si="19"/>
        <v>-1</v>
      </c>
    </row>
    <row r="13" spans="1:27" x14ac:dyDescent="0.3">
      <c r="A13">
        <v>5</v>
      </c>
      <c r="B13">
        <v>40</v>
      </c>
      <c r="C13">
        <v>5</v>
      </c>
      <c r="D13">
        <f t="shared" si="8"/>
        <v>400</v>
      </c>
      <c r="E13">
        <f t="shared" si="9"/>
        <v>4800</v>
      </c>
      <c r="F13">
        <f t="shared" si="10"/>
        <v>12.5</v>
      </c>
      <c r="G13">
        <v>0</v>
      </c>
      <c r="J13">
        <v>5</v>
      </c>
      <c r="K13">
        <f t="shared" si="11"/>
        <v>-0.36008578520978113</v>
      </c>
      <c r="L13">
        <f t="shared" si="12"/>
        <v>-0.91545760373604557</v>
      </c>
      <c r="M13">
        <f t="shared" si="13"/>
        <v>-0.89062432710656403</v>
      </c>
      <c r="N13">
        <f t="shared" si="14"/>
        <v>-0.50218537688070464</v>
      </c>
      <c r="O13">
        <f t="shared" si="15"/>
        <v>-0.9103902396090966</v>
      </c>
      <c r="P13">
        <v>0</v>
      </c>
      <c r="R13">
        <f t="shared" si="16"/>
        <v>-27.255495679430098</v>
      </c>
      <c r="T13">
        <f t="shared" si="17"/>
        <v>1.4557561210950084E-12</v>
      </c>
      <c r="U13">
        <f t="shared" si="18"/>
        <v>0</v>
      </c>
      <c r="V13">
        <f t="shared" si="19"/>
        <v>0</v>
      </c>
    </row>
    <row r="14" spans="1:27" x14ac:dyDescent="0.3">
      <c r="A14">
        <v>6</v>
      </c>
      <c r="B14">
        <v>27</v>
      </c>
      <c r="C14">
        <v>7</v>
      </c>
      <c r="D14">
        <f t="shared" si="8"/>
        <v>378</v>
      </c>
      <c r="E14">
        <f t="shared" si="9"/>
        <v>2187</v>
      </c>
      <c r="F14">
        <f t="shared" si="10"/>
        <v>24.5</v>
      </c>
      <c r="G14">
        <v>0</v>
      </c>
      <c r="J14">
        <v>6</v>
      </c>
      <c r="K14">
        <f t="shared" si="11"/>
        <v>-1.2143038888096274</v>
      </c>
      <c r="L14">
        <f t="shared" si="12"/>
        <v>-0.51217231574659805</v>
      </c>
      <c r="M14">
        <f t="shared" si="13"/>
        <v>-0.93329361107072872</v>
      </c>
      <c r="N14">
        <f t="shared" si="14"/>
        <v>-1.1290893831627287</v>
      </c>
      <c r="O14">
        <f t="shared" si="15"/>
        <v>-0.66858672311265666</v>
      </c>
      <c r="P14">
        <v>0</v>
      </c>
      <c r="R14">
        <f t="shared" si="16"/>
        <v>-33.990556760565326</v>
      </c>
      <c r="T14">
        <f t="shared" si="17"/>
        <v>1.7301699390417745E-15</v>
      </c>
      <c r="U14">
        <f t="shared" si="18"/>
        <v>0</v>
      </c>
      <c r="V14">
        <f t="shared" si="19"/>
        <v>0</v>
      </c>
    </row>
    <row r="15" spans="1:27" x14ac:dyDescent="0.3">
      <c r="A15">
        <v>7</v>
      </c>
      <c r="B15">
        <v>39</v>
      </c>
      <c r="C15">
        <v>13</v>
      </c>
      <c r="D15">
        <f t="shared" si="8"/>
        <v>1014</v>
      </c>
      <c r="E15">
        <f t="shared" si="9"/>
        <v>4563</v>
      </c>
      <c r="F15">
        <f t="shared" si="10"/>
        <v>84.5</v>
      </c>
      <c r="G15">
        <v>1</v>
      </c>
      <c r="J15">
        <v>7</v>
      </c>
      <c r="K15">
        <f t="shared" si="11"/>
        <v>-0.42579487010207701</v>
      </c>
      <c r="L15">
        <f t="shared" si="12"/>
        <v>0.69768354822174428</v>
      </c>
      <c r="M15">
        <f t="shared" si="13"/>
        <v>0.3002365980751221</v>
      </c>
      <c r="N15">
        <f t="shared" si="14"/>
        <v>-0.55904578617608913</v>
      </c>
      <c r="O15">
        <f t="shared" si="15"/>
        <v>0.54043085936954338</v>
      </c>
      <c r="P15">
        <v>1</v>
      </c>
      <c r="R15">
        <f t="shared" si="16"/>
        <v>100.03600441460226</v>
      </c>
      <c r="T15">
        <f t="shared" si="17"/>
        <v>1</v>
      </c>
      <c r="U15">
        <f t="shared" si="18"/>
        <v>1</v>
      </c>
      <c r="V15">
        <f t="shared" si="19"/>
        <v>0</v>
      </c>
    </row>
    <row r="16" spans="1:27" x14ac:dyDescent="0.3">
      <c r="A16">
        <v>8</v>
      </c>
      <c r="B16">
        <v>52</v>
      </c>
      <c r="C16">
        <v>6</v>
      </c>
      <c r="D16">
        <f t="shared" si="8"/>
        <v>624</v>
      </c>
      <c r="E16">
        <f t="shared" si="9"/>
        <v>8112</v>
      </c>
      <c r="F16">
        <f t="shared" si="10"/>
        <v>18</v>
      </c>
      <c r="G16">
        <v>1</v>
      </c>
      <c r="J16">
        <v>8</v>
      </c>
      <c r="K16">
        <f t="shared" si="11"/>
        <v>0.42842323349776923</v>
      </c>
      <c r="L16">
        <f t="shared" si="12"/>
        <v>-0.71381495974132181</v>
      </c>
      <c r="M16">
        <f t="shared" si="13"/>
        <v>-0.45617343583506942</v>
      </c>
      <c r="N16">
        <f t="shared" si="14"/>
        <v>0.29242084922188372</v>
      </c>
      <c r="O16">
        <f t="shared" si="15"/>
        <v>-0.79956362788156166</v>
      </c>
      <c r="P16">
        <v>1</v>
      </c>
      <c r="R16">
        <f t="shared" si="16"/>
        <v>2.3905571699526451</v>
      </c>
      <c r="T16">
        <f t="shared" si="17"/>
        <v>0.91610440051393471</v>
      </c>
      <c r="U16">
        <f t="shared" si="18"/>
        <v>1</v>
      </c>
      <c r="V16">
        <f t="shared" si="19"/>
        <v>0</v>
      </c>
    </row>
    <row r="17" spans="1:22" x14ac:dyDescent="0.3">
      <c r="A17">
        <v>9</v>
      </c>
      <c r="B17">
        <v>61</v>
      </c>
      <c r="C17">
        <v>8</v>
      </c>
      <c r="D17">
        <f t="shared" si="8"/>
        <v>976</v>
      </c>
      <c r="E17">
        <f t="shared" si="9"/>
        <v>11163</v>
      </c>
      <c r="F17">
        <f t="shared" si="10"/>
        <v>32</v>
      </c>
      <c r="G17">
        <v>1</v>
      </c>
      <c r="J17">
        <v>9</v>
      </c>
      <c r="K17">
        <f t="shared" si="11"/>
        <v>1.019804997528432</v>
      </c>
      <c r="L17">
        <f t="shared" si="12"/>
        <v>-0.31052967175187435</v>
      </c>
      <c r="M17">
        <f t="shared" si="13"/>
        <v>0.22653510759156495</v>
      </c>
      <c r="N17">
        <f t="shared" si="14"/>
        <v>1.0244086498979095</v>
      </c>
      <c r="O17">
        <f t="shared" si="15"/>
        <v>-0.5174595253023816</v>
      </c>
      <c r="P17">
        <v>1</v>
      </c>
      <c r="R17">
        <f t="shared" si="16"/>
        <v>41.07303305714359</v>
      </c>
      <c r="T17">
        <f t="shared" si="17"/>
        <v>1</v>
      </c>
      <c r="U17">
        <f t="shared" si="18"/>
        <v>1</v>
      </c>
      <c r="V17">
        <f t="shared" si="19"/>
        <v>0</v>
      </c>
    </row>
    <row r="18" spans="1:22" x14ac:dyDescent="0.3">
      <c r="A18">
        <v>10</v>
      </c>
      <c r="B18">
        <v>44</v>
      </c>
      <c r="C18">
        <v>14</v>
      </c>
      <c r="D18">
        <f t="shared" si="8"/>
        <v>1232</v>
      </c>
      <c r="E18">
        <f t="shared" si="9"/>
        <v>5808</v>
      </c>
      <c r="F18">
        <f t="shared" si="10"/>
        <v>98</v>
      </c>
      <c r="G18">
        <v>1</v>
      </c>
      <c r="J18">
        <v>10</v>
      </c>
      <c r="K18">
        <f t="shared" si="11"/>
        <v>-9.7249445640597676E-2</v>
      </c>
      <c r="L18">
        <f t="shared" si="12"/>
        <v>0.89932619221646803</v>
      </c>
      <c r="M18">
        <f t="shared" si="13"/>
        <v>0.72305041190184449</v>
      </c>
      <c r="N18">
        <f t="shared" si="14"/>
        <v>-0.26034869937122124</v>
      </c>
      <c r="O18">
        <f t="shared" si="15"/>
        <v>0.81245981542803847</v>
      </c>
      <c r="P18">
        <v>1</v>
      </c>
      <c r="R18">
        <f t="shared" si="16"/>
        <v>133.62469847464658</v>
      </c>
      <c r="T18">
        <f t="shared" si="17"/>
        <v>1</v>
      </c>
      <c r="U18">
        <f t="shared" si="18"/>
        <v>1</v>
      </c>
      <c r="V18">
        <f t="shared" si="19"/>
        <v>0</v>
      </c>
    </row>
    <row r="19" spans="1:22" x14ac:dyDescent="0.3">
      <c r="A19">
        <v>11</v>
      </c>
      <c r="B19">
        <v>62</v>
      </c>
      <c r="C19">
        <v>17</v>
      </c>
      <c r="D19">
        <f t="shared" si="8"/>
        <v>2108</v>
      </c>
      <c r="E19">
        <f t="shared" si="9"/>
        <v>11532</v>
      </c>
      <c r="F19">
        <f t="shared" si="10"/>
        <v>144.5</v>
      </c>
      <c r="G19">
        <v>0</v>
      </c>
      <c r="J19">
        <v>11</v>
      </c>
      <c r="K19">
        <f t="shared" si="11"/>
        <v>1.0855140824207279</v>
      </c>
      <c r="L19">
        <f t="shared" si="12"/>
        <v>1.5042541242006393</v>
      </c>
      <c r="M19">
        <f t="shared" si="13"/>
        <v>2.4220637188385825</v>
      </c>
      <c r="N19">
        <f t="shared" si="14"/>
        <v>1.112938147914774</v>
      </c>
      <c r="O19">
        <f t="shared" si="15"/>
        <v>1.7494484418517433</v>
      </c>
      <c r="P19">
        <v>0</v>
      </c>
      <c r="R19">
        <f t="shared" si="16"/>
        <v>233.32810162556484</v>
      </c>
      <c r="T19">
        <f t="shared" si="17"/>
        <v>1</v>
      </c>
      <c r="U19">
        <f t="shared" si="18"/>
        <v>1</v>
      </c>
      <c r="V19">
        <f t="shared" si="19"/>
        <v>-1</v>
      </c>
    </row>
    <row r="20" spans="1:22" x14ac:dyDescent="0.3">
      <c r="A20">
        <v>12</v>
      </c>
      <c r="B20">
        <v>18</v>
      </c>
      <c r="C20">
        <v>5</v>
      </c>
      <c r="D20">
        <f t="shared" si="8"/>
        <v>180</v>
      </c>
      <c r="E20">
        <f t="shared" si="9"/>
        <v>972</v>
      </c>
      <c r="F20">
        <f t="shared" si="10"/>
        <v>12.5</v>
      </c>
      <c r="G20">
        <v>0</v>
      </c>
      <c r="J20">
        <v>12</v>
      </c>
      <c r="K20">
        <f t="shared" si="11"/>
        <v>-1.80568565284029</v>
      </c>
      <c r="L20">
        <f t="shared" si="12"/>
        <v>-0.91545760373604557</v>
      </c>
      <c r="M20">
        <f t="shared" si="13"/>
        <v>-1.3173171667482106</v>
      </c>
      <c r="N20">
        <f t="shared" si="14"/>
        <v>-1.4205889498036237</v>
      </c>
      <c r="O20">
        <f t="shared" si="15"/>
        <v>-0.9103902396090966</v>
      </c>
      <c r="P20">
        <v>0</v>
      </c>
      <c r="R20">
        <f t="shared" si="16"/>
        <v>-95.219833586064539</v>
      </c>
      <c r="T20">
        <f t="shared" si="17"/>
        <v>4.4315097160259405E-42</v>
      </c>
      <c r="U20">
        <f t="shared" si="18"/>
        <v>0</v>
      </c>
      <c r="V20">
        <f t="shared" si="19"/>
        <v>0</v>
      </c>
    </row>
    <row r="21" spans="1:22" x14ac:dyDescent="0.3">
      <c r="A21">
        <v>13</v>
      </c>
      <c r="B21">
        <v>16</v>
      </c>
      <c r="C21">
        <v>0</v>
      </c>
      <c r="D21">
        <f t="shared" si="8"/>
        <v>0</v>
      </c>
      <c r="E21">
        <f t="shared" si="9"/>
        <v>768</v>
      </c>
      <c r="F21">
        <f t="shared" si="10"/>
        <v>0</v>
      </c>
      <c r="G21">
        <v>0</v>
      </c>
      <c r="J21">
        <v>13</v>
      </c>
      <c r="K21">
        <f t="shared" si="11"/>
        <v>-1.9371038226248818</v>
      </c>
      <c r="L21">
        <f t="shared" si="12"/>
        <v>-1.9236708237096642</v>
      </c>
      <c r="M21">
        <f t="shared" si="13"/>
        <v>-1.6664294900913759</v>
      </c>
      <c r="N21">
        <f t="shared" si="14"/>
        <v>-1.4695320869186383</v>
      </c>
      <c r="O21">
        <f t="shared" si="15"/>
        <v>-1.1622689026262216</v>
      </c>
      <c r="P21">
        <v>0</v>
      </c>
      <c r="R21">
        <f t="shared" si="16"/>
        <v>-155.0355120045283</v>
      </c>
      <c r="T21">
        <f t="shared" si="17"/>
        <v>4.6658700325617724E-68</v>
      </c>
      <c r="U21">
        <f t="shared" si="18"/>
        <v>0</v>
      </c>
      <c r="V21">
        <f t="shared" si="19"/>
        <v>0</v>
      </c>
    </row>
    <row r="22" spans="1:22" x14ac:dyDescent="0.3">
      <c r="A22">
        <v>14</v>
      </c>
      <c r="B22">
        <v>18</v>
      </c>
      <c r="C22">
        <v>12</v>
      </c>
      <c r="D22">
        <f t="shared" si="8"/>
        <v>432</v>
      </c>
      <c r="E22">
        <f t="shared" si="9"/>
        <v>972</v>
      </c>
      <c r="F22">
        <f t="shared" si="10"/>
        <v>72</v>
      </c>
      <c r="G22">
        <v>0</v>
      </c>
      <c r="J22">
        <v>14</v>
      </c>
      <c r="K22">
        <f t="shared" si="11"/>
        <v>-1.80568565284029</v>
      </c>
      <c r="L22">
        <f t="shared" si="12"/>
        <v>0.49604090422702057</v>
      </c>
      <c r="M22">
        <f t="shared" si="13"/>
        <v>-0.82855991406777907</v>
      </c>
      <c r="N22">
        <f t="shared" si="14"/>
        <v>-1.4205889498036237</v>
      </c>
      <c r="O22">
        <f t="shared" si="15"/>
        <v>0.28855219635241841</v>
      </c>
      <c r="P22">
        <v>0</v>
      </c>
      <c r="R22">
        <f t="shared" si="16"/>
        <v>-11.292996640891577</v>
      </c>
      <c r="T22">
        <f t="shared" si="17"/>
        <v>1.2459725184156559E-5</v>
      </c>
      <c r="U22">
        <f t="shared" si="18"/>
        <v>0</v>
      </c>
      <c r="V22">
        <f t="shared" si="19"/>
        <v>0</v>
      </c>
    </row>
    <row r="23" spans="1:22" x14ac:dyDescent="0.3">
      <c r="A23">
        <v>15</v>
      </c>
      <c r="B23">
        <v>71</v>
      </c>
      <c r="C23">
        <v>2</v>
      </c>
      <c r="D23">
        <f t="shared" si="8"/>
        <v>284</v>
      </c>
      <c r="E23">
        <f t="shared" si="9"/>
        <v>15123</v>
      </c>
      <c r="F23">
        <f t="shared" si="10"/>
        <v>2</v>
      </c>
      <c r="G23">
        <v>0</v>
      </c>
      <c r="J23">
        <v>15</v>
      </c>
      <c r="K23">
        <f t="shared" si="11"/>
        <v>1.6768958464513906</v>
      </c>
      <c r="L23">
        <f t="shared" si="12"/>
        <v>-1.5203855357202167</v>
      </c>
      <c r="M23">
        <f t="shared" si="13"/>
        <v>-1.1156078243721594</v>
      </c>
      <c r="N23">
        <f t="shared" si="14"/>
        <v>1.9744813115423085</v>
      </c>
      <c r="O23">
        <f t="shared" si="15"/>
        <v>-1.1219683165434817</v>
      </c>
      <c r="P23">
        <v>0</v>
      </c>
      <c r="R23">
        <f t="shared" si="16"/>
        <v>-95.690496508992624</v>
      </c>
      <c r="T23">
        <f t="shared" si="17"/>
        <v>2.767868132858348E-42</v>
      </c>
      <c r="U23">
        <f t="shared" si="18"/>
        <v>0</v>
      </c>
      <c r="V23">
        <f t="shared" si="19"/>
        <v>0</v>
      </c>
    </row>
    <row r="24" spans="1:22" x14ac:dyDescent="0.3">
      <c r="A24">
        <v>16</v>
      </c>
      <c r="B24">
        <v>60</v>
      </c>
      <c r="C24">
        <v>8</v>
      </c>
      <c r="D24">
        <f t="shared" si="8"/>
        <v>960</v>
      </c>
      <c r="E24">
        <f t="shared" si="9"/>
        <v>10800</v>
      </c>
      <c r="F24">
        <f t="shared" si="10"/>
        <v>32</v>
      </c>
      <c r="G24">
        <v>1</v>
      </c>
      <c r="J24">
        <v>16</v>
      </c>
      <c r="K24">
        <f t="shared" si="11"/>
        <v>0.95409591263613613</v>
      </c>
      <c r="L24">
        <f t="shared" si="12"/>
        <v>-0.31052967175187435</v>
      </c>
      <c r="M24">
        <f t="shared" si="13"/>
        <v>0.1955029010721725</v>
      </c>
      <c r="N24">
        <f t="shared" si="14"/>
        <v>0.93731865591383945</v>
      </c>
      <c r="O24">
        <f t="shared" si="15"/>
        <v>-0.5174595253023816</v>
      </c>
      <c r="P24">
        <v>1</v>
      </c>
      <c r="R24">
        <f t="shared" si="16"/>
        <v>41.299085523767943</v>
      </c>
      <c r="T24">
        <f t="shared" si="17"/>
        <v>1</v>
      </c>
      <c r="U24">
        <f t="shared" si="18"/>
        <v>1</v>
      </c>
      <c r="V24">
        <f t="shared" si="19"/>
        <v>0</v>
      </c>
    </row>
    <row r="25" spans="1:22" x14ac:dyDescent="0.3">
      <c r="A25">
        <v>17</v>
      </c>
      <c r="B25">
        <v>46</v>
      </c>
      <c r="C25">
        <v>9</v>
      </c>
      <c r="D25">
        <f t="shared" si="8"/>
        <v>828</v>
      </c>
      <c r="E25">
        <f t="shared" si="9"/>
        <v>6348</v>
      </c>
      <c r="F25">
        <f t="shared" si="10"/>
        <v>40.5</v>
      </c>
      <c r="G25">
        <v>1</v>
      </c>
      <c r="J25">
        <v>17</v>
      </c>
      <c r="K25">
        <f t="shared" si="11"/>
        <v>3.4168724143994057E-2</v>
      </c>
      <c r="L25">
        <f t="shared" si="12"/>
        <v>-0.10888702775715065</v>
      </c>
      <c r="M25">
        <f t="shared" si="13"/>
        <v>-6.0512802712815408E-2</v>
      </c>
      <c r="N25">
        <f t="shared" si="14"/>
        <v>-0.13079333641971225</v>
      </c>
      <c r="O25">
        <f t="shared" si="15"/>
        <v>-0.34618203445073659</v>
      </c>
      <c r="P25">
        <v>1</v>
      </c>
      <c r="R25">
        <f t="shared" si="16"/>
        <v>48.850791784711866</v>
      </c>
      <c r="T25">
        <f t="shared" si="17"/>
        <v>1</v>
      </c>
      <c r="U25">
        <f t="shared" si="18"/>
        <v>1</v>
      </c>
      <c r="V25">
        <f t="shared" si="19"/>
        <v>0</v>
      </c>
    </row>
    <row r="26" spans="1:22" x14ac:dyDescent="0.3">
      <c r="A26">
        <v>18</v>
      </c>
      <c r="B26">
        <v>58</v>
      </c>
      <c r="C26">
        <v>9</v>
      </c>
      <c r="D26">
        <f t="shared" si="8"/>
        <v>1044</v>
      </c>
      <c r="E26">
        <f t="shared" si="9"/>
        <v>10092</v>
      </c>
      <c r="F26">
        <f t="shared" si="10"/>
        <v>40.5</v>
      </c>
      <c r="G26">
        <v>1</v>
      </c>
      <c r="J26">
        <v>18</v>
      </c>
      <c r="K26">
        <f t="shared" si="11"/>
        <v>0.82267774285154438</v>
      </c>
      <c r="L26">
        <f t="shared" si="12"/>
        <v>-0.10888702775715065</v>
      </c>
      <c r="M26">
        <f t="shared" si="13"/>
        <v>0.35842198529898295</v>
      </c>
      <c r="N26">
        <f t="shared" si="14"/>
        <v>0.76745718004408325</v>
      </c>
      <c r="O26">
        <f t="shared" si="15"/>
        <v>-0.34618203445073659</v>
      </c>
      <c r="P26">
        <v>1</v>
      </c>
      <c r="R26">
        <f t="shared" si="16"/>
        <v>61.033716779706531</v>
      </c>
      <c r="T26">
        <f t="shared" si="17"/>
        <v>1</v>
      </c>
      <c r="U26">
        <f t="shared" si="18"/>
        <v>1</v>
      </c>
      <c r="V26">
        <f t="shared" si="19"/>
        <v>0</v>
      </c>
    </row>
    <row r="27" spans="1:22" x14ac:dyDescent="0.3">
      <c r="A27">
        <v>19</v>
      </c>
      <c r="B27">
        <v>48</v>
      </c>
      <c r="C27">
        <v>5</v>
      </c>
      <c r="D27">
        <f t="shared" si="8"/>
        <v>480</v>
      </c>
      <c r="E27">
        <f t="shared" si="9"/>
        <v>6912</v>
      </c>
      <c r="F27">
        <f t="shared" si="10"/>
        <v>12.5</v>
      </c>
      <c r="G27">
        <v>0</v>
      </c>
      <c r="J27">
        <v>19</v>
      </c>
      <c r="K27">
        <f t="shared" si="11"/>
        <v>0.16558689392858578</v>
      </c>
      <c r="L27">
        <f t="shared" si="12"/>
        <v>-0.91545760373604557</v>
      </c>
      <c r="M27">
        <f t="shared" si="13"/>
        <v>-0.73546329450960168</v>
      </c>
      <c r="N27">
        <f t="shared" si="14"/>
        <v>4.5200426629749034E-3</v>
      </c>
      <c r="O27">
        <f t="shared" si="15"/>
        <v>-0.9103902396090966</v>
      </c>
      <c r="P27">
        <v>0</v>
      </c>
      <c r="R27">
        <f t="shared" si="16"/>
        <v>-17.360620884868858</v>
      </c>
      <c r="T27">
        <f t="shared" si="17"/>
        <v>2.8865436866398867E-8</v>
      </c>
      <c r="U27">
        <f t="shared" si="18"/>
        <v>0</v>
      </c>
      <c r="V27">
        <f t="shared" si="19"/>
        <v>0</v>
      </c>
    </row>
    <row r="28" spans="1:22" x14ac:dyDescent="0.3">
      <c r="A28">
        <v>20</v>
      </c>
      <c r="B28">
        <v>46</v>
      </c>
      <c r="C28">
        <v>6</v>
      </c>
      <c r="D28">
        <f t="shared" si="8"/>
        <v>552</v>
      </c>
      <c r="E28">
        <f t="shared" si="9"/>
        <v>6348</v>
      </c>
      <c r="F28">
        <f t="shared" si="10"/>
        <v>18</v>
      </c>
      <c r="G28">
        <v>0</v>
      </c>
      <c r="J28">
        <v>20</v>
      </c>
      <c r="K28">
        <f t="shared" si="11"/>
        <v>3.4168724143994057E-2</v>
      </c>
      <c r="L28">
        <f t="shared" si="12"/>
        <v>-0.71381495974132181</v>
      </c>
      <c r="M28">
        <f t="shared" si="13"/>
        <v>-0.59581836517233555</v>
      </c>
      <c r="N28">
        <f t="shared" si="14"/>
        <v>-0.13079333641971225</v>
      </c>
      <c r="O28">
        <f t="shared" si="15"/>
        <v>-0.79956362788156166</v>
      </c>
      <c r="P28">
        <v>0</v>
      </c>
      <c r="R28">
        <f t="shared" si="16"/>
        <v>-2.4752610415483325</v>
      </c>
      <c r="T28">
        <f t="shared" si="17"/>
        <v>7.7610773225524607E-2</v>
      </c>
      <c r="U28">
        <f t="shared" si="18"/>
        <v>0</v>
      </c>
      <c r="V28">
        <f t="shared" si="19"/>
        <v>0</v>
      </c>
    </row>
    <row r="29" spans="1:22" x14ac:dyDescent="0.3">
      <c r="A29">
        <v>21</v>
      </c>
      <c r="B29">
        <v>47</v>
      </c>
      <c r="C29">
        <v>10</v>
      </c>
      <c r="D29">
        <f t="shared" si="8"/>
        <v>940</v>
      </c>
      <c r="E29">
        <f t="shared" si="9"/>
        <v>6627</v>
      </c>
      <c r="F29">
        <f t="shared" si="10"/>
        <v>50</v>
      </c>
      <c r="G29">
        <v>1</v>
      </c>
      <c r="J29">
        <v>21</v>
      </c>
      <c r="K29">
        <f t="shared" si="11"/>
        <v>9.9877809036289913E-2</v>
      </c>
      <c r="L29">
        <f t="shared" si="12"/>
        <v>9.2755616237573085E-2</v>
      </c>
      <c r="M29">
        <f t="shared" si="13"/>
        <v>0.15671264292293191</v>
      </c>
      <c r="N29">
        <f t="shared" si="14"/>
        <v>-6.3856398894765937E-2</v>
      </c>
      <c r="O29">
        <f t="shared" si="15"/>
        <v>-0.1547542505577216</v>
      </c>
      <c r="P29">
        <v>1</v>
      </c>
      <c r="R29">
        <f t="shared" si="16"/>
        <v>68.336107506850269</v>
      </c>
      <c r="T29">
        <f t="shared" si="17"/>
        <v>1</v>
      </c>
      <c r="U29">
        <f t="shared" si="18"/>
        <v>1</v>
      </c>
      <c r="V29">
        <f t="shared" si="19"/>
        <v>0</v>
      </c>
    </row>
    <row r="30" spans="1:22" x14ac:dyDescent="0.3">
      <c r="A30">
        <v>22</v>
      </c>
      <c r="B30">
        <v>36</v>
      </c>
      <c r="C30">
        <v>18</v>
      </c>
      <c r="D30">
        <f t="shared" si="8"/>
        <v>1296</v>
      </c>
      <c r="E30">
        <f t="shared" si="9"/>
        <v>3888</v>
      </c>
      <c r="F30">
        <f t="shared" si="10"/>
        <v>162</v>
      </c>
      <c r="G30">
        <v>0</v>
      </c>
      <c r="J30">
        <v>22</v>
      </c>
      <c r="K30">
        <f t="shared" si="11"/>
        <v>-0.62292212477896458</v>
      </c>
      <c r="L30">
        <f t="shared" si="12"/>
        <v>1.705896768195363</v>
      </c>
      <c r="M30">
        <f t="shared" si="13"/>
        <v>0.84717923797941441</v>
      </c>
      <c r="N30">
        <f t="shared" si="14"/>
        <v>-0.72098998986547536</v>
      </c>
      <c r="O30">
        <f t="shared" si="15"/>
        <v>2.1020785700757183</v>
      </c>
      <c r="P30">
        <v>0</v>
      </c>
      <c r="R30">
        <f t="shared" si="16"/>
        <v>175.09482667314009</v>
      </c>
      <c r="T30">
        <f t="shared" si="17"/>
        <v>1</v>
      </c>
      <c r="U30">
        <f t="shared" si="18"/>
        <v>1</v>
      </c>
      <c r="V30">
        <f t="shared" si="19"/>
        <v>-1</v>
      </c>
    </row>
    <row r="31" spans="1:22" x14ac:dyDescent="0.3">
      <c r="A31">
        <v>23</v>
      </c>
      <c r="B31">
        <v>34</v>
      </c>
      <c r="C31">
        <v>8</v>
      </c>
      <c r="D31">
        <f t="shared" si="8"/>
        <v>544</v>
      </c>
      <c r="E31">
        <f t="shared" si="9"/>
        <v>3468</v>
      </c>
      <c r="F31">
        <f t="shared" si="10"/>
        <v>32</v>
      </c>
      <c r="G31">
        <v>1</v>
      </c>
      <c r="J31">
        <v>23</v>
      </c>
      <c r="K31">
        <f t="shared" si="11"/>
        <v>-0.75434029456355634</v>
      </c>
      <c r="L31">
        <f t="shared" si="12"/>
        <v>-0.31052967175187435</v>
      </c>
      <c r="M31">
        <f t="shared" si="13"/>
        <v>-0.61133446843203176</v>
      </c>
      <c r="N31">
        <f t="shared" si="14"/>
        <v>-0.82175527216109345</v>
      </c>
      <c r="O31">
        <f t="shared" si="15"/>
        <v>-0.5174595253023816</v>
      </c>
      <c r="P31">
        <v>1</v>
      </c>
      <c r="R31">
        <f t="shared" si="16"/>
        <v>3.8296172021263164</v>
      </c>
      <c r="T31">
        <f t="shared" si="17"/>
        <v>0.97874371484697098</v>
      </c>
      <c r="U31">
        <f t="shared" si="18"/>
        <v>1</v>
      </c>
      <c r="V31">
        <f t="shared" si="19"/>
        <v>0</v>
      </c>
    </row>
    <row r="32" spans="1:22" x14ac:dyDescent="0.3">
      <c r="A32">
        <v>24</v>
      </c>
      <c r="B32">
        <v>64</v>
      </c>
      <c r="C32">
        <v>12</v>
      </c>
      <c r="D32">
        <f t="shared" si="8"/>
        <v>1536</v>
      </c>
      <c r="E32">
        <f t="shared" si="9"/>
        <v>12288</v>
      </c>
      <c r="F32">
        <f t="shared" si="10"/>
        <v>72</v>
      </c>
      <c r="G32">
        <v>1</v>
      </c>
      <c r="J32">
        <v>24</v>
      </c>
      <c r="K32">
        <f t="shared" si="11"/>
        <v>1.2169322522053196</v>
      </c>
      <c r="L32">
        <f t="shared" si="12"/>
        <v>0.49604090422702057</v>
      </c>
      <c r="M32">
        <f t="shared" si="13"/>
        <v>1.3126623357703016</v>
      </c>
      <c r="N32">
        <f t="shared" si="14"/>
        <v>1.2943156560468865</v>
      </c>
      <c r="O32">
        <f t="shared" si="15"/>
        <v>0.28855219635241841</v>
      </c>
      <c r="P32">
        <v>1</v>
      </c>
      <c r="R32">
        <f t="shared" si="16"/>
        <v>124.33576248924074</v>
      </c>
      <c r="T32">
        <f t="shared" si="17"/>
        <v>1</v>
      </c>
      <c r="U32">
        <f t="shared" si="18"/>
        <v>1</v>
      </c>
      <c r="V32">
        <f t="shared" si="19"/>
        <v>0</v>
      </c>
    </row>
    <row r="33" spans="1:22" x14ac:dyDescent="0.3">
      <c r="A33">
        <v>25</v>
      </c>
      <c r="B33">
        <v>63</v>
      </c>
      <c r="C33">
        <v>3</v>
      </c>
      <c r="D33">
        <f t="shared" si="8"/>
        <v>378</v>
      </c>
      <c r="E33">
        <f t="shared" si="9"/>
        <v>11907</v>
      </c>
      <c r="F33">
        <f t="shared" si="10"/>
        <v>4.5</v>
      </c>
      <c r="G33">
        <v>0</v>
      </c>
      <c r="J33">
        <v>25</v>
      </c>
      <c r="K33">
        <f t="shared" si="11"/>
        <v>1.1512231673130238</v>
      </c>
      <c r="L33">
        <f t="shared" si="12"/>
        <v>-1.3187428917254931</v>
      </c>
      <c r="M33">
        <f t="shared" si="13"/>
        <v>-0.93329361107072872</v>
      </c>
      <c r="N33">
        <f t="shared" si="14"/>
        <v>1.2029071499644328</v>
      </c>
      <c r="O33">
        <f t="shared" si="15"/>
        <v>-1.0715925839400566</v>
      </c>
      <c r="P33">
        <v>0</v>
      </c>
      <c r="R33">
        <f t="shared" si="16"/>
        <v>-59.124953720848431</v>
      </c>
      <c r="T33">
        <f t="shared" si="17"/>
        <v>2.1006749482037558E-26</v>
      </c>
      <c r="U33">
        <f t="shared" si="18"/>
        <v>0</v>
      </c>
      <c r="V33">
        <f t="shared" si="19"/>
        <v>0</v>
      </c>
    </row>
    <row r="34" spans="1:22" x14ac:dyDescent="0.3">
      <c r="A34">
        <v>26</v>
      </c>
      <c r="B34">
        <v>41</v>
      </c>
      <c r="C34">
        <v>15</v>
      </c>
      <c r="D34">
        <f t="shared" si="8"/>
        <v>1230</v>
      </c>
      <c r="E34">
        <f t="shared" si="9"/>
        <v>5043</v>
      </c>
      <c r="F34">
        <f t="shared" si="10"/>
        <v>112.5</v>
      </c>
      <c r="G34">
        <v>1</v>
      </c>
      <c r="J34">
        <v>26</v>
      </c>
      <c r="K34">
        <f t="shared" si="11"/>
        <v>-0.29437670031748525</v>
      </c>
      <c r="L34">
        <f t="shared" si="12"/>
        <v>1.1009688362111918</v>
      </c>
      <c r="M34">
        <f t="shared" si="13"/>
        <v>0.71917138608692044</v>
      </c>
      <c r="N34">
        <f t="shared" si="14"/>
        <v>-0.44388546355252562</v>
      </c>
      <c r="O34">
        <f t="shared" si="15"/>
        <v>1.1046390645279034</v>
      </c>
      <c r="P34">
        <v>1</v>
      </c>
      <c r="R34">
        <f t="shared" si="16"/>
        <v>142.05332523218561</v>
      </c>
      <c r="T34">
        <f t="shared" si="17"/>
        <v>1</v>
      </c>
      <c r="U34">
        <f t="shared" si="18"/>
        <v>1</v>
      </c>
      <c r="V34">
        <f t="shared" si="19"/>
        <v>0</v>
      </c>
    </row>
    <row r="35" spans="1:22" x14ac:dyDescent="0.3">
      <c r="A35">
        <v>27</v>
      </c>
      <c r="B35">
        <v>25</v>
      </c>
      <c r="C35">
        <v>2</v>
      </c>
      <c r="D35">
        <f t="shared" si="8"/>
        <v>100</v>
      </c>
      <c r="E35">
        <f t="shared" si="9"/>
        <v>1875</v>
      </c>
      <c r="F35">
        <f t="shared" si="10"/>
        <v>2</v>
      </c>
      <c r="G35">
        <v>0</v>
      </c>
      <c r="J35">
        <v>27</v>
      </c>
      <c r="K35">
        <f t="shared" si="11"/>
        <v>-1.3457220585942191</v>
      </c>
      <c r="L35">
        <f t="shared" si="12"/>
        <v>-1.5203855357202167</v>
      </c>
      <c r="M35">
        <f t="shared" si="13"/>
        <v>-1.472478199345173</v>
      </c>
      <c r="N35">
        <f t="shared" si="14"/>
        <v>-1.2039435928680449</v>
      </c>
      <c r="O35">
        <f t="shared" si="15"/>
        <v>-1.1219683165434817</v>
      </c>
      <c r="P35">
        <v>0</v>
      </c>
      <c r="R35">
        <f t="shared" si="16"/>
        <v>-103.42395015674074</v>
      </c>
      <c r="T35">
        <f t="shared" si="17"/>
        <v>1.2121298610537113E-45</v>
      </c>
      <c r="U35">
        <f t="shared" si="18"/>
        <v>0</v>
      </c>
      <c r="V35">
        <f t="shared" si="19"/>
        <v>0</v>
      </c>
    </row>
    <row r="36" spans="1:22" x14ac:dyDescent="0.3">
      <c r="A36">
        <v>28</v>
      </c>
      <c r="B36">
        <v>37</v>
      </c>
      <c r="C36">
        <v>5</v>
      </c>
      <c r="D36">
        <f t="shared" si="8"/>
        <v>370</v>
      </c>
      <c r="E36">
        <f t="shared" si="9"/>
        <v>4107</v>
      </c>
      <c r="F36">
        <f t="shared" si="10"/>
        <v>12.5</v>
      </c>
      <c r="G36">
        <v>0</v>
      </c>
      <c r="J36">
        <v>28</v>
      </c>
      <c r="K36">
        <f t="shared" si="11"/>
        <v>-0.5572130398866687</v>
      </c>
      <c r="L36">
        <f t="shared" si="12"/>
        <v>-0.91545760373604557</v>
      </c>
      <c r="M36">
        <f t="shared" si="13"/>
        <v>-0.94880971433042494</v>
      </c>
      <c r="N36">
        <f t="shared" si="14"/>
        <v>-0.66844809266847449</v>
      </c>
      <c r="O36">
        <f t="shared" si="15"/>
        <v>-0.9103902396090966</v>
      </c>
      <c r="P36">
        <v>0</v>
      </c>
      <c r="R36">
        <f t="shared" si="16"/>
        <v>-33.003745338470118</v>
      </c>
      <c r="T36">
        <f t="shared" si="17"/>
        <v>4.6414696752427224E-15</v>
      </c>
      <c r="U36">
        <f t="shared" si="18"/>
        <v>0</v>
      </c>
      <c r="V36">
        <f t="shared" si="19"/>
        <v>0</v>
      </c>
    </row>
    <row r="37" spans="1:22" x14ac:dyDescent="0.3">
      <c r="A37">
        <v>29</v>
      </c>
      <c r="B37">
        <v>22</v>
      </c>
      <c r="C37">
        <v>7</v>
      </c>
      <c r="D37">
        <f t="shared" si="8"/>
        <v>308</v>
      </c>
      <c r="E37">
        <f t="shared" si="9"/>
        <v>1452</v>
      </c>
      <c r="F37">
        <f t="shared" si="10"/>
        <v>24.5</v>
      </c>
      <c r="G37">
        <v>0</v>
      </c>
      <c r="J37">
        <v>29</v>
      </c>
      <c r="K37">
        <f t="shared" si="11"/>
        <v>-1.5428493132711067</v>
      </c>
      <c r="L37">
        <f t="shared" si="12"/>
        <v>-0.51217231574659805</v>
      </c>
      <c r="M37">
        <f t="shared" si="13"/>
        <v>-1.0690595145930708</v>
      </c>
      <c r="N37">
        <f t="shared" si="14"/>
        <v>-1.3054286271800601</v>
      </c>
      <c r="O37">
        <f t="shared" si="15"/>
        <v>-0.66858672311265666</v>
      </c>
      <c r="P37">
        <v>0</v>
      </c>
      <c r="R37">
        <f t="shared" si="16"/>
        <v>-54.131506283692516</v>
      </c>
      <c r="T37">
        <f t="shared" si="17"/>
        <v>3.0973160562224212E-24</v>
      </c>
      <c r="U37">
        <f t="shared" si="18"/>
        <v>0</v>
      </c>
      <c r="V37">
        <f t="shared" si="19"/>
        <v>0</v>
      </c>
    </row>
    <row r="38" spans="1:22" x14ac:dyDescent="0.3">
      <c r="A38">
        <v>30</v>
      </c>
      <c r="B38">
        <v>49</v>
      </c>
      <c r="C38">
        <v>11</v>
      </c>
      <c r="D38">
        <f t="shared" si="8"/>
        <v>1078</v>
      </c>
      <c r="E38">
        <f t="shared" si="9"/>
        <v>7203</v>
      </c>
      <c r="F38">
        <f t="shared" si="10"/>
        <v>60.5</v>
      </c>
      <c r="G38">
        <v>1</v>
      </c>
      <c r="J38">
        <v>30</v>
      </c>
      <c r="K38">
        <f t="shared" si="11"/>
        <v>0.23129597882088165</v>
      </c>
      <c r="L38">
        <f t="shared" si="12"/>
        <v>0.29439826023229682</v>
      </c>
      <c r="M38">
        <f t="shared" si="13"/>
        <v>0.42436542415269196</v>
      </c>
      <c r="N38">
        <f t="shared" si="14"/>
        <v>7.4335988253510288E-2</v>
      </c>
      <c r="O38">
        <f t="shared" si="15"/>
        <v>5.682382637666341E-2</v>
      </c>
      <c r="P38">
        <v>1</v>
      </c>
      <c r="R38">
        <f t="shared" si="16"/>
        <v>90.157040109174446</v>
      </c>
      <c r="T38">
        <f t="shared" si="17"/>
        <v>1</v>
      </c>
      <c r="U38">
        <f t="shared" si="18"/>
        <v>1</v>
      </c>
      <c r="V38">
        <f t="shared" si="19"/>
        <v>0</v>
      </c>
    </row>
    <row r="39" spans="1:22" x14ac:dyDescent="0.3">
      <c r="A39">
        <v>31</v>
      </c>
      <c r="B39">
        <v>48</v>
      </c>
      <c r="C39">
        <v>18</v>
      </c>
      <c r="D39">
        <f t="shared" si="8"/>
        <v>1728</v>
      </c>
      <c r="E39">
        <f t="shared" si="9"/>
        <v>6912</v>
      </c>
      <c r="F39">
        <f t="shared" si="10"/>
        <v>162</v>
      </c>
      <c r="G39">
        <v>1</v>
      </c>
      <c r="J39">
        <v>31</v>
      </c>
      <c r="K39">
        <f t="shared" si="11"/>
        <v>0.16558689392858578</v>
      </c>
      <c r="L39">
        <f t="shared" si="12"/>
        <v>1.705896768195363</v>
      </c>
      <c r="M39">
        <f t="shared" si="13"/>
        <v>1.6850488140030111</v>
      </c>
      <c r="N39">
        <f t="shared" si="14"/>
        <v>4.5200426629749034E-3</v>
      </c>
      <c r="O39">
        <f t="shared" si="15"/>
        <v>2.1020785700757183</v>
      </c>
      <c r="P39">
        <v>1</v>
      </c>
      <c r="R39">
        <f t="shared" si="16"/>
        <v>222.78853419175763</v>
      </c>
      <c r="T39">
        <f t="shared" si="17"/>
        <v>1</v>
      </c>
      <c r="U39">
        <f t="shared" si="18"/>
        <v>1</v>
      </c>
      <c r="V39">
        <f t="shared" si="19"/>
        <v>0</v>
      </c>
    </row>
    <row r="40" spans="1:22" x14ac:dyDescent="0.3">
      <c r="A40">
        <v>32</v>
      </c>
      <c r="B40">
        <v>45</v>
      </c>
      <c r="C40">
        <v>15</v>
      </c>
      <c r="D40">
        <f t="shared" si="8"/>
        <v>1350</v>
      </c>
      <c r="E40">
        <f t="shared" si="9"/>
        <v>6075</v>
      </c>
      <c r="F40">
        <f t="shared" si="10"/>
        <v>112.5</v>
      </c>
      <c r="G40">
        <v>1</v>
      </c>
      <c r="J40">
        <v>32</v>
      </c>
      <c r="K40">
        <f t="shared" si="11"/>
        <v>-3.1540360748301806E-2</v>
      </c>
      <c r="L40">
        <f t="shared" si="12"/>
        <v>1.1009688362111918</v>
      </c>
      <c r="M40">
        <f t="shared" si="13"/>
        <v>0.95191293498236396</v>
      </c>
      <c r="N40">
        <f t="shared" si="14"/>
        <v>-0.196290769911864</v>
      </c>
      <c r="O40">
        <f t="shared" si="15"/>
        <v>1.1046390645279034</v>
      </c>
      <c r="P40">
        <v>1</v>
      </c>
      <c r="R40">
        <f t="shared" si="16"/>
        <v>155.15820756122585</v>
      </c>
      <c r="T40">
        <f t="shared" si="17"/>
        <v>1</v>
      </c>
      <c r="U40">
        <f t="shared" si="18"/>
        <v>1</v>
      </c>
      <c r="V40">
        <f t="shared" si="19"/>
        <v>0</v>
      </c>
    </row>
    <row r="41" spans="1:22" x14ac:dyDescent="0.3">
      <c r="A41">
        <v>33</v>
      </c>
      <c r="B41">
        <v>66</v>
      </c>
      <c r="C41">
        <v>6</v>
      </c>
      <c r="D41">
        <f t="shared" si="8"/>
        <v>792</v>
      </c>
      <c r="E41">
        <f t="shared" si="9"/>
        <v>13068</v>
      </c>
      <c r="F41">
        <f t="shared" si="10"/>
        <v>18</v>
      </c>
      <c r="G41">
        <v>0</v>
      </c>
      <c r="J41">
        <v>33</v>
      </c>
      <c r="K41">
        <f t="shared" si="11"/>
        <v>1.3483504219899114</v>
      </c>
      <c r="L41">
        <f t="shared" si="12"/>
        <v>-0.71381495974132181</v>
      </c>
      <c r="M41">
        <f t="shared" si="13"/>
        <v>-0.13033526738144846</v>
      </c>
      <c r="N41">
        <f t="shared" si="14"/>
        <v>1.4814511803101771</v>
      </c>
      <c r="O41">
        <f t="shared" si="15"/>
        <v>-0.79956362788156166</v>
      </c>
      <c r="P41">
        <v>0</v>
      </c>
      <c r="R41">
        <f t="shared" si="16"/>
        <v>-3.5452018850987894</v>
      </c>
      <c r="T41">
        <f t="shared" si="17"/>
        <v>2.8053103965682412E-2</v>
      </c>
      <c r="U41">
        <f t="shared" si="18"/>
        <v>0</v>
      </c>
      <c r="V41">
        <f t="shared" si="19"/>
        <v>0</v>
      </c>
    </row>
    <row r="42" spans="1:22" x14ac:dyDescent="0.3">
      <c r="A42">
        <v>34</v>
      </c>
      <c r="B42">
        <v>42</v>
      </c>
      <c r="C42">
        <v>12</v>
      </c>
      <c r="D42">
        <f t="shared" si="8"/>
        <v>1008</v>
      </c>
      <c r="E42">
        <f t="shared" si="9"/>
        <v>5292</v>
      </c>
      <c r="F42">
        <f t="shared" si="10"/>
        <v>72</v>
      </c>
      <c r="G42">
        <v>1</v>
      </c>
      <c r="J42">
        <v>34</v>
      </c>
      <c r="K42">
        <f t="shared" si="11"/>
        <v>-0.2286676154251894</v>
      </c>
      <c r="L42">
        <f t="shared" si="12"/>
        <v>0.49604090422702057</v>
      </c>
      <c r="M42">
        <f t="shared" si="13"/>
        <v>0.28859952063034988</v>
      </c>
      <c r="N42">
        <f t="shared" si="14"/>
        <v>-0.38414604619155202</v>
      </c>
      <c r="O42">
        <f t="shared" si="15"/>
        <v>0.28855219635241841</v>
      </c>
      <c r="P42">
        <v>1</v>
      </c>
      <c r="R42">
        <f t="shared" si="16"/>
        <v>92.07257998688506</v>
      </c>
      <c r="T42">
        <f t="shared" si="17"/>
        <v>1</v>
      </c>
      <c r="U42">
        <f t="shared" si="18"/>
        <v>1</v>
      </c>
      <c r="V42">
        <f t="shared" si="19"/>
        <v>0</v>
      </c>
    </row>
    <row r="43" spans="1:22" x14ac:dyDescent="0.3">
      <c r="A43">
        <v>35</v>
      </c>
      <c r="B43">
        <v>22</v>
      </c>
      <c r="C43">
        <v>13</v>
      </c>
      <c r="D43">
        <f t="shared" si="8"/>
        <v>572</v>
      </c>
      <c r="E43">
        <f t="shared" si="9"/>
        <v>1452</v>
      </c>
      <c r="F43">
        <f t="shared" si="10"/>
        <v>84.5</v>
      </c>
      <c r="G43">
        <v>1</v>
      </c>
      <c r="J43">
        <v>35</v>
      </c>
      <c r="K43">
        <f t="shared" si="11"/>
        <v>-1.5428493132711067</v>
      </c>
      <c r="L43">
        <f t="shared" si="12"/>
        <v>0.69768354822174428</v>
      </c>
      <c r="M43">
        <f t="shared" si="13"/>
        <v>-0.55702810702309502</v>
      </c>
      <c r="N43">
        <f t="shared" si="14"/>
        <v>-1.3054286271800601</v>
      </c>
      <c r="O43">
        <f t="shared" si="15"/>
        <v>0.54043085936954338</v>
      </c>
      <c r="P43">
        <v>1</v>
      </c>
      <c r="R43">
        <f t="shared" si="16"/>
        <v>24.611458415323931</v>
      </c>
      <c r="T43">
        <f t="shared" si="17"/>
        <v>0.99999999997951772</v>
      </c>
      <c r="U43">
        <f t="shared" si="18"/>
        <v>1</v>
      </c>
      <c r="V43">
        <f t="shared" si="19"/>
        <v>0</v>
      </c>
    </row>
    <row r="44" spans="1:22" x14ac:dyDescent="0.3">
      <c r="A44">
        <v>36</v>
      </c>
      <c r="B44">
        <v>30</v>
      </c>
      <c r="C44">
        <v>12</v>
      </c>
      <c r="D44">
        <f t="shared" si="8"/>
        <v>720</v>
      </c>
      <c r="E44">
        <f t="shared" si="9"/>
        <v>2700</v>
      </c>
      <c r="F44">
        <f t="shared" si="10"/>
        <v>72</v>
      </c>
      <c r="G44">
        <v>1</v>
      </c>
      <c r="J44">
        <v>36</v>
      </c>
      <c r="K44">
        <f t="shared" si="11"/>
        <v>-1.0171766341327397</v>
      </c>
      <c r="L44">
        <f t="shared" si="12"/>
        <v>0.49604090422702057</v>
      </c>
      <c r="M44">
        <f t="shared" si="13"/>
        <v>-0.26998019671871459</v>
      </c>
      <c r="N44">
        <f t="shared" si="14"/>
        <v>-1.0060117883587951</v>
      </c>
      <c r="O44">
        <f t="shared" si="15"/>
        <v>0.28855219635241841</v>
      </c>
      <c r="P44">
        <v>1</v>
      </c>
      <c r="R44">
        <f t="shared" si="16"/>
        <v>49.281449612252977</v>
      </c>
      <c r="T44">
        <f t="shared" si="17"/>
        <v>1</v>
      </c>
      <c r="U44">
        <f t="shared" si="18"/>
        <v>1</v>
      </c>
      <c r="V44">
        <f t="shared" si="19"/>
        <v>0</v>
      </c>
    </row>
    <row r="45" spans="1:22" x14ac:dyDescent="0.3">
      <c r="A45">
        <v>37</v>
      </c>
      <c r="B45">
        <v>66</v>
      </c>
      <c r="C45">
        <v>6</v>
      </c>
      <c r="D45">
        <f t="shared" si="8"/>
        <v>792</v>
      </c>
      <c r="E45">
        <f t="shared" si="9"/>
        <v>13068</v>
      </c>
      <c r="F45">
        <f t="shared" si="10"/>
        <v>18</v>
      </c>
      <c r="G45">
        <v>0</v>
      </c>
      <c r="J45">
        <v>37</v>
      </c>
      <c r="K45">
        <f t="shared" si="11"/>
        <v>1.3483504219899114</v>
      </c>
      <c r="L45">
        <f t="shared" si="12"/>
        <v>-0.71381495974132181</v>
      </c>
      <c r="M45">
        <f t="shared" si="13"/>
        <v>-0.13033526738144846</v>
      </c>
      <c r="N45">
        <f t="shared" si="14"/>
        <v>1.4814511803101771</v>
      </c>
      <c r="O45">
        <f t="shared" si="15"/>
        <v>-0.79956362788156166</v>
      </c>
      <c r="P45">
        <v>0</v>
      </c>
      <c r="R45">
        <f t="shared" si="16"/>
        <v>-3.5452018850987894</v>
      </c>
      <c r="T45">
        <f t="shared" si="17"/>
        <v>2.8053103965682412E-2</v>
      </c>
      <c r="U45">
        <f t="shared" si="18"/>
        <v>0</v>
      </c>
      <c r="V45">
        <f t="shared" si="19"/>
        <v>0</v>
      </c>
    </row>
    <row r="46" spans="1:22" x14ac:dyDescent="0.3">
      <c r="A46">
        <v>38</v>
      </c>
      <c r="B46">
        <v>32</v>
      </c>
      <c r="C46">
        <v>12</v>
      </c>
      <c r="D46">
        <f t="shared" si="8"/>
        <v>768</v>
      </c>
      <c r="E46">
        <f t="shared" si="9"/>
        <v>3072</v>
      </c>
      <c r="F46">
        <f t="shared" si="10"/>
        <v>72</v>
      </c>
      <c r="G46">
        <v>1</v>
      </c>
      <c r="J46">
        <v>38</v>
      </c>
      <c r="K46">
        <f t="shared" si="11"/>
        <v>-0.88575846434814798</v>
      </c>
      <c r="L46">
        <f t="shared" si="12"/>
        <v>0.49604090422702057</v>
      </c>
      <c r="M46">
        <f t="shared" si="13"/>
        <v>-0.17688357716053718</v>
      </c>
      <c r="N46">
        <f t="shared" si="14"/>
        <v>-0.91676253832553334</v>
      </c>
      <c r="O46">
        <f t="shared" si="15"/>
        <v>0.28855219635241841</v>
      </c>
      <c r="P46">
        <v>1</v>
      </c>
      <c r="R46">
        <f t="shared" si="16"/>
        <v>57.648257166255</v>
      </c>
      <c r="T46">
        <f t="shared" si="17"/>
        <v>1</v>
      </c>
      <c r="U46">
        <f t="shared" si="18"/>
        <v>1</v>
      </c>
      <c r="V46">
        <f t="shared" si="19"/>
        <v>0</v>
      </c>
    </row>
    <row r="47" spans="1:22" x14ac:dyDescent="0.3">
      <c r="A47">
        <v>39</v>
      </c>
      <c r="B47">
        <v>62</v>
      </c>
      <c r="C47">
        <v>5</v>
      </c>
      <c r="D47">
        <f t="shared" si="8"/>
        <v>620</v>
      </c>
      <c r="E47">
        <f t="shared" si="9"/>
        <v>11532</v>
      </c>
      <c r="F47">
        <f t="shared" si="10"/>
        <v>12.5</v>
      </c>
      <c r="G47">
        <v>0</v>
      </c>
      <c r="J47">
        <v>39</v>
      </c>
      <c r="K47">
        <f t="shared" si="11"/>
        <v>1.0855140824207279</v>
      </c>
      <c r="L47">
        <f t="shared" si="12"/>
        <v>-0.91545760373604557</v>
      </c>
      <c r="M47">
        <f t="shared" si="13"/>
        <v>-0.46393148746491752</v>
      </c>
      <c r="N47">
        <f t="shared" si="14"/>
        <v>1.112938147914774</v>
      </c>
      <c r="O47">
        <f t="shared" si="15"/>
        <v>-0.9103902396090966</v>
      </c>
      <c r="P47">
        <v>0</v>
      </c>
      <c r="R47">
        <f t="shared" si="16"/>
        <v>-19.062858364462478</v>
      </c>
      <c r="T47">
        <f t="shared" si="17"/>
        <v>5.261454277888616E-9</v>
      </c>
      <c r="U47">
        <f t="shared" si="18"/>
        <v>0</v>
      </c>
      <c r="V47">
        <f t="shared" si="19"/>
        <v>0</v>
      </c>
    </row>
    <row r="48" spans="1:22" x14ac:dyDescent="0.3">
      <c r="A48">
        <v>40</v>
      </c>
      <c r="B48">
        <v>59</v>
      </c>
      <c r="C48">
        <v>0</v>
      </c>
      <c r="D48">
        <f t="shared" si="8"/>
        <v>0</v>
      </c>
      <c r="E48">
        <f t="shared" si="9"/>
        <v>10443</v>
      </c>
      <c r="F48">
        <f t="shared" si="10"/>
        <v>0</v>
      </c>
      <c r="G48">
        <v>0</v>
      </c>
      <c r="J48">
        <v>40</v>
      </c>
      <c r="K48">
        <f t="shared" si="11"/>
        <v>0.88838682774384026</v>
      </c>
      <c r="L48">
        <f t="shared" si="12"/>
        <v>-1.9236708237096642</v>
      </c>
      <c r="M48">
        <f t="shared" si="13"/>
        <v>-1.6664294900913759</v>
      </c>
      <c r="N48">
        <f t="shared" si="14"/>
        <v>0.85166816596256412</v>
      </c>
      <c r="O48">
        <f t="shared" si="15"/>
        <v>-1.1622689026262216</v>
      </c>
      <c r="P48">
        <v>0</v>
      </c>
      <c r="R48">
        <f t="shared" si="16"/>
        <v>-108.52475649591217</v>
      </c>
      <c r="T48">
        <f t="shared" si="17"/>
        <v>7.3840920834954218E-48</v>
      </c>
      <c r="U48">
        <f t="shared" si="18"/>
        <v>0</v>
      </c>
      <c r="V48">
        <f t="shared" si="19"/>
        <v>0</v>
      </c>
    </row>
    <row r="49" spans="1:22" x14ac:dyDescent="0.3">
      <c r="A49">
        <v>41</v>
      </c>
      <c r="B49">
        <v>58</v>
      </c>
      <c r="C49">
        <v>13</v>
      </c>
      <c r="D49">
        <f t="shared" si="8"/>
        <v>1508</v>
      </c>
      <c r="E49">
        <f t="shared" si="9"/>
        <v>10092</v>
      </c>
      <c r="F49">
        <f t="shared" si="10"/>
        <v>84.5</v>
      </c>
      <c r="G49">
        <v>1</v>
      </c>
      <c r="J49">
        <v>41</v>
      </c>
      <c r="K49">
        <f t="shared" si="11"/>
        <v>0.82267774285154438</v>
      </c>
      <c r="L49">
        <f t="shared" si="12"/>
        <v>0.69768354822174428</v>
      </c>
      <c r="M49">
        <f t="shared" si="13"/>
        <v>1.2583559743613646</v>
      </c>
      <c r="N49">
        <f t="shared" si="14"/>
        <v>0.76745718004408325</v>
      </c>
      <c r="O49">
        <f t="shared" si="15"/>
        <v>0.54043085936954338</v>
      </c>
      <c r="P49">
        <v>1</v>
      </c>
      <c r="R49">
        <f t="shared" si="16"/>
        <v>142.09865120232863</v>
      </c>
      <c r="T49">
        <f t="shared" si="17"/>
        <v>1</v>
      </c>
      <c r="U49">
        <f t="shared" si="18"/>
        <v>1</v>
      </c>
      <c r="V49">
        <f t="shared" si="19"/>
        <v>0</v>
      </c>
    </row>
    <row r="50" spans="1:22" x14ac:dyDescent="0.3">
      <c r="A50">
        <v>42</v>
      </c>
      <c r="B50">
        <v>72</v>
      </c>
      <c r="C50">
        <v>1</v>
      </c>
      <c r="D50">
        <f t="shared" si="8"/>
        <v>144</v>
      </c>
      <c r="E50">
        <f t="shared" si="9"/>
        <v>15552</v>
      </c>
      <c r="F50">
        <f t="shared" si="10"/>
        <v>0.5</v>
      </c>
      <c r="G50">
        <v>0</v>
      </c>
      <c r="J50">
        <v>42</v>
      </c>
      <c r="K50">
        <f t="shared" si="11"/>
        <v>1.7426049313436864</v>
      </c>
      <c r="L50">
        <f t="shared" si="12"/>
        <v>-1.7220281797149404</v>
      </c>
      <c r="M50">
        <f t="shared" si="13"/>
        <v>-1.3871396314168436</v>
      </c>
      <c r="N50">
        <f t="shared" si="14"/>
        <v>2.0774058498871186</v>
      </c>
      <c r="O50">
        <f t="shared" si="15"/>
        <v>-1.1521937561055366</v>
      </c>
      <c r="P50">
        <v>0</v>
      </c>
      <c r="R50">
        <f t="shared" si="16"/>
        <v>-119.04272045467241</v>
      </c>
      <c r="T50">
        <f t="shared" si="17"/>
        <v>1.997116481585784E-52</v>
      </c>
      <c r="U50">
        <f t="shared" si="18"/>
        <v>0</v>
      </c>
      <c r="V50">
        <f t="shared" si="19"/>
        <v>0</v>
      </c>
    </row>
    <row r="51" spans="1:22" x14ac:dyDescent="0.3">
      <c r="A51">
        <v>43</v>
      </c>
      <c r="B51">
        <v>45</v>
      </c>
      <c r="C51">
        <v>11</v>
      </c>
      <c r="D51">
        <f t="shared" si="8"/>
        <v>990</v>
      </c>
      <c r="E51">
        <f t="shared" si="9"/>
        <v>6075</v>
      </c>
      <c r="F51">
        <f t="shared" si="10"/>
        <v>60.5</v>
      </c>
      <c r="G51">
        <v>1</v>
      </c>
      <c r="J51">
        <v>43</v>
      </c>
      <c r="K51">
        <f t="shared" si="11"/>
        <v>-3.1540360748301806E-2</v>
      </c>
      <c r="L51">
        <f t="shared" si="12"/>
        <v>0.29439826023229682</v>
      </c>
      <c r="M51">
        <f t="shared" si="13"/>
        <v>0.25368828829603335</v>
      </c>
      <c r="N51">
        <f t="shared" si="14"/>
        <v>-0.196290769911864</v>
      </c>
      <c r="O51">
        <f t="shared" si="15"/>
        <v>5.682382637666341E-2</v>
      </c>
      <c r="P51">
        <v>1</v>
      </c>
      <c r="R51">
        <f t="shared" si="16"/>
        <v>82.093467340689301</v>
      </c>
      <c r="T51">
        <f t="shared" si="17"/>
        <v>1</v>
      </c>
      <c r="U51">
        <f t="shared" si="18"/>
        <v>1</v>
      </c>
      <c r="V51">
        <f t="shared" si="19"/>
        <v>0</v>
      </c>
    </row>
    <row r="52" spans="1:22" x14ac:dyDescent="0.3">
      <c r="A52">
        <v>44</v>
      </c>
      <c r="B52">
        <v>40</v>
      </c>
      <c r="C52">
        <v>9</v>
      </c>
      <c r="D52">
        <f t="shared" si="8"/>
        <v>720</v>
      </c>
      <c r="E52">
        <f t="shared" si="9"/>
        <v>4800</v>
      </c>
      <c r="F52">
        <f t="shared" si="10"/>
        <v>40.5</v>
      </c>
      <c r="G52">
        <v>1</v>
      </c>
      <c r="J52">
        <v>44</v>
      </c>
      <c r="K52">
        <f t="shared" si="11"/>
        <v>-0.36008578520978113</v>
      </c>
      <c r="L52">
        <f t="shared" si="12"/>
        <v>-0.10888702775715065</v>
      </c>
      <c r="M52">
        <f t="shared" si="13"/>
        <v>-0.26998019671871459</v>
      </c>
      <c r="N52">
        <f t="shared" si="14"/>
        <v>-0.50218537688070464</v>
      </c>
      <c r="O52">
        <f t="shared" si="15"/>
        <v>-0.34618203445073659</v>
      </c>
      <c r="P52">
        <v>1</v>
      </c>
      <c r="R52">
        <f t="shared" si="16"/>
        <v>36.090585832772355</v>
      </c>
      <c r="T52">
        <f t="shared" si="17"/>
        <v>0.99999999999999978</v>
      </c>
      <c r="U52">
        <f t="shared" si="18"/>
        <v>1</v>
      </c>
      <c r="V52">
        <f t="shared" si="19"/>
        <v>0</v>
      </c>
    </row>
    <row r="53" spans="1:22" x14ac:dyDescent="0.3">
      <c r="A53">
        <v>45</v>
      </c>
      <c r="B53">
        <v>38</v>
      </c>
      <c r="C53">
        <v>10</v>
      </c>
      <c r="D53">
        <f t="shared" si="8"/>
        <v>760</v>
      </c>
      <c r="E53">
        <f t="shared" si="9"/>
        <v>4332</v>
      </c>
      <c r="F53">
        <f t="shared" si="10"/>
        <v>50</v>
      </c>
      <c r="G53">
        <v>1</v>
      </c>
      <c r="J53">
        <v>45</v>
      </c>
      <c r="K53">
        <f t="shared" si="11"/>
        <v>-0.49150395499437283</v>
      </c>
      <c r="L53">
        <f t="shared" si="12"/>
        <v>9.2755616237573085E-2</v>
      </c>
      <c r="M53">
        <f t="shared" si="13"/>
        <v>-0.19239968042023342</v>
      </c>
      <c r="N53">
        <f t="shared" si="14"/>
        <v>-0.61446669143867905</v>
      </c>
      <c r="O53">
        <f t="shared" si="15"/>
        <v>-0.1547542505577216</v>
      </c>
      <c r="P53">
        <v>1</v>
      </c>
      <c r="R53">
        <f t="shared" si="16"/>
        <v>46.915790572332277</v>
      </c>
      <c r="T53">
        <f t="shared" si="17"/>
        <v>1</v>
      </c>
      <c r="U53">
        <f t="shared" si="18"/>
        <v>1</v>
      </c>
      <c r="V53">
        <f t="shared" si="19"/>
        <v>0</v>
      </c>
    </row>
    <row r="54" spans="1:22" x14ac:dyDescent="0.3">
      <c r="A54">
        <v>46</v>
      </c>
      <c r="B54">
        <v>48</v>
      </c>
      <c r="C54">
        <v>9</v>
      </c>
      <c r="D54">
        <f t="shared" si="8"/>
        <v>864</v>
      </c>
      <c r="E54">
        <f t="shared" si="9"/>
        <v>6912</v>
      </c>
      <c r="F54">
        <f t="shared" si="10"/>
        <v>40.5</v>
      </c>
      <c r="G54">
        <v>1</v>
      </c>
      <c r="J54">
        <v>46</v>
      </c>
      <c r="K54">
        <f t="shared" si="11"/>
        <v>0.16558689392858578</v>
      </c>
      <c r="L54">
        <f t="shared" si="12"/>
        <v>-0.10888702775715065</v>
      </c>
      <c r="M54">
        <f t="shared" si="13"/>
        <v>9.3096619558176528E-3</v>
      </c>
      <c r="N54">
        <f t="shared" si="14"/>
        <v>4.5200426629749034E-3</v>
      </c>
      <c r="O54">
        <f t="shared" si="15"/>
        <v>-0.34618203445073659</v>
      </c>
      <c r="P54">
        <v>1</v>
      </c>
      <c r="R54">
        <f t="shared" si="16"/>
        <v>52.116231775440994</v>
      </c>
      <c r="T54">
        <f t="shared" si="17"/>
        <v>1</v>
      </c>
      <c r="U54">
        <f t="shared" si="18"/>
        <v>1</v>
      </c>
      <c r="V54">
        <f t="shared" si="19"/>
        <v>0</v>
      </c>
    </row>
    <row r="55" spans="1:22" x14ac:dyDescent="0.3">
      <c r="A55">
        <v>47</v>
      </c>
      <c r="B55">
        <v>64</v>
      </c>
      <c r="C55">
        <v>12</v>
      </c>
      <c r="D55">
        <f t="shared" si="8"/>
        <v>1536</v>
      </c>
      <c r="E55">
        <f t="shared" si="9"/>
        <v>12288</v>
      </c>
      <c r="F55">
        <f t="shared" si="10"/>
        <v>72</v>
      </c>
      <c r="G55">
        <v>0</v>
      </c>
      <c r="J55">
        <v>47</v>
      </c>
      <c r="K55">
        <f t="shared" si="11"/>
        <v>1.2169322522053196</v>
      </c>
      <c r="L55">
        <f t="shared" si="12"/>
        <v>0.49604090422702057</v>
      </c>
      <c r="M55">
        <f t="shared" si="13"/>
        <v>1.3126623357703016</v>
      </c>
      <c r="N55">
        <f t="shared" si="14"/>
        <v>1.2943156560468865</v>
      </c>
      <c r="O55">
        <f t="shared" si="15"/>
        <v>0.28855219635241841</v>
      </c>
      <c r="P55">
        <v>0</v>
      </c>
      <c r="R55">
        <f t="shared" si="16"/>
        <v>124.33576248924074</v>
      </c>
      <c r="T55">
        <f t="shared" si="17"/>
        <v>1</v>
      </c>
      <c r="U55">
        <f t="shared" si="18"/>
        <v>1</v>
      </c>
      <c r="V55">
        <f t="shared" si="19"/>
        <v>-1</v>
      </c>
    </row>
    <row r="56" spans="1:22" x14ac:dyDescent="0.3">
      <c r="A56">
        <v>48</v>
      </c>
      <c r="B56">
        <v>34</v>
      </c>
      <c r="C56">
        <v>5</v>
      </c>
      <c r="D56">
        <f t="shared" si="8"/>
        <v>340</v>
      </c>
      <c r="E56">
        <f t="shared" si="9"/>
        <v>3468</v>
      </c>
      <c r="F56">
        <f t="shared" si="10"/>
        <v>12.5</v>
      </c>
      <c r="G56">
        <v>1</v>
      </c>
      <c r="J56">
        <v>48</v>
      </c>
      <c r="K56">
        <f t="shared" si="11"/>
        <v>-0.75434029456355634</v>
      </c>
      <c r="L56">
        <f t="shared" si="12"/>
        <v>-0.91545760373604557</v>
      </c>
      <c r="M56">
        <f t="shared" si="13"/>
        <v>-1.0069951015542857</v>
      </c>
      <c r="N56">
        <f t="shared" si="14"/>
        <v>-0.82175527216109345</v>
      </c>
      <c r="O56">
        <f t="shared" si="15"/>
        <v>-0.9103902396090966</v>
      </c>
      <c r="P56">
        <v>1</v>
      </c>
      <c r="R56">
        <f t="shared" si="16"/>
        <v>-39.863452239917173</v>
      </c>
      <c r="T56">
        <f t="shared" si="17"/>
        <v>4.8699293703233821E-18</v>
      </c>
      <c r="U56">
        <f t="shared" si="18"/>
        <v>0</v>
      </c>
      <c r="V56">
        <f t="shared" si="19"/>
        <v>1</v>
      </c>
    </row>
    <row r="57" spans="1:22" x14ac:dyDescent="0.3">
      <c r="A57">
        <v>49</v>
      </c>
      <c r="B57">
        <v>57</v>
      </c>
      <c r="C57">
        <v>15</v>
      </c>
      <c r="D57">
        <f t="shared" si="8"/>
        <v>1710</v>
      </c>
      <c r="E57">
        <f t="shared" si="9"/>
        <v>9747</v>
      </c>
      <c r="F57">
        <f t="shared" si="10"/>
        <v>112.5</v>
      </c>
      <c r="G57">
        <v>1</v>
      </c>
      <c r="J57">
        <v>49</v>
      </c>
      <c r="K57">
        <f t="shared" si="11"/>
        <v>0.7569686579592485</v>
      </c>
      <c r="L57">
        <f t="shared" si="12"/>
        <v>1.1009688362111918</v>
      </c>
      <c r="M57">
        <f t="shared" si="13"/>
        <v>1.6501375816686947</v>
      </c>
      <c r="N57">
        <f t="shared" si="14"/>
        <v>0.68468569815839697</v>
      </c>
      <c r="O57">
        <f t="shared" si="15"/>
        <v>1.1046390645279034</v>
      </c>
      <c r="P57">
        <v>1</v>
      </c>
      <c r="R57">
        <f t="shared" si="16"/>
        <v>182.61731062933822</v>
      </c>
      <c r="T57">
        <f t="shared" si="17"/>
        <v>1</v>
      </c>
      <c r="U57">
        <f t="shared" si="18"/>
        <v>1</v>
      </c>
      <c r="V57">
        <f t="shared" si="19"/>
        <v>0</v>
      </c>
    </row>
    <row r="58" spans="1:22" x14ac:dyDescent="0.3">
      <c r="A58">
        <v>50</v>
      </c>
      <c r="B58">
        <v>46</v>
      </c>
      <c r="C58">
        <v>10</v>
      </c>
      <c r="D58">
        <f t="shared" si="8"/>
        <v>920</v>
      </c>
      <c r="E58">
        <f t="shared" si="9"/>
        <v>6348</v>
      </c>
      <c r="F58">
        <f t="shared" si="10"/>
        <v>50</v>
      </c>
      <c r="G58">
        <v>1</v>
      </c>
      <c r="J58">
        <v>50</v>
      </c>
      <c r="K58">
        <f t="shared" si="11"/>
        <v>3.4168724143994057E-2</v>
      </c>
      <c r="L58">
        <f t="shared" si="12"/>
        <v>9.2755616237573085E-2</v>
      </c>
      <c r="M58">
        <f t="shared" si="13"/>
        <v>0.11792238477369131</v>
      </c>
      <c r="N58">
        <f t="shared" si="14"/>
        <v>-0.13079333641971225</v>
      </c>
      <c r="O58">
        <f t="shared" si="15"/>
        <v>-0.1547542505577216</v>
      </c>
      <c r="P58">
        <v>1</v>
      </c>
      <c r="R58">
        <f t="shared" si="16"/>
        <v>66.450053288529176</v>
      </c>
      <c r="T58">
        <f t="shared" si="17"/>
        <v>1</v>
      </c>
      <c r="U58">
        <f t="shared" si="18"/>
        <v>1</v>
      </c>
      <c r="V58">
        <f t="shared" si="19"/>
        <v>0</v>
      </c>
    </row>
    <row r="59" spans="1:22" x14ac:dyDescent="0.3">
      <c r="K59" s="16" t="s">
        <v>51</v>
      </c>
    </row>
    <row r="60" spans="1:22" x14ac:dyDescent="0.3">
      <c r="A60">
        <v>51</v>
      </c>
      <c r="B60">
        <v>69</v>
      </c>
      <c r="C60">
        <v>14</v>
      </c>
      <c r="D60">
        <f t="shared" si="8"/>
        <v>1932</v>
      </c>
      <c r="E60">
        <f t="shared" si="9"/>
        <v>14283</v>
      </c>
      <c r="F60">
        <f t="shared" si="10"/>
        <v>98</v>
      </c>
      <c r="G60">
        <v>0</v>
      </c>
      <c r="J60">
        <v>51</v>
      </c>
      <c r="K60">
        <f t="shared" si="11"/>
        <v>1.5454776766667988</v>
      </c>
      <c r="L60">
        <f t="shared" si="12"/>
        <v>0.89932619221646803</v>
      </c>
      <c r="M60">
        <f t="shared" si="13"/>
        <v>2.0807094471252654</v>
      </c>
      <c r="N60">
        <f t="shared" si="14"/>
        <v>1.7729507469510724</v>
      </c>
      <c r="O60">
        <f t="shared" si="15"/>
        <v>0.81245981542803847</v>
      </c>
      <c r="P60">
        <v>0</v>
      </c>
      <c r="R60">
        <f t="shared" si="16"/>
        <v>169.06090148142556</v>
      </c>
      <c r="T60">
        <f t="shared" si="17"/>
        <v>1</v>
      </c>
      <c r="U60">
        <f t="shared" si="18"/>
        <v>1</v>
      </c>
      <c r="V60">
        <f t="shared" si="19"/>
        <v>-1</v>
      </c>
    </row>
    <row r="61" spans="1:22" x14ac:dyDescent="0.3">
      <c r="A61">
        <v>52</v>
      </c>
      <c r="B61">
        <v>52</v>
      </c>
      <c r="C61">
        <v>7</v>
      </c>
      <c r="D61">
        <f t="shared" si="8"/>
        <v>728</v>
      </c>
      <c r="E61">
        <f t="shared" si="9"/>
        <v>8112</v>
      </c>
      <c r="F61">
        <f t="shared" si="10"/>
        <v>24.5</v>
      </c>
      <c r="G61">
        <v>1</v>
      </c>
      <c r="J61">
        <v>52</v>
      </c>
      <c r="K61">
        <f t="shared" si="11"/>
        <v>0.42842323349776923</v>
      </c>
      <c r="L61">
        <f t="shared" si="12"/>
        <v>-0.51217231574659805</v>
      </c>
      <c r="M61">
        <f t="shared" si="13"/>
        <v>-0.25446409345901838</v>
      </c>
      <c r="N61">
        <f t="shared" si="14"/>
        <v>0.29242084922188372</v>
      </c>
      <c r="O61">
        <f t="shared" si="15"/>
        <v>-0.66858672311265666</v>
      </c>
      <c r="P61">
        <v>1</v>
      </c>
      <c r="R61">
        <f t="shared" si="16"/>
        <v>20.403472421444224</v>
      </c>
      <c r="T61">
        <f t="shared" si="17"/>
        <v>0.99999999862315669</v>
      </c>
      <c r="U61">
        <f t="shared" si="18"/>
        <v>1</v>
      </c>
      <c r="V61">
        <f t="shared" si="19"/>
        <v>0</v>
      </c>
    </row>
    <row r="62" spans="1:22" x14ac:dyDescent="0.3">
      <c r="A62">
        <v>53</v>
      </c>
      <c r="B62">
        <v>71</v>
      </c>
      <c r="C62">
        <v>7</v>
      </c>
      <c r="D62">
        <f t="shared" si="8"/>
        <v>994</v>
      </c>
      <c r="E62">
        <f t="shared" si="9"/>
        <v>15123</v>
      </c>
      <c r="F62">
        <f t="shared" si="10"/>
        <v>24.5</v>
      </c>
      <c r="G62">
        <v>0</v>
      </c>
      <c r="J62">
        <v>53</v>
      </c>
      <c r="K62">
        <f t="shared" si="11"/>
        <v>1.6768958464513906</v>
      </c>
      <c r="L62">
        <f t="shared" si="12"/>
        <v>-0.51217231574659805</v>
      </c>
      <c r="M62">
        <f t="shared" si="13"/>
        <v>0.26144633992588151</v>
      </c>
      <c r="N62">
        <f t="shared" si="14"/>
        <v>1.9744813115423085</v>
      </c>
      <c r="O62">
        <f t="shared" si="15"/>
        <v>-0.66858672311265666</v>
      </c>
      <c r="P62">
        <v>0</v>
      </c>
      <c r="R62">
        <f t="shared" si="16"/>
        <v>10.121920452422874</v>
      </c>
      <c r="T62">
        <f t="shared" si="17"/>
        <v>0.99995981274452095</v>
      </c>
      <c r="U62">
        <f t="shared" si="18"/>
        <v>1</v>
      </c>
      <c r="V62">
        <f t="shared" si="19"/>
        <v>-1</v>
      </c>
    </row>
    <row r="63" spans="1:22" x14ac:dyDescent="0.3">
      <c r="A63">
        <v>54</v>
      </c>
      <c r="B63">
        <v>74</v>
      </c>
      <c r="C63">
        <v>10</v>
      </c>
      <c r="D63">
        <f t="shared" si="8"/>
        <v>1480</v>
      </c>
      <c r="E63">
        <f t="shared" si="9"/>
        <v>16428</v>
      </c>
      <c r="F63">
        <f t="shared" si="10"/>
        <v>50</v>
      </c>
      <c r="G63">
        <v>0</v>
      </c>
      <c r="J63">
        <v>54</v>
      </c>
      <c r="K63">
        <f t="shared" si="11"/>
        <v>1.8740231011282782</v>
      </c>
      <c r="L63">
        <f t="shared" si="12"/>
        <v>9.2755616237573085E-2</v>
      </c>
      <c r="M63">
        <f t="shared" si="13"/>
        <v>1.2040496129524279</v>
      </c>
      <c r="N63">
        <f t="shared" si="14"/>
        <v>2.2875734386751221</v>
      </c>
      <c r="O63">
        <f t="shared" si="15"/>
        <v>-0.1547542505577216</v>
      </c>
      <c r="P63">
        <v>0</v>
      </c>
      <c r="R63">
        <f t="shared" si="16"/>
        <v>72.578367220424681</v>
      </c>
      <c r="T63">
        <f t="shared" si="17"/>
        <v>1</v>
      </c>
      <c r="U63">
        <f t="shared" si="18"/>
        <v>1</v>
      </c>
      <c r="V63">
        <f t="shared" si="19"/>
        <v>-1</v>
      </c>
    </row>
    <row r="64" spans="1:22" x14ac:dyDescent="0.3">
      <c r="A64">
        <v>55</v>
      </c>
      <c r="B64">
        <v>55</v>
      </c>
      <c r="C64">
        <v>18</v>
      </c>
      <c r="D64">
        <f t="shared" si="8"/>
        <v>1980</v>
      </c>
      <c r="E64">
        <f t="shared" si="9"/>
        <v>9075</v>
      </c>
      <c r="F64">
        <f t="shared" si="10"/>
        <v>162</v>
      </c>
      <c r="G64">
        <v>0</v>
      </c>
      <c r="J64">
        <v>55</v>
      </c>
      <c r="K64">
        <f t="shared" si="11"/>
        <v>0.62555048817465686</v>
      </c>
      <c r="L64">
        <f t="shared" si="12"/>
        <v>1.705896768195363</v>
      </c>
      <c r="M64">
        <f t="shared" si="13"/>
        <v>2.1738060666834427</v>
      </c>
      <c r="N64">
        <f t="shared" si="14"/>
        <v>0.52346124648540804</v>
      </c>
      <c r="O64">
        <f t="shared" si="15"/>
        <v>2.1020785700757183</v>
      </c>
      <c r="P64">
        <v>0</v>
      </c>
      <c r="R64">
        <f t="shared" si="16"/>
        <v>242.39742950872147</v>
      </c>
      <c r="T64">
        <f t="shared" si="17"/>
        <v>1</v>
      </c>
      <c r="U64">
        <f t="shared" si="18"/>
        <v>1</v>
      </c>
      <c r="V64">
        <f t="shared" si="19"/>
        <v>-1</v>
      </c>
    </row>
    <row r="65" spans="1:22" x14ac:dyDescent="0.3">
      <c r="A65">
        <v>56</v>
      </c>
      <c r="B65">
        <v>50</v>
      </c>
      <c r="C65">
        <v>15</v>
      </c>
      <c r="D65">
        <f t="shared" si="8"/>
        <v>1500</v>
      </c>
      <c r="E65">
        <f t="shared" si="9"/>
        <v>7500</v>
      </c>
      <c r="F65">
        <f t="shared" si="10"/>
        <v>112.5</v>
      </c>
      <c r="G65">
        <v>1</v>
      </c>
      <c r="J65">
        <v>56</v>
      </c>
      <c r="K65">
        <f t="shared" si="11"/>
        <v>0.29700506371317753</v>
      </c>
      <c r="L65">
        <f t="shared" si="12"/>
        <v>1.1009688362111918</v>
      </c>
      <c r="M65">
        <f t="shared" si="13"/>
        <v>1.2428398711016684</v>
      </c>
      <c r="N65">
        <f t="shared" si="14"/>
        <v>0.14559143787684023</v>
      </c>
      <c r="O65">
        <f t="shared" si="15"/>
        <v>1.1046390645279034</v>
      </c>
      <c r="P65">
        <v>1</v>
      </c>
      <c r="R65">
        <f t="shared" si="16"/>
        <v>168.76066736650856</v>
      </c>
      <c r="T65">
        <f t="shared" si="17"/>
        <v>1</v>
      </c>
      <c r="U65">
        <f t="shared" si="18"/>
        <v>1</v>
      </c>
      <c r="V65">
        <f t="shared" si="19"/>
        <v>0</v>
      </c>
    </row>
    <row r="66" spans="1:22" x14ac:dyDescent="0.3">
      <c r="A66">
        <v>57</v>
      </c>
      <c r="B66">
        <v>18</v>
      </c>
      <c r="C66">
        <v>9</v>
      </c>
      <c r="D66">
        <f t="shared" si="8"/>
        <v>324</v>
      </c>
      <c r="E66">
        <f t="shared" si="9"/>
        <v>972</v>
      </c>
      <c r="F66">
        <f t="shared" si="10"/>
        <v>40.5</v>
      </c>
      <c r="G66">
        <v>0</v>
      </c>
      <c r="J66">
        <v>57</v>
      </c>
      <c r="K66">
        <f t="shared" si="11"/>
        <v>-1.80568565284029</v>
      </c>
      <c r="L66">
        <f t="shared" si="12"/>
        <v>-0.10888702775715065</v>
      </c>
      <c r="M66">
        <f t="shared" si="13"/>
        <v>-1.0380273080736784</v>
      </c>
      <c r="N66">
        <f t="shared" si="14"/>
        <v>-1.4205889498036237</v>
      </c>
      <c r="O66">
        <f t="shared" si="15"/>
        <v>-0.34618203445073659</v>
      </c>
      <c r="P66">
        <v>0</v>
      </c>
      <c r="R66">
        <f t="shared" si="16"/>
        <v>-48.733372731157466</v>
      </c>
      <c r="T66">
        <f t="shared" si="17"/>
        <v>6.844868960376678E-22</v>
      </c>
      <c r="U66">
        <f t="shared" si="18"/>
        <v>0</v>
      </c>
      <c r="V66">
        <f t="shared" si="19"/>
        <v>0</v>
      </c>
    </row>
    <row r="67" spans="1:22" x14ac:dyDescent="0.3">
      <c r="A67">
        <v>58</v>
      </c>
      <c r="B67">
        <v>37</v>
      </c>
      <c r="C67">
        <v>16</v>
      </c>
      <c r="D67">
        <f t="shared" si="8"/>
        <v>1184</v>
      </c>
      <c r="E67">
        <f t="shared" si="9"/>
        <v>4107</v>
      </c>
      <c r="F67">
        <f t="shared" si="10"/>
        <v>128</v>
      </c>
      <c r="G67">
        <v>1</v>
      </c>
      <c r="J67">
        <v>58</v>
      </c>
      <c r="K67">
        <f t="shared" si="11"/>
        <v>-0.5572130398866687</v>
      </c>
      <c r="L67">
        <f t="shared" si="12"/>
        <v>1.3026114802059154</v>
      </c>
      <c r="M67">
        <f t="shared" si="13"/>
        <v>0.62995379234366711</v>
      </c>
      <c r="N67">
        <f t="shared" si="14"/>
        <v>-0.66844809266847449</v>
      </c>
      <c r="O67">
        <f t="shared" si="15"/>
        <v>1.4169686066691383</v>
      </c>
      <c r="P67">
        <v>1</v>
      </c>
      <c r="R67">
        <f t="shared" si="16"/>
        <v>144.31923272024787</v>
      </c>
      <c r="T67">
        <f t="shared" si="17"/>
        <v>1</v>
      </c>
      <c r="U67">
        <f t="shared" si="18"/>
        <v>1</v>
      </c>
      <c r="V67">
        <f t="shared" si="19"/>
        <v>0</v>
      </c>
    </row>
    <row r="68" spans="1:22" x14ac:dyDescent="0.3">
      <c r="A68">
        <v>59</v>
      </c>
      <c r="B68">
        <v>29</v>
      </c>
      <c r="C68">
        <v>3</v>
      </c>
      <c r="D68">
        <f t="shared" si="8"/>
        <v>174</v>
      </c>
      <c r="E68">
        <f t="shared" si="9"/>
        <v>2523</v>
      </c>
      <c r="F68">
        <f t="shared" si="10"/>
        <v>4.5</v>
      </c>
      <c r="G68">
        <v>0</v>
      </c>
      <c r="J68">
        <v>59</v>
      </c>
      <c r="K68">
        <f t="shared" si="11"/>
        <v>-1.0828857190250356</v>
      </c>
      <c r="L68">
        <f t="shared" si="12"/>
        <v>-1.3187428917254931</v>
      </c>
      <c r="M68">
        <f t="shared" si="13"/>
        <v>-1.3289542441929827</v>
      </c>
      <c r="N68">
        <f t="shared" si="14"/>
        <v>-1.0484771573262341</v>
      </c>
      <c r="O68">
        <f t="shared" si="15"/>
        <v>-1.0715925839400566</v>
      </c>
      <c r="P68">
        <v>0</v>
      </c>
      <c r="R68">
        <f t="shared" si="16"/>
        <v>-79.752605965374613</v>
      </c>
      <c r="T68">
        <f t="shared" si="17"/>
        <v>2.311443657806777E-35</v>
      </c>
      <c r="U68">
        <f t="shared" si="18"/>
        <v>0</v>
      </c>
      <c r="V68">
        <f t="shared" si="19"/>
        <v>0</v>
      </c>
    </row>
    <row r="69" spans="1:22" x14ac:dyDescent="0.3">
      <c r="A69">
        <v>60</v>
      </c>
      <c r="B69">
        <v>43</v>
      </c>
      <c r="C69">
        <v>8</v>
      </c>
      <c r="D69">
        <f t="shared" si="8"/>
        <v>688</v>
      </c>
      <c r="E69">
        <f t="shared" si="9"/>
        <v>5547</v>
      </c>
      <c r="F69">
        <f t="shared" si="10"/>
        <v>32</v>
      </c>
      <c r="G69">
        <v>1</v>
      </c>
      <c r="J69">
        <v>60</v>
      </c>
      <c r="K69">
        <f t="shared" si="11"/>
        <v>-0.16295853053289353</v>
      </c>
      <c r="L69">
        <f t="shared" si="12"/>
        <v>-0.31052967175187435</v>
      </c>
      <c r="M69">
        <f t="shared" si="13"/>
        <v>-0.33204460975749955</v>
      </c>
      <c r="N69">
        <f t="shared" si="14"/>
        <v>-0.32296712479778389</v>
      </c>
      <c r="O69">
        <f t="shared" si="15"/>
        <v>-0.5174595253023816</v>
      </c>
      <c r="P69">
        <v>1</v>
      </c>
      <c r="R69">
        <f t="shared" si="16"/>
        <v>26.247204335462001</v>
      </c>
      <c r="T69">
        <f t="shared" si="17"/>
        <v>0.99999999999600986</v>
      </c>
      <c r="U69">
        <f t="shared" si="18"/>
        <v>1</v>
      </c>
      <c r="V69">
        <f t="shared" si="19"/>
        <v>0</v>
      </c>
    </row>
    <row r="70" spans="1:22" x14ac:dyDescent="0.3">
      <c r="A70">
        <v>61</v>
      </c>
      <c r="B70">
        <v>52</v>
      </c>
      <c r="C70">
        <v>12</v>
      </c>
      <c r="D70">
        <f t="shared" si="8"/>
        <v>1248</v>
      </c>
      <c r="E70">
        <f t="shared" si="9"/>
        <v>8112</v>
      </c>
      <c r="F70">
        <f t="shared" si="10"/>
        <v>72</v>
      </c>
      <c r="G70">
        <v>1</v>
      </c>
      <c r="J70">
        <v>61</v>
      </c>
      <c r="K70">
        <f t="shared" si="11"/>
        <v>0.42842323349776923</v>
      </c>
      <c r="L70">
        <f t="shared" si="12"/>
        <v>0.49604090422702057</v>
      </c>
      <c r="M70">
        <f t="shared" si="13"/>
        <v>0.75408261842123703</v>
      </c>
      <c r="N70">
        <f t="shared" si="14"/>
        <v>0.29242084922188372</v>
      </c>
      <c r="O70">
        <f t="shared" si="15"/>
        <v>0.28855219635241841</v>
      </c>
      <c r="P70">
        <v>1</v>
      </c>
      <c r="R70">
        <f t="shared" si="16"/>
        <v>114.14737789188146</v>
      </c>
      <c r="T70">
        <f t="shared" si="17"/>
        <v>1</v>
      </c>
      <c r="U70">
        <f t="shared" si="18"/>
        <v>1</v>
      </c>
      <c r="V70">
        <f t="shared" si="19"/>
        <v>0</v>
      </c>
    </row>
    <row r="71" spans="1:22" x14ac:dyDescent="0.3">
      <c r="A71">
        <v>62</v>
      </c>
      <c r="B71">
        <v>64</v>
      </c>
      <c r="C71">
        <v>1</v>
      </c>
      <c r="D71">
        <f t="shared" si="8"/>
        <v>128</v>
      </c>
      <c r="E71">
        <f t="shared" si="9"/>
        <v>12288</v>
      </c>
      <c r="F71">
        <f t="shared" si="10"/>
        <v>0.5</v>
      </c>
      <c r="G71">
        <v>0</v>
      </c>
      <c r="J71">
        <v>62</v>
      </c>
      <c r="K71">
        <f t="shared" si="11"/>
        <v>1.2169322522053196</v>
      </c>
      <c r="L71">
        <f t="shared" si="12"/>
        <v>-1.7220281797149404</v>
      </c>
      <c r="M71">
        <f t="shared" si="13"/>
        <v>-1.418171837936236</v>
      </c>
      <c r="N71">
        <f t="shared" si="14"/>
        <v>1.2943156560468865</v>
      </c>
      <c r="O71">
        <f t="shared" si="15"/>
        <v>-1.1521937561055366</v>
      </c>
      <c r="P71">
        <v>0</v>
      </c>
      <c r="R71">
        <f t="shared" si="16"/>
        <v>-99.095736263109629</v>
      </c>
      <c r="T71">
        <f t="shared" si="17"/>
        <v>9.1890065435777524E-44</v>
      </c>
      <c r="U71">
        <f t="shared" si="18"/>
        <v>0</v>
      </c>
      <c r="V71">
        <f t="shared" si="19"/>
        <v>0</v>
      </c>
    </row>
    <row r="72" spans="1:22" x14ac:dyDescent="0.3">
      <c r="A72">
        <v>63</v>
      </c>
      <c r="B72">
        <v>33</v>
      </c>
      <c r="C72">
        <v>6</v>
      </c>
      <c r="D72">
        <f t="shared" si="8"/>
        <v>396</v>
      </c>
      <c r="E72">
        <f t="shared" si="9"/>
        <v>3267</v>
      </c>
      <c r="F72">
        <f t="shared" si="10"/>
        <v>18</v>
      </c>
      <c r="G72">
        <v>1</v>
      </c>
      <c r="J72">
        <v>63</v>
      </c>
      <c r="K72">
        <f t="shared" si="11"/>
        <v>-0.82004937945585221</v>
      </c>
      <c r="L72">
        <f t="shared" si="12"/>
        <v>-0.71381495974132181</v>
      </c>
      <c r="M72">
        <f t="shared" si="13"/>
        <v>-0.89838237873641213</v>
      </c>
      <c r="N72">
        <f t="shared" si="14"/>
        <v>-0.86997865725971069</v>
      </c>
      <c r="O72">
        <f t="shared" si="15"/>
        <v>-0.79956362788156166</v>
      </c>
      <c r="P72">
        <v>1</v>
      </c>
      <c r="R72">
        <f t="shared" si="16"/>
        <v>-28.269530437274668</v>
      </c>
      <c r="T72">
        <f t="shared" si="17"/>
        <v>5.2807903374913069E-13</v>
      </c>
      <c r="U72">
        <f t="shared" si="18"/>
        <v>0</v>
      </c>
      <c r="V72">
        <f t="shared" si="19"/>
        <v>1</v>
      </c>
    </row>
    <row r="73" spans="1:22" x14ac:dyDescent="0.3">
      <c r="A73">
        <v>64</v>
      </c>
      <c r="B73">
        <v>40</v>
      </c>
      <c r="C73">
        <v>15</v>
      </c>
      <c r="D73">
        <f t="shared" si="8"/>
        <v>1200</v>
      </c>
      <c r="E73">
        <f t="shared" si="9"/>
        <v>4800</v>
      </c>
      <c r="F73">
        <f t="shared" si="10"/>
        <v>112.5</v>
      </c>
      <c r="G73">
        <v>1</v>
      </c>
      <c r="J73">
        <v>64</v>
      </c>
      <c r="K73">
        <f t="shared" si="11"/>
        <v>-0.36008578520978113</v>
      </c>
      <c r="L73">
        <f t="shared" si="12"/>
        <v>1.1009688362111918</v>
      </c>
      <c r="M73">
        <f t="shared" si="13"/>
        <v>0.66098599886305953</v>
      </c>
      <c r="N73">
        <f t="shared" si="14"/>
        <v>-0.50218537688070464</v>
      </c>
      <c r="O73">
        <f t="shared" si="15"/>
        <v>1.1046390645279034</v>
      </c>
      <c r="P73">
        <v>1</v>
      </c>
      <c r="R73">
        <f t="shared" si="16"/>
        <v>138.46836652703473</v>
      </c>
      <c r="T73">
        <f t="shared" si="17"/>
        <v>1</v>
      </c>
      <c r="U73">
        <f t="shared" si="18"/>
        <v>1</v>
      </c>
      <c r="V73">
        <f t="shared" si="19"/>
        <v>0</v>
      </c>
    </row>
    <row r="74" spans="1:22" x14ac:dyDescent="0.3">
      <c r="A74">
        <v>65</v>
      </c>
      <c r="B74">
        <v>43</v>
      </c>
      <c r="C74">
        <v>11</v>
      </c>
      <c r="D74">
        <f t="shared" si="8"/>
        <v>946</v>
      </c>
      <c r="E74">
        <f t="shared" si="9"/>
        <v>5547</v>
      </c>
      <c r="F74">
        <f t="shared" si="10"/>
        <v>60.5</v>
      </c>
      <c r="G74">
        <v>1</v>
      </c>
      <c r="J74">
        <v>65</v>
      </c>
      <c r="K74">
        <f t="shared" si="11"/>
        <v>-0.16295853053289353</v>
      </c>
      <c r="L74">
        <f t="shared" si="12"/>
        <v>0.29439826023229682</v>
      </c>
      <c r="M74">
        <f t="shared" si="13"/>
        <v>0.16834972036770407</v>
      </c>
      <c r="N74">
        <f t="shared" si="14"/>
        <v>-0.32296712479778389</v>
      </c>
      <c r="O74">
        <f t="shared" si="15"/>
        <v>5.682382637666341E-2</v>
      </c>
      <c r="P74">
        <v>1</v>
      </c>
      <c r="R74">
        <f t="shared" si="16"/>
        <v>77.320709461508713</v>
      </c>
      <c r="T74">
        <f t="shared" si="17"/>
        <v>1</v>
      </c>
      <c r="U74">
        <f t="shared" si="18"/>
        <v>1</v>
      </c>
      <c r="V74">
        <f t="shared" si="19"/>
        <v>0</v>
      </c>
    </row>
    <row r="75" spans="1:22" x14ac:dyDescent="0.3">
      <c r="A75">
        <v>66</v>
      </c>
      <c r="B75">
        <v>50</v>
      </c>
      <c r="C75">
        <v>9</v>
      </c>
      <c r="D75">
        <f t="shared" ref="D75:D109" si="20">2*B75*C75</f>
        <v>900</v>
      </c>
      <c r="E75">
        <f t="shared" ref="E75:E109" si="21">3*B75^2</f>
        <v>7500</v>
      </c>
      <c r="F75">
        <f t="shared" ref="F75:F109" si="22">0.5*C75^2</f>
        <v>40.5</v>
      </c>
      <c r="G75">
        <v>0</v>
      </c>
      <c r="J75">
        <v>66</v>
      </c>
      <c r="K75">
        <f t="shared" ref="K75:K109" si="23">(B75-$B$3)/$B$6</f>
        <v>0.29700506371317753</v>
      </c>
      <c r="L75">
        <f t="shared" ref="L75:L109" si="24">(C75-$C$3)/$C$6</f>
        <v>-0.10888702775715065</v>
      </c>
      <c r="M75">
        <f t="shared" ref="M75:M109" si="25">(D75-$D$3)/$D$6</f>
        <v>7.913212662445071E-2</v>
      </c>
      <c r="N75">
        <f t="shared" ref="N75:N109" si="26">(E75-$E$3)/$E$6</f>
        <v>0.14559143787684023</v>
      </c>
      <c r="O75">
        <f t="shared" ref="O75:O109" si="27">(F75-$F$3)/$F$6</f>
        <v>-0.34618203445073659</v>
      </c>
      <c r="P75">
        <v>0</v>
      </c>
      <c r="R75">
        <f t="shared" ref="R75:R109" si="28">$R$7+K75*$S$7+L75*$T$7+M75*$U$7+N75*$V$7+O75*$W$7</f>
        <v>54.887690769544797</v>
      </c>
      <c r="T75">
        <f t="shared" ref="T75:T109" si="29">1/(1+EXP(-R75))</f>
        <v>1</v>
      </c>
      <c r="U75">
        <f t="shared" ref="U75:U109" si="30">IF(T75&gt;0.5,1,0)</f>
        <v>1</v>
      </c>
      <c r="V75">
        <f t="shared" ref="V75:V109" si="31">P75-U75</f>
        <v>-1</v>
      </c>
    </row>
    <row r="76" spans="1:22" x14ac:dyDescent="0.3">
      <c r="A76">
        <v>67</v>
      </c>
      <c r="B76">
        <v>25</v>
      </c>
      <c r="C76">
        <v>15</v>
      </c>
      <c r="D76">
        <f t="shared" si="20"/>
        <v>750</v>
      </c>
      <c r="E76">
        <f t="shared" si="21"/>
        <v>1875</v>
      </c>
      <c r="F76">
        <f t="shared" si="22"/>
        <v>112.5</v>
      </c>
      <c r="G76">
        <v>0</v>
      </c>
      <c r="J76">
        <v>67</v>
      </c>
      <c r="K76">
        <f t="shared" si="23"/>
        <v>-1.3457220585942191</v>
      </c>
      <c r="L76">
        <f t="shared" si="24"/>
        <v>1.1009688362111918</v>
      </c>
      <c r="M76">
        <f t="shared" si="25"/>
        <v>-0.21179480949485371</v>
      </c>
      <c r="N76">
        <f t="shared" si="26"/>
        <v>-1.2039435928680449</v>
      </c>
      <c r="O76">
        <f t="shared" si="27"/>
        <v>1.1046390645279034</v>
      </c>
      <c r="P76">
        <v>0</v>
      </c>
      <c r="R76">
        <f t="shared" si="28"/>
        <v>69.874556051010927</v>
      </c>
      <c r="T76">
        <f t="shared" si="29"/>
        <v>1</v>
      </c>
      <c r="U76">
        <f t="shared" si="30"/>
        <v>1</v>
      </c>
      <c r="V76">
        <f t="shared" si="31"/>
        <v>-1</v>
      </c>
    </row>
    <row r="77" spans="1:22" x14ac:dyDescent="0.3">
      <c r="A77">
        <v>68</v>
      </c>
      <c r="B77">
        <v>48</v>
      </c>
      <c r="C77">
        <v>19</v>
      </c>
      <c r="D77">
        <f t="shared" si="20"/>
        <v>1824</v>
      </c>
      <c r="E77">
        <f t="shared" si="21"/>
        <v>6912</v>
      </c>
      <c r="F77">
        <f t="shared" si="22"/>
        <v>180.5</v>
      </c>
      <c r="G77">
        <v>0</v>
      </c>
      <c r="J77">
        <v>68</v>
      </c>
      <c r="K77">
        <f t="shared" si="23"/>
        <v>0.16558689392858578</v>
      </c>
      <c r="L77">
        <f t="shared" si="24"/>
        <v>1.9075394121900866</v>
      </c>
      <c r="M77">
        <f t="shared" si="25"/>
        <v>1.8712420531193661</v>
      </c>
      <c r="N77">
        <f t="shared" si="26"/>
        <v>4.5200426629749034E-3</v>
      </c>
      <c r="O77">
        <f t="shared" si="27"/>
        <v>2.4748589913410632</v>
      </c>
      <c r="P77">
        <v>0</v>
      </c>
      <c r="R77">
        <f t="shared" si="28"/>
        <v>242.97856642011925</v>
      </c>
      <c r="T77">
        <f t="shared" si="29"/>
        <v>1</v>
      </c>
      <c r="U77">
        <f t="shared" si="30"/>
        <v>1</v>
      </c>
      <c r="V77">
        <f t="shared" si="31"/>
        <v>-1</v>
      </c>
    </row>
    <row r="78" spans="1:22" x14ac:dyDescent="0.3">
      <c r="A78">
        <v>69</v>
      </c>
      <c r="B78">
        <v>17</v>
      </c>
      <c r="C78">
        <v>10</v>
      </c>
      <c r="D78">
        <f t="shared" si="20"/>
        <v>340</v>
      </c>
      <c r="E78">
        <f t="shared" si="21"/>
        <v>867</v>
      </c>
      <c r="F78">
        <f t="shared" si="22"/>
        <v>50</v>
      </c>
      <c r="G78">
        <v>0</v>
      </c>
      <c r="J78">
        <v>69</v>
      </c>
      <c r="K78">
        <f t="shared" si="23"/>
        <v>-1.8713947377325859</v>
      </c>
      <c r="L78">
        <f t="shared" si="24"/>
        <v>9.2755616237573085E-2</v>
      </c>
      <c r="M78">
        <f t="shared" si="25"/>
        <v>-1.0069951015542857</v>
      </c>
      <c r="N78">
        <f t="shared" si="26"/>
        <v>-1.4457802703775282</v>
      </c>
      <c r="O78">
        <f t="shared" si="27"/>
        <v>-0.1547542505577216</v>
      </c>
      <c r="P78">
        <v>0</v>
      </c>
      <c r="R78">
        <f t="shared" si="28"/>
        <v>-41.965952425788963</v>
      </c>
      <c r="T78">
        <f t="shared" si="29"/>
        <v>5.9486502262882621E-19</v>
      </c>
      <c r="U78">
        <f t="shared" si="30"/>
        <v>0</v>
      </c>
      <c r="V78">
        <f t="shared" si="31"/>
        <v>0</v>
      </c>
    </row>
    <row r="79" spans="1:22" x14ac:dyDescent="0.3">
      <c r="A79">
        <v>70</v>
      </c>
      <c r="B79">
        <v>57</v>
      </c>
      <c r="C79">
        <v>14</v>
      </c>
      <c r="D79">
        <f t="shared" si="20"/>
        <v>1596</v>
      </c>
      <c r="E79">
        <f t="shared" si="21"/>
        <v>9747</v>
      </c>
      <c r="F79">
        <f t="shared" si="22"/>
        <v>98</v>
      </c>
      <c r="G79">
        <v>1</v>
      </c>
      <c r="J79">
        <v>70</v>
      </c>
      <c r="K79">
        <f t="shared" si="23"/>
        <v>0.7569686579592485</v>
      </c>
      <c r="L79">
        <f t="shared" si="24"/>
        <v>0.89932619221646803</v>
      </c>
      <c r="M79">
        <f t="shared" si="25"/>
        <v>1.4290331102180234</v>
      </c>
      <c r="N79">
        <f t="shared" si="26"/>
        <v>0.68468569815839697</v>
      </c>
      <c r="O79">
        <f t="shared" si="27"/>
        <v>0.81245981542803847</v>
      </c>
      <c r="P79">
        <v>1</v>
      </c>
      <c r="R79">
        <f t="shared" si="28"/>
        <v>161.68415347236589</v>
      </c>
      <c r="T79">
        <f t="shared" si="29"/>
        <v>1</v>
      </c>
      <c r="U79">
        <f t="shared" si="30"/>
        <v>1</v>
      </c>
      <c r="V79">
        <f t="shared" si="31"/>
        <v>0</v>
      </c>
    </row>
    <row r="80" spans="1:22" x14ac:dyDescent="0.3">
      <c r="A80">
        <v>71</v>
      </c>
      <c r="B80">
        <v>37</v>
      </c>
      <c r="C80">
        <v>6</v>
      </c>
      <c r="D80">
        <f t="shared" si="20"/>
        <v>444</v>
      </c>
      <c r="E80">
        <f t="shared" si="21"/>
        <v>4107</v>
      </c>
      <c r="F80">
        <f t="shared" si="22"/>
        <v>18</v>
      </c>
      <c r="G80">
        <v>0</v>
      </c>
      <c r="J80">
        <v>71</v>
      </c>
      <c r="K80">
        <f t="shared" si="23"/>
        <v>-0.5572130398866687</v>
      </c>
      <c r="L80">
        <f t="shared" si="24"/>
        <v>-0.71381495974132181</v>
      </c>
      <c r="M80">
        <f t="shared" si="25"/>
        <v>-0.80528575917823475</v>
      </c>
      <c r="N80">
        <f t="shared" si="26"/>
        <v>-0.66844809266847449</v>
      </c>
      <c r="O80">
        <f t="shared" si="27"/>
        <v>-0.79956362788156166</v>
      </c>
      <c r="P80">
        <v>0</v>
      </c>
      <c r="R80">
        <f t="shared" si="28"/>
        <v>-18.109917676852518</v>
      </c>
      <c r="T80">
        <f t="shared" si="29"/>
        <v>1.3644658774049138E-8</v>
      </c>
      <c r="U80">
        <f t="shared" si="30"/>
        <v>0</v>
      </c>
      <c r="V80">
        <f t="shared" si="31"/>
        <v>0</v>
      </c>
    </row>
    <row r="81" spans="1:22" x14ac:dyDescent="0.3">
      <c r="A81">
        <v>72</v>
      </c>
      <c r="B81">
        <v>72</v>
      </c>
      <c r="C81">
        <v>2</v>
      </c>
      <c r="D81">
        <f t="shared" si="20"/>
        <v>288</v>
      </c>
      <c r="E81">
        <f t="shared" si="21"/>
        <v>15552</v>
      </c>
      <c r="F81">
        <f t="shared" si="22"/>
        <v>2</v>
      </c>
      <c r="G81">
        <v>0</v>
      </c>
      <c r="J81">
        <v>72</v>
      </c>
      <c r="K81">
        <f t="shared" si="23"/>
        <v>1.7426049313436864</v>
      </c>
      <c r="L81">
        <f t="shared" si="24"/>
        <v>-1.5203855357202167</v>
      </c>
      <c r="M81">
        <f t="shared" si="25"/>
        <v>-1.1078497727423113</v>
      </c>
      <c r="N81">
        <f t="shared" si="26"/>
        <v>2.0774058498871186</v>
      </c>
      <c r="O81">
        <f t="shared" si="27"/>
        <v>-1.1219683165434817</v>
      </c>
      <c r="P81">
        <v>0</v>
      </c>
      <c r="R81">
        <f t="shared" si="28"/>
        <v>-98.424516306606805</v>
      </c>
      <c r="T81">
        <f t="shared" si="29"/>
        <v>1.7979420263803942E-43</v>
      </c>
      <c r="U81">
        <f t="shared" si="30"/>
        <v>0</v>
      </c>
      <c r="V81">
        <f t="shared" si="31"/>
        <v>0</v>
      </c>
    </row>
    <row r="82" spans="1:22" x14ac:dyDescent="0.3">
      <c r="A82">
        <v>73</v>
      </c>
      <c r="B82">
        <v>44</v>
      </c>
      <c r="C82">
        <v>8</v>
      </c>
      <c r="D82">
        <f t="shared" si="20"/>
        <v>704</v>
      </c>
      <c r="E82">
        <f t="shared" si="21"/>
        <v>5808</v>
      </c>
      <c r="F82">
        <f t="shared" si="22"/>
        <v>32</v>
      </c>
      <c r="G82">
        <v>1</v>
      </c>
      <c r="J82">
        <v>73</v>
      </c>
      <c r="K82">
        <f t="shared" si="23"/>
        <v>-9.7249445640597676E-2</v>
      </c>
      <c r="L82">
        <f t="shared" si="24"/>
        <v>-0.31052967175187435</v>
      </c>
      <c r="M82">
        <f t="shared" si="25"/>
        <v>-0.30101240323810707</v>
      </c>
      <c r="N82">
        <f t="shared" si="26"/>
        <v>-0.26034869937122124</v>
      </c>
      <c r="O82">
        <f t="shared" si="27"/>
        <v>-0.5174595253023816</v>
      </c>
      <c r="P82">
        <v>1</v>
      </c>
      <c r="R82">
        <f t="shared" si="28"/>
        <v>28.12057110449539</v>
      </c>
      <c r="T82">
        <f t="shared" si="29"/>
        <v>0.99999999999938716</v>
      </c>
      <c r="U82">
        <f t="shared" si="30"/>
        <v>1</v>
      </c>
      <c r="V82">
        <f t="shared" si="31"/>
        <v>0</v>
      </c>
    </row>
    <row r="83" spans="1:22" x14ac:dyDescent="0.3">
      <c r="A83">
        <v>74</v>
      </c>
      <c r="B83">
        <v>43</v>
      </c>
      <c r="C83">
        <v>8</v>
      </c>
      <c r="D83">
        <f t="shared" si="20"/>
        <v>688</v>
      </c>
      <c r="E83">
        <f t="shared" si="21"/>
        <v>5547</v>
      </c>
      <c r="F83">
        <f t="shared" si="22"/>
        <v>32</v>
      </c>
      <c r="G83">
        <v>1</v>
      </c>
      <c r="J83">
        <v>74</v>
      </c>
      <c r="K83">
        <f t="shared" si="23"/>
        <v>-0.16295853053289353</v>
      </c>
      <c r="L83">
        <f t="shared" si="24"/>
        <v>-0.31052967175187435</v>
      </c>
      <c r="M83">
        <f t="shared" si="25"/>
        <v>-0.33204460975749955</v>
      </c>
      <c r="N83">
        <f t="shared" si="26"/>
        <v>-0.32296712479778389</v>
      </c>
      <c r="O83">
        <f t="shared" si="27"/>
        <v>-0.5174595253023816</v>
      </c>
      <c r="P83">
        <v>1</v>
      </c>
      <c r="R83">
        <f t="shared" si="28"/>
        <v>26.247204335462001</v>
      </c>
      <c r="T83">
        <f t="shared" si="29"/>
        <v>0.99999999999600986</v>
      </c>
      <c r="U83">
        <f t="shared" si="30"/>
        <v>1</v>
      </c>
      <c r="V83">
        <f t="shared" si="31"/>
        <v>0</v>
      </c>
    </row>
    <row r="84" spans="1:22" x14ac:dyDescent="0.3">
      <c r="A84">
        <v>75</v>
      </c>
      <c r="B84">
        <v>49</v>
      </c>
      <c r="C84">
        <v>17</v>
      </c>
      <c r="D84">
        <f t="shared" si="20"/>
        <v>1666</v>
      </c>
      <c r="E84">
        <f t="shared" si="21"/>
        <v>7203</v>
      </c>
      <c r="F84">
        <f t="shared" si="22"/>
        <v>144.5</v>
      </c>
      <c r="G84">
        <v>1</v>
      </c>
      <c r="J84">
        <v>75</v>
      </c>
      <c r="K84">
        <f t="shared" si="23"/>
        <v>0.23129597882088165</v>
      </c>
      <c r="L84">
        <f t="shared" si="24"/>
        <v>1.5042541242006393</v>
      </c>
      <c r="M84">
        <f t="shared" si="25"/>
        <v>1.5647990137403653</v>
      </c>
      <c r="N84">
        <f t="shared" si="26"/>
        <v>7.4335988253510288E-2</v>
      </c>
      <c r="O84">
        <f t="shared" si="27"/>
        <v>1.7494484418517433</v>
      </c>
      <c r="P84">
        <v>1</v>
      </c>
      <c r="R84">
        <f t="shared" si="28"/>
        <v>205.82396048625156</v>
      </c>
      <c r="T84">
        <f t="shared" si="29"/>
        <v>1</v>
      </c>
      <c r="U84">
        <f t="shared" si="30"/>
        <v>1</v>
      </c>
      <c r="V84">
        <f t="shared" si="31"/>
        <v>0</v>
      </c>
    </row>
    <row r="85" spans="1:22" x14ac:dyDescent="0.3">
      <c r="A85">
        <v>76</v>
      </c>
      <c r="B85">
        <v>62</v>
      </c>
      <c r="C85">
        <v>4</v>
      </c>
      <c r="D85">
        <f t="shared" si="20"/>
        <v>496</v>
      </c>
      <c r="E85">
        <f t="shared" si="21"/>
        <v>11532</v>
      </c>
      <c r="F85">
        <f t="shared" si="22"/>
        <v>8</v>
      </c>
      <c r="G85">
        <v>0</v>
      </c>
      <c r="J85">
        <v>76</v>
      </c>
      <c r="K85">
        <f t="shared" si="23"/>
        <v>1.0855140824207279</v>
      </c>
      <c r="L85">
        <f t="shared" si="24"/>
        <v>-1.1171002477307692</v>
      </c>
      <c r="M85">
        <f t="shared" si="25"/>
        <v>-0.70443108799020926</v>
      </c>
      <c r="N85">
        <f t="shared" si="26"/>
        <v>1.112938147914774</v>
      </c>
      <c r="O85">
        <f t="shared" si="27"/>
        <v>-1.0010665582952616</v>
      </c>
      <c r="P85">
        <v>0</v>
      </c>
      <c r="R85">
        <f t="shared" si="28"/>
        <v>-38.501062371340382</v>
      </c>
      <c r="T85">
        <f t="shared" si="29"/>
        <v>1.9019586232678115E-17</v>
      </c>
      <c r="U85">
        <f t="shared" si="30"/>
        <v>0</v>
      </c>
      <c r="V85">
        <f t="shared" si="31"/>
        <v>0</v>
      </c>
    </row>
    <row r="86" spans="1:22" x14ac:dyDescent="0.3">
      <c r="A86">
        <v>77</v>
      </c>
      <c r="B86">
        <v>45</v>
      </c>
      <c r="C86">
        <v>16</v>
      </c>
      <c r="D86">
        <f t="shared" si="20"/>
        <v>1440</v>
      </c>
      <c r="E86">
        <f t="shared" si="21"/>
        <v>6075</v>
      </c>
      <c r="F86">
        <f t="shared" si="22"/>
        <v>128</v>
      </c>
      <c r="G86">
        <v>1</v>
      </c>
      <c r="J86">
        <v>77</v>
      </c>
      <c r="K86">
        <f t="shared" si="23"/>
        <v>-3.1540360748301806E-2</v>
      </c>
      <c r="L86">
        <f t="shared" si="24"/>
        <v>1.3026114802059154</v>
      </c>
      <c r="M86">
        <f t="shared" si="25"/>
        <v>1.1264690966539466</v>
      </c>
      <c r="N86">
        <f t="shared" si="26"/>
        <v>-0.196290769911864</v>
      </c>
      <c r="O86">
        <f t="shared" si="27"/>
        <v>1.4169686066691383</v>
      </c>
      <c r="P86">
        <v>1</v>
      </c>
      <c r="R86">
        <f t="shared" si="28"/>
        <v>174.0376141518565</v>
      </c>
      <c r="T86">
        <f t="shared" si="29"/>
        <v>1</v>
      </c>
      <c r="U86">
        <f t="shared" si="30"/>
        <v>1</v>
      </c>
      <c r="V86">
        <f t="shared" si="31"/>
        <v>0</v>
      </c>
    </row>
    <row r="87" spans="1:22" x14ac:dyDescent="0.3">
      <c r="A87">
        <v>78</v>
      </c>
      <c r="B87">
        <v>21</v>
      </c>
      <c r="C87">
        <v>12</v>
      </c>
      <c r="D87">
        <f t="shared" si="20"/>
        <v>504</v>
      </c>
      <c r="E87">
        <f t="shared" si="21"/>
        <v>1323</v>
      </c>
      <c r="F87">
        <f t="shared" si="22"/>
        <v>72</v>
      </c>
      <c r="G87">
        <v>1</v>
      </c>
      <c r="J87">
        <v>78</v>
      </c>
      <c r="K87">
        <f t="shared" si="23"/>
        <v>-1.6085583981634026</v>
      </c>
      <c r="L87">
        <f t="shared" si="24"/>
        <v>0.49604090422702057</v>
      </c>
      <c r="M87">
        <f t="shared" si="25"/>
        <v>-0.68891498473051294</v>
      </c>
      <c r="N87">
        <f t="shared" si="26"/>
        <v>-1.336377963885143</v>
      </c>
      <c r="O87">
        <f t="shared" si="27"/>
        <v>0.28855219635241841</v>
      </c>
      <c r="P87">
        <v>1</v>
      </c>
      <c r="R87">
        <f t="shared" si="28"/>
        <v>5.5178007860050924</v>
      </c>
      <c r="T87">
        <f t="shared" si="29"/>
        <v>0.99600138575279884</v>
      </c>
      <c r="U87">
        <f t="shared" si="30"/>
        <v>1</v>
      </c>
      <c r="V87">
        <f t="shared" si="31"/>
        <v>0</v>
      </c>
    </row>
    <row r="88" spans="1:22" x14ac:dyDescent="0.3">
      <c r="A88">
        <v>79</v>
      </c>
      <c r="B88">
        <v>23</v>
      </c>
      <c r="C88">
        <v>12</v>
      </c>
      <c r="D88">
        <f t="shared" si="20"/>
        <v>552</v>
      </c>
      <c r="E88">
        <f t="shared" si="21"/>
        <v>1587</v>
      </c>
      <c r="F88">
        <f t="shared" si="22"/>
        <v>72</v>
      </c>
      <c r="G88">
        <v>0</v>
      </c>
      <c r="J88">
        <v>79</v>
      </c>
      <c r="K88">
        <f t="shared" si="23"/>
        <v>-1.4771402283788109</v>
      </c>
      <c r="L88">
        <f t="shared" si="24"/>
        <v>0.49604090422702057</v>
      </c>
      <c r="M88">
        <f t="shared" si="25"/>
        <v>-0.59581836517233555</v>
      </c>
      <c r="N88">
        <f t="shared" si="26"/>
        <v>-1.273039786442183</v>
      </c>
      <c r="O88">
        <f t="shared" si="27"/>
        <v>0.28855219635241841</v>
      </c>
      <c r="P88">
        <v>0</v>
      </c>
      <c r="R88">
        <f t="shared" si="28"/>
        <v>16.107522824821199</v>
      </c>
      <c r="T88">
        <f t="shared" si="29"/>
        <v>0.9999998989371186</v>
      </c>
      <c r="U88">
        <f t="shared" si="30"/>
        <v>1</v>
      </c>
      <c r="V88">
        <f t="shared" si="31"/>
        <v>-1</v>
      </c>
    </row>
    <row r="89" spans="1:22" x14ac:dyDescent="0.3">
      <c r="A89">
        <v>80</v>
      </c>
      <c r="B89">
        <v>35</v>
      </c>
      <c r="C89">
        <v>8</v>
      </c>
      <c r="D89">
        <f t="shared" si="20"/>
        <v>560</v>
      </c>
      <c r="E89">
        <f t="shared" si="21"/>
        <v>3675</v>
      </c>
      <c r="F89">
        <f t="shared" si="22"/>
        <v>32</v>
      </c>
      <c r="G89">
        <v>1</v>
      </c>
      <c r="J89">
        <v>80</v>
      </c>
      <c r="K89">
        <f t="shared" si="23"/>
        <v>-0.68863120967126046</v>
      </c>
      <c r="L89">
        <f t="shared" si="24"/>
        <v>-0.31052967175187435</v>
      </c>
      <c r="M89">
        <f t="shared" si="25"/>
        <v>-0.58030226191263934</v>
      </c>
      <c r="N89">
        <f t="shared" si="26"/>
        <v>-0.77209238302968164</v>
      </c>
      <c r="O89">
        <f t="shared" si="27"/>
        <v>-0.5174595253023816</v>
      </c>
      <c r="P89">
        <v>1</v>
      </c>
      <c r="R89">
        <f t="shared" si="28"/>
        <v>6.814441213566754</v>
      </c>
      <c r="T89">
        <f t="shared" si="29"/>
        <v>0.99890339739325562</v>
      </c>
      <c r="U89">
        <f t="shared" si="30"/>
        <v>1</v>
      </c>
      <c r="V89">
        <f t="shared" si="31"/>
        <v>0</v>
      </c>
    </row>
    <row r="90" spans="1:22" x14ac:dyDescent="0.3">
      <c r="A90">
        <v>81</v>
      </c>
      <c r="B90">
        <v>48</v>
      </c>
      <c r="C90">
        <v>13</v>
      </c>
      <c r="D90">
        <f t="shared" si="20"/>
        <v>1248</v>
      </c>
      <c r="E90">
        <f t="shared" si="21"/>
        <v>6912</v>
      </c>
      <c r="F90">
        <f t="shared" si="22"/>
        <v>84.5</v>
      </c>
      <c r="G90">
        <v>1</v>
      </c>
      <c r="J90">
        <v>81</v>
      </c>
      <c r="K90">
        <f t="shared" si="23"/>
        <v>0.16558689392858578</v>
      </c>
      <c r="L90">
        <f t="shared" si="24"/>
        <v>0.69768354822174428</v>
      </c>
      <c r="M90">
        <f t="shared" si="25"/>
        <v>0.75408261842123703</v>
      </c>
      <c r="N90">
        <f t="shared" si="26"/>
        <v>4.5200426629749034E-3</v>
      </c>
      <c r="O90">
        <f t="shared" si="27"/>
        <v>0.54043085936954338</v>
      </c>
      <c r="P90">
        <v>1</v>
      </c>
      <c r="R90">
        <f t="shared" si="28"/>
        <v>125.51770226292885</v>
      </c>
      <c r="T90">
        <f t="shared" si="29"/>
        <v>1</v>
      </c>
      <c r="U90">
        <f t="shared" si="30"/>
        <v>1</v>
      </c>
      <c r="V90">
        <f t="shared" si="31"/>
        <v>0</v>
      </c>
    </row>
    <row r="91" spans="1:22" x14ac:dyDescent="0.3">
      <c r="A91">
        <v>82</v>
      </c>
      <c r="B91">
        <v>48</v>
      </c>
      <c r="C91">
        <v>9</v>
      </c>
      <c r="D91">
        <f t="shared" si="20"/>
        <v>864</v>
      </c>
      <c r="E91">
        <f t="shared" si="21"/>
        <v>6912</v>
      </c>
      <c r="F91">
        <f t="shared" si="22"/>
        <v>40.5</v>
      </c>
      <c r="G91">
        <v>1</v>
      </c>
      <c r="J91">
        <v>82</v>
      </c>
      <c r="K91">
        <f t="shared" si="23"/>
        <v>0.16558689392858578</v>
      </c>
      <c r="L91">
        <f t="shared" si="24"/>
        <v>-0.10888702775715065</v>
      </c>
      <c r="M91">
        <f t="shared" si="25"/>
        <v>9.3096619558176528E-3</v>
      </c>
      <c r="N91">
        <f t="shared" si="26"/>
        <v>4.5200426629749034E-3</v>
      </c>
      <c r="O91">
        <f t="shared" si="27"/>
        <v>-0.34618203445073659</v>
      </c>
      <c r="P91">
        <v>1</v>
      </c>
      <c r="R91">
        <f t="shared" si="28"/>
        <v>52.116231775440994</v>
      </c>
      <c r="T91">
        <f t="shared" si="29"/>
        <v>1</v>
      </c>
      <c r="U91">
        <f t="shared" si="30"/>
        <v>1</v>
      </c>
      <c r="V91">
        <f t="shared" si="31"/>
        <v>0</v>
      </c>
    </row>
    <row r="92" spans="1:22" x14ac:dyDescent="0.3">
      <c r="A92">
        <v>83</v>
      </c>
      <c r="B92">
        <v>28</v>
      </c>
      <c r="C92">
        <v>2</v>
      </c>
      <c r="D92">
        <f t="shared" si="20"/>
        <v>112</v>
      </c>
      <c r="E92">
        <f t="shared" si="21"/>
        <v>2352</v>
      </c>
      <c r="F92">
        <f t="shared" si="22"/>
        <v>2</v>
      </c>
      <c r="G92">
        <v>0</v>
      </c>
      <c r="J92">
        <v>83</v>
      </c>
      <c r="K92">
        <f t="shared" si="23"/>
        <v>-1.1485948039173315</v>
      </c>
      <c r="L92">
        <f t="shared" si="24"/>
        <v>-1.5203855357202167</v>
      </c>
      <c r="M92">
        <f t="shared" si="25"/>
        <v>-1.4492040444556284</v>
      </c>
      <c r="N92">
        <f t="shared" si="26"/>
        <v>-1.0895030222608786</v>
      </c>
      <c r="O92">
        <f t="shared" si="27"/>
        <v>-1.1219683165434817</v>
      </c>
      <c r="P92">
        <v>0</v>
      </c>
      <c r="R92">
        <f t="shared" si="28"/>
        <v>-94.954150913477804</v>
      </c>
      <c r="T92">
        <f t="shared" si="29"/>
        <v>5.7801116104952226E-42</v>
      </c>
      <c r="U92">
        <f t="shared" si="30"/>
        <v>0</v>
      </c>
      <c r="V92">
        <f t="shared" si="31"/>
        <v>0</v>
      </c>
    </row>
    <row r="93" spans="1:22" x14ac:dyDescent="0.3">
      <c r="A93">
        <v>84</v>
      </c>
      <c r="B93">
        <v>63</v>
      </c>
      <c r="C93">
        <v>5</v>
      </c>
      <c r="D93">
        <f t="shared" si="20"/>
        <v>630</v>
      </c>
      <c r="E93">
        <f t="shared" si="21"/>
        <v>11907</v>
      </c>
      <c r="F93">
        <f t="shared" si="22"/>
        <v>12.5</v>
      </c>
      <c r="G93">
        <v>0</v>
      </c>
      <c r="J93">
        <v>84</v>
      </c>
      <c r="K93">
        <f t="shared" si="23"/>
        <v>1.1512231673130238</v>
      </c>
      <c r="L93">
        <f t="shared" si="24"/>
        <v>-0.91545760373604557</v>
      </c>
      <c r="M93">
        <f t="shared" si="25"/>
        <v>-0.44453635839029726</v>
      </c>
      <c r="N93">
        <f t="shared" si="26"/>
        <v>1.2029071499644328</v>
      </c>
      <c r="O93">
        <f t="shared" si="27"/>
        <v>-0.9103902396090966</v>
      </c>
      <c r="P93">
        <v>0</v>
      </c>
      <c r="R93">
        <f t="shared" si="28"/>
        <v>-20.110661124534538</v>
      </c>
      <c r="T93">
        <f t="shared" si="29"/>
        <v>1.8452314385365298E-9</v>
      </c>
      <c r="U93">
        <f t="shared" si="30"/>
        <v>0</v>
      </c>
      <c r="V93">
        <f t="shared" si="31"/>
        <v>0</v>
      </c>
    </row>
    <row r="94" spans="1:22" x14ac:dyDescent="0.3">
      <c r="A94">
        <v>85</v>
      </c>
      <c r="B94">
        <v>44</v>
      </c>
      <c r="C94">
        <v>10</v>
      </c>
      <c r="D94">
        <f t="shared" si="20"/>
        <v>880</v>
      </c>
      <c r="E94">
        <f t="shared" si="21"/>
        <v>5808</v>
      </c>
      <c r="F94">
        <f t="shared" si="22"/>
        <v>50</v>
      </c>
      <c r="G94">
        <v>1</v>
      </c>
      <c r="J94">
        <v>85</v>
      </c>
      <c r="K94">
        <f t="shared" si="23"/>
        <v>-9.7249445640597676E-2</v>
      </c>
      <c r="L94">
        <f t="shared" si="24"/>
        <v>9.2755616237573085E-2</v>
      </c>
      <c r="M94">
        <f t="shared" si="25"/>
        <v>4.0341868475210124E-2</v>
      </c>
      <c r="N94">
        <f t="shared" si="26"/>
        <v>-0.26034869937122124</v>
      </c>
      <c r="O94">
        <f t="shared" si="27"/>
        <v>-0.1547542505577216</v>
      </c>
      <c r="P94">
        <v>1</v>
      </c>
      <c r="R94">
        <f t="shared" si="28"/>
        <v>62.307459104417966</v>
      </c>
      <c r="T94">
        <f t="shared" si="29"/>
        <v>1</v>
      </c>
      <c r="U94">
        <f t="shared" si="30"/>
        <v>1</v>
      </c>
      <c r="V94">
        <f t="shared" si="31"/>
        <v>0</v>
      </c>
    </row>
    <row r="95" spans="1:22" x14ac:dyDescent="0.3">
      <c r="A95">
        <v>86</v>
      </c>
      <c r="B95">
        <v>48</v>
      </c>
      <c r="C95">
        <v>17</v>
      </c>
      <c r="D95">
        <f t="shared" si="20"/>
        <v>1632</v>
      </c>
      <c r="E95">
        <f t="shared" si="21"/>
        <v>6912</v>
      </c>
      <c r="F95">
        <f t="shared" si="22"/>
        <v>144.5</v>
      </c>
      <c r="G95">
        <v>0</v>
      </c>
      <c r="J95">
        <v>86</v>
      </c>
      <c r="K95">
        <f t="shared" si="23"/>
        <v>0.16558689392858578</v>
      </c>
      <c r="L95">
        <f t="shared" si="24"/>
        <v>1.5042541242006393</v>
      </c>
      <c r="M95">
        <f t="shared" si="25"/>
        <v>1.4988555748866563</v>
      </c>
      <c r="N95">
        <f t="shared" si="26"/>
        <v>4.5200426629749034E-3</v>
      </c>
      <c r="O95">
        <f t="shared" si="27"/>
        <v>1.7494484418517433</v>
      </c>
      <c r="P95">
        <v>0</v>
      </c>
      <c r="R95">
        <f t="shared" si="28"/>
        <v>202.84379057759463</v>
      </c>
      <c r="T95">
        <f t="shared" si="29"/>
        <v>1</v>
      </c>
      <c r="U95">
        <f t="shared" si="30"/>
        <v>1</v>
      </c>
      <c r="V95">
        <f t="shared" si="31"/>
        <v>-1</v>
      </c>
    </row>
    <row r="96" spans="1:22" x14ac:dyDescent="0.3">
      <c r="A96">
        <v>87</v>
      </c>
      <c r="B96">
        <v>40</v>
      </c>
      <c r="C96">
        <v>20</v>
      </c>
      <c r="D96">
        <f t="shared" si="20"/>
        <v>1600</v>
      </c>
      <c r="E96">
        <f t="shared" si="21"/>
        <v>4800</v>
      </c>
      <c r="F96">
        <f t="shared" si="22"/>
        <v>200</v>
      </c>
      <c r="G96">
        <v>0</v>
      </c>
      <c r="J96">
        <v>87</v>
      </c>
      <c r="K96">
        <f t="shared" si="23"/>
        <v>-0.36008578520978113</v>
      </c>
      <c r="L96">
        <f t="shared" si="24"/>
        <v>2.1091820561848102</v>
      </c>
      <c r="M96">
        <f t="shared" si="25"/>
        <v>1.4367911618478715</v>
      </c>
      <c r="N96">
        <f t="shared" si="26"/>
        <v>-0.50218537688070464</v>
      </c>
      <c r="O96">
        <f t="shared" si="27"/>
        <v>2.8677897056477786</v>
      </c>
      <c r="P96">
        <v>0</v>
      </c>
      <c r="R96">
        <f t="shared" si="28"/>
        <v>230.52862066271553</v>
      </c>
      <c r="T96">
        <f t="shared" si="29"/>
        <v>1</v>
      </c>
      <c r="U96">
        <f t="shared" si="30"/>
        <v>1</v>
      </c>
      <c r="V96">
        <f t="shared" si="31"/>
        <v>-1</v>
      </c>
    </row>
    <row r="97" spans="1:22" x14ac:dyDescent="0.3">
      <c r="A97">
        <v>88</v>
      </c>
      <c r="B97">
        <v>72</v>
      </c>
      <c r="C97">
        <v>9</v>
      </c>
      <c r="D97">
        <f t="shared" si="20"/>
        <v>1296</v>
      </c>
      <c r="E97">
        <f t="shared" si="21"/>
        <v>15552</v>
      </c>
      <c r="F97">
        <f t="shared" si="22"/>
        <v>40.5</v>
      </c>
      <c r="G97">
        <v>0</v>
      </c>
      <c r="J97">
        <v>88</v>
      </c>
      <c r="K97">
        <f t="shared" si="23"/>
        <v>1.7426049313436864</v>
      </c>
      <c r="L97">
        <f t="shared" si="24"/>
        <v>-0.10888702775715065</v>
      </c>
      <c r="M97">
        <f t="shared" si="25"/>
        <v>0.84717923797941441</v>
      </c>
      <c r="N97">
        <f t="shared" si="26"/>
        <v>2.0774058498871186</v>
      </c>
      <c r="O97">
        <f t="shared" si="27"/>
        <v>-0.34618203445073659</v>
      </c>
      <c r="P97">
        <v>0</v>
      </c>
      <c r="R97">
        <f t="shared" si="28"/>
        <v>52.77099392741372</v>
      </c>
      <c r="T97">
        <f t="shared" si="29"/>
        <v>1</v>
      </c>
      <c r="U97">
        <f t="shared" si="30"/>
        <v>1</v>
      </c>
      <c r="V97">
        <f t="shared" si="31"/>
        <v>-1</v>
      </c>
    </row>
    <row r="98" spans="1:22" x14ac:dyDescent="0.3">
      <c r="A98">
        <v>89</v>
      </c>
      <c r="B98">
        <v>63</v>
      </c>
      <c r="C98">
        <v>5</v>
      </c>
      <c r="D98">
        <f t="shared" si="20"/>
        <v>630</v>
      </c>
      <c r="E98">
        <f t="shared" si="21"/>
        <v>11907</v>
      </c>
      <c r="F98">
        <f t="shared" si="22"/>
        <v>12.5</v>
      </c>
      <c r="G98">
        <v>0</v>
      </c>
      <c r="J98">
        <v>89</v>
      </c>
      <c r="K98">
        <f t="shared" si="23"/>
        <v>1.1512231673130238</v>
      </c>
      <c r="L98">
        <f t="shared" si="24"/>
        <v>-0.91545760373604557</v>
      </c>
      <c r="M98">
        <f t="shared" si="25"/>
        <v>-0.44453635839029726</v>
      </c>
      <c r="N98">
        <f t="shared" si="26"/>
        <v>1.2029071499644328</v>
      </c>
      <c r="O98">
        <f t="shared" si="27"/>
        <v>-0.9103902396090966</v>
      </c>
      <c r="P98">
        <v>0</v>
      </c>
      <c r="R98">
        <f t="shared" si="28"/>
        <v>-20.110661124534538</v>
      </c>
      <c r="T98">
        <f t="shared" si="29"/>
        <v>1.8452314385365298E-9</v>
      </c>
      <c r="U98">
        <f t="shared" si="30"/>
        <v>0</v>
      </c>
      <c r="V98">
        <f t="shared" si="31"/>
        <v>0</v>
      </c>
    </row>
    <row r="99" spans="1:22" x14ac:dyDescent="0.3">
      <c r="A99">
        <v>90</v>
      </c>
      <c r="B99">
        <v>28</v>
      </c>
      <c r="C99">
        <v>10</v>
      </c>
      <c r="D99">
        <f t="shared" si="20"/>
        <v>560</v>
      </c>
      <c r="E99">
        <f t="shared" si="21"/>
        <v>2352</v>
      </c>
      <c r="F99">
        <f t="shared" si="22"/>
        <v>50</v>
      </c>
      <c r="G99">
        <v>1</v>
      </c>
      <c r="J99">
        <v>90</v>
      </c>
      <c r="K99">
        <f t="shared" si="23"/>
        <v>-1.1485948039173315</v>
      </c>
      <c r="L99">
        <f t="shared" si="24"/>
        <v>9.2755616237573085E-2</v>
      </c>
      <c r="M99">
        <f t="shared" si="25"/>
        <v>-0.58030226191263934</v>
      </c>
      <c r="N99">
        <f t="shared" si="26"/>
        <v>-1.0895030222608786</v>
      </c>
      <c r="O99">
        <f t="shared" si="27"/>
        <v>-0.1547542505577216</v>
      </c>
      <c r="P99">
        <v>1</v>
      </c>
      <c r="R99">
        <f t="shared" si="28"/>
        <v>11.383389753015914</v>
      </c>
      <c r="T99">
        <f t="shared" si="29"/>
        <v>0.99998861713195464</v>
      </c>
      <c r="U99">
        <f t="shared" si="30"/>
        <v>1</v>
      </c>
      <c r="V99">
        <f t="shared" si="31"/>
        <v>0</v>
      </c>
    </row>
    <row r="100" spans="1:22" x14ac:dyDescent="0.3">
      <c r="A100">
        <v>91</v>
      </c>
      <c r="B100">
        <v>16</v>
      </c>
      <c r="C100">
        <v>1</v>
      </c>
      <c r="D100">
        <f t="shared" si="20"/>
        <v>32</v>
      </c>
      <c r="E100">
        <f t="shared" si="21"/>
        <v>768</v>
      </c>
      <c r="F100">
        <f t="shared" si="22"/>
        <v>0.5</v>
      </c>
      <c r="G100">
        <v>0</v>
      </c>
      <c r="J100">
        <v>91</v>
      </c>
      <c r="K100">
        <f t="shared" si="23"/>
        <v>-1.9371038226248818</v>
      </c>
      <c r="L100">
        <f t="shared" si="24"/>
        <v>-1.7220281797149404</v>
      </c>
      <c r="M100">
        <f t="shared" si="25"/>
        <v>-1.604365077052591</v>
      </c>
      <c r="N100">
        <f t="shared" si="26"/>
        <v>-1.4695320869186383</v>
      </c>
      <c r="O100">
        <f t="shared" si="27"/>
        <v>-1.1521937561055366</v>
      </c>
      <c r="P100">
        <v>0</v>
      </c>
      <c r="R100">
        <f t="shared" si="28"/>
        <v>-145.39144597984935</v>
      </c>
      <c r="T100">
        <f t="shared" si="29"/>
        <v>7.1994164330330663E-64</v>
      </c>
      <c r="U100">
        <f t="shared" si="30"/>
        <v>0</v>
      </c>
      <c r="V100">
        <f t="shared" si="31"/>
        <v>0</v>
      </c>
    </row>
    <row r="101" spans="1:22" x14ac:dyDescent="0.3">
      <c r="A101">
        <v>92</v>
      </c>
      <c r="B101">
        <v>23</v>
      </c>
      <c r="C101">
        <v>3</v>
      </c>
      <c r="D101">
        <f t="shared" si="20"/>
        <v>138</v>
      </c>
      <c r="E101">
        <f t="shared" si="21"/>
        <v>1587</v>
      </c>
      <c r="F101">
        <f t="shared" si="22"/>
        <v>4.5</v>
      </c>
      <c r="G101">
        <v>0</v>
      </c>
      <c r="J101">
        <v>92</v>
      </c>
      <c r="K101">
        <f t="shared" si="23"/>
        <v>-1.4771402283788109</v>
      </c>
      <c r="L101">
        <f t="shared" si="24"/>
        <v>-1.3187428917254931</v>
      </c>
      <c r="M101">
        <f t="shared" si="25"/>
        <v>-1.3987767088616159</v>
      </c>
      <c r="N101">
        <f t="shared" si="26"/>
        <v>-1.273039786442183</v>
      </c>
      <c r="O101">
        <f t="shared" si="27"/>
        <v>-1.0715925839400566</v>
      </c>
      <c r="P101">
        <v>0</v>
      </c>
      <c r="R101">
        <f t="shared" si="28"/>
        <v>-98.212209789639616</v>
      </c>
      <c r="T101">
        <f t="shared" si="29"/>
        <v>2.2232035785949724E-43</v>
      </c>
      <c r="U101">
        <f t="shared" si="30"/>
        <v>0</v>
      </c>
      <c r="V101">
        <f t="shared" si="31"/>
        <v>0</v>
      </c>
    </row>
    <row r="102" spans="1:22" x14ac:dyDescent="0.3">
      <c r="A102">
        <v>93</v>
      </c>
      <c r="B102">
        <v>64</v>
      </c>
      <c r="C102">
        <v>1</v>
      </c>
      <c r="D102">
        <f t="shared" si="20"/>
        <v>128</v>
      </c>
      <c r="E102">
        <f t="shared" si="21"/>
        <v>12288</v>
      </c>
      <c r="F102">
        <f t="shared" si="22"/>
        <v>0.5</v>
      </c>
      <c r="G102">
        <v>0</v>
      </c>
      <c r="J102">
        <v>93</v>
      </c>
      <c r="K102">
        <f t="shared" si="23"/>
        <v>1.2169322522053196</v>
      </c>
      <c r="L102">
        <f t="shared" si="24"/>
        <v>-1.7220281797149404</v>
      </c>
      <c r="M102">
        <f t="shared" si="25"/>
        <v>-1.418171837936236</v>
      </c>
      <c r="N102">
        <f t="shared" si="26"/>
        <v>1.2943156560468865</v>
      </c>
      <c r="O102">
        <f t="shared" si="27"/>
        <v>-1.1521937561055366</v>
      </c>
      <c r="P102">
        <v>0</v>
      </c>
      <c r="R102">
        <f t="shared" si="28"/>
        <v>-99.095736263109629</v>
      </c>
      <c r="T102">
        <f t="shared" si="29"/>
        <v>9.1890065435777524E-44</v>
      </c>
      <c r="U102">
        <f t="shared" si="30"/>
        <v>0</v>
      </c>
      <c r="V102">
        <f t="shared" si="31"/>
        <v>0</v>
      </c>
    </row>
    <row r="103" spans="1:22" x14ac:dyDescent="0.3">
      <c r="A103">
        <v>94</v>
      </c>
      <c r="B103">
        <v>32</v>
      </c>
      <c r="C103">
        <v>16</v>
      </c>
      <c r="D103">
        <f t="shared" si="20"/>
        <v>1024</v>
      </c>
      <c r="E103">
        <f t="shared" si="21"/>
        <v>3072</v>
      </c>
      <c r="F103">
        <f t="shared" si="22"/>
        <v>128</v>
      </c>
      <c r="G103">
        <v>0</v>
      </c>
      <c r="J103">
        <v>94</v>
      </c>
      <c r="K103">
        <f t="shared" si="23"/>
        <v>-0.88575846434814798</v>
      </c>
      <c r="L103">
        <f t="shared" si="24"/>
        <v>1.3026114802059154</v>
      </c>
      <c r="M103">
        <f t="shared" si="25"/>
        <v>0.31963172714974236</v>
      </c>
      <c r="N103">
        <f t="shared" si="26"/>
        <v>-0.91676253832553334</v>
      </c>
      <c r="O103">
        <f t="shared" si="27"/>
        <v>1.4169686066691383</v>
      </c>
      <c r="P103">
        <v>0</v>
      </c>
      <c r="R103">
        <f t="shared" si="28"/>
        <v>121.73164872791151</v>
      </c>
      <c r="T103">
        <f t="shared" si="29"/>
        <v>1</v>
      </c>
      <c r="U103">
        <f t="shared" si="30"/>
        <v>1</v>
      </c>
      <c r="V103">
        <f t="shared" si="31"/>
        <v>-1</v>
      </c>
    </row>
    <row r="104" spans="1:22" x14ac:dyDescent="0.3">
      <c r="A104">
        <v>95</v>
      </c>
      <c r="B104">
        <v>41</v>
      </c>
      <c r="C104">
        <v>8</v>
      </c>
      <c r="D104">
        <f t="shared" si="20"/>
        <v>656</v>
      </c>
      <c r="E104">
        <f t="shared" si="21"/>
        <v>5043</v>
      </c>
      <c r="F104">
        <f t="shared" si="22"/>
        <v>32</v>
      </c>
      <c r="G104">
        <v>1</v>
      </c>
      <c r="J104">
        <v>95</v>
      </c>
      <c r="K104">
        <f t="shared" si="23"/>
        <v>-0.29437670031748525</v>
      </c>
      <c r="L104">
        <f t="shared" si="24"/>
        <v>-0.31052967175187435</v>
      </c>
      <c r="M104">
        <f t="shared" si="25"/>
        <v>-0.39410902279628451</v>
      </c>
      <c r="N104">
        <f t="shared" si="26"/>
        <v>-0.44388546355252562</v>
      </c>
      <c r="O104">
        <f t="shared" si="27"/>
        <v>-0.5174595253023816</v>
      </c>
      <c r="P104">
        <v>1</v>
      </c>
      <c r="R104">
        <f t="shared" si="28"/>
        <v>22.129985049926205</v>
      </c>
      <c r="T104">
        <f t="shared" si="29"/>
        <v>0.99999999975505438</v>
      </c>
      <c r="U104">
        <f t="shared" si="30"/>
        <v>1</v>
      </c>
      <c r="V104">
        <f t="shared" si="31"/>
        <v>0</v>
      </c>
    </row>
    <row r="105" spans="1:22" x14ac:dyDescent="0.3">
      <c r="A105">
        <v>96</v>
      </c>
      <c r="B105">
        <v>55</v>
      </c>
      <c r="C105">
        <v>14</v>
      </c>
      <c r="D105">
        <f t="shared" si="20"/>
        <v>1540</v>
      </c>
      <c r="E105">
        <f t="shared" si="21"/>
        <v>9075</v>
      </c>
      <c r="F105">
        <f t="shared" si="22"/>
        <v>98</v>
      </c>
      <c r="G105">
        <v>1</v>
      </c>
      <c r="J105">
        <v>96</v>
      </c>
      <c r="K105">
        <f t="shared" si="23"/>
        <v>0.62555048817465686</v>
      </c>
      <c r="L105">
        <f t="shared" si="24"/>
        <v>0.89932619221646803</v>
      </c>
      <c r="M105">
        <f t="shared" si="25"/>
        <v>1.3204203874001497</v>
      </c>
      <c r="N105">
        <f t="shared" si="26"/>
        <v>0.52346124648540804</v>
      </c>
      <c r="O105">
        <f t="shared" si="27"/>
        <v>0.81245981542803847</v>
      </c>
      <c r="P105">
        <v>1</v>
      </c>
      <c r="R105">
        <f t="shared" si="28"/>
        <v>158.72576198266722</v>
      </c>
      <c r="T105">
        <f t="shared" si="29"/>
        <v>1</v>
      </c>
      <c r="U105">
        <f t="shared" si="30"/>
        <v>1</v>
      </c>
      <c r="V105">
        <f t="shared" si="31"/>
        <v>0</v>
      </c>
    </row>
    <row r="106" spans="1:22" x14ac:dyDescent="0.3">
      <c r="A106">
        <v>97</v>
      </c>
      <c r="B106">
        <v>56</v>
      </c>
      <c r="C106">
        <v>3</v>
      </c>
      <c r="D106">
        <f t="shared" si="20"/>
        <v>336</v>
      </c>
      <c r="E106">
        <f t="shared" si="21"/>
        <v>9408</v>
      </c>
      <c r="F106">
        <f t="shared" si="22"/>
        <v>4.5</v>
      </c>
      <c r="G106">
        <v>0</v>
      </c>
      <c r="J106">
        <v>97</v>
      </c>
      <c r="K106">
        <f t="shared" si="23"/>
        <v>0.69125957306695263</v>
      </c>
      <c r="L106">
        <f t="shared" si="24"/>
        <v>-1.3187428917254931</v>
      </c>
      <c r="M106">
        <f t="shared" si="25"/>
        <v>-1.0147531531841338</v>
      </c>
      <c r="N106">
        <f t="shared" si="26"/>
        <v>0.60335372030550527</v>
      </c>
      <c r="O106">
        <f t="shared" si="27"/>
        <v>-1.0715925839400566</v>
      </c>
      <c r="P106">
        <v>0</v>
      </c>
      <c r="R106">
        <f t="shared" si="28"/>
        <v>-51.701522255330033</v>
      </c>
      <c r="T106">
        <f t="shared" si="29"/>
        <v>3.5181485936697655E-23</v>
      </c>
      <c r="U106">
        <f t="shared" si="30"/>
        <v>0</v>
      </c>
      <c r="V106">
        <f t="shared" si="31"/>
        <v>0</v>
      </c>
    </row>
    <row r="107" spans="1:22" x14ac:dyDescent="0.3">
      <c r="A107">
        <v>98</v>
      </c>
      <c r="B107">
        <v>38</v>
      </c>
      <c r="C107">
        <v>19</v>
      </c>
      <c r="D107">
        <f t="shared" si="20"/>
        <v>1444</v>
      </c>
      <c r="E107">
        <f t="shared" si="21"/>
        <v>4332</v>
      </c>
      <c r="F107">
        <f t="shared" si="22"/>
        <v>180.5</v>
      </c>
      <c r="G107">
        <v>0</v>
      </c>
      <c r="J107">
        <v>98</v>
      </c>
      <c r="K107">
        <f t="shared" si="23"/>
        <v>-0.49150395499437283</v>
      </c>
      <c r="L107">
        <f t="shared" si="24"/>
        <v>1.9075394121900866</v>
      </c>
      <c r="M107">
        <f t="shared" si="25"/>
        <v>1.1342271482837947</v>
      </c>
      <c r="N107">
        <f t="shared" si="26"/>
        <v>-0.61446669143867905</v>
      </c>
      <c r="O107">
        <f t="shared" si="27"/>
        <v>2.4748589913410632</v>
      </c>
      <c r="P107">
        <v>0</v>
      </c>
      <c r="R107">
        <f t="shared" si="28"/>
        <v>202.55289666238446</v>
      </c>
      <c r="T107">
        <f t="shared" si="29"/>
        <v>1</v>
      </c>
      <c r="U107">
        <f t="shared" si="30"/>
        <v>1</v>
      </c>
      <c r="V107">
        <f t="shared" si="31"/>
        <v>-1</v>
      </c>
    </row>
    <row r="108" spans="1:22" x14ac:dyDescent="0.3">
      <c r="A108">
        <v>99</v>
      </c>
      <c r="B108">
        <v>45</v>
      </c>
      <c r="C108">
        <v>17</v>
      </c>
      <c r="D108">
        <f t="shared" si="20"/>
        <v>1530</v>
      </c>
      <c r="E108">
        <f t="shared" si="21"/>
        <v>6075</v>
      </c>
      <c r="F108">
        <f t="shared" si="22"/>
        <v>144.5</v>
      </c>
      <c r="G108">
        <v>0</v>
      </c>
      <c r="J108">
        <v>99</v>
      </c>
      <c r="K108">
        <f t="shared" si="23"/>
        <v>-3.1540360748301806E-2</v>
      </c>
      <c r="L108">
        <f t="shared" si="24"/>
        <v>1.5042541242006393</v>
      </c>
      <c r="M108">
        <f t="shared" si="25"/>
        <v>1.3010252583255293</v>
      </c>
      <c r="N108">
        <f t="shared" si="26"/>
        <v>-0.196290769911864</v>
      </c>
      <c r="O108">
        <f t="shared" si="27"/>
        <v>1.7494484418517433</v>
      </c>
      <c r="P108">
        <v>0</v>
      </c>
      <c r="R108">
        <f t="shared" si="28"/>
        <v>193.16230935668585</v>
      </c>
      <c r="T108">
        <f t="shared" si="29"/>
        <v>1</v>
      </c>
      <c r="U108">
        <f t="shared" si="30"/>
        <v>1</v>
      </c>
      <c r="V108">
        <f t="shared" si="31"/>
        <v>-1</v>
      </c>
    </row>
    <row r="109" spans="1:22" x14ac:dyDescent="0.3">
      <c r="A109">
        <v>100</v>
      </c>
      <c r="B109">
        <v>45</v>
      </c>
      <c r="C109">
        <v>10</v>
      </c>
      <c r="D109">
        <f t="shared" si="20"/>
        <v>900</v>
      </c>
      <c r="E109">
        <f t="shared" si="21"/>
        <v>6075</v>
      </c>
      <c r="F109">
        <f t="shared" si="22"/>
        <v>50</v>
      </c>
      <c r="G109">
        <v>1</v>
      </c>
      <c r="J109">
        <v>100</v>
      </c>
      <c r="K109">
        <f t="shared" si="23"/>
        <v>-3.1540360748301806E-2</v>
      </c>
      <c r="L109">
        <f t="shared" si="24"/>
        <v>9.2755616237573085E-2</v>
      </c>
      <c r="M109">
        <f t="shared" si="25"/>
        <v>7.913212662445071E-2</v>
      </c>
      <c r="N109">
        <f t="shared" si="26"/>
        <v>-0.196290769911864</v>
      </c>
      <c r="O109">
        <f t="shared" si="27"/>
        <v>-0.1547542505577216</v>
      </c>
      <c r="P109">
        <v>1</v>
      </c>
      <c r="R109">
        <f t="shared" si="28"/>
        <v>64.440503821051735</v>
      </c>
      <c r="T109">
        <f t="shared" si="29"/>
        <v>1</v>
      </c>
      <c r="U109">
        <f t="shared" si="30"/>
        <v>1</v>
      </c>
      <c r="V109">
        <f t="shared" si="3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原始資料表</vt:lpstr>
      <vt:lpstr>課堂教學_邏輯回歸</vt:lpstr>
      <vt:lpstr>課本做法_邏輯回歸</vt:lpstr>
      <vt:lpstr>產表</vt:lpstr>
      <vt:lpstr>功課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2022-09-26T05:42:41Z</dcterms:created>
  <dcterms:modified xsi:type="dcterms:W3CDTF">2023-11-17T03:52:26Z</dcterms:modified>
</cp:coreProperties>
</file>