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B904C8-37AC-4234-9C5E-1292931EFBBE}" xr6:coauthVersionLast="36" xr6:coauthVersionMax="36" xr10:uidLastSave="{00000000-0000-0000-0000-000000000000}"/>
  <bookViews>
    <workbookView xWindow="0" yWindow="0" windowWidth="23040" windowHeight="9000" firstSheet="4" activeTab="5" xr2:uid="{64C8CF3C-8DD7-4727-AFA0-B07C8E28B797}"/>
  </bookViews>
  <sheets>
    <sheet name="原始資料表" sheetId="1" r:id="rId1"/>
    <sheet name="1208_神經網路(回歸)_正規化_算10次" sheetId="8" r:id="rId2"/>
    <sheet name="1208_神經網路(回歸)_正規化_算50次" sheetId="9" r:id="rId3"/>
    <sheet name="1208_神經網路(回歸)_標準化_算10次" sheetId="7" r:id="rId4"/>
    <sheet name="1208_功課_神經網路2乘2(回歸)_標準化_算10次" sheetId="11" r:id="rId5"/>
    <sheet name="1208_功課_神經網路2乘2(回歸)_正規化_算10次" sheetId="13" r:id="rId6"/>
  </sheets>
  <definedNames>
    <definedName name="solver_adj" localSheetId="5" hidden="1">'1208_功課_神經網路2乘2(回歸)_正規化_算10次'!$J$2:$K$4,'1208_功課_神經網路2乘2(回歸)_正規化_算10次'!$N$2:$O$4,'1208_功課_神經網路2乘2(回歸)_正規化_算10次'!$S$2:$S$4</definedName>
    <definedName name="solver_adj" localSheetId="4" hidden="1">'1208_功課_神經網路2乘2(回歸)_標準化_算10次'!$J$2:$K$4,'1208_功課_神經網路2乘2(回歸)_標準化_算10次'!$N$2:$O$4,'1208_功課_神經網路2乘2(回歸)_標準化_算10次'!$S$2:$S$4</definedName>
    <definedName name="solver_adj" localSheetId="1" hidden="1">'1208_神經網路(回歸)_正規化_算10次'!$J$2:$L$4,'1208_神經網路(回歸)_正規化_算10次'!$O$2:$O$5</definedName>
    <definedName name="solver_adj" localSheetId="2" hidden="1">'1208_神經網路(回歸)_正規化_算50次'!$J$2:$L$4,'1208_神經網路(回歸)_正規化_算50次'!$O$2:$O$5</definedName>
    <definedName name="solver_adj" localSheetId="3" hidden="1">'1208_神經網路(回歸)_標準化_算10次'!$J$2:$L$4,'1208_神經網路(回歸)_標準化_算10次'!$O$2:$O$5</definedName>
    <definedName name="solver_cvg" localSheetId="5" hidden="1">0.0001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5" hidden="1">1</definedName>
    <definedName name="solver_drv" localSheetId="4" hidden="1">1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eng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5" hidden="1">10</definedName>
    <definedName name="solver_itr" localSheetId="4" hidden="1">10</definedName>
    <definedName name="solver_itr" localSheetId="1" hidden="1">10</definedName>
    <definedName name="solver_itr" localSheetId="2" hidden="1">50</definedName>
    <definedName name="solver_itr" localSheetId="3" hidden="1">10</definedName>
    <definedName name="solver_mip" localSheetId="5" hidden="1">2147483647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5" hidden="1">2</definedName>
    <definedName name="solver_neg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5" hidden="1">2147483647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5" hidden="1">0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5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5" hidden="1">'1208_功課_神經網路2乘2(回歸)_正規化_算10次'!$W$1</definedName>
    <definedName name="solver_opt" localSheetId="4" hidden="1">'1208_功課_神經網路2乘2(回歸)_標準化_算10次'!$W$1</definedName>
    <definedName name="solver_opt" localSheetId="1" hidden="1">'1208_神經網路(回歸)_正規化_算10次'!$S$1</definedName>
    <definedName name="solver_opt" localSheetId="2" hidden="1">'1208_神經網路(回歸)_正規化_算50次'!$S$1</definedName>
    <definedName name="solver_opt" localSheetId="3" hidden="1">'1208_神經網路(回歸)_標準化_算10次'!$S$1</definedName>
    <definedName name="solver_pre" localSheetId="5" hidden="1">0.000001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5" hidden="1">2</definedName>
    <definedName name="solver_rbv" localSheetId="4" hidden="1">2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lx" localSheetId="5" hidden="1">1</definedName>
    <definedName name="solver_rlx" localSheetId="4" hidden="1">1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sd" localSheetId="5" hidden="1">0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5" hidden="1">1</definedName>
    <definedName name="solver_scl" localSheetId="4" hidden="1">1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5" hidden="1">300</definedName>
    <definedName name="solver_tim" localSheetId="4" hidden="1">300</definedName>
    <definedName name="solver_tim" localSheetId="1" hidden="1">300</definedName>
    <definedName name="solver_tim" localSheetId="2" hidden="1">300</definedName>
    <definedName name="solver_tim" localSheetId="3" hidden="1">300</definedName>
    <definedName name="solver_tol" localSheetId="5" hidden="1">0.05</definedName>
    <definedName name="solver_tol" localSheetId="4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5" hidden="1">2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5" hidden="1">0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5" hidden="1">3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9" l="1"/>
  <c r="F108" i="13"/>
  <c r="F106" i="13"/>
  <c r="F101" i="13"/>
  <c r="F99" i="13"/>
  <c r="F92" i="13"/>
  <c r="F57" i="13"/>
  <c r="F51" i="13"/>
  <c r="F45" i="13"/>
  <c r="F28" i="13"/>
  <c r="F14" i="13"/>
  <c r="F13" i="13"/>
  <c r="D8" i="13"/>
  <c r="C8" i="13"/>
  <c r="B8" i="13"/>
  <c r="D7" i="13"/>
  <c r="C7" i="13"/>
  <c r="B7" i="13"/>
  <c r="D6" i="13"/>
  <c r="C6" i="13"/>
  <c r="G25" i="13" s="1"/>
  <c r="B6" i="13"/>
  <c r="D5" i="13"/>
  <c r="C5" i="13"/>
  <c r="B5" i="13"/>
  <c r="G2" i="13"/>
  <c r="G110" i="11"/>
  <c r="G109" i="11"/>
  <c r="G106" i="11"/>
  <c r="G105" i="11"/>
  <c r="F105" i="11"/>
  <c r="H102" i="11"/>
  <c r="G101" i="11"/>
  <c r="G100" i="11"/>
  <c r="H98" i="11"/>
  <c r="H97" i="11"/>
  <c r="G97" i="11"/>
  <c r="F97" i="11"/>
  <c r="G96" i="11"/>
  <c r="H93" i="11"/>
  <c r="G93" i="11"/>
  <c r="G92" i="11"/>
  <c r="F91" i="11"/>
  <c r="H89" i="11"/>
  <c r="G89" i="11"/>
  <c r="G88" i="11"/>
  <c r="H85" i="11"/>
  <c r="H84" i="11"/>
  <c r="G84" i="11"/>
  <c r="F84" i="11"/>
  <c r="G83" i="11"/>
  <c r="H81" i="11"/>
  <c r="G80" i="11"/>
  <c r="H76" i="11"/>
  <c r="G76" i="11"/>
  <c r="H75" i="11"/>
  <c r="G75" i="11"/>
  <c r="G72" i="11"/>
  <c r="H71" i="11"/>
  <c r="G70" i="11"/>
  <c r="H68" i="11"/>
  <c r="G67" i="11"/>
  <c r="G66" i="11"/>
  <c r="H63" i="11"/>
  <c r="F63" i="11"/>
  <c r="H62" i="11"/>
  <c r="G62" i="11"/>
  <c r="H59" i="11"/>
  <c r="G59" i="11"/>
  <c r="G58" i="11"/>
  <c r="F57" i="11"/>
  <c r="H55" i="11"/>
  <c r="H54" i="11"/>
  <c r="G54" i="11"/>
  <c r="G53" i="11"/>
  <c r="F53" i="11"/>
  <c r="G52" i="11"/>
  <c r="H51" i="11"/>
  <c r="G50" i="11"/>
  <c r="G49" i="11"/>
  <c r="G48" i="11"/>
  <c r="G46" i="11"/>
  <c r="G45" i="11"/>
  <c r="H44" i="11"/>
  <c r="H42" i="11"/>
  <c r="G42" i="11"/>
  <c r="H41" i="11"/>
  <c r="G41" i="11"/>
  <c r="F40" i="11"/>
  <c r="H38" i="11"/>
  <c r="H37" i="11"/>
  <c r="G37" i="11"/>
  <c r="G36" i="11"/>
  <c r="F36" i="11"/>
  <c r="G35" i="11"/>
  <c r="H34" i="11"/>
  <c r="H33" i="11"/>
  <c r="G33" i="11"/>
  <c r="G32" i="11"/>
  <c r="F32" i="11"/>
  <c r="H31" i="11"/>
  <c r="H29" i="11"/>
  <c r="G29" i="11"/>
  <c r="H28" i="11"/>
  <c r="G28" i="11"/>
  <c r="F28" i="11"/>
  <c r="G25" i="11"/>
  <c r="G24" i="11"/>
  <c r="G22" i="11"/>
  <c r="G20" i="11"/>
  <c r="G19" i="11"/>
  <c r="G18" i="11"/>
  <c r="H17" i="11"/>
  <c r="G16" i="11"/>
  <c r="H15" i="11"/>
  <c r="F15" i="11"/>
  <c r="H14" i="11"/>
  <c r="F13" i="11"/>
  <c r="H11" i="11"/>
  <c r="G11" i="11"/>
  <c r="D8" i="11"/>
  <c r="C8" i="11"/>
  <c r="B8" i="11"/>
  <c r="D7" i="11"/>
  <c r="C7" i="11"/>
  <c r="B7" i="11"/>
  <c r="D6" i="11"/>
  <c r="H101" i="11" s="1"/>
  <c r="C6" i="11"/>
  <c r="B6" i="11"/>
  <c r="F100" i="11" s="1"/>
  <c r="D5" i="11"/>
  <c r="C5" i="11"/>
  <c r="B5" i="11"/>
  <c r="F96" i="11" s="1"/>
  <c r="G2" i="11"/>
  <c r="T7" i="8"/>
  <c r="T8" i="8"/>
  <c r="T8" i="9"/>
  <c r="S8" i="9"/>
  <c r="T7" i="9"/>
  <c r="D8" i="9"/>
  <c r="H78" i="9" s="1"/>
  <c r="C8" i="9"/>
  <c r="B8" i="9"/>
  <c r="D7" i="9"/>
  <c r="C7" i="9"/>
  <c r="B7" i="9"/>
  <c r="D6" i="9"/>
  <c r="C6" i="9"/>
  <c r="G23" i="9" s="1"/>
  <c r="B6" i="9"/>
  <c r="D5" i="9"/>
  <c r="C5" i="9"/>
  <c r="G11" i="9" s="1"/>
  <c r="B5" i="9"/>
  <c r="G2" i="9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S8" i="8"/>
  <c r="S7" i="8"/>
  <c r="P11" i="8"/>
  <c r="J106" i="13" l="1"/>
  <c r="K106" i="13"/>
  <c r="J13" i="13"/>
  <c r="K99" i="13"/>
  <c r="J99" i="13"/>
  <c r="G13" i="13"/>
  <c r="K13" i="13" s="1"/>
  <c r="J14" i="13"/>
  <c r="K51" i="13"/>
  <c r="J51" i="13"/>
  <c r="K57" i="13"/>
  <c r="J57" i="13"/>
  <c r="F104" i="13"/>
  <c r="F96" i="13"/>
  <c r="F110" i="13"/>
  <c r="F102" i="13"/>
  <c r="F94" i="13"/>
  <c r="F86" i="13"/>
  <c r="F78" i="13"/>
  <c r="F70" i="13"/>
  <c r="F62" i="13"/>
  <c r="F54" i="13"/>
  <c r="F46" i="13"/>
  <c r="F38" i="13"/>
  <c r="F30" i="13"/>
  <c r="F103" i="13"/>
  <c r="F95" i="13"/>
  <c r="F87" i="13"/>
  <c r="F79" i="13"/>
  <c r="F71" i="13"/>
  <c r="F63" i="13"/>
  <c r="F55" i="13"/>
  <c r="F47" i="13"/>
  <c r="F39" i="13"/>
  <c r="F31" i="13"/>
  <c r="F100" i="13"/>
  <c r="F73" i="13"/>
  <c r="F109" i="13"/>
  <c r="F76" i="13"/>
  <c r="F44" i="13"/>
  <c r="F91" i="13"/>
  <c r="F65" i="13"/>
  <c r="F80" i="13"/>
  <c r="F68" i="13"/>
  <c r="F81" i="13"/>
  <c r="F75" i="13"/>
  <c r="F69" i="13"/>
  <c r="F49" i="13"/>
  <c r="F43" i="13"/>
  <c r="F37" i="13"/>
  <c r="F15" i="13"/>
  <c r="F90" i="13"/>
  <c r="F84" i="13"/>
  <c r="F64" i="13"/>
  <c r="F58" i="13"/>
  <c r="F52" i="13"/>
  <c r="F32" i="13"/>
  <c r="F26" i="13"/>
  <c r="F22" i="13"/>
  <c r="F16" i="13"/>
  <c r="F98" i="13"/>
  <c r="F93" i="13"/>
  <c r="F67" i="13"/>
  <c r="F61" i="13"/>
  <c r="F41" i="13"/>
  <c r="F35" i="13"/>
  <c r="F29" i="13"/>
  <c r="F17" i="13"/>
  <c r="F107" i="13"/>
  <c r="F105" i="13"/>
  <c r="F88" i="13"/>
  <c r="F82" i="13"/>
  <c r="F56" i="13"/>
  <c r="F50" i="13"/>
  <c r="F23" i="13"/>
  <c r="F18" i="13"/>
  <c r="F85" i="13"/>
  <c r="F59" i="13"/>
  <c r="F53" i="13"/>
  <c r="F33" i="13"/>
  <c r="F27" i="13"/>
  <c r="F19" i="13"/>
  <c r="F11" i="13"/>
  <c r="F74" i="13"/>
  <c r="F48" i="13"/>
  <c r="F42" i="13"/>
  <c r="F36" i="13"/>
  <c r="G14" i="13"/>
  <c r="K14" i="13" s="1"/>
  <c r="F20" i="13"/>
  <c r="F34" i="13"/>
  <c r="F40" i="13"/>
  <c r="F21" i="13"/>
  <c r="F24" i="13"/>
  <c r="F77" i="13"/>
  <c r="F83" i="13"/>
  <c r="F89" i="13"/>
  <c r="G15" i="13"/>
  <c r="G21" i="13"/>
  <c r="F25" i="13"/>
  <c r="F60" i="13"/>
  <c r="F66" i="13"/>
  <c r="F72" i="13"/>
  <c r="F12" i="13"/>
  <c r="F97" i="13"/>
  <c r="G110" i="13"/>
  <c r="G109" i="13"/>
  <c r="G108" i="13"/>
  <c r="K108" i="13" s="1"/>
  <c r="G107" i="13"/>
  <c r="G106" i="13"/>
  <c r="G105" i="13"/>
  <c r="G104" i="13"/>
  <c r="G103" i="13"/>
  <c r="G102" i="13"/>
  <c r="G101" i="13"/>
  <c r="J101" i="13" s="1"/>
  <c r="G100" i="13"/>
  <c r="G99" i="13"/>
  <c r="G98" i="13"/>
  <c r="G97" i="13"/>
  <c r="G96" i="13"/>
  <c r="G95" i="13"/>
  <c r="G94" i="13"/>
  <c r="G93" i="13"/>
  <c r="G92" i="13"/>
  <c r="J92" i="13" s="1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J45" i="13" s="1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K28" i="13" s="1"/>
  <c r="G27" i="13"/>
  <c r="G26" i="13"/>
  <c r="G18" i="13"/>
  <c r="G23" i="13"/>
  <c r="G17" i="13"/>
  <c r="G16" i="13"/>
  <c r="G22" i="13"/>
  <c r="G12" i="13"/>
  <c r="G20" i="13"/>
  <c r="G24" i="13"/>
  <c r="G11" i="13"/>
  <c r="G19" i="13"/>
  <c r="J36" i="11"/>
  <c r="J100" i="11"/>
  <c r="K100" i="11"/>
  <c r="K96" i="11"/>
  <c r="J96" i="11"/>
  <c r="J28" i="11"/>
  <c r="J105" i="11"/>
  <c r="K105" i="11"/>
  <c r="K13" i="11"/>
  <c r="F20" i="11"/>
  <c r="F24" i="11"/>
  <c r="F26" i="11"/>
  <c r="F45" i="11"/>
  <c r="F50" i="11"/>
  <c r="F67" i="11"/>
  <c r="F80" i="11"/>
  <c r="F101" i="11"/>
  <c r="F27" i="11"/>
  <c r="F75" i="11"/>
  <c r="F88" i="11"/>
  <c r="F19" i="11"/>
  <c r="H21" i="11"/>
  <c r="F23" i="11"/>
  <c r="H25" i="11"/>
  <c r="H27" i="11"/>
  <c r="F44" i="11"/>
  <c r="H46" i="11"/>
  <c r="H50" i="11"/>
  <c r="H67" i="11"/>
  <c r="F83" i="11"/>
  <c r="J40" i="11"/>
  <c r="J97" i="11"/>
  <c r="J32" i="11"/>
  <c r="K53" i="11"/>
  <c r="F49" i="11"/>
  <c r="F58" i="11"/>
  <c r="K36" i="11"/>
  <c r="J13" i="11"/>
  <c r="K84" i="11"/>
  <c r="F71" i="11"/>
  <c r="F92" i="11"/>
  <c r="F109" i="11"/>
  <c r="F16" i="11"/>
  <c r="K32" i="11"/>
  <c r="F37" i="11"/>
  <c r="F41" i="11"/>
  <c r="F43" i="11"/>
  <c r="J53" i="11"/>
  <c r="F66" i="11"/>
  <c r="F79" i="11"/>
  <c r="F110" i="11"/>
  <c r="F102" i="11"/>
  <c r="F94" i="11"/>
  <c r="F86" i="11"/>
  <c r="F78" i="11"/>
  <c r="F70" i="11"/>
  <c r="F62" i="11"/>
  <c r="F54" i="11"/>
  <c r="F46" i="11"/>
  <c r="F38" i="11"/>
  <c r="F30" i="11"/>
  <c r="F22" i="11"/>
  <c r="F14" i="11"/>
  <c r="F107" i="11"/>
  <c r="F103" i="11"/>
  <c r="F90" i="11"/>
  <c r="F77" i="11"/>
  <c r="F73" i="11"/>
  <c r="F60" i="11"/>
  <c r="F56" i="11"/>
  <c r="F99" i="11"/>
  <c r="F95" i="11"/>
  <c r="F82" i="11"/>
  <c r="F69" i="11"/>
  <c r="F65" i="11"/>
  <c r="F52" i="11"/>
  <c r="F48" i="11"/>
  <c r="F35" i="11"/>
  <c r="F31" i="11"/>
  <c r="F18" i="11"/>
  <c r="F108" i="11"/>
  <c r="F104" i="11"/>
  <c r="F106" i="11"/>
  <c r="F93" i="11"/>
  <c r="F89" i="11"/>
  <c r="F76" i="11"/>
  <c r="F72" i="11"/>
  <c r="F59" i="11"/>
  <c r="F55" i="11"/>
  <c r="F42" i="11"/>
  <c r="F29" i="11"/>
  <c r="F25" i="11"/>
  <c r="F11" i="11"/>
  <c r="F98" i="11"/>
  <c r="F85" i="11"/>
  <c r="F81" i="11"/>
  <c r="F68" i="11"/>
  <c r="F64" i="11"/>
  <c r="F51" i="11"/>
  <c r="F47" i="11"/>
  <c r="F34" i="11"/>
  <c r="F21" i="11"/>
  <c r="F17" i="11"/>
  <c r="F12" i="11"/>
  <c r="H108" i="11"/>
  <c r="H95" i="11"/>
  <c r="H91" i="11"/>
  <c r="H78" i="11"/>
  <c r="H74" i="11"/>
  <c r="H61" i="11"/>
  <c r="H57" i="11"/>
  <c r="H105" i="11"/>
  <c r="H109" i="11"/>
  <c r="H110" i="11"/>
  <c r="H103" i="11"/>
  <c r="H99" i="11"/>
  <c r="H86" i="11"/>
  <c r="H82" i="11"/>
  <c r="H69" i="11"/>
  <c r="H65" i="11"/>
  <c r="H52" i="11"/>
  <c r="H39" i="11"/>
  <c r="H35" i="11"/>
  <c r="H22" i="11"/>
  <c r="H18" i="11"/>
  <c r="H12" i="11"/>
  <c r="H20" i="11"/>
  <c r="K28" i="11"/>
  <c r="F33" i="11"/>
  <c r="F39" i="11"/>
  <c r="H45" i="11"/>
  <c r="H58" i="11"/>
  <c r="F61" i="11"/>
  <c r="F74" i="11"/>
  <c r="H79" i="11"/>
  <c r="J84" i="11"/>
  <c r="F87" i="11"/>
  <c r="H92" i="11"/>
  <c r="K97" i="11"/>
  <c r="H106" i="11"/>
  <c r="G103" i="11"/>
  <c r="G95" i="11"/>
  <c r="G87" i="11"/>
  <c r="G79" i="11"/>
  <c r="G71" i="11"/>
  <c r="G63" i="11"/>
  <c r="G55" i="11"/>
  <c r="G47" i="11"/>
  <c r="G39" i="11"/>
  <c r="G31" i="11"/>
  <c r="G23" i="11"/>
  <c r="G15" i="11"/>
  <c r="K15" i="11" s="1"/>
  <c r="G13" i="11"/>
  <c r="G26" i="11"/>
  <c r="G30" i="11"/>
  <c r="G43" i="11"/>
  <c r="G56" i="11"/>
  <c r="G60" i="11"/>
  <c r="G73" i="11"/>
  <c r="G77" i="11"/>
  <c r="G90" i="11"/>
  <c r="G94" i="11"/>
  <c r="G107" i="11"/>
  <c r="H104" i="11"/>
  <c r="H96" i="11"/>
  <c r="H88" i="11"/>
  <c r="H80" i="11"/>
  <c r="H72" i="11"/>
  <c r="H64" i="11"/>
  <c r="H56" i="11"/>
  <c r="H48" i="11"/>
  <c r="H40" i="11"/>
  <c r="H32" i="11"/>
  <c r="H24" i="11"/>
  <c r="H16" i="11"/>
  <c r="H7" i="11" s="1"/>
  <c r="G12" i="11"/>
  <c r="H13" i="11"/>
  <c r="G17" i="11"/>
  <c r="G21" i="11"/>
  <c r="H26" i="11"/>
  <c r="H30" i="11"/>
  <c r="G34" i="11"/>
  <c r="G38" i="11"/>
  <c r="H43" i="11"/>
  <c r="H47" i="11"/>
  <c r="G51" i="11"/>
  <c r="H60" i="11"/>
  <c r="G64" i="11"/>
  <c r="G68" i="11"/>
  <c r="H73" i="11"/>
  <c r="H77" i="11"/>
  <c r="G81" i="11"/>
  <c r="G85" i="11"/>
  <c r="H90" i="11"/>
  <c r="H94" i="11"/>
  <c r="G98" i="11"/>
  <c r="G102" i="11"/>
  <c r="H107" i="11"/>
  <c r="G14" i="11"/>
  <c r="H19" i="11"/>
  <c r="H23" i="11"/>
  <c r="G27" i="11"/>
  <c r="H36" i="11"/>
  <c r="G40" i="11"/>
  <c r="K40" i="11" s="1"/>
  <c r="G44" i="11"/>
  <c r="H49" i="11"/>
  <c r="H53" i="11"/>
  <c r="G57" i="11"/>
  <c r="J57" i="11" s="1"/>
  <c r="G61" i="11"/>
  <c r="H66" i="11"/>
  <c r="H70" i="11"/>
  <c r="G74" i="11"/>
  <c r="G78" i="11"/>
  <c r="H83" i="11"/>
  <c r="H87" i="11"/>
  <c r="G91" i="11"/>
  <c r="H100" i="11"/>
  <c r="G104" i="11"/>
  <c r="G108" i="11"/>
  <c r="G65" i="11"/>
  <c r="G69" i="11"/>
  <c r="G82" i="11"/>
  <c r="G86" i="11"/>
  <c r="G99" i="11"/>
  <c r="F88" i="9"/>
  <c r="F80" i="9"/>
  <c r="F72" i="9"/>
  <c r="F64" i="9"/>
  <c r="F56" i="9"/>
  <c r="F48" i="9"/>
  <c r="F40" i="9"/>
  <c r="F32" i="9"/>
  <c r="F105" i="9"/>
  <c r="F97" i="9"/>
  <c r="F89" i="9"/>
  <c r="F81" i="9"/>
  <c r="F106" i="9"/>
  <c r="F98" i="9"/>
  <c r="F90" i="9"/>
  <c r="F82" i="9"/>
  <c r="F74" i="9"/>
  <c r="F66" i="9"/>
  <c r="F107" i="9"/>
  <c r="F99" i="9"/>
  <c r="F91" i="9"/>
  <c r="F83" i="9"/>
  <c r="F108" i="9"/>
  <c r="F100" i="9"/>
  <c r="F92" i="9"/>
  <c r="F84" i="9"/>
  <c r="F109" i="9"/>
  <c r="F101" i="9"/>
  <c r="F93" i="9"/>
  <c r="F85" i="9"/>
  <c r="F103" i="9"/>
  <c r="F95" i="9"/>
  <c r="F87" i="9"/>
  <c r="F79" i="9"/>
  <c r="F71" i="9"/>
  <c r="F63" i="9"/>
  <c r="H15" i="9"/>
  <c r="G19" i="9"/>
  <c r="F58" i="9"/>
  <c r="G13" i="9"/>
  <c r="H14" i="9"/>
  <c r="F22" i="9"/>
  <c r="F26" i="9"/>
  <c r="H29" i="9"/>
  <c r="F11" i="9"/>
  <c r="G12" i="9"/>
  <c r="G7" i="9" s="1"/>
  <c r="H13" i="9"/>
  <c r="G18" i="9"/>
  <c r="G22" i="9"/>
  <c r="H26" i="9"/>
  <c r="F37" i="9"/>
  <c r="F43" i="9"/>
  <c r="H46" i="9"/>
  <c r="F49" i="9"/>
  <c r="H52" i="9"/>
  <c r="H68" i="9"/>
  <c r="F75" i="9"/>
  <c r="H12" i="9"/>
  <c r="F17" i="9"/>
  <c r="F21" i="9"/>
  <c r="F25" i="9"/>
  <c r="F28" i="9"/>
  <c r="F31" i="9"/>
  <c r="F34" i="9"/>
  <c r="H37" i="9"/>
  <c r="H40" i="9"/>
  <c r="H43" i="9"/>
  <c r="H66" i="9"/>
  <c r="F73" i="9"/>
  <c r="H11" i="9"/>
  <c r="G17" i="9"/>
  <c r="G21" i="9"/>
  <c r="G25" i="9"/>
  <c r="H28" i="9"/>
  <c r="H34" i="9"/>
  <c r="F45" i="9"/>
  <c r="F51" i="9"/>
  <c r="H54" i="9"/>
  <c r="F57" i="9"/>
  <c r="F59" i="9"/>
  <c r="F61" i="9"/>
  <c r="F69" i="9"/>
  <c r="H105" i="9"/>
  <c r="H97" i="9"/>
  <c r="H89" i="9"/>
  <c r="H81" i="9"/>
  <c r="H73" i="9"/>
  <c r="H65" i="9"/>
  <c r="H57" i="9"/>
  <c r="H49" i="9"/>
  <c r="H41" i="9"/>
  <c r="H33" i="9"/>
  <c r="H25" i="9"/>
  <c r="H24" i="9"/>
  <c r="H23" i="9"/>
  <c r="H22" i="9"/>
  <c r="H21" i="9"/>
  <c r="H20" i="9"/>
  <c r="H19" i="9"/>
  <c r="H18" i="9"/>
  <c r="H17" i="9"/>
  <c r="H16" i="9"/>
  <c r="H106" i="9"/>
  <c r="H98" i="9"/>
  <c r="H90" i="9"/>
  <c r="H82" i="9"/>
  <c r="H107" i="9"/>
  <c r="H99" i="9"/>
  <c r="H91" i="9"/>
  <c r="H83" i="9"/>
  <c r="H75" i="9"/>
  <c r="H67" i="9"/>
  <c r="H108" i="9"/>
  <c r="H100" i="9"/>
  <c r="H92" i="9"/>
  <c r="H84" i="9"/>
  <c r="H109" i="9"/>
  <c r="H101" i="9"/>
  <c r="H93" i="9"/>
  <c r="H85" i="9"/>
  <c r="H110" i="9"/>
  <c r="H102" i="9"/>
  <c r="H94" i="9"/>
  <c r="H86" i="9"/>
  <c r="H103" i="9"/>
  <c r="H95" i="9"/>
  <c r="H87" i="9"/>
  <c r="H79" i="9"/>
  <c r="H71" i="9"/>
  <c r="H63" i="9"/>
  <c r="H55" i="9"/>
  <c r="H47" i="9"/>
  <c r="H39" i="9"/>
  <c r="H31" i="9"/>
  <c r="H104" i="9"/>
  <c r="H96" i="9"/>
  <c r="H88" i="9"/>
  <c r="H80" i="9"/>
  <c r="H72" i="9"/>
  <c r="H64" i="9"/>
  <c r="F16" i="9"/>
  <c r="F20" i="9"/>
  <c r="F24" i="9"/>
  <c r="F36" i="9"/>
  <c r="F39" i="9"/>
  <c r="F42" i="9"/>
  <c r="H45" i="9"/>
  <c r="H48" i="9"/>
  <c r="H51" i="9"/>
  <c r="H59" i="9"/>
  <c r="H61" i="9"/>
  <c r="H69" i="9"/>
  <c r="F76" i="9"/>
  <c r="F15" i="9"/>
  <c r="G16" i="9"/>
  <c r="G20" i="9"/>
  <c r="G24" i="9"/>
  <c r="F27" i="9"/>
  <c r="H30" i="9"/>
  <c r="F33" i="9"/>
  <c r="H36" i="9"/>
  <c r="H42" i="9"/>
  <c r="F53" i="9"/>
  <c r="F67" i="9"/>
  <c r="H76" i="9"/>
  <c r="F14" i="9"/>
  <c r="G15" i="9"/>
  <c r="F19" i="9"/>
  <c r="F23" i="9"/>
  <c r="H27" i="9"/>
  <c r="F44" i="9"/>
  <c r="F47" i="9"/>
  <c r="F50" i="9"/>
  <c r="H53" i="9"/>
  <c r="H56" i="9"/>
  <c r="F65" i="9"/>
  <c r="H74" i="9"/>
  <c r="F104" i="9"/>
  <c r="G14" i="9"/>
  <c r="F35" i="9"/>
  <c r="H38" i="9"/>
  <c r="F41" i="9"/>
  <c r="H44" i="9"/>
  <c r="H50" i="9"/>
  <c r="F60" i="9"/>
  <c r="H70" i="9"/>
  <c r="F77" i="9"/>
  <c r="F13" i="9"/>
  <c r="F29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F12" i="9"/>
  <c r="F18" i="9"/>
  <c r="H32" i="9"/>
  <c r="H35" i="9"/>
  <c r="F52" i="9"/>
  <c r="F55" i="9"/>
  <c r="H58" i="9"/>
  <c r="H60" i="9"/>
  <c r="H62" i="9"/>
  <c r="F68" i="9"/>
  <c r="H77" i="9"/>
  <c r="F30" i="9"/>
  <c r="F38" i="9"/>
  <c r="F46" i="9"/>
  <c r="F54" i="9"/>
  <c r="F62" i="9"/>
  <c r="F70" i="9"/>
  <c r="F78" i="9"/>
  <c r="F86" i="9"/>
  <c r="F94" i="9"/>
  <c r="F102" i="9"/>
  <c r="F110" i="9"/>
  <c r="F96" i="9"/>
  <c r="J83" i="13" l="1"/>
  <c r="K83" i="13"/>
  <c r="K50" i="13"/>
  <c r="J50" i="13"/>
  <c r="K26" i="13"/>
  <c r="J26" i="13"/>
  <c r="K65" i="13"/>
  <c r="J65" i="13"/>
  <c r="K101" i="13"/>
  <c r="O101" i="13" s="1"/>
  <c r="G6" i="13"/>
  <c r="G5" i="13"/>
  <c r="G7" i="13"/>
  <c r="G8" i="13"/>
  <c r="K66" i="13"/>
  <c r="J66" i="13"/>
  <c r="K20" i="13"/>
  <c r="J20" i="13"/>
  <c r="J56" i="13"/>
  <c r="K56" i="13"/>
  <c r="J32" i="13"/>
  <c r="K32" i="13"/>
  <c r="K43" i="13"/>
  <c r="J43" i="13"/>
  <c r="K47" i="13"/>
  <c r="J47" i="13"/>
  <c r="K94" i="13"/>
  <c r="J94" i="13"/>
  <c r="O14" i="13"/>
  <c r="N14" i="13"/>
  <c r="K33" i="13"/>
  <c r="J33" i="13"/>
  <c r="K82" i="13"/>
  <c r="J82" i="13"/>
  <c r="K52" i="13"/>
  <c r="J52" i="13"/>
  <c r="K44" i="13"/>
  <c r="J44" i="13"/>
  <c r="K38" i="13"/>
  <c r="J38" i="13"/>
  <c r="O99" i="13"/>
  <c r="N99" i="13"/>
  <c r="K25" i="13"/>
  <c r="J25" i="13"/>
  <c r="K24" i="13"/>
  <c r="J24" i="13"/>
  <c r="K36" i="13"/>
  <c r="J36" i="13"/>
  <c r="K53" i="13"/>
  <c r="J53" i="13"/>
  <c r="J88" i="13"/>
  <c r="K88" i="13"/>
  <c r="J67" i="13"/>
  <c r="K67" i="13"/>
  <c r="K58" i="13"/>
  <c r="J58" i="13"/>
  <c r="K69" i="13"/>
  <c r="J69" i="13"/>
  <c r="K63" i="13"/>
  <c r="J63" i="13"/>
  <c r="K46" i="13"/>
  <c r="J46" i="13"/>
  <c r="J110" i="13"/>
  <c r="K110" i="13"/>
  <c r="O51" i="13"/>
  <c r="N51" i="13"/>
  <c r="J108" i="13"/>
  <c r="K92" i="13"/>
  <c r="O92" i="13" s="1"/>
  <c r="J48" i="13"/>
  <c r="K48" i="13"/>
  <c r="K85" i="13"/>
  <c r="J85" i="13"/>
  <c r="K107" i="13"/>
  <c r="J107" i="13"/>
  <c r="J98" i="13"/>
  <c r="K98" i="13"/>
  <c r="K84" i="13"/>
  <c r="J84" i="13"/>
  <c r="K81" i="13"/>
  <c r="J81" i="13"/>
  <c r="K73" i="13"/>
  <c r="J73" i="13"/>
  <c r="K79" i="13"/>
  <c r="J79" i="13"/>
  <c r="K62" i="13"/>
  <c r="J62" i="13"/>
  <c r="J104" i="13"/>
  <c r="K104" i="13"/>
  <c r="K45" i="13"/>
  <c r="O45" i="13" s="1"/>
  <c r="J40" i="13"/>
  <c r="K40" i="13"/>
  <c r="K74" i="13"/>
  <c r="J74" i="13"/>
  <c r="K18" i="13"/>
  <c r="J18" i="13"/>
  <c r="K17" i="13"/>
  <c r="J17" i="13"/>
  <c r="K16" i="13"/>
  <c r="J16" i="13"/>
  <c r="K90" i="13"/>
  <c r="J90" i="13"/>
  <c r="K68" i="13"/>
  <c r="J68" i="13"/>
  <c r="J100" i="13"/>
  <c r="K100" i="13"/>
  <c r="J87" i="13"/>
  <c r="K87" i="13"/>
  <c r="K70" i="13"/>
  <c r="J70" i="13"/>
  <c r="K12" i="13"/>
  <c r="J12" i="13"/>
  <c r="K89" i="13"/>
  <c r="J89" i="13"/>
  <c r="K34" i="13"/>
  <c r="J34" i="13"/>
  <c r="K11" i="13"/>
  <c r="F8" i="13"/>
  <c r="J11" i="13"/>
  <c r="F5" i="13"/>
  <c r="F6" i="13"/>
  <c r="F7" i="13"/>
  <c r="K23" i="13"/>
  <c r="J23" i="13"/>
  <c r="J29" i="13"/>
  <c r="K29" i="13"/>
  <c r="K22" i="13"/>
  <c r="J22" i="13"/>
  <c r="K15" i="13"/>
  <c r="J15" i="13"/>
  <c r="J80" i="13"/>
  <c r="K80" i="13"/>
  <c r="K31" i="13"/>
  <c r="J31" i="13"/>
  <c r="K95" i="13"/>
  <c r="J95" i="13"/>
  <c r="K78" i="13"/>
  <c r="J78" i="13"/>
  <c r="J28" i="13"/>
  <c r="O13" i="13"/>
  <c r="N13" i="13"/>
  <c r="K19" i="13"/>
  <c r="J19" i="13"/>
  <c r="K103" i="13"/>
  <c r="J103" i="13"/>
  <c r="J72" i="13"/>
  <c r="K72" i="13"/>
  <c r="J35" i="13"/>
  <c r="K35" i="13"/>
  <c r="K37" i="13"/>
  <c r="J37" i="13"/>
  <c r="K39" i="13"/>
  <c r="J39" i="13"/>
  <c r="J86" i="13"/>
  <c r="K86" i="13"/>
  <c r="K97" i="13"/>
  <c r="J97" i="13"/>
  <c r="K77" i="13"/>
  <c r="J77" i="13"/>
  <c r="K27" i="13"/>
  <c r="J27" i="13"/>
  <c r="K41" i="13"/>
  <c r="J41" i="13"/>
  <c r="J91" i="13"/>
  <c r="K91" i="13"/>
  <c r="J30" i="13"/>
  <c r="K30" i="13"/>
  <c r="O57" i="13"/>
  <c r="N57" i="13"/>
  <c r="K60" i="13"/>
  <c r="J60" i="13"/>
  <c r="J61" i="13"/>
  <c r="K61" i="13"/>
  <c r="K49" i="13"/>
  <c r="J49" i="13"/>
  <c r="J55" i="13"/>
  <c r="K55" i="13"/>
  <c r="J102" i="13"/>
  <c r="K102" i="13"/>
  <c r="N106" i="13"/>
  <c r="O106" i="13"/>
  <c r="K76" i="13"/>
  <c r="J76" i="13"/>
  <c r="H7" i="13"/>
  <c r="H5" i="13"/>
  <c r="H6" i="13"/>
  <c r="H8" i="13"/>
  <c r="K21" i="13"/>
  <c r="J21" i="13"/>
  <c r="K42" i="13"/>
  <c r="J42" i="13"/>
  <c r="J59" i="13"/>
  <c r="K59" i="13"/>
  <c r="K105" i="13"/>
  <c r="J105" i="13"/>
  <c r="J93" i="13"/>
  <c r="K93" i="13"/>
  <c r="J64" i="13"/>
  <c r="K64" i="13"/>
  <c r="K75" i="13"/>
  <c r="J75" i="13"/>
  <c r="K109" i="13"/>
  <c r="J109" i="13"/>
  <c r="K71" i="13"/>
  <c r="J71" i="13"/>
  <c r="K54" i="13"/>
  <c r="J54" i="13"/>
  <c r="J96" i="13"/>
  <c r="K96" i="13"/>
  <c r="O13" i="11"/>
  <c r="O96" i="11"/>
  <c r="O28" i="11"/>
  <c r="N100" i="11"/>
  <c r="N32" i="11"/>
  <c r="O40" i="11"/>
  <c r="N36" i="11"/>
  <c r="N84" i="11"/>
  <c r="N28" i="11"/>
  <c r="O53" i="11"/>
  <c r="N97" i="11"/>
  <c r="O36" i="11"/>
  <c r="O100" i="11"/>
  <c r="O32" i="11"/>
  <c r="N53" i="11"/>
  <c r="N40" i="11"/>
  <c r="N105" i="11"/>
  <c r="O84" i="11"/>
  <c r="O97" i="11"/>
  <c r="O105" i="11"/>
  <c r="N13" i="11"/>
  <c r="N96" i="11"/>
  <c r="K51" i="11"/>
  <c r="J51" i="11"/>
  <c r="K29" i="11"/>
  <c r="J29" i="11"/>
  <c r="K106" i="11"/>
  <c r="J106" i="11"/>
  <c r="J65" i="11"/>
  <c r="K65" i="11"/>
  <c r="K77" i="11"/>
  <c r="J77" i="11"/>
  <c r="K46" i="11"/>
  <c r="J46" i="11"/>
  <c r="K110" i="11"/>
  <c r="J110" i="11"/>
  <c r="H5" i="11"/>
  <c r="J91" i="11"/>
  <c r="J83" i="11"/>
  <c r="K83" i="11"/>
  <c r="K80" i="11"/>
  <c r="J80" i="11"/>
  <c r="J87" i="11"/>
  <c r="K87" i="11"/>
  <c r="J39" i="11"/>
  <c r="K39" i="11"/>
  <c r="K64" i="11"/>
  <c r="J64" i="11"/>
  <c r="K42" i="11"/>
  <c r="J42" i="11"/>
  <c r="J104" i="11"/>
  <c r="K104" i="11"/>
  <c r="J69" i="11"/>
  <c r="K69" i="11"/>
  <c r="K90" i="11"/>
  <c r="J90" i="11"/>
  <c r="K54" i="11"/>
  <c r="J54" i="11"/>
  <c r="K79" i="11"/>
  <c r="J79" i="11"/>
  <c r="K16" i="11"/>
  <c r="J16" i="11"/>
  <c r="K91" i="11"/>
  <c r="K19" i="11"/>
  <c r="J19" i="11"/>
  <c r="K67" i="11"/>
  <c r="J67" i="11"/>
  <c r="G7" i="11"/>
  <c r="G5" i="11"/>
  <c r="J33" i="11"/>
  <c r="K33" i="11"/>
  <c r="K68" i="11"/>
  <c r="J68" i="11"/>
  <c r="K55" i="11"/>
  <c r="J55" i="11"/>
  <c r="K108" i="11"/>
  <c r="J108" i="11"/>
  <c r="K82" i="11"/>
  <c r="J82" i="11"/>
  <c r="J103" i="11"/>
  <c r="K103" i="11"/>
  <c r="K62" i="11"/>
  <c r="J62" i="11"/>
  <c r="K66" i="11"/>
  <c r="J66" i="11"/>
  <c r="K109" i="11"/>
  <c r="J109" i="11"/>
  <c r="G6" i="11"/>
  <c r="K50" i="11"/>
  <c r="J50" i="11"/>
  <c r="K12" i="11"/>
  <c r="J12" i="11"/>
  <c r="K18" i="11"/>
  <c r="J18" i="11"/>
  <c r="K107" i="11"/>
  <c r="J107" i="11"/>
  <c r="J70" i="11"/>
  <c r="K70" i="11"/>
  <c r="J63" i="11"/>
  <c r="K92" i="11"/>
  <c r="J92" i="11"/>
  <c r="G8" i="11"/>
  <c r="H6" i="11"/>
  <c r="H8" i="11"/>
  <c r="K95" i="11"/>
  <c r="J95" i="11"/>
  <c r="K74" i="11"/>
  <c r="J74" i="11"/>
  <c r="J17" i="11"/>
  <c r="K17" i="11"/>
  <c r="K85" i="11"/>
  <c r="J85" i="11"/>
  <c r="K72" i="11"/>
  <c r="J72" i="11"/>
  <c r="K31" i="11"/>
  <c r="J31" i="11"/>
  <c r="J99" i="11"/>
  <c r="K99" i="11"/>
  <c r="K14" i="11"/>
  <c r="J14" i="11"/>
  <c r="K78" i="11"/>
  <c r="J78" i="11"/>
  <c r="K71" i="11"/>
  <c r="J71" i="11"/>
  <c r="K58" i="11"/>
  <c r="J58" i="11"/>
  <c r="K44" i="11"/>
  <c r="J44" i="11"/>
  <c r="K88" i="11"/>
  <c r="J88" i="11"/>
  <c r="J45" i="11"/>
  <c r="K45" i="11"/>
  <c r="J81" i="11"/>
  <c r="K81" i="11"/>
  <c r="K57" i="11"/>
  <c r="N57" i="11" s="1"/>
  <c r="K63" i="11"/>
  <c r="K21" i="11"/>
  <c r="J21" i="11"/>
  <c r="K98" i="11"/>
  <c r="J98" i="11"/>
  <c r="K76" i="11"/>
  <c r="J76" i="11"/>
  <c r="J35" i="11"/>
  <c r="K35" i="11"/>
  <c r="J56" i="11"/>
  <c r="K56" i="11"/>
  <c r="J22" i="11"/>
  <c r="K22" i="11"/>
  <c r="J86" i="11"/>
  <c r="K86" i="11"/>
  <c r="J43" i="11"/>
  <c r="K43" i="11"/>
  <c r="J49" i="11"/>
  <c r="K49" i="11"/>
  <c r="K75" i="11"/>
  <c r="J75" i="11"/>
  <c r="K26" i="11"/>
  <c r="J26" i="11"/>
  <c r="K59" i="11"/>
  <c r="J59" i="11"/>
  <c r="J15" i="11"/>
  <c r="K61" i="11"/>
  <c r="J61" i="11"/>
  <c r="K34" i="11"/>
  <c r="J34" i="11"/>
  <c r="F7" i="11"/>
  <c r="F6" i="11"/>
  <c r="J11" i="11"/>
  <c r="K11" i="11"/>
  <c r="F5" i="11"/>
  <c r="F8" i="11"/>
  <c r="J89" i="11"/>
  <c r="K89" i="11"/>
  <c r="K48" i="11"/>
  <c r="J48" i="11"/>
  <c r="K60" i="11"/>
  <c r="J60" i="11"/>
  <c r="K30" i="11"/>
  <c r="J30" i="11"/>
  <c r="K94" i="11"/>
  <c r="J94" i="11"/>
  <c r="J41" i="11"/>
  <c r="K41" i="11"/>
  <c r="K27" i="11"/>
  <c r="J27" i="11"/>
  <c r="K24" i="11"/>
  <c r="J24" i="11"/>
  <c r="K47" i="11"/>
  <c r="J47" i="11"/>
  <c r="J25" i="11"/>
  <c r="K25" i="11"/>
  <c r="K93" i="11"/>
  <c r="J93" i="11"/>
  <c r="J52" i="11"/>
  <c r="K52" i="11"/>
  <c r="J73" i="11"/>
  <c r="K73" i="11"/>
  <c r="J38" i="11"/>
  <c r="K38" i="11"/>
  <c r="K102" i="11"/>
  <c r="J102" i="11"/>
  <c r="K37" i="11"/>
  <c r="J37" i="11"/>
  <c r="K23" i="11"/>
  <c r="J23" i="11"/>
  <c r="K101" i="11"/>
  <c r="J101" i="11"/>
  <c r="K20" i="11"/>
  <c r="J20" i="11"/>
  <c r="L30" i="9"/>
  <c r="J30" i="9"/>
  <c r="K30" i="9"/>
  <c r="K14" i="9"/>
  <c r="L14" i="9"/>
  <c r="J14" i="9"/>
  <c r="L86" i="9"/>
  <c r="K86" i="9"/>
  <c r="J86" i="9"/>
  <c r="L29" i="9"/>
  <c r="K29" i="9"/>
  <c r="J29" i="9"/>
  <c r="J50" i="9"/>
  <c r="L50" i="9"/>
  <c r="K50" i="9"/>
  <c r="K16" i="9"/>
  <c r="L16" i="9"/>
  <c r="J16" i="9"/>
  <c r="K51" i="9"/>
  <c r="L51" i="9"/>
  <c r="J51" i="9"/>
  <c r="K73" i="9"/>
  <c r="J73" i="9"/>
  <c r="L73" i="9"/>
  <c r="K11" i="9"/>
  <c r="F6" i="9"/>
  <c r="L11" i="9"/>
  <c r="F8" i="9"/>
  <c r="J11" i="9"/>
  <c r="F5" i="9"/>
  <c r="F7" i="9"/>
  <c r="L93" i="9"/>
  <c r="K93" i="9"/>
  <c r="J93" i="9"/>
  <c r="G8" i="9"/>
  <c r="L78" i="9"/>
  <c r="K78" i="9"/>
  <c r="J78" i="9"/>
  <c r="L68" i="9"/>
  <c r="J68" i="9"/>
  <c r="K68" i="9"/>
  <c r="K18" i="9"/>
  <c r="L18" i="9"/>
  <c r="J18" i="9"/>
  <c r="K13" i="9"/>
  <c r="L13" i="9"/>
  <c r="J13" i="9"/>
  <c r="K35" i="9"/>
  <c r="L35" i="9"/>
  <c r="J35" i="9"/>
  <c r="K47" i="9"/>
  <c r="J47" i="9"/>
  <c r="L47" i="9"/>
  <c r="K67" i="9"/>
  <c r="L67" i="9"/>
  <c r="J67" i="9"/>
  <c r="L45" i="9"/>
  <c r="K45" i="9"/>
  <c r="J45" i="9"/>
  <c r="K21" i="9"/>
  <c r="L21" i="9"/>
  <c r="J21" i="9"/>
  <c r="K43" i="9"/>
  <c r="L43" i="9"/>
  <c r="J43" i="9"/>
  <c r="L63" i="9"/>
  <c r="K63" i="9"/>
  <c r="J63" i="9"/>
  <c r="L101" i="9"/>
  <c r="K101" i="9"/>
  <c r="J101" i="9"/>
  <c r="K99" i="9"/>
  <c r="J99" i="9"/>
  <c r="L99" i="9"/>
  <c r="L81" i="9"/>
  <c r="K81" i="9"/>
  <c r="J81" i="9"/>
  <c r="J64" i="9"/>
  <c r="L64" i="9"/>
  <c r="K64" i="9"/>
  <c r="L70" i="9"/>
  <c r="J70" i="9"/>
  <c r="K70" i="9"/>
  <c r="K12" i="9"/>
  <c r="L12" i="9"/>
  <c r="J12" i="9"/>
  <c r="K77" i="9"/>
  <c r="L77" i="9"/>
  <c r="J77" i="9"/>
  <c r="L44" i="9"/>
  <c r="J44" i="9"/>
  <c r="K44" i="9"/>
  <c r="K53" i="9"/>
  <c r="J53" i="9"/>
  <c r="L53" i="9"/>
  <c r="K17" i="9"/>
  <c r="L17" i="9"/>
  <c r="J17" i="9"/>
  <c r="L37" i="9"/>
  <c r="K37" i="9"/>
  <c r="J37" i="9"/>
  <c r="J26" i="9"/>
  <c r="L26" i="9"/>
  <c r="K26" i="9"/>
  <c r="L71" i="9"/>
  <c r="K71" i="9"/>
  <c r="J71" i="9"/>
  <c r="L109" i="9"/>
  <c r="K109" i="9"/>
  <c r="J109" i="9"/>
  <c r="K107" i="9"/>
  <c r="J107" i="9"/>
  <c r="L107" i="9"/>
  <c r="L89" i="9"/>
  <c r="K89" i="9"/>
  <c r="J89" i="9"/>
  <c r="J72" i="9"/>
  <c r="L72" i="9"/>
  <c r="K72" i="9"/>
  <c r="J38" i="9"/>
  <c r="L38" i="9"/>
  <c r="K38" i="9"/>
  <c r="L62" i="9"/>
  <c r="K62" i="9"/>
  <c r="J62" i="9"/>
  <c r="L104" i="9"/>
  <c r="K104" i="9"/>
  <c r="J104" i="9"/>
  <c r="K15" i="9"/>
  <c r="L15" i="9"/>
  <c r="J15" i="9"/>
  <c r="J42" i="9"/>
  <c r="L42" i="9"/>
  <c r="K42" i="9"/>
  <c r="K69" i="9"/>
  <c r="L69" i="9"/>
  <c r="J69" i="9"/>
  <c r="K22" i="9"/>
  <c r="L22" i="9"/>
  <c r="J22" i="9"/>
  <c r="L79" i="9"/>
  <c r="K79" i="9"/>
  <c r="J79" i="9"/>
  <c r="L84" i="9"/>
  <c r="K84" i="9"/>
  <c r="J84" i="9"/>
  <c r="J66" i="9"/>
  <c r="L66" i="9"/>
  <c r="K66" i="9"/>
  <c r="L97" i="9"/>
  <c r="K97" i="9"/>
  <c r="J97" i="9"/>
  <c r="L80" i="9"/>
  <c r="J80" i="9"/>
  <c r="K80" i="9"/>
  <c r="L96" i="9"/>
  <c r="K96" i="9"/>
  <c r="J96" i="9"/>
  <c r="L54" i="9"/>
  <c r="K54" i="9"/>
  <c r="J54" i="9"/>
  <c r="L60" i="9"/>
  <c r="K60" i="9"/>
  <c r="J60" i="9"/>
  <c r="K23" i="9"/>
  <c r="L23" i="9"/>
  <c r="J23" i="9"/>
  <c r="L76" i="9"/>
  <c r="J76" i="9"/>
  <c r="K76" i="9"/>
  <c r="L39" i="9"/>
  <c r="K39" i="9"/>
  <c r="J39" i="9"/>
  <c r="L61" i="9"/>
  <c r="K61" i="9"/>
  <c r="J61" i="9"/>
  <c r="K75" i="9"/>
  <c r="L75" i="9"/>
  <c r="J75" i="9"/>
  <c r="L87" i="9"/>
  <c r="K87" i="9"/>
  <c r="J87" i="9"/>
  <c r="L92" i="9"/>
  <c r="K92" i="9"/>
  <c r="J92" i="9"/>
  <c r="J74" i="9"/>
  <c r="L74" i="9"/>
  <c r="K74" i="9"/>
  <c r="L105" i="9"/>
  <c r="K105" i="9"/>
  <c r="J105" i="9"/>
  <c r="L88" i="9"/>
  <c r="K88" i="9"/>
  <c r="J88" i="9"/>
  <c r="L110" i="9"/>
  <c r="K110" i="9"/>
  <c r="J110" i="9"/>
  <c r="L46" i="9"/>
  <c r="K46" i="9"/>
  <c r="J46" i="9"/>
  <c r="L55" i="9"/>
  <c r="K55" i="9"/>
  <c r="J55" i="9"/>
  <c r="K65" i="9"/>
  <c r="J65" i="9"/>
  <c r="L65" i="9"/>
  <c r="K19" i="9"/>
  <c r="L19" i="9"/>
  <c r="J19" i="9"/>
  <c r="K33" i="9"/>
  <c r="L33" i="9"/>
  <c r="J33" i="9"/>
  <c r="L36" i="9"/>
  <c r="J36" i="9"/>
  <c r="K36" i="9"/>
  <c r="K59" i="9"/>
  <c r="L59" i="9"/>
  <c r="J59" i="9"/>
  <c r="J34" i="9"/>
  <c r="L34" i="9"/>
  <c r="K34" i="9"/>
  <c r="L95" i="9"/>
  <c r="K95" i="9"/>
  <c r="J95" i="9"/>
  <c r="L100" i="9"/>
  <c r="K100" i="9"/>
  <c r="J100" i="9"/>
  <c r="J82" i="9"/>
  <c r="L82" i="9"/>
  <c r="K82" i="9"/>
  <c r="J32" i="9"/>
  <c r="L32" i="9"/>
  <c r="K32" i="9"/>
  <c r="G6" i="9"/>
  <c r="L52" i="9"/>
  <c r="K52" i="9"/>
  <c r="J52" i="9"/>
  <c r="K24" i="9"/>
  <c r="L24" i="9"/>
  <c r="J24" i="9"/>
  <c r="K57" i="9"/>
  <c r="J57" i="9"/>
  <c r="L57" i="9"/>
  <c r="L31" i="9"/>
  <c r="K31" i="9"/>
  <c r="J31" i="9"/>
  <c r="J58" i="9"/>
  <c r="L58" i="9"/>
  <c r="K58" i="9"/>
  <c r="L103" i="9"/>
  <c r="K103" i="9"/>
  <c r="J103" i="9"/>
  <c r="L108" i="9"/>
  <c r="K108" i="9"/>
  <c r="J108" i="9"/>
  <c r="J90" i="9"/>
  <c r="L90" i="9"/>
  <c r="K90" i="9"/>
  <c r="J40" i="9"/>
  <c r="L40" i="9"/>
  <c r="K40" i="9"/>
  <c r="G5" i="9"/>
  <c r="K41" i="9"/>
  <c r="J41" i="9"/>
  <c r="L41" i="9"/>
  <c r="K27" i="9"/>
  <c r="L27" i="9"/>
  <c r="J27" i="9"/>
  <c r="K20" i="9"/>
  <c r="L20" i="9"/>
  <c r="J20" i="9"/>
  <c r="H8" i="9"/>
  <c r="H5" i="9"/>
  <c r="H6" i="9"/>
  <c r="H7" i="9"/>
  <c r="L28" i="9"/>
  <c r="K28" i="9"/>
  <c r="J28" i="9"/>
  <c r="K49" i="9"/>
  <c r="L49" i="9"/>
  <c r="J49" i="9"/>
  <c r="L85" i="9"/>
  <c r="K85" i="9"/>
  <c r="J85" i="9"/>
  <c r="K83" i="9"/>
  <c r="J83" i="9"/>
  <c r="L83" i="9"/>
  <c r="J98" i="9"/>
  <c r="L98" i="9"/>
  <c r="K98" i="9"/>
  <c r="J48" i="9"/>
  <c r="L48" i="9"/>
  <c r="K48" i="9"/>
  <c r="L102" i="9"/>
  <c r="K102" i="9"/>
  <c r="J102" i="9"/>
  <c r="L94" i="9"/>
  <c r="K94" i="9"/>
  <c r="J94" i="9"/>
  <c r="K25" i="9"/>
  <c r="L25" i="9"/>
  <c r="J25" i="9"/>
  <c r="K91" i="9"/>
  <c r="J91" i="9"/>
  <c r="L91" i="9"/>
  <c r="J106" i="9"/>
  <c r="L106" i="9"/>
  <c r="K106" i="9"/>
  <c r="J56" i="9"/>
  <c r="L56" i="9"/>
  <c r="K56" i="9"/>
  <c r="S57" i="13" l="1"/>
  <c r="N92" i="13"/>
  <c r="S92" i="13" s="1"/>
  <c r="S14" i="13"/>
  <c r="S51" i="13"/>
  <c r="S13" i="13"/>
  <c r="S99" i="13"/>
  <c r="O75" i="13"/>
  <c r="N75" i="13"/>
  <c r="O86" i="13"/>
  <c r="N86" i="13"/>
  <c r="O89" i="13"/>
  <c r="N89" i="13"/>
  <c r="O59" i="13"/>
  <c r="N59" i="13"/>
  <c r="O27" i="13"/>
  <c r="N27" i="13"/>
  <c r="N103" i="13"/>
  <c r="O103" i="13"/>
  <c r="N100" i="13"/>
  <c r="O100" i="13"/>
  <c r="O81" i="13"/>
  <c r="N81" i="13"/>
  <c r="O54" i="13"/>
  <c r="N54" i="13"/>
  <c r="N42" i="13"/>
  <c r="O42" i="13"/>
  <c r="O22" i="13"/>
  <c r="N22" i="13"/>
  <c r="N18" i="13"/>
  <c r="O18" i="13"/>
  <c r="O38" i="13"/>
  <c r="N38" i="13"/>
  <c r="N66" i="13"/>
  <c r="O66" i="13"/>
  <c r="O64" i="13"/>
  <c r="N64" i="13"/>
  <c r="O49" i="13"/>
  <c r="N49" i="13"/>
  <c r="O37" i="13"/>
  <c r="N37" i="13"/>
  <c r="N11" i="13"/>
  <c r="O11" i="13"/>
  <c r="O84" i="13"/>
  <c r="N84" i="13"/>
  <c r="O110" i="13"/>
  <c r="N110" i="13"/>
  <c r="N45" i="13"/>
  <c r="S45" i="13" s="1"/>
  <c r="O70" i="13"/>
  <c r="N70" i="13"/>
  <c r="O93" i="13"/>
  <c r="N93" i="13"/>
  <c r="O32" i="13"/>
  <c r="N32" i="13"/>
  <c r="N50" i="13"/>
  <c r="O50" i="13"/>
  <c r="O109" i="13"/>
  <c r="N109" i="13"/>
  <c r="N105" i="13"/>
  <c r="O105" i="13"/>
  <c r="S106" i="13"/>
  <c r="O61" i="13"/>
  <c r="N61" i="13"/>
  <c r="O91" i="13"/>
  <c r="N91" i="13"/>
  <c r="O35" i="13"/>
  <c r="N35" i="13"/>
  <c r="N23" i="13"/>
  <c r="O23" i="13"/>
  <c r="N34" i="13"/>
  <c r="O34" i="13"/>
  <c r="O16" i="13"/>
  <c r="N16" i="13"/>
  <c r="N98" i="13"/>
  <c r="O98" i="13"/>
  <c r="O63" i="13"/>
  <c r="N63" i="13"/>
  <c r="O25" i="13"/>
  <c r="N25" i="13"/>
  <c r="O52" i="13"/>
  <c r="N52" i="13"/>
  <c r="O94" i="13"/>
  <c r="N94" i="13"/>
  <c r="O60" i="13"/>
  <c r="N60" i="13"/>
  <c r="N41" i="13"/>
  <c r="O41" i="13"/>
  <c r="O28" i="13"/>
  <c r="N28" i="13"/>
  <c r="O80" i="13"/>
  <c r="N80" i="13"/>
  <c r="O87" i="13"/>
  <c r="N87" i="13"/>
  <c r="O40" i="13"/>
  <c r="N40" i="13"/>
  <c r="N73" i="13"/>
  <c r="O73" i="13"/>
  <c r="O107" i="13"/>
  <c r="N107" i="13"/>
  <c r="N108" i="13"/>
  <c r="O108" i="13"/>
  <c r="O88" i="13"/>
  <c r="N88" i="13"/>
  <c r="O56" i="13"/>
  <c r="N56" i="13"/>
  <c r="O17" i="13"/>
  <c r="N17" i="13"/>
  <c r="O69" i="13"/>
  <c r="N69" i="13"/>
  <c r="N53" i="13"/>
  <c r="O53" i="13"/>
  <c r="N82" i="13"/>
  <c r="O82" i="13"/>
  <c r="N47" i="13"/>
  <c r="O47" i="13"/>
  <c r="O20" i="13"/>
  <c r="N20" i="13"/>
  <c r="O83" i="13"/>
  <c r="N83" i="13"/>
  <c r="N85" i="13"/>
  <c r="O85" i="13"/>
  <c r="N65" i="13"/>
  <c r="O65" i="13"/>
  <c r="N101" i="13"/>
  <c r="S101" i="13" s="1"/>
  <c r="O102" i="13"/>
  <c r="N102" i="13"/>
  <c r="O96" i="13"/>
  <c r="N96" i="13"/>
  <c r="O15" i="13"/>
  <c r="N15" i="13"/>
  <c r="N95" i="13"/>
  <c r="O95" i="13"/>
  <c r="O68" i="13"/>
  <c r="N68" i="13"/>
  <c r="O33" i="13"/>
  <c r="N33" i="13"/>
  <c r="O21" i="13"/>
  <c r="N21" i="13"/>
  <c r="O30" i="13"/>
  <c r="N30" i="13"/>
  <c r="N90" i="13"/>
  <c r="O90" i="13"/>
  <c r="N74" i="13"/>
  <c r="O74" i="13"/>
  <c r="O48" i="13"/>
  <c r="N48" i="13"/>
  <c r="N46" i="13"/>
  <c r="O46" i="13"/>
  <c r="O24" i="13"/>
  <c r="N24" i="13"/>
  <c r="O44" i="13"/>
  <c r="N44" i="13"/>
  <c r="O78" i="13"/>
  <c r="N78" i="13"/>
  <c r="O104" i="13"/>
  <c r="N104" i="13"/>
  <c r="N58" i="13"/>
  <c r="O58" i="13"/>
  <c r="N77" i="13"/>
  <c r="O77" i="13"/>
  <c r="O62" i="13"/>
  <c r="N62" i="13"/>
  <c r="N26" i="13"/>
  <c r="O26" i="13"/>
  <c r="O71" i="13"/>
  <c r="N71" i="13"/>
  <c r="N31" i="13"/>
  <c r="O31" i="13"/>
  <c r="N97" i="13"/>
  <c r="O97" i="13"/>
  <c r="O29" i="13"/>
  <c r="N29" i="13"/>
  <c r="N79" i="13"/>
  <c r="O79" i="13"/>
  <c r="O67" i="13"/>
  <c r="N67" i="13"/>
  <c r="O72" i="13"/>
  <c r="N72" i="13"/>
  <c r="O39" i="13"/>
  <c r="N39" i="13"/>
  <c r="O55" i="13"/>
  <c r="N55" i="13"/>
  <c r="O12" i="13"/>
  <c r="N12" i="13"/>
  <c r="O36" i="13"/>
  <c r="N36" i="13"/>
  <c r="O43" i="13"/>
  <c r="N43" i="13"/>
  <c r="O76" i="13"/>
  <c r="N76" i="13"/>
  <c r="N19" i="13"/>
  <c r="O19" i="13"/>
  <c r="S13" i="11"/>
  <c r="O44" i="11"/>
  <c r="O14" i="11"/>
  <c r="O85" i="11"/>
  <c r="S84" i="11"/>
  <c r="S53" i="11"/>
  <c r="S96" i="11"/>
  <c r="S40" i="11"/>
  <c r="O107" i="11"/>
  <c r="S100" i="11"/>
  <c r="S97" i="11"/>
  <c r="O49" i="11"/>
  <c r="O56" i="11"/>
  <c r="O70" i="11"/>
  <c r="S105" i="11"/>
  <c r="S28" i="11"/>
  <c r="S36" i="11"/>
  <c r="S32" i="11"/>
  <c r="O52" i="11"/>
  <c r="O69" i="11"/>
  <c r="O39" i="11"/>
  <c r="O101" i="11"/>
  <c r="O102" i="11"/>
  <c r="O93" i="11"/>
  <c r="O27" i="11"/>
  <c r="O60" i="11"/>
  <c r="O62" i="11"/>
  <c r="O55" i="11"/>
  <c r="O67" i="11"/>
  <c r="O79" i="11"/>
  <c r="O110" i="11"/>
  <c r="O65" i="11"/>
  <c r="O106" i="11"/>
  <c r="N98" i="11"/>
  <c r="O98" i="11"/>
  <c r="N31" i="11"/>
  <c r="O31" i="11"/>
  <c r="N74" i="11"/>
  <c r="O74" i="11"/>
  <c r="O57" i="11"/>
  <c r="S57" i="11" s="1"/>
  <c r="N15" i="11"/>
  <c r="O15" i="11"/>
  <c r="O22" i="11"/>
  <c r="O45" i="11"/>
  <c r="O63" i="11"/>
  <c r="O11" i="11"/>
  <c r="N59" i="11"/>
  <c r="O59" i="11"/>
  <c r="N21" i="11"/>
  <c r="O21" i="11"/>
  <c r="N88" i="11"/>
  <c r="O88" i="11"/>
  <c r="N78" i="11"/>
  <c r="O78" i="11"/>
  <c r="N72" i="11"/>
  <c r="O72" i="11"/>
  <c r="N95" i="11"/>
  <c r="O95" i="11"/>
  <c r="N50" i="11"/>
  <c r="O50" i="11"/>
  <c r="N104" i="11"/>
  <c r="O104" i="11"/>
  <c r="N87" i="11"/>
  <c r="O87" i="11"/>
  <c r="N48" i="11"/>
  <c r="O48" i="11"/>
  <c r="N68" i="11"/>
  <c r="O68" i="11"/>
  <c r="N19" i="11"/>
  <c r="O19" i="11"/>
  <c r="N54" i="11"/>
  <c r="O54" i="11"/>
  <c r="N42" i="11"/>
  <c r="O42" i="11"/>
  <c r="N80" i="11"/>
  <c r="O80" i="11"/>
  <c r="N46" i="11"/>
  <c r="O46" i="11"/>
  <c r="N29" i="11"/>
  <c r="O29" i="11"/>
  <c r="O38" i="11"/>
  <c r="O25" i="11"/>
  <c r="O41" i="11"/>
  <c r="O103" i="11"/>
  <c r="N23" i="11"/>
  <c r="O23" i="11"/>
  <c r="N47" i="11"/>
  <c r="O47" i="11"/>
  <c r="N94" i="11"/>
  <c r="O94" i="11"/>
  <c r="N34" i="11"/>
  <c r="O34" i="11"/>
  <c r="N26" i="11"/>
  <c r="O26" i="11"/>
  <c r="N43" i="11"/>
  <c r="O43" i="11"/>
  <c r="N35" i="11"/>
  <c r="O35" i="11"/>
  <c r="N109" i="11"/>
  <c r="O109" i="11"/>
  <c r="N82" i="11"/>
  <c r="O82" i="11"/>
  <c r="N90" i="11"/>
  <c r="O90" i="11"/>
  <c r="N64" i="11"/>
  <c r="O64" i="11"/>
  <c r="N77" i="11"/>
  <c r="O77" i="11"/>
  <c r="N51" i="11"/>
  <c r="O51" i="11"/>
  <c r="O73" i="11"/>
  <c r="O89" i="11"/>
  <c r="O76" i="11"/>
  <c r="O58" i="11"/>
  <c r="O18" i="11"/>
  <c r="O33" i="11"/>
  <c r="O83" i="11"/>
  <c r="N20" i="11"/>
  <c r="O20" i="11"/>
  <c r="N37" i="11"/>
  <c r="O37" i="11"/>
  <c r="N24" i="11"/>
  <c r="O24" i="11"/>
  <c r="N30" i="11"/>
  <c r="O30" i="11"/>
  <c r="N61" i="11"/>
  <c r="O61" i="11"/>
  <c r="N75" i="11"/>
  <c r="O75" i="11"/>
  <c r="N86" i="11"/>
  <c r="O86" i="11"/>
  <c r="N81" i="11"/>
  <c r="O81" i="11"/>
  <c r="N99" i="11"/>
  <c r="O99" i="11"/>
  <c r="N17" i="11"/>
  <c r="O17" i="11"/>
  <c r="N92" i="11"/>
  <c r="O92" i="11"/>
  <c r="N66" i="11"/>
  <c r="O66" i="11"/>
  <c r="N108" i="11"/>
  <c r="O108" i="11"/>
  <c r="N16" i="11"/>
  <c r="O16" i="11"/>
  <c r="N91" i="11"/>
  <c r="O91" i="11"/>
  <c r="N71" i="11"/>
  <c r="O71" i="11"/>
  <c r="N12" i="11"/>
  <c r="O12" i="11"/>
  <c r="N52" i="11"/>
  <c r="N69" i="11"/>
  <c r="N39" i="11"/>
  <c r="N65" i="11"/>
  <c r="N101" i="11"/>
  <c r="N102" i="11"/>
  <c r="N93" i="11"/>
  <c r="N27" i="11"/>
  <c r="N60" i="11"/>
  <c r="N22" i="11"/>
  <c r="N45" i="11"/>
  <c r="N63" i="11"/>
  <c r="N62" i="11"/>
  <c r="N55" i="11"/>
  <c r="N67" i="11"/>
  <c r="N79" i="11"/>
  <c r="N110" i="11"/>
  <c r="N106" i="11"/>
  <c r="S106" i="11" s="1"/>
  <c r="N49" i="11"/>
  <c r="N56" i="11"/>
  <c r="N70" i="11"/>
  <c r="N38" i="11"/>
  <c r="N25" i="11"/>
  <c r="N41" i="11"/>
  <c r="N44" i="11"/>
  <c r="N14" i="11"/>
  <c r="N85" i="11"/>
  <c r="N107" i="11"/>
  <c r="N103" i="11"/>
  <c r="N73" i="11"/>
  <c r="N89" i="11"/>
  <c r="N76" i="11"/>
  <c r="N58" i="11"/>
  <c r="N18" i="11"/>
  <c r="N33" i="11"/>
  <c r="N83" i="11"/>
  <c r="N11" i="11"/>
  <c r="O49" i="9"/>
  <c r="P49" i="9" s="1"/>
  <c r="O19" i="9"/>
  <c r="P19" i="9" s="1"/>
  <c r="O92" i="9"/>
  <c r="P92" i="9" s="1"/>
  <c r="O54" i="9"/>
  <c r="P54" i="9" s="1"/>
  <c r="O102" i="9"/>
  <c r="P102" i="9" s="1"/>
  <c r="O24" i="9"/>
  <c r="P24" i="9" s="1"/>
  <c r="O74" i="9"/>
  <c r="P74" i="9" s="1"/>
  <c r="O69" i="9"/>
  <c r="P69" i="9" s="1"/>
  <c r="O77" i="9"/>
  <c r="P77" i="9" s="1"/>
  <c r="O43" i="9"/>
  <c r="P43" i="9" s="1"/>
  <c r="O86" i="9"/>
  <c r="P86" i="9" s="1"/>
  <c r="O36" i="9"/>
  <c r="P36" i="9" s="1"/>
  <c r="O87" i="9"/>
  <c r="P87" i="9" s="1"/>
  <c r="O96" i="9"/>
  <c r="P96" i="9" s="1"/>
  <c r="O109" i="9"/>
  <c r="P109" i="9" s="1"/>
  <c r="O26" i="9"/>
  <c r="P26" i="9" s="1"/>
  <c r="O53" i="9"/>
  <c r="P53" i="9" s="1"/>
  <c r="O12" i="9"/>
  <c r="P12" i="9" s="1"/>
  <c r="O64" i="9"/>
  <c r="P64" i="9" s="1"/>
  <c r="O21" i="9"/>
  <c r="P21" i="9" s="1"/>
  <c r="O78" i="9"/>
  <c r="P78" i="9" s="1"/>
  <c r="O14" i="9"/>
  <c r="P14" i="9" s="1"/>
  <c r="O85" i="9"/>
  <c r="P85" i="9" s="1"/>
  <c r="O63" i="9"/>
  <c r="P63" i="9" s="1"/>
  <c r="O47" i="9"/>
  <c r="P47" i="9" s="1"/>
  <c r="O29" i="9"/>
  <c r="P29" i="9" s="1"/>
  <c r="O59" i="9"/>
  <c r="P59" i="9" s="1"/>
  <c r="O88" i="9"/>
  <c r="P88" i="9" s="1"/>
  <c r="O80" i="9"/>
  <c r="P80" i="9" s="1"/>
  <c r="O84" i="9"/>
  <c r="P84" i="9" s="1"/>
  <c r="O17" i="9"/>
  <c r="P17" i="9" s="1"/>
  <c r="O70" i="9"/>
  <c r="P70" i="9" s="1"/>
  <c r="O35" i="9"/>
  <c r="P35" i="9" s="1"/>
  <c r="O93" i="9"/>
  <c r="P93" i="9" s="1"/>
  <c r="O25" i="9"/>
  <c r="P25" i="9" s="1"/>
  <c r="O83" i="9"/>
  <c r="P83" i="9" s="1"/>
  <c r="O28" i="9"/>
  <c r="P28" i="9" s="1"/>
  <c r="O20" i="9"/>
  <c r="P20" i="9" s="1"/>
  <c r="O108" i="9"/>
  <c r="P108" i="9" s="1"/>
  <c r="O58" i="9"/>
  <c r="P58" i="9" s="1"/>
  <c r="O95" i="9"/>
  <c r="P95" i="9" s="1"/>
  <c r="O46" i="9"/>
  <c r="P46" i="9" s="1"/>
  <c r="O61" i="9"/>
  <c r="O97" i="9"/>
  <c r="P97" i="9" s="1"/>
  <c r="O104" i="9"/>
  <c r="P104" i="9" s="1"/>
  <c r="O38" i="9"/>
  <c r="P38" i="9" s="1"/>
  <c r="O107" i="9"/>
  <c r="P107" i="9" s="1"/>
  <c r="O67" i="9"/>
  <c r="P67" i="9" s="1"/>
  <c r="O68" i="9"/>
  <c r="P68" i="9" s="1"/>
  <c r="O56" i="9"/>
  <c r="P56" i="9" s="1"/>
  <c r="O31" i="9"/>
  <c r="P31" i="9" s="1"/>
  <c r="O32" i="9"/>
  <c r="P32" i="9" s="1"/>
  <c r="O105" i="9"/>
  <c r="P105" i="9" s="1"/>
  <c r="O23" i="9"/>
  <c r="P23" i="9" s="1"/>
  <c r="O79" i="9"/>
  <c r="P79" i="9" s="1"/>
  <c r="O101" i="9"/>
  <c r="P101" i="9" s="1"/>
  <c r="O13" i="9"/>
  <c r="P13" i="9" s="1"/>
  <c r="O73" i="9"/>
  <c r="P73" i="9" s="1"/>
  <c r="O94" i="9"/>
  <c r="P94" i="9" s="1"/>
  <c r="O48" i="9"/>
  <c r="P48" i="9" s="1"/>
  <c r="O27" i="9"/>
  <c r="P27" i="9" s="1"/>
  <c r="O103" i="9"/>
  <c r="P103" i="9" s="1"/>
  <c r="O52" i="9"/>
  <c r="P52" i="9" s="1"/>
  <c r="O65" i="9"/>
  <c r="P65" i="9" s="1"/>
  <c r="O110" i="9"/>
  <c r="P110" i="9" s="1"/>
  <c r="O39" i="9"/>
  <c r="P39" i="9" s="1"/>
  <c r="O62" i="9"/>
  <c r="P62" i="9" s="1"/>
  <c r="O72" i="9"/>
  <c r="P72" i="9" s="1"/>
  <c r="O37" i="9"/>
  <c r="P37" i="9" s="1"/>
  <c r="O81" i="9"/>
  <c r="P81" i="9" s="1"/>
  <c r="O11" i="9"/>
  <c r="O51" i="9"/>
  <c r="P51" i="9" s="1"/>
  <c r="O50" i="9"/>
  <c r="P50" i="9" s="1"/>
  <c r="O106" i="9"/>
  <c r="P106" i="9" s="1"/>
  <c r="O40" i="9"/>
  <c r="P40" i="9" s="1"/>
  <c r="O82" i="9"/>
  <c r="P82" i="9" s="1"/>
  <c r="O33" i="9"/>
  <c r="P33" i="9" s="1"/>
  <c r="O60" i="9"/>
  <c r="P60" i="9" s="1"/>
  <c r="O22" i="9"/>
  <c r="P22" i="9" s="1"/>
  <c r="O42" i="9"/>
  <c r="P42" i="9" s="1"/>
  <c r="O89" i="9"/>
  <c r="P89" i="9" s="1"/>
  <c r="O18" i="9"/>
  <c r="P18" i="9" s="1"/>
  <c r="O57" i="9"/>
  <c r="P57" i="9" s="1"/>
  <c r="O100" i="9"/>
  <c r="P100" i="9" s="1"/>
  <c r="O34" i="9"/>
  <c r="P34" i="9" s="1"/>
  <c r="O55" i="9"/>
  <c r="P55" i="9" s="1"/>
  <c r="O75" i="9"/>
  <c r="P75" i="9" s="1"/>
  <c r="O66" i="9"/>
  <c r="P66" i="9" s="1"/>
  <c r="O15" i="9"/>
  <c r="P15" i="9" s="1"/>
  <c r="O71" i="9"/>
  <c r="P71" i="9" s="1"/>
  <c r="O44" i="9"/>
  <c r="P44" i="9" s="1"/>
  <c r="O45" i="9"/>
  <c r="P45" i="9" s="1"/>
  <c r="O91" i="9"/>
  <c r="P91" i="9" s="1"/>
  <c r="O98" i="9"/>
  <c r="P98" i="9" s="1"/>
  <c r="O16" i="9"/>
  <c r="P16" i="9" s="1"/>
  <c r="O30" i="9"/>
  <c r="P30" i="9" s="1"/>
  <c r="O41" i="9"/>
  <c r="P41" i="9" s="1"/>
  <c r="O90" i="9"/>
  <c r="P90" i="9" s="1"/>
  <c r="O76" i="9"/>
  <c r="P76" i="9" s="1"/>
  <c r="O99" i="9"/>
  <c r="P99" i="9" s="1"/>
  <c r="S86" i="13" l="1"/>
  <c r="S20" i="13"/>
  <c r="S69" i="13"/>
  <c r="S87" i="13"/>
  <c r="S60" i="13"/>
  <c r="S56" i="13"/>
  <c r="S28" i="13"/>
  <c r="S52" i="13"/>
  <c r="S16" i="13"/>
  <c r="S91" i="13"/>
  <c r="S36" i="13"/>
  <c r="S72" i="13"/>
  <c r="S62" i="13"/>
  <c r="S78" i="13"/>
  <c r="S48" i="13"/>
  <c r="S21" i="13"/>
  <c r="S15" i="13"/>
  <c r="S109" i="13"/>
  <c r="S70" i="13"/>
  <c r="S63" i="13"/>
  <c r="S83" i="13"/>
  <c r="S88" i="13"/>
  <c r="S40" i="13"/>
  <c r="S32" i="13"/>
  <c r="S43" i="13"/>
  <c r="S39" i="13"/>
  <c r="S29" i="13"/>
  <c r="S104" i="13"/>
  <c r="S30" i="13"/>
  <c r="S84" i="13"/>
  <c r="S64" i="13"/>
  <c r="S22" i="13"/>
  <c r="S89" i="13"/>
  <c r="S79" i="13"/>
  <c r="S58" i="13"/>
  <c r="S90" i="13"/>
  <c r="S17" i="13"/>
  <c r="S107" i="13"/>
  <c r="S80" i="13"/>
  <c r="S94" i="13"/>
  <c r="S35" i="13"/>
  <c r="S93" i="13"/>
  <c r="S12" i="13"/>
  <c r="S67" i="13"/>
  <c r="S44" i="13"/>
  <c r="S33" i="13"/>
  <c r="S96" i="13"/>
  <c r="S37" i="13"/>
  <c r="S38" i="13"/>
  <c r="S54" i="13"/>
  <c r="S27" i="13"/>
  <c r="S75" i="13"/>
  <c r="S25" i="13"/>
  <c r="S61" i="13"/>
  <c r="S18" i="13"/>
  <c r="S108" i="13"/>
  <c r="S23" i="13"/>
  <c r="S105" i="13"/>
  <c r="S65" i="13"/>
  <c r="S11" i="13"/>
  <c r="S66" i="13"/>
  <c r="S42" i="13"/>
  <c r="S103" i="13"/>
  <c r="S85" i="13"/>
  <c r="S82" i="13"/>
  <c r="S73" i="13"/>
  <c r="S19" i="13"/>
  <c r="S31" i="13"/>
  <c r="S77" i="13"/>
  <c r="S74" i="13"/>
  <c r="S76" i="13"/>
  <c r="S55" i="13"/>
  <c r="S71" i="13"/>
  <c r="S24" i="13"/>
  <c r="S68" i="13"/>
  <c r="S102" i="13"/>
  <c r="S53" i="13"/>
  <c r="S41" i="13"/>
  <c r="S34" i="13"/>
  <c r="S50" i="13"/>
  <c r="S110" i="13"/>
  <c r="S49" i="13"/>
  <c r="S81" i="13"/>
  <c r="S59" i="13"/>
  <c r="S26" i="13"/>
  <c r="S46" i="13"/>
  <c r="S95" i="13"/>
  <c r="S100" i="13"/>
  <c r="S47" i="13"/>
  <c r="S98" i="13"/>
  <c r="S97" i="13"/>
  <c r="S103" i="11"/>
  <c r="S44" i="11"/>
  <c r="S85" i="11"/>
  <c r="S14" i="11"/>
  <c r="S107" i="11"/>
  <c r="S65" i="11"/>
  <c r="S89" i="11"/>
  <c r="S67" i="11"/>
  <c r="S93" i="11"/>
  <c r="S76" i="11"/>
  <c r="S79" i="11"/>
  <c r="S27" i="11"/>
  <c r="S90" i="11"/>
  <c r="S43" i="11"/>
  <c r="S47" i="11"/>
  <c r="S29" i="11"/>
  <c r="S54" i="11"/>
  <c r="S87" i="11"/>
  <c r="S72" i="11"/>
  <c r="S59" i="11"/>
  <c r="S11" i="11"/>
  <c r="S70" i="11"/>
  <c r="S101" i="11"/>
  <c r="S66" i="11"/>
  <c r="S81" i="11"/>
  <c r="S83" i="11"/>
  <c r="S63" i="11"/>
  <c r="S77" i="11"/>
  <c r="S109" i="11"/>
  <c r="S34" i="11"/>
  <c r="S80" i="11"/>
  <c r="S68" i="11"/>
  <c r="S50" i="11"/>
  <c r="S88" i="11"/>
  <c r="S33" i="11"/>
  <c r="S39" i="11"/>
  <c r="S71" i="11"/>
  <c r="S30" i="11"/>
  <c r="S31" i="11"/>
  <c r="S56" i="11"/>
  <c r="S45" i="11"/>
  <c r="S49" i="11"/>
  <c r="S91" i="11"/>
  <c r="S92" i="11"/>
  <c r="S86" i="11"/>
  <c r="S24" i="11"/>
  <c r="S98" i="11"/>
  <c r="S18" i="11"/>
  <c r="S22" i="11"/>
  <c r="S69" i="11"/>
  <c r="S64" i="11"/>
  <c r="S35" i="11"/>
  <c r="S94" i="11"/>
  <c r="S42" i="11"/>
  <c r="S48" i="11"/>
  <c r="S95" i="11"/>
  <c r="S21" i="11"/>
  <c r="S15" i="11"/>
  <c r="S58" i="11"/>
  <c r="S110" i="11"/>
  <c r="S60" i="11"/>
  <c r="S52" i="11"/>
  <c r="S16" i="11"/>
  <c r="S17" i="11"/>
  <c r="S75" i="11"/>
  <c r="S37" i="11"/>
  <c r="S41" i="11"/>
  <c r="S25" i="11"/>
  <c r="S12" i="11"/>
  <c r="S108" i="11"/>
  <c r="S99" i="11"/>
  <c r="S61" i="11"/>
  <c r="S20" i="11"/>
  <c r="S74" i="11"/>
  <c r="S73" i="11"/>
  <c r="S38" i="11"/>
  <c r="S55" i="11"/>
  <c r="S102" i="11"/>
  <c r="S51" i="11"/>
  <c r="S82" i="11"/>
  <c r="S26" i="11"/>
  <c r="S23" i="11"/>
  <c r="S46" i="11"/>
  <c r="S19" i="11"/>
  <c r="S104" i="11"/>
  <c r="S78" i="11"/>
  <c r="S62" i="11"/>
  <c r="P61" i="9"/>
  <c r="S2" i="9"/>
  <c r="O7" i="9"/>
  <c r="O8" i="9"/>
  <c r="P11" i="9"/>
  <c r="S1" i="9"/>
  <c r="W2" i="13" l="1"/>
  <c r="S7" i="13"/>
  <c r="S8" i="13"/>
  <c r="W1" i="13"/>
  <c r="W2" i="11"/>
  <c r="W1" i="11"/>
  <c r="S8" i="11"/>
  <c r="S7" i="11"/>
  <c r="H12" i="8" l="1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" i="8"/>
  <c r="F87" i="8" l="1"/>
  <c r="G70" i="8"/>
  <c r="G66" i="8"/>
  <c r="F61" i="8"/>
  <c r="F57" i="8"/>
  <c r="G49" i="8"/>
  <c r="F40" i="8"/>
  <c r="G36" i="8"/>
  <c r="G32" i="8"/>
  <c r="F32" i="8"/>
  <c r="J32" i="8" s="1"/>
  <c r="F31" i="8"/>
  <c r="G29" i="8"/>
  <c r="G28" i="8"/>
  <c r="F28" i="8"/>
  <c r="L28" i="8" s="1"/>
  <c r="G27" i="8"/>
  <c r="F26" i="8"/>
  <c r="G24" i="8"/>
  <c r="F24" i="8"/>
  <c r="L24" i="8" s="1"/>
  <c r="G22" i="8"/>
  <c r="G19" i="8"/>
  <c r="F19" i="8"/>
  <c r="L16" i="8"/>
  <c r="G16" i="8"/>
  <c r="F16" i="8"/>
  <c r="K16" i="8" s="1"/>
  <c r="F15" i="8"/>
  <c r="G14" i="8"/>
  <c r="G11" i="8"/>
  <c r="D8" i="8"/>
  <c r="C8" i="8"/>
  <c r="B8" i="8"/>
  <c r="D7" i="8"/>
  <c r="C7" i="8"/>
  <c r="B7" i="8"/>
  <c r="D6" i="8"/>
  <c r="C6" i="8"/>
  <c r="B6" i="8"/>
  <c r="F74" i="8" s="1"/>
  <c r="D5" i="8"/>
  <c r="C5" i="8"/>
  <c r="B5" i="8"/>
  <c r="G2" i="8"/>
  <c r="L31" i="8" l="1"/>
  <c r="L57" i="8"/>
  <c r="J24" i="8"/>
  <c r="K26" i="8"/>
  <c r="G52" i="8"/>
  <c r="G35" i="8"/>
  <c r="G61" i="8"/>
  <c r="L61" i="8" s="1"/>
  <c r="G57" i="8"/>
  <c r="J57" i="8" s="1"/>
  <c r="G44" i="8"/>
  <c r="G40" i="8"/>
  <c r="J40" i="8" s="1"/>
  <c r="G62" i="8"/>
  <c r="G58" i="8"/>
  <c r="G45" i="8"/>
  <c r="G41" i="8"/>
  <c r="G54" i="8"/>
  <c r="G50" i="8"/>
  <c r="G37" i="8"/>
  <c r="G33" i="8"/>
  <c r="G59" i="8"/>
  <c r="G46" i="8"/>
  <c r="G42" i="8"/>
  <c r="G48" i="8"/>
  <c r="K31" i="8"/>
  <c r="J31" i="8"/>
  <c r="J87" i="8"/>
  <c r="L87" i="8"/>
  <c r="L19" i="8"/>
  <c r="K19" i="8"/>
  <c r="L32" i="8"/>
  <c r="K32" i="8"/>
  <c r="K24" i="8"/>
  <c r="L40" i="8"/>
  <c r="K40" i="8"/>
  <c r="K61" i="8"/>
  <c r="J61" i="8"/>
  <c r="J19" i="8"/>
  <c r="F23" i="8"/>
  <c r="L26" i="8"/>
  <c r="F33" i="8"/>
  <c r="G83" i="8"/>
  <c r="J16" i="8"/>
  <c r="O16" i="8" s="1"/>
  <c r="F18" i="8"/>
  <c r="F20" i="8"/>
  <c r="G25" i="8"/>
  <c r="J28" i="8"/>
  <c r="G53" i="8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F107" i="8"/>
  <c r="F103" i="8"/>
  <c r="F90" i="8"/>
  <c r="F77" i="8"/>
  <c r="F73" i="8"/>
  <c r="F60" i="8"/>
  <c r="F56" i="8"/>
  <c r="F99" i="8"/>
  <c r="F95" i="8"/>
  <c r="F82" i="8"/>
  <c r="F69" i="8"/>
  <c r="F65" i="8"/>
  <c r="F52" i="8"/>
  <c r="F48" i="8"/>
  <c r="F35" i="8"/>
  <c r="F108" i="8"/>
  <c r="F104" i="8"/>
  <c r="F91" i="8"/>
  <c r="F100" i="8"/>
  <c r="F96" i="8"/>
  <c r="F83" i="8"/>
  <c r="F79" i="8"/>
  <c r="F66" i="8"/>
  <c r="F53" i="8"/>
  <c r="F49" i="8"/>
  <c r="F36" i="8"/>
  <c r="F109" i="8"/>
  <c r="F105" i="8"/>
  <c r="F92" i="8"/>
  <c r="F88" i="8"/>
  <c r="F75" i="8"/>
  <c r="F71" i="8"/>
  <c r="F58" i="8"/>
  <c r="F45" i="8"/>
  <c r="F41" i="8"/>
  <c r="F101" i="8"/>
  <c r="F97" i="8"/>
  <c r="F84" i="8"/>
  <c r="F80" i="8"/>
  <c r="F67" i="8"/>
  <c r="F63" i="8"/>
  <c r="F50" i="8"/>
  <c r="F37" i="8"/>
  <c r="F106" i="8"/>
  <c r="F93" i="8"/>
  <c r="F89" i="8"/>
  <c r="F76" i="8"/>
  <c r="F72" i="8"/>
  <c r="F59" i="8"/>
  <c r="F55" i="8"/>
  <c r="F42" i="8"/>
  <c r="F29" i="8"/>
  <c r="F25" i="8"/>
  <c r="F11" i="8"/>
  <c r="F98" i="8"/>
  <c r="F85" i="8"/>
  <c r="F81" i="8"/>
  <c r="F68" i="8"/>
  <c r="F64" i="8"/>
  <c r="F51" i="8"/>
  <c r="F47" i="8"/>
  <c r="F34" i="8"/>
  <c r="F21" i="8"/>
  <c r="F17" i="8"/>
  <c r="F12" i="8"/>
  <c r="F43" i="8"/>
  <c r="F39" i="8"/>
  <c r="F13" i="8"/>
  <c r="G18" i="8"/>
  <c r="G20" i="8"/>
  <c r="F27" i="8"/>
  <c r="K28" i="8"/>
  <c r="F44" i="8"/>
  <c r="G103" i="8"/>
  <c r="G95" i="8"/>
  <c r="G87" i="8"/>
  <c r="K87" i="8" s="1"/>
  <c r="G79" i="8"/>
  <c r="G71" i="8"/>
  <c r="G63" i="8"/>
  <c r="G55" i="8"/>
  <c r="G47" i="8"/>
  <c r="G39" i="8"/>
  <c r="G31" i="8"/>
  <c r="G23" i="8"/>
  <c r="G15" i="8"/>
  <c r="L15" i="8" s="1"/>
  <c r="G13" i="8"/>
  <c r="G7" i="8" s="1"/>
  <c r="G26" i="8"/>
  <c r="J26" i="8" s="1"/>
  <c r="G30" i="8"/>
  <c r="G43" i="8"/>
  <c r="G56" i="8"/>
  <c r="G60" i="8"/>
  <c r="G73" i="8"/>
  <c r="G77" i="8"/>
  <c r="G90" i="8"/>
  <c r="G94" i="8"/>
  <c r="G107" i="8"/>
  <c r="G12" i="8"/>
  <c r="H6" i="8"/>
  <c r="G17" i="8"/>
  <c r="G21" i="8"/>
  <c r="G34" i="8"/>
  <c r="G38" i="8"/>
  <c r="G51" i="8"/>
  <c r="G64" i="8"/>
  <c r="G68" i="8"/>
  <c r="G81" i="8"/>
  <c r="G85" i="8"/>
  <c r="G98" i="8"/>
  <c r="G102" i="8"/>
  <c r="G72" i="8"/>
  <c r="G76" i="8"/>
  <c r="G89" i="8"/>
  <c r="G93" i="8"/>
  <c r="G106" i="8"/>
  <c r="G110" i="8"/>
  <c r="G67" i="8"/>
  <c r="G80" i="8"/>
  <c r="G84" i="8"/>
  <c r="G97" i="8"/>
  <c r="G101" i="8"/>
  <c r="G75" i="8"/>
  <c r="G88" i="8"/>
  <c r="G92" i="8"/>
  <c r="G105" i="8"/>
  <c r="G109" i="8"/>
  <c r="G96" i="8"/>
  <c r="G100" i="8"/>
  <c r="G74" i="8"/>
  <c r="K74" i="8" s="1"/>
  <c r="G78" i="8"/>
  <c r="G91" i="8"/>
  <c r="G104" i="8"/>
  <c r="G108" i="8"/>
  <c r="G65" i="8"/>
  <c r="G69" i="8"/>
  <c r="G82" i="8"/>
  <c r="G86" i="8"/>
  <c r="G99" i="8"/>
  <c r="L77" i="7"/>
  <c r="L108" i="7"/>
  <c r="L15" i="7"/>
  <c r="K12" i="7"/>
  <c r="J36" i="7"/>
  <c r="L76" i="7"/>
  <c r="L75" i="7"/>
  <c r="L44" i="7"/>
  <c r="K91" i="7"/>
  <c r="L43" i="7"/>
  <c r="K19" i="7"/>
  <c r="L42" i="7"/>
  <c r="L109" i="7"/>
  <c r="J16" i="7"/>
  <c r="K90" i="7"/>
  <c r="K80" i="7"/>
  <c r="L98" i="7"/>
  <c r="L65" i="7"/>
  <c r="L30" i="7"/>
  <c r="K58" i="7"/>
  <c r="L97" i="7"/>
  <c r="L62" i="7"/>
  <c r="L29" i="7"/>
  <c r="K54" i="7"/>
  <c r="L94" i="7"/>
  <c r="L61" i="7"/>
  <c r="L25" i="7"/>
  <c r="K42" i="7"/>
  <c r="L93" i="7"/>
  <c r="L57" i="7"/>
  <c r="L22" i="7"/>
  <c r="J45" i="7"/>
  <c r="K22" i="7"/>
  <c r="L83" i="7"/>
  <c r="L45" i="7"/>
  <c r="L12" i="7"/>
  <c r="J107" i="7"/>
  <c r="J14" i="7"/>
  <c r="J101" i="7"/>
  <c r="J13" i="7"/>
  <c r="K74" i="7"/>
  <c r="K41" i="7"/>
  <c r="J79" i="7"/>
  <c r="K106" i="7"/>
  <c r="K73" i="7"/>
  <c r="K40" i="7"/>
  <c r="L107" i="7"/>
  <c r="L89" i="7"/>
  <c r="L74" i="7"/>
  <c r="L54" i="7"/>
  <c r="L41" i="7"/>
  <c r="L21" i="7"/>
  <c r="J69" i="7"/>
  <c r="K105" i="7"/>
  <c r="K72" i="7"/>
  <c r="K39" i="7"/>
  <c r="L106" i="7"/>
  <c r="L86" i="7"/>
  <c r="L73" i="7"/>
  <c r="L53" i="7"/>
  <c r="L35" i="7"/>
  <c r="L20" i="7"/>
  <c r="J68" i="7"/>
  <c r="K95" i="7"/>
  <c r="K62" i="7"/>
  <c r="K27" i="7"/>
  <c r="L105" i="7"/>
  <c r="L85" i="7"/>
  <c r="L67" i="7"/>
  <c r="L52" i="7"/>
  <c r="L34" i="7"/>
  <c r="L19" i="7"/>
  <c r="J46" i="7"/>
  <c r="K94" i="7"/>
  <c r="K59" i="7"/>
  <c r="K26" i="7"/>
  <c r="L99" i="7"/>
  <c r="L84" i="7"/>
  <c r="L66" i="7"/>
  <c r="L51" i="7"/>
  <c r="L33" i="7"/>
  <c r="L13" i="7"/>
  <c r="J100" i="7"/>
  <c r="J67" i="7"/>
  <c r="J35" i="7"/>
  <c r="J99" i="7"/>
  <c r="J66" i="7"/>
  <c r="J34" i="7"/>
  <c r="K104" i="7"/>
  <c r="K86" i="7"/>
  <c r="K71" i="7"/>
  <c r="K51" i="7"/>
  <c r="K38" i="7"/>
  <c r="K18" i="7"/>
  <c r="J87" i="7"/>
  <c r="J54" i="7"/>
  <c r="J31" i="7"/>
  <c r="K103" i="7"/>
  <c r="K83" i="7"/>
  <c r="K70" i="7"/>
  <c r="K50" i="7"/>
  <c r="K32" i="7"/>
  <c r="K17" i="7"/>
  <c r="L102" i="7"/>
  <c r="L92" i="7"/>
  <c r="L82" i="7"/>
  <c r="L70" i="7"/>
  <c r="L60" i="7"/>
  <c r="L50" i="7"/>
  <c r="L38" i="7"/>
  <c r="L28" i="7"/>
  <c r="L18" i="7"/>
  <c r="J86" i="7"/>
  <c r="J53" i="7"/>
  <c r="J21" i="7"/>
  <c r="K102" i="7"/>
  <c r="K82" i="7"/>
  <c r="K64" i="7"/>
  <c r="K49" i="7"/>
  <c r="K31" i="7"/>
  <c r="K16" i="7"/>
  <c r="L101" i="7"/>
  <c r="L91" i="7"/>
  <c r="L81" i="7"/>
  <c r="L69" i="7"/>
  <c r="L59" i="7"/>
  <c r="L49" i="7"/>
  <c r="L37" i="7"/>
  <c r="L27" i="7"/>
  <c r="L17" i="7"/>
  <c r="J85" i="7"/>
  <c r="J47" i="7"/>
  <c r="J15" i="7"/>
  <c r="K96" i="7"/>
  <c r="K81" i="7"/>
  <c r="K63" i="7"/>
  <c r="K48" i="7"/>
  <c r="K30" i="7"/>
  <c r="L110" i="7"/>
  <c r="L100" i="7"/>
  <c r="L90" i="7"/>
  <c r="L78" i="7"/>
  <c r="L68" i="7"/>
  <c r="L58" i="7"/>
  <c r="L46" i="7"/>
  <c r="L36" i="7"/>
  <c r="L26" i="7"/>
  <c r="L14" i="7"/>
  <c r="J11" i="7"/>
  <c r="J78" i="7"/>
  <c r="J27" i="7"/>
  <c r="J110" i="7"/>
  <c r="J95" i="7"/>
  <c r="J77" i="7"/>
  <c r="J59" i="7"/>
  <c r="J44" i="7"/>
  <c r="J26" i="7"/>
  <c r="K11" i="7"/>
  <c r="K99" i="7"/>
  <c r="K89" i="7"/>
  <c r="K79" i="7"/>
  <c r="K67" i="7"/>
  <c r="K57" i="7"/>
  <c r="K47" i="7"/>
  <c r="K35" i="7"/>
  <c r="K25" i="7"/>
  <c r="K15" i="7"/>
  <c r="J109" i="7"/>
  <c r="J91" i="7"/>
  <c r="J76" i="7"/>
  <c r="J58" i="7"/>
  <c r="J43" i="7"/>
  <c r="J23" i="7"/>
  <c r="K110" i="7"/>
  <c r="K98" i="7"/>
  <c r="K88" i="7"/>
  <c r="K78" i="7"/>
  <c r="K66" i="7"/>
  <c r="K56" i="7"/>
  <c r="K46" i="7"/>
  <c r="K34" i="7"/>
  <c r="K24" i="7"/>
  <c r="K14" i="7"/>
  <c r="L104" i="7"/>
  <c r="L96" i="7"/>
  <c r="L88" i="7"/>
  <c r="L80" i="7"/>
  <c r="L72" i="7"/>
  <c r="L64" i="7"/>
  <c r="L56" i="7"/>
  <c r="L48" i="7"/>
  <c r="L40" i="7"/>
  <c r="L32" i="7"/>
  <c r="L24" i="7"/>
  <c r="L16" i="7"/>
  <c r="J108" i="7"/>
  <c r="J90" i="7"/>
  <c r="J75" i="7"/>
  <c r="J55" i="7"/>
  <c r="J37" i="7"/>
  <c r="J22" i="7"/>
  <c r="K107" i="7"/>
  <c r="K97" i="7"/>
  <c r="K87" i="7"/>
  <c r="K75" i="7"/>
  <c r="K65" i="7"/>
  <c r="K55" i="7"/>
  <c r="K43" i="7"/>
  <c r="K33" i="7"/>
  <c r="K23" i="7"/>
  <c r="L11" i="7"/>
  <c r="L103" i="7"/>
  <c r="L95" i="7"/>
  <c r="L87" i="7"/>
  <c r="L79" i="7"/>
  <c r="L71" i="7"/>
  <c r="L63" i="7"/>
  <c r="L55" i="7"/>
  <c r="L47" i="7"/>
  <c r="L39" i="7"/>
  <c r="L31" i="7"/>
  <c r="L23" i="7"/>
  <c r="J98" i="7"/>
  <c r="J63" i="7"/>
  <c r="J12" i="7"/>
  <c r="J106" i="7"/>
  <c r="J94" i="7"/>
  <c r="J84" i="7"/>
  <c r="J74" i="7"/>
  <c r="J62" i="7"/>
  <c r="J52" i="7"/>
  <c r="J42" i="7"/>
  <c r="J30" i="7"/>
  <c r="J103" i="7"/>
  <c r="J93" i="7"/>
  <c r="J83" i="7"/>
  <c r="J71" i="7"/>
  <c r="J61" i="7"/>
  <c r="J51" i="7"/>
  <c r="J39" i="7"/>
  <c r="J29" i="7"/>
  <c r="J19" i="7"/>
  <c r="K109" i="7"/>
  <c r="K101" i="7"/>
  <c r="K93" i="7"/>
  <c r="K85" i="7"/>
  <c r="K77" i="7"/>
  <c r="K69" i="7"/>
  <c r="K61" i="7"/>
  <c r="K53" i="7"/>
  <c r="K45" i="7"/>
  <c r="K37" i="7"/>
  <c r="K29" i="7"/>
  <c r="K21" i="7"/>
  <c r="K13" i="7"/>
  <c r="J102" i="7"/>
  <c r="J92" i="7"/>
  <c r="J82" i="7"/>
  <c r="J70" i="7"/>
  <c r="J60" i="7"/>
  <c r="J50" i="7"/>
  <c r="J38" i="7"/>
  <c r="J28" i="7"/>
  <c r="J18" i="7"/>
  <c r="K108" i="7"/>
  <c r="K100" i="7"/>
  <c r="K92" i="7"/>
  <c r="K84" i="7"/>
  <c r="K76" i="7"/>
  <c r="K68" i="7"/>
  <c r="K60" i="7"/>
  <c r="K52" i="7"/>
  <c r="K44" i="7"/>
  <c r="K36" i="7"/>
  <c r="K28" i="7"/>
  <c r="K20" i="7"/>
  <c r="J20" i="7"/>
  <c r="J105" i="7"/>
  <c r="J97" i="7"/>
  <c r="J89" i="7"/>
  <c r="J81" i="7"/>
  <c r="J73" i="7"/>
  <c r="J65" i="7"/>
  <c r="J57" i="7"/>
  <c r="J49" i="7"/>
  <c r="J41" i="7"/>
  <c r="J33" i="7"/>
  <c r="J25" i="7"/>
  <c r="J17" i="7"/>
  <c r="J104" i="7"/>
  <c r="J96" i="7"/>
  <c r="J88" i="7"/>
  <c r="J80" i="7"/>
  <c r="J72" i="7"/>
  <c r="J64" i="7"/>
  <c r="J56" i="7"/>
  <c r="J48" i="7"/>
  <c r="J40" i="7"/>
  <c r="J32" i="7"/>
  <c r="J24" i="7"/>
  <c r="O32" i="8" l="1"/>
  <c r="O26" i="8"/>
  <c r="O40" i="8"/>
  <c r="K106" i="8"/>
  <c r="L106" i="8"/>
  <c r="J106" i="8"/>
  <c r="L77" i="8"/>
  <c r="K77" i="8"/>
  <c r="J77" i="8"/>
  <c r="L27" i="8"/>
  <c r="K27" i="8"/>
  <c r="J27" i="8"/>
  <c r="L39" i="8"/>
  <c r="K39" i="8"/>
  <c r="J39" i="8"/>
  <c r="L64" i="8"/>
  <c r="K64" i="8"/>
  <c r="J64" i="8"/>
  <c r="K42" i="8"/>
  <c r="J42" i="8"/>
  <c r="L42" i="8"/>
  <c r="L37" i="8"/>
  <c r="K37" i="8"/>
  <c r="J37" i="8"/>
  <c r="J41" i="8"/>
  <c r="K41" i="8"/>
  <c r="L41" i="8"/>
  <c r="K109" i="8"/>
  <c r="J109" i="8"/>
  <c r="L109" i="8"/>
  <c r="J100" i="8"/>
  <c r="L100" i="8"/>
  <c r="K100" i="8"/>
  <c r="L69" i="8"/>
  <c r="K69" i="8"/>
  <c r="J69" i="8"/>
  <c r="K90" i="8"/>
  <c r="L90" i="8"/>
  <c r="J90" i="8"/>
  <c r="L54" i="8"/>
  <c r="K54" i="8"/>
  <c r="J54" i="8"/>
  <c r="J74" i="8"/>
  <c r="L43" i="8"/>
  <c r="K43" i="8"/>
  <c r="J43" i="8"/>
  <c r="K68" i="8"/>
  <c r="J68" i="8"/>
  <c r="L68" i="8"/>
  <c r="K55" i="8"/>
  <c r="J55" i="8"/>
  <c r="L55" i="8"/>
  <c r="K50" i="8"/>
  <c r="L50" i="8"/>
  <c r="J50" i="8"/>
  <c r="J45" i="8"/>
  <c r="L45" i="8"/>
  <c r="K45" i="8"/>
  <c r="L36" i="8"/>
  <c r="K36" i="8"/>
  <c r="J36" i="8"/>
  <c r="L91" i="8"/>
  <c r="K91" i="8"/>
  <c r="J91" i="8"/>
  <c r="K82" i="8"/>
  <c r="L82" i="8"/>
  <c r="J82" i="8"/>
  <c r="L103" i="8"/>
  <c r="K103" i="8"/>
  <c r="J103" i="8"/>
  <c r="K62" i="8"/>
  <c r="J62" i="8"/>
  <c r="L62" i="8"/>
  <c r="O28" i="8"/>
  <c r="L23" i="8"/>
  <c r="K23" i="8"/>
  <c r="J23" i="8"/>
  <c r="O24" i="8"/>
  <c r="L74" i="8"/>
  <c r="L101" i="8"/>
  <c r="K101" i="8"/>
  <c r="J101" i="8"/>
  <c r="J65" i="8"/>
  <c r="L65" i="8"/>
  <c r="K65" i="8"/>
  <c r="J33" i="8"/>
  <c r="L33" i="8"/>
  <c r="K33" i="8"/>
  <c r="G5" i="8"/>
  <c r="G8" i="8"/>
  <c r="K12" i="8"/>
  <c r="L12" i="8"/>
  <c r="J12" i="8"/>
  <c r="J81" i="8"/>
  <c r="L81" i="8"/>
  <c r="K81" i="8"/>
  <c r="L59" i="8"/>
  <c r="J59" i="8"/>
  <c r="K59" i="8"/>
  <c r="L63" i="8"/>
  <c r="J63" i="8"/>
  <c r="K63" i="8"/>
  <c r="K58" i="8"/>
  <c r="L58" i="8"/>
  <c r="J58" i="8"/>
  <c r="J49" i="8"/>
  <c r="L49" i="8"/>
  <c r="K49" i="8"/>
  <c r="J104" i="8"/>
  <c r="L104" i="8"/>
  <c r="K104" i="8"/>
  <c r="L95" i="8"/>
  <c r="K95" i="8"/>
  <c r="J95" i="8"/>
  <c r="L107" i="8"/>
  <c r="K107" i="8"/>
  <c r="J107" i="8"/>
  <c r="J70" i="8"/>
  <c r="L70" i="8"/>
  <c r="K70" i="8"/>
  <c r="O19" i="8"/>
  <c r="K15" i="8"/>
  <c r="L51" i="8"/>
  <c r="K51" i="8"/>
  <c r="J51" i="8"/>
  <c r="K96" i="8"/>
  <c r="J96" i="8"/>
  <c r="L96" i="8"/>
  <c r="J17" i="8"/>
  <c r="L17" i="8"/>
  <c r="K17" i="8"/>
  <c r="K85" i="8"/>
  <c r="J85" i="8"/>
  <c r="L85" i="8"/>
  <c r="K72" i="8"/>
  <c r="J72" i="8"/>
  <c r="L72" i="8"/>
  <c r="L67" i="8"/>
  <c r="K67" i="8"/>
  <c r="J67" i="8"/>
  <c r="L71" i="8"/>
  <c r="K71" i="8"/>
  <c r="J71" i="8"/>
  <c r="L53" i="8"/>
  <c r="K53" i="8"/>
  <c r="J53" i="8"/>
  <c r="L108" i="8"/>
  <c r="K108" i="8"/>
  <c r="J108" i="8"/>
  <c r="L99" i="8"/>
  <c r="K99" i="8"/>
  <c r="J99" i="8"/>
  <c r="K14" i="8"/>
  <c r="J14" i="8"/>
  <c r="L14" i="8"/>
  <c r="L78" i="8"/>
  <c r="K78" i="8"/>
  <c r="J78" i="8"/>
  <c r="K20" i="8"/>
  <c r="J20" i="8"/>
  <c r="L20" i="8"/>
  <c r="H7" i="8"/>
  <c r="O87" i="8"/>
  <c r="H8" i="8"/>
  <c r="J15" i="8"/>
  <c r="L29" i="8"/>
  <c r="K29" i="8"/>
  <c r="J29" i="8"/>
  <c r="J105" i="8"/>
  <c r="L105" i="8"/>
  <c r="K105" i="8"/>
  <c r="L46" i="8"/>
  <c r="J46" i="8"/>
  <c r="K46" i="8"/>
  <c r="J13" i="8"/>
  <c r="L13" i="8"/>
  <c r="K13" i="8"/>
  <c r="L21" i="8"/>
  <c r="K21" i="8"/>
  <c r="J21" i="8"/>
  <c r="K98" i="8"/>
  <c r="L98" i="8"/>
  <c r="J98" i="8"/>
  <c r="L76" i="8"/>
  <c r="J76" i="8"/>
  <c r="K76" i="8"/>
  <c r="L80" i="8"/>
  <c r="J80" i="8"/>
  <c r="K80" i="8"/>
  <c r="L75" i="8"/>
  <c r="K75" i="8"/>
  <c r="J75" i="8"/>
  <c r="K66" i="8"/>
  <c r="J66" i="8"/>
  <c r="L66" i="8"/>
  <c r="L35" i="8"/>
  <c r="K35" i="8"/>
  <c r="J35" i="8"/>
  <c r="L56" i="8"/>
  <c r="K56" i="8"/>
  <c r="J56" i="8"/>
  <c r="J22" i="8"/>
  <c r="L22" i="8"/>
  <c r="K22" i="8"/>
  <c r="L86" i="8"/>
  <c r="K86" i="8"/>
  <c r="J86" i="8"/>
  <c r="K18" i="8"/>
  <c r="J18" i="8"/>
  <c r="L18" i="8"/>
  <c r="O61" i="8"/>
  <c r="G6" i="8"/>
  <c r="O31" i="8"/>
  <c r="K57" i="8"/>
  <c r="O57" i="8" s="1"/>
  <c r="K34" i="8"/>
  <c r="L34" i="8"/>
  <c r="J34" i="8"/>
  <c r="F6" i="8"/>
  <c r="F5" i="8"/>
  <c r="K11" i="8"/>
  <c r="J11" i="8"/>
  <c r="F8" i="8"/>
  <c r="L11" i="8"/>
  <c r="F7" i="8"/>
  <c r="J89" i="8"/>
  <c r="K89" i="8"/>
  <c r="L89" i="8"/>
  <c r="L84" i="8"/>
  <c r="K84" i="8"/>
  <c r="J84" i="8"/>
  <c r="L88" i="8"/>
  <c r="K88" i="8"/>
  <c r="J88" i="8"/>
  <c r="K79" i="8"/>
  <c r="J79" i="8"/>
  <c r="L79" i="8"/>
  <c r="L48" i="8"/>
  <c r="K48" i="8"/>
  <c r="J48" i="8"/>
  <c r="L60" i="8"/>
  <c r="K60" i="8"/>
  <c r="J60" i="8"/>
  <c r="K30" i="8"/>
  <c r="L30" i="8"/>
  <c r="J30" i="8"/>
  <c r="L94" i="8"/>
  <c r="K94" i="8"/>
  <c r="J94" i="8"/>
  <c r="L110" i="8"/>
  <c r="K110" i="8"/>
  <c r="J110" i="8"/>
  <c r="L44" i="8"/>
  <c r="K44" i="8"/>
  <c r="J44" i="8"/>
  <c r="L47" i="8"/>
  <c r="K47" i="8"/>
  <c r="J47" i="8"/>
  <c r="J25" i="8"/>
  <c r="L25" i="8"/>
  <c r="K25" i="8"/>
  <c r="L93" i="8"/>
  <c r="K93" i="8"/>
  <c r="J93" i="8"/>
  <c r="J97" i="8"/>
  <c r="L97" i="8"/>
  <c r="K97" i="8"/>
  <c r="K92" i="8"/>
  <c r="J92" i="8"/>
  <c r="L92" i="8"/>
  <c r="L83" i="8"/>
  <c r="J83" i="8"/>
  <c r="K83" i="8"/>
  <c r="L52" i="8"/>
  <c r="K52" i="8"/>
  <c r="J52" i="8"/>
  <c r="J73" i="8"/>
  <c r="L73" i="8"/>
  <c r="K73" i="8"/>
  <c r="K38" i="8"/>
  <c r="J38" i="8"/>
  <c r="L38" i="8"/>
  <c r="L102" i="8"/>
  <c r="K102" i="8"/>
  <c r="J102" i="8"/>
  <c r="H5" i="8"/>
  <c r="O12" i="7"/>
  <c r="O22" i="7"/>
  <c r="O45" i="7"/>
  <c r="O44" i="7"/>
  <c r="O30" i="7"/>
  <c r="O86" i="7"/>
  <c r="O46" i="7"/>
  <c r="O42" i="7"/>
  <c r="O40" i="7"/>
  <c r="O110" i="7"/>
  <c r="O70" i="7"/>
  <c r="O33" i="7"/>
  <c r="O72" i="7"/>
  <c r="O41" i="7"/>
  <c r="O105" i="7"/>
  <c r="O21" i="7"/>
  <c r="O62" i="7"/>
  <c r="O37" i="7"/>
  <c r="O14" i="7"/>
  <c r="O35" i="7"/>
  <c r="O96" i="7"/>
  <c r="O93" i="7"/>
  <c r="O91" i="7"/>
  <c r="O107" i="7"/>
  <c r="O76" i="7"/>
  <c r="O67" i="7"/>
  <c r="O64" i="7"/>
  <c r="O97" i="7"/>
  <c r="O73" i="7"/>
  <c r="O101" i="7"/>
  <c r="O83" i="7"/>
  <c r="O84" i="7"/>
  <c r="O31" i="7"/>
  <c r="O95" i="7"/>
  <c r="O90" i="7"/>
  <c r="O34" i="7"/>
  <c r="O26" i="7"/>
  <c r="O79" i="7"/>
  <c r="O57" i="7"/>
  <c r="O13" i="7"/>
  <c r="O51" i="7"/>
  <c r="O54" i="7"/>
  <c r="O85" i="7"/>
  <c r="O27" i="7"/>
  <c r="O109" i="7"/>
  <c r="O94" i="7"/>
  <c r="O108" i="7"/>
  <c r="O43" i="7"/>
  <c r="O49" i="7"/>
  <c r="O36" i="7"/>
  <c r="O100" i="7"/>
  <c r="O82" i="7"/>
  <c r="O53" i="7"/>
  <c r="O19" i="7"/>
  <c r="O103" i="7"/>
  <c r="O106" i="7"/>
  <c r="O16" i="7"/>
  <c r="O20" i="7"/>
  <c r="O61" i="7"/>
  <c r="O48" i="7"/>
  <c r="O15" i="7"/>
  <c r="O66" i="7"/>
  <c r="O74" i="7"/>
  <c r="O87" i="7"/>
  <c r="O75" i="7"/>
  <c r="O78" i="7"/>
  <c r="O99" i="7"/>
  <c r="O17" i="7"/>
  <c r="O81" i="7"/>
  <c r="O68" i="7"/>
  <c r="O38" i="7"/>
  <c r="O98" i="7"/>
  <c r="O50" i="7"/>
  <c r="O71" i="7"/>
  <c r="O104" i="7"/>
  <c r="O23" i="7"/>
  <c r="O24" i="7"/>
  <c r="O88" i="7"/>
  <c r="O32" i="7"/>
  <c r="O18" i="7"/>
  <c r="O102" i="7"/>
  <c r="O69" i="7"/>
  <c r="O39" i="7"/>
  <c r="O47" i="7"/>
  <c r="O58" i="7"/>
  <c r="O59" i="7"/>
  <c r="O63" i="7"/>
  <c r="O77" i="7"/>
  <c r="O65" i="7"/>
  <c r="O56" i="7"/>
  <c r="O25" i="7"/>
  <c r="O89" i="7"/>
  <c r="O28" i="7"/>
  <c r="O55" i="7"/>
  <c r="O11" i="7"/>
  <c r="O80" i="7"/>
  <c r="O92" i="7"/>
  <c r="O29" i="7"/>
  <c r="O52" i="7"/>
  <c r="O60" i="7"/>
  <c r="O15" i="8" l="1"/>
  <c r="O102" i="8"/>
  <c r="O21" i="8"/>
  <c r="O67" i="8"/>
  <c r="O69" i="8"/>
  <c r="O27" i="8"/>
  <c r="O108" i="8"/>
  <c r="O85" i="8"/>
  <c r="O75" i="8"/>
  <c r="O29" i="8"/>
  <c r="O20" i="8"/>
  <c r="O99" i="8"/>
  <c r="O72" i="8"/>
  <c r="O62" i="8"/>
  <c r="O91" i="8"/>
  <c r="O45" i="8"/>
  <c r="O68" i="8"/>
  <c r="O37" i="8"/>
  <c r="O44" i="8"/>
  <c r="O84" i="8"/>
  <c r="O42" i="8"/>
  <c r="O83" i="8"/>
  <c r="O93" i="8"/>
  <c r="O48" i="8"/>
  <c r="O50" i="8"/>
  <c r="O90" i="8"/>
  <c r="O46" i="8"/>
  <c r="O52" i="8"/>
  <c r="O110" i="8"/>
  <c r="O82" i="8"/>
  <c r="O60" i="8"/>
  <c r="O73" i="8"/>
  <c r="O80" i="8"/>
  <c r="O55" i="8"/>
  <c r="O89" i="8"/>
  <c r="O66" i="8"/>
  <c r="O14" i="8"/>
  <c r="O49" i="8"/>
  <c r="O59" i="8"/>
  <c r="O101" i="8"/>
  <c r="O64" i="8"/>
  <c r="O92" i="8"/>
  <c r="O25" i="8"/>
  <c r="O65" i="8"/>
  <c r="O74" i="8"/>
  <c r="O47" i="8"/>
  <c r="O88" i="8"/>
  <c r="O34" i="8"/>
  <c r="O22" i="8"/>
  <c r="O53" i="8"/>
  <c r="O95" i="8"/>
  <c r="O54" i="8"/>
  <c r="O38" i="8"/>
  <c r="O97" i="8"/>
  <c r="O94" i="8"/>
  <c r="O18" i="8"/>
  <c r="O56" i="8"/>
  <c r="O76" i="8"/>
  <c r="O105" i="8"/>
  <c r="O17" i="8"/>
  <c r="O58" i="8"/>
  <c r="O41" i="8"/>
  <c r="O77" i="8"/>
  <c r="O86" i="8"/>
  <c r="O98" i="8"/>
  <c r="O13" i="8"/>
  <c r="O71" i="8"/>
  <c r="O96" i="8"/>
  <c r="O100" i="8"/>
  <c r="O39" i="8"/>
  <c r="O30" i="8"/>
  <c r="O11" i="8"/>
  <c r="O35" i="8"/>
  <c r="O78" i="8"/>
  <c r="O70" i="8"/>
  <c r="O81" i="8"/>
  <c r="O33" i="8"/>
  <c r="O103" i="8"/>
  <c r="O43" i="8"/>
  <c r="O106" i="8"/>
  <c r="O51" i="8"/>
  <c r="O107" i="8"/>
  <c r="O104" i="8"/>
  <c r="O63" i="8"/>
  <c r="O12" i="8"/>
  <c r="O23" i="8"/>
  <c r="O36" i="8"/>
  <c r="O109" i="8"/>
  <c r="O79" i="8"/>
  <c r="S1" i="7"/>
  <c r="O8" i="7"/>
  <c r="S2" i="7"/>
  <c r="O7" i="7"/>
  <c r="G2" i="7"/>
  <c r="G108" i="7"/>
  <c r="G100" i="7"/>
  <c r="G88" i="7"/>
  <c r="G85" i="7"/>
  <c r="G77" i="7"/>
  <c r="G71" i="7"/>
  <c r="G64" i="7"/>
  <c r="G61" i="7"/>
  <c r="F55" i="7"/>
  <c r="G52" i="7"/>
  <c r="F47" i="7"/>
  <c r="G46" i="7"/>
  <c r="G43" i="7"/>
  <c r="G37" i="7"/>
  <c r="G32" i="7"/>
  <c r="G28" i="7"/>
  <c r="G23" i="7"/>
  <c r="F23" i="7"/>
  <c r="G19" i="7"/>
  <c r="F15" i="7"/>
  <c r="D6" i="7"/>
  <c r="C6" i="7"/>
  <c r="B6" i="7"/>
  <c r="F27" i="7" s="1"/>
  <c r="D5" i="7"/>
  <c r="H110" i="7" s="1"/>
  <c r="C5" i="7"/>
  <c r="G105" i="7" s="1"/>
  <c r="B5" i="7"/>
  <c r="D8" i="7"/>
  <c r="C8" i="7"/>
  <c r="B8" i="7"/>
  <c r="D7" i="7"/>
  <c r="C7" i="7"/>
  <c r="B7" i="7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" i="1"/>
  <c r="H7" i="1"/>
  <c r="O7" i="8" l="1"/>
  <c r="O8" i="8"/>
  <c r="S1" i="8"/>
  <c r="S2" i="8"/>
  <c r="G15" i="7"/>
  <c r="G24" i="7"/>
  <c r="G35" i="7"/>
  <c r="G44" i="7"/>
  <c r="G53" i="7"/>
  <c r="F63" i="7"/>
  <c r="G72" i="7"/>
  <c r="F87" i="7"/>
  <c r="F103" i="7"/>
  <c r="G62" i="7"/>
  <c r="G16" i="7"/>
  <c r="G27" i="7"/>
  <c r="G36" i="7"/>
  <c r="G45" i="7"/>
  <c r="G54" i="7"/>
  <c r="G63" i="7"/>
  <c r="G76" i="7"/>
  <c r="G87" i="7"/>
  <c r="G103" i="7"/>
  <c r="G11" i="7"/>
  <c r="G20" i="7"/>
  <c r="G29" i="7"/>
  <c r="G38" i="7"/>
  <c r="G55" i="7"/>
  <c r="G67" i="7"/>
  <c r="F79" i="7"/>
  <c r="G92" i="7"/>
  <c r="G12" i="7"/>
  <c r="G21" i="7"/>
  <c r="G30" i="7"/>
  <c r="F39" i="7"/>
  <c r="G47" i="7"/>
  <c r="G56" i="7"/>
  <c r="G68" i="7"/>
  <c r="G79" i="7"/>
  <c r="G93" i="7"/>
  <c r="F108" i="7"/>
  <c r="G13" i="7"/>
  <c r="G22" i="7"/>
  <c r="F31" i="7"/>
  <c r="G39" i="7"/>
  <c r="G48" i="7"/>
  <c r="G59" i="7"/>
  <c r="G69" i="7"/>
  <c r="G80" i="7"/>
  <c r="F95" i="7"/>
  <c r="G14" i="7"/>
  <c r="G31" i="7"/>
  <c r="G40" i="7"/>
  <c r="G51" i="7"/>
  <c r="G60" i="7"/>
  <c r="F71" i="7"/>
  <c r="G84" i="7"/>
  <c r="G95" i="7"/>
  <c r="H17" i="7"/>
  <c r="H41" i="7"/>
  <c r="H97" i="7"/>
  <c r="H12" i="7"/>
  <c r="F18" i="7"/>
  <c r="F26" i="7"/>
  <c r="F34" i="7"/>
  <c r="H36" i="7"/>
  <c r="H44" i="7"/>
  <c r="F50" i="7"/>
  <c r="H52" i="7"/>
  <c r="F58" i="7"/>
  <c r="H60" i="7"/>
  <c r="F66" i="7"/>
  <c r="H68" i="7"/>
  <c r="F74" i="7"/>
  <c r="H76" i="7"/>
  <c r="F82" i="7"/>
  <c r="H84" i="7"/>
  <c r="F90" i="7"/>
  <c r="H92" i="7"/>
  <c r="F98" i="7"/>
  <c r="H100" i="7"/>
  <c r="F106" i="7"/>
  <c r="H108" i="7"/>
  <c r="F13" i="7"/>
  <c r="H15" i="7"/>
  <c r="G18" i="7"/>
  <c r="F21" i="7"/>
  <c r="H23" i="7"/>
  <c r="G26" i="7"/>
  <c r="F29" i="7"/>
  <c r="H31" i="7"/>
  <c r="G34" i="7"/>
  <c r="F37" i="7"/>
  <c r="H39" i="7"/>
  <c r="G42" i="7"/>
  <c r="F45" i="7"/>
  <c r="H47" i="7"/>
  <c r="G50" i="7"/>
  <c r="F53" i="7"/>
  <c r="H55" i="7"/>
  <c r="G58" i="7"/>
  <c r="F61" i="7"/>
  <c r="H63" i="7"/>
  <c r="G66" i="7"/>
  <c r="F69" i="7"/>
  <c r="H71" i="7"/>
  <c r="G74" i="7"/>
  <c r="F77" i="7"/>
  <c r="H79" i="7"/>
  <c r="G82" i="7"/>
  <c r="F85" i="7"/>
  <c r="H87" i="7"/>
  <c r="G90" i="7"/>
  <c r="F93" i="7"/>
  <c r="H95" i="7"/>
  <c r="G98" i="7"/>
  <c r="F101" i="7"/>
  <c r="H103" i="7"/>
  <c r="G106" i="7"/>
  <c r="F109" i="7"/>
  <c r="H33" i="7"/>
  <c r="H105" i="7"/>
  <c r="F16" i="7"/>
  <c r="H18" i="7"/>
  <c r="F24" i="7"/>
  <c r="H26" i="7"/>
  <c r="F32" i="7"/>
  <c r="H34" i="7"/>
  <c r="F40" i="7"/>
  <c r="H42" i="7"/>
  <c r="F48" i="7"/>
  <c r="H50" i="7"/>
  <c r="F56" i="7"/>
  <c r="H58" i="7"/>
  <c r="F64" i="7"/>
  <c r="H66" i="7"/>
  <c r="F72" i="7"/>
  <c r="H74" i="7"/>
  <c r="F80" i="7"/>
  <c r="H82" i="7"/>
  <c r="F88" i="7"/>
  <c r="H90" i="7"/>
  <c r="F96" i="7"/>
  <c r="H98" i="7"/>
  <c r="G101" i="7"/>
  <c r="F104" i="7"/>
  <c r="H106" i="7"/>
  <c r="G109" i="7"/>
  <c r="H13" i="7"/>
  <c r="F19" i="7"/>
  <c r="H21" i="7"/>
  <c r="H29" i="7"/>
  <c r="F35" i="7"/>
  <c r="H37" i="7"/>
  <c r="F43" i="7"/>
  <c r="H45" i="7"/>
  <c r="F51" i="7"/>
  <c r="H53" i="7"/>
  <c r="F59" i="7"/>
  <c r="H61" i="7"/>
  <c r="F67" i="7"/>
  <c r="H69" i="7"/>
  <c r="F75" i="7"/>
  <c r="H77" i="7"/>
  <c r="F83" i="7"/>
  <c r="H85" i="7"/>
  <c r="F91" i="7"/>
  <c r="H93" i="7"/>
  <c r="G96" i="7"/>
  <c r="F99" i="7"/>
  <c r="H101" i="7"/>
  <c r="G104" i="7"/>
  <c r="F107" i="7"/>
  <c r="H109" i="7"/>
  <c r="H49" i="7"/>
  <c r="H73" i="7"/>
  <c r="H89" i="7"/>
  <c r="H20" i="7"/>
  <c r="F11" i="7"/>
  <c r="H16" i="7"/>
  <c r="F22" i="7"/>
  <c r="H24" i="7"/>
  <c r="F30" i="7"/>
  <c r="H32" i="7"/>
  <c r="F38" i="7"/>
  <c r="H40" i="7"/>
  <c r="F46" i="7"/>
  <c r="H48" i="7"/>
  <c r="F54" i="7"/>
  <c r="H56" i="7"/>
  <c r="F62" i="7"/>
  <c r="H64" i="7"/>
  <c r="F70" i="7"/>
  <c r="H72" i="7"/>
  <c r="G75" i="7"/>
  <c r="F78" i="7"/>
  <c r="H80" i="7"/>
  <c r="G83" i="7"/>
  <c r="F86" i="7"/>
  <c r="H88" i="7"/>
  <c r="G91" i="7"/>
  <c r="F94" i="7"/>
  <c r="H96" i="7"/>
  <c r="G99" i="7"/>
  <c r="F102" i="7"/>
  <c r="H104" i="7"/>
  <c r="G107" i="7"/>
  <c r="F110" i="7"/>
  <c r="H57" i="7"/>
  <c r="H81" i="7"/>
  <c r="F14" i="7"/>
  <c r="F25" i="7"/>
  <c r="F33" i="7"/>
  <c r="F41" i="7"/>
  <c r="H43" i="7"/>
  <c r="F49" i="7"/>
  <c r="H51" i="7"/>
  <c r="F57" i="7"/>
  <c r="H59" i="7"/>
  <c r="F65" i="7"/>
  <c r="H67" i="7"/>
  <c r="G70" i="7"/>
  <c r="F73" i="7"/>
  <c r="H75" i="7"/>
  <c r="G78" i="7"/>
  <c r="F81" i="7"/>
  <c r="H83" i="7"/>
  <c r="G86" i="7"/>
  <c r="F89" i="7"/>
  <c r="H91" i="7"/>
  <c r="G94" i="7"/>
  <c r="F97" i="7"/>
  <c r="H99" i="7"/>
  <c r="G102" i="7"/>
  <c r="F105" i="7"/>
  <c r="H107" i="7"/>
  <c r="G110" i="7"/>
  <c r="H25" i="7"/>
  <c r="H65" i="7"/>
  <c r="H28" i="7"/>
  <c r="F42" i="7"/>
  <c r="H11" i="7"/>
  <c r="F17" i="7"/>
  <c r="H19" i="7"/>
  <c r="H27" i="7"/>
  <c r="H35" i="7"/>
  <c r="F12" i="7"/>
  <c r="H14" i="7"/>
  <c r="G17" i="7"/>
  <c r="G6" i="7" s="1"/>
  <c r="F20" i="7"/>
  <c r="H22" i="7"/>
  <c r="G25" i="7"/>
  <c r="F28" i="7"/>
  <c r="H30" i="7"/>
  <c r="G33" i="7"/>
  <c r="F36" i="7"/>
  <c r="H38" i="7"/>
  <c r="G41" i="7"/>
  <c r="F44" i="7"/>
  <c r="H46" i="7"/>
  <c r="G49" i="7"/>
  <c r="F52" i="7"/>
  <c r="H54" i="7"/>
  <c r="G57" i="7"/>
  <c r="F60" i="7"/>
  <c r="H62" i="7"/>
  <c r="G65" i="7"/>
  <c r="F68" i="7"/>
  <c r="H70" i="7"/>
  <c r="G73" i="7"/>
  <c r="F76" i="7"/>
  <c r="H78" i="7"/>
  <c r="G81" i="7"/>
  <c r="F84" i="7"/>
  <c r="H86" i="7"/>
  <c r="G89" i="7"/>
  <c r="F92" i="7"/>
  <c r="H94" i="7"/>
  <c r="G97" i="7"/>
  <c r="F100" i="7"/>
  <c r="H102" i="7"/>
  <c r="G5" i="7" l="1"/>
  <c r="F5" i="7"/>
  <c r="G7" i="7"/>
  <c r="F8" i="7"/>
  <c r="F6" i="7"/>
  <c r="F7" i="7"/>
  <c r="H6" i="7"/>
  <c r="H7" i="7"/>
  <c r="H5" i="7"/>
  <c r="H8" i="7"/>
  <c r="G8" i="7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D4" i="1"/>
  <c r="C4" i="1"/>
  <c r="B4" i="1"/>
  <c r="D3" i="1"/>
  <c r="C3" i="1"/>
  <c r="B3" i="1"/>
  <c r="D2" i="1"/>
  <c r="C2" i="1"/>
  <c r="B2" i="1"/>
  <c r="D1" i="1"/>
  <c r="C1" i="1"/>
  <c r="B1" i="1"/>
</calcChain>
</file>

<file path=xl/sharedStrings.xml><?xml version="1.0" encoding="utf-8"?>
<sst xmlns="http://schemas.openxmlformats.org/spreadsheetml/2006/main" count="184" uniqueCount="46">
  <si>
    <t>MAX</t>
    <phoneticPr fontId="2" type="noConversion"/>
  </si>
  <si>
    <t>MIN</t>
    <phoneticPr fontId="2" type="noConversion"/>
  </si>
  <si>
    <t>Average</t>
    <phoneticPr fontId="2" type="noConversion"/>
  </si>
  <si>
    <t>Std</t>
    <phoneticPr fontId="2" type="noConversion"/>
  </si>
  <si>
    <t>No.</t>
    <phoneticPr fontId="2" type="noConversion"/>
  </si>
  <si>
    <t>Age</t>
  </si>
  <si>
    <t>Income</t>
  </si>
  <si>
    <t>Yes</t>
  </si>
  <si>
    <t>Z1</t>
    <phoneticPr fontId="2" type="noConversion"/>
  </si>
  <si>
    <t>Z2</t>
    <phoneticPr fontId="2" type="noConversion"/>
  </si>
  <si>
    <t>N11</t>
    <phoneticPr fontId="1" type="noConversion"/>
  </si>
  <si>
    <t>N12</t>
    <phoneticPr fontId="1" type="noConversion"/>
  </si>
  <si>
    <t>N13</t>
    <phoneticPr fontId="1" type="noConversion"/>
  </si>
  <si>
    <t>w1j</t>
    <phoneticPr fontId="1" type="noConversion"/>
  </si>
  <si>
    <t>w2j</t>
    <phoneticPr fontId="1" type="noConversion"/>
  </si>
  <si>
    <t>w0j</t>
    <phoneticPr fontId="1" type="noConversion"/>
  </si>
  <si>
    <t>Wy2</t>
    <phoneticPr fontId="1" type="noConversion"/>
  </si>
  <si>
    <t>Wy3</t>
    <phoneticPr fontId="1" type="noConversion"/>
  </si>
  <si>
    <t>Wy0</t>
    <phoneticPr fontId="1" type="noConversion"/>
  </si>
  <si>
    <t>Wy1</t>
    <phoneticPr fontId="1" type="noConversion"/>
  </si>
  <si>
    <t>Ny</t>
    <phoneticPr fontId="1" type="noConversion"/>
  </si>
  <si>
    <t>隨機函數</t>
    <phoneticPr fontId="1" type="noConversion"/>
  </si>
  <si>
    <t>N21</t>
    <phoneticPr fontId="1" type="noConversion"/>
  </si>
  <si>
    <t>N22</t>
    <phoneticPr fontId="1" type="noConversion"/>
  </si>
  <si>
    <t>Expense</t>
    <phoneticPr fontId="1" type="noConversion"/>
  </si>
  <si>
    <t>Z(Expense)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</si>
  <si>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</si>
  <si>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</si>
  <si>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</si>
  <si>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Z(Age)</t>
    <phoneticPr fontId="2" type="noConversion"/>
  </si>
  <si>
    <t>Z(Income)</t>
    <phoneticPr fontId="2" type="noConversion"/>
  </si>
  <si>
    <t>Z(Expense)_Y_true</t>
    <phoneticPr fontId="1" type="noConversion"/>
  </si>
  <si>
    <t>Y_pred</t>
    <phoneticPr fontId="1" type="noConversion"/>
  </si>
  <si>
    <t>訓練誤差平方和</t>
    <phoneticPr fontId="1" type="noConversion"/>
  </si>
  <si>
    <t>測試誤差平方和</t>
    <phoneticPr fontId="1" type="noConversion"/>
  </si>
  <si>
    <t>MAX</t>
    <phoneticPr fontId="1" type="noConversion"/>
  </si>
  <si>
    <t>MIN</t>
    <phoneticPr fontId="1" type="noConversion"/>
  </si>
  <si>
    <t>N1(Expense)_Y_true</t>
  </si>
  <si>
    <t>N1(Expense)_Y_true</t>
    <phoneticPr fontId="1" type="noConversion"/>
  </si>
  <si>
    <t>Y_pred(還原)</t>
    <phoneticPr fontId="1" type="noConversion"/>
  </si>
  <si>
    <t>R2</t>
    <phoneticPr fontId="1" type="noConversion"/>
  </si>
  <si>
    <t>H11</t>
    <phoneticPr fontId="1" type="noConversion"/>
  </si>
  <si>
    <t>H12</t>
    <phoneticPr fontId="1" type="noConversion"/>
  </si>
  <si>
    <t>H21</t>
    <phoneticPr fontId="1" type="noConversion"/>
  </si>
  <si>
    <t>H22</t>
    <phoneticPr fontId="1" type="noConversion"/>
  </si>
  <si>
    <t>老師說標準化不可行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</si>
</sst>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_ "/>
    <numFmt numFmtId="180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179" fontId="3" fillId="0" borderId="0" xfId="0" applyNumberFormat="1" applyFont="1">
      <alignment vertical="center"/>
    </xf>
    <xf numFmtId="179" fontId="3" fillId="2" borderId="0" xfId="0" applyNumberFormat="1" applyFont="1" applyFill="1">
      <alignment vertical="center"/>
    </xf>
    <xf numFmtId="180" fontId="3" fillId="2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79" fontId="3" fillId="3" borderId="0" xfId="0" applyNumberFormat="1" applyFont="1" applyFill="1">
      <alignment vertical="center"/>
    </xf>
    <xf numFmtId="180" fontId="3" fillId="3" borderId="0" xfId="0" applyNumberFormat="1" applyFont="1" applyFill="1">
      <alignment vertical="center"/>
    </xf>
    <xf numFmtId="179" fontId="3" fillId="0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'1208_神經網路(回歸)_正規化_算10次'!$D$10</c:f>
              <c:strCache>
                <c:ptCount val="1"/>
                <c:pt idx="0">
                  <c:v>Expense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'1208_神經網路(回歸)_正規化_算10次'!$D$11:$D$60</c:f>
              <c:numCache>
                <c:formatCode>General</c:formatCode>
                <c:ptCount val="5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</c:numCache>
            </c:numRef>
          </c:xVal>
          <c:yVal>
            <c:numRef>
              <c:f>'1208_神經網路(回歸)_正規化_算10次'!$P$11:$P$60</c:f>
              <c:numCache>
                <c:formatCode>General</c:formatCode>
                <c:ptCount val="50"/>
                <c:pt idx="0">
                  <c:v>12.234222839482607</c:v>
                </c:pt>
                <c:pt idx="1">
                  <c:v>5.0152337264858957</c:v>
                </c:pt>
                <c:pt idx="2">
                  <c:v>12.096710086300599</c:v>
                </c:pt>
                <c:pt idx="3">
                  <c:v>5.8307867563643043</c:v>
                </c:pt>
                <c:pt idx="4">
                  <c:v>7.2466011572422628</c:v>
                </c:pt>
                <c:pt idx="5">
                  <c:v>4.6376018316192971</c:v>
                </c:pt>
                <c:pt idx="6">
                  <c:v>12.213499082408228</c:v>
                </c:pt>
                <c:pt idx="7">
                  <c:v>8.8775881479216725</c:v>
                </c:pt>
                <c:pt idx="8">
                  <c:v>10.451396270560052</c:v>
                </c:pt>
                <c:pt idx="9">
                  <c:v>12.261133135388084</c:v>
                </c:pt>
                <c:pt idx="10">
                  <c:v>12.274776191073261</c:v>
                </c:pt>
                <c:pt idx="11">
                  <c:v>3.1266700602476538</c:v>
                </c:pt>
                <c:pt idx="12">
                  <c:v>2.9952493371757143</c:v>
                </c:pt>
                <c:pt idx="13">
                  <c:v>4.4281471828669652</c:v>
                </c:pt>
                <c:pt idx="14">
                  <c:v>4.2637166082145574</c:v>
                </c:pt>
                <c:pt idx="15">
                  <c:v>11.510470438614687</c:v>
                </c:pt>
                <c:pt idx="16">
                  <c:v>11.920497402959173</c:v>
                </c:pt>
                <c:pt idx="17">
                  <c:v>12.234222839482607</c:v>
                </c:pt>
                <c:pt idx="18">
                  <c:v>8.0424906390768953</c:v>
                </c:pt>
                <c:pt idx="19">
                  <c:v>8.0373642701036392</c:v>
                </c:pt>
                <c:pt idx="20">
                  <c:v>12.233348430363145</c:v>
                </c:pt>
                <c:pt idx="21">
                  <c:v>12.255703623231639</c:v>
                </c:pt>
                <c:pt idx="22">
                  <c:v>7.0317989421391704</c:v>
                </c:pt>
                <c:pt idx="23">
                  <c:v>11.538438856246099</c:v>
                </c:pt>
                <c:pt idx="24">
                  <c:v>2.8164100669709913</c:v>
                </c:pt>
                <c:pt idx="25">
                  <c:v>12.256131432775897</c:v>
                </c:pt>
                <c:pt idx="26">
                  <c:v>3.2105006939243923</c:v>
                </c:pt>
                <c:pt idx="27">
                  <c:v>6.5831010576081361</c:v>
                </c:pt>
                <c:pt idx="28">
                  <c:v>3.6518658773625452</c:v>
                </c:pt>
                <c:pt idx="29">
                  <c:v>12.261250502098445</c:v>
                </c:pt>
                <c:pt idx="30">
                  <c:v>12.274018277262041</c:v>
                </c:pt>
                <c:pt idx="31">
                  <c:v>12.267414559591176</c:v>
                </c:pt>
                <c:pt idx="32">
                  <c:v>5.7535994781093818</c:v>
                </c:pt>
                <c:pt idx="33">
                  <c:v>12.228565702747877</c:v>
                </c:pt>
                <c:pt idx="34">
                  <c:v>6.222441540332424</c:v>
                </c:pt>
                <c:pt idx="35">
                  <c:v>9.2692507589090471</c:v>
                </c:pt>
                <c:pt idx="36">
                  <c:v>5.7535994781093818</c:v>
                </c:pt>
                <c:pt idx="37">
                  <c:v>10.844716353341591</c:v>
                </c:pt>
                <c:pt idx="38">
                  <c:v>5.6174804003833492</c:v>
                </c:pt>
                <c:pt idx="39">
                  <c:v>2.5741598750956061</c:v>
                </c:pt>
                <c:pt idx="40">
                  <c:v>12.273906941897916</c:v>
                </c:pt>
                <c:pt idx="41">
                  <c:v>3.0013255403997667</c:v>
                </c:pt>
                <c:pt idx="42">
                  <c:v>12.238892489439094</c:v>
                </c:pt>
                <c:pt idx="43">
                  <c:v>8.6511046592201843</c:v>
                </c:pt>
                <c:pt idx="44">
                  <c:v>9.7485338979156957</c:v>
                </c:pt>
                <c:pt idx="45">
                  <c:v>12.158315787641962</c:v>
                </c:pt>
                <c:pt idx="46">
                  <c:v>11.538438856246099</c:v>
                </c:pt>
                <c:pt idx="47">
                  <c:v>5.7246125623839292</c:v>
                </c:pt>
                <c:pt idx="48">
                  <c:v>12.274830560052468</c:v>
                </c:pt>
                <c:pt idx="49">
                  <c:v>12.21512929423897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F-47EF-9CC8-072076580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96607"/>
        <c:axId val="543096191"/>
      </c:scatterChart>
      <c:valAx>
        <c:axId val="4094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096191"/>
        <c:crosses val="autoZero"/>
        <c:crossBetween val="midCat"/>
      </c:valAx>
      <c:valAx>
        <c:axId val="5430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4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'1208_神經網路(回歸)_正規化_算10次'!$D$10</c:f>
              <c:strCache>
                <c:ptCount val="1"/>
                <c:pt idx="0">
                  <c:v>Expense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'1208_神經網路(回歸)_正規化_算10次'!$D$61:$D$110</c:f>
              <c:numCache>
                <c:formatCode>General</c:formatCode>
                <c:ptCount val="50"/>
                <c:pt idx="0">
                  <c:v>5.4</c:v>
                </c:pt>
                <c:pt idx="1">
                  <c:v>10.3</c:v>
                </c:pt>
                <c:pt idx="2">
                  <c:v>6.1</c:v>
                </c:pt>
                <c:pt idx="3">
                  <c:v>5.3</c:v>
                </c:pt>
                <c:pt idx="4">
                  <c:v>8.5</c:v>
                </c:pt>
                <c:pt idx="5">
                  <c:v>10.7</c:v>
                </c:pt>
                <c:pt idx="6">
                  <c:v>1.7</c:v>
                </c:pt>
                <c:pt idx="7">
                  <c:v>13.8</c:v>
                </c:pt>
                <c:pt idx="8">
                  <c:v>1</c:v>
                </c:pt>
                <c:pt idx="9">
                  <c:v>12.6</c:v>
                </c:pt>
                <c:pt idx="10">
                  <c:v>14.4</c:v>
                </c:pt>
                <c:pt idx="11">
                  <c:v>4.9000000000000004</c:v>
                </c:pt>
                <c:pt idx="12">
                  <c:v>7.8</c:v>
                </c:pt>
                <c:pt idx="13">
                  <c:v>11</c:v>
                </c:pt>
                <c:pt idx="14">
                  <c:v>12.3</c:v>
                </c:pt>
                <c:pt idx="15">
                  <c:v>9.6999999999999993</c:v>
                </c:pt>
                <c:pt idx="16">
                  <c:v>6.4</c:v>
                </c:pt>
                <c:pt idx="17">
                  <c:v>11.1</c:v>
                </c:pt>
                <c:pt idx="18">
                  <c:v>6.4</c:v>
                </c:pt>
                <c:pt idx="19">
                  <c:v>10.4</c:v>
                </c:pt>
                <c:pt idx="20">
                  <c:v>9.1999999999999993</c:v>
                </c:pt>
                <c:pt idx="21">
                  <c:v>0.3</c:v>
                </c:pt>
                <c:pt idx="22">
                  <c:v>8.5</c:v>
                </c:pt>
                <c:pt idx="23">
                  <c:v>7.4</c:v>
                </c:pt>
                <c:pt idx="24">
                  <c:v>10.7</c:v>
                </c:pt>
                <c:pt idx="25">
                  <c:v>2.6</c:v>
                </c:pt>
                <c:pt idx="26">
                  <c:v>14.2</c:v>
                </c:pt>
                <c:pt idx="27">
                  <c:v>5.6</c:v>
                </c:pt>
                <c:pt idx="28">
                  <c:v>3.7</c:v>
                </c:pt>
                <c:pt idx="29">
                  <c:v>9.4</c:v>
                </c:pt>
                <c:pt idx="30">
                  <c:v>12.4</c:v>
                </c:pt>
                <c:pt idx="31">
                  <c:v>15.1</c:v>
                </c:pt>
                <c:pt idx="32">
                  <c:v>2.5</c:v>
                </c:pt>
                <c:pt idx="33">
                  <c:v>8.1</c:v>
                </c:pt>
                <c:pt idx="34">
                  <c:v>15.8</c:v>
                </c:pt>
                <c:pt idx="35">
                  <c:v>12.6</c:v>
                </c:pt>
                <c:pt idx="36">
                  <c:v>8.1</c:v>
                </c:pt>
                <c:pt idx="37">
                  <c:v>6.7</c:v>
                </c:pt>
                <c:pt idx="38">
                  <c:v>4.5</c:v>
                </c:pt>
                <c:pt idx="39">
                  <c:v>4.5999999999999996</c:v>
                </c:pt>
                <c:pt idx="40">
                  <c:v>3.1</c:v>
                </c:pt>
                <c:pt idx="41">
                  <c:v>5.7</c:v>
                </c:pt>
                <c:pt idx="42">
                  <c:v>5.5</c:v>
                </c:pt>
                <c:pt idx="43">
                  <c:v>9.3000000000000007</c:v>
                </c:pt>
                <c:pt idx="44">
                  <c:v>12.1</c:v>
                </c:pt>
                <c:pt idx="45">
                  <c:v>14.1</c:v>
                </c:pt>
                <c:pt idx="46">
                  <c:v>6.5</c:v>
                </c:pt>
                <c:pt idx="47">
                  <c:v>9</c:v>
                </c:pt>
                <c:pt idx="48">
                  <c:v>8.5</c:v>
                </c:pt>
                <c:pt idx="49">
                  <c:v>13.5</c:v>
                </c:pt>
              </c:numCache>
            </c:numRef>
          </c:xVal>
          <c:yVal>
            <c:numRef>
              <c:f>'1208_神經網路(回歸)_正規化_算10次'!$P$61:$P$110</c:f>
              <c:numCache>
                <c:formatCode>General</c:formatCode>
                <c:ptCount val="50"/>
                <c:pt idx="0">
                  <c:v>7.2822037021878545</c:v>
                </c:pt>
                <c:pt idx="1">
                  <c:v>11.296673890776523</c:v>
                </c:pt>
                <c:pt idx="2">
                  <c:v>5.7471968640717348</c:v>
                </c:pt>
                <c:pt idx="3">
                  <c:v>5.7476703265287767</c:v>
                </c:pt>
                <c:pt idx="4">
                  <c:v>12.275126013168279</c:v>
                </c:pt>
                <c:pt idx="5">
                  <c:v>12.272759598482335</c:v>
                </c:pt>
                <c:pt idx="6">
                  <c:v>3.560406350949362</c:v>
                </c:pt>
                <c:pt idx="7">
                  <c:v>12.243000160562257</c:v>
                </c:pt>
                <c:pt idx="8">
                  <c:v>3.7164458069849271</c:v>
                </c:pt>
                <c:pt idx="9">
                  <c:v>8.4154019741315693</c:v>
                </c:pt>
                <c:pt idx="10">
                  <c:v>12.270373126027378</c:v>
                </c:pt>
                <c:pt idx="11">
                  <c:v>2.6019472246484634</c:v>
                </c:pt>
                <c:pt idx="12">
                  <c:v>5.915505214711648</c:v>
                </c:pt>
                <c:pt idx="13">
                  <c:v>12.251395710447044</c:v>
                </c:pt>
                <c:pt idx="14">
                  <c:v>12.212117977939164</c:v>
                </c:pt>
                <c:pt idx="15">
                  <c:v>12.231055124184005</c:v>
                </c:pt>
                <c:pt idx="16">
                  <c:v>11.624839629765708</c:v>
                </c:pt>
                <c:pt idx="17">
                  <c:v>12.274443947087393</c:v>
                </c:pt>
                <c:pt idx="18">
                  <c:v>3.6386776666330136</c:v>
                </c:pt>
                <c:pt idx="19">
                  <c:v>12.274536015340816</c:v>
                </c:pt>
                <c:pt idx="20">
                  <c:v>6.9737347614731151</c:v>
                </c:pt>
                <c:pt idx="21">
                  <c:v>4.7734613889903388</c:v>
                </c:pt>
                <c:pt idx="22">
                  <c:v>8.7633474621060152</c:v>
                </c:pt>
                <c:pt idx="23">
                  <c:v>8.4154019741315693</c:v>
                </c:pt>
                <c:pt idx="24">
                  <c:v>12.273807463569797</c:v>
                </c:pt>
                <c:pt idx="25">
                  <c:v>3.7693785661172727</c:v>
                </c:pt>
                <c:pt idx="26">
                  <c:v>12.269832276648481</c:v>
                </c:pt>
                <c:pt idx="27">
                  <c:v>5.2563864809080396</c:v>
                </c:pt>
                <c:pt idx="28">
                  <c:v>5.8796867862914066</c:v>
                </c:pt>
                <c:pt idx="29">
                  <c:v>7.2301413001055739</c:v>
                </c:pt>
                <c:pt idx="30">
                  <c:v>12.2669291933799</c:v>
                </c:pt>
                <c:pt idx="31">
                  <c:v>12.158315787641962</c:v>
                </c:pt>
                <c:pt idx="32">
                  <c:v>3.4133115604694404</c:v>
                </c:pt>
                <c:pt idx="33">
                  <c:v>5.6404615522621233</c:v>
                </c:pt>
                <c:pt idx="34">
                  <c:v>12.132903304002964</c:v>
                </c:pt>
                <c:pt idx="35">
                  <c:v>12.273408600969505</c:v>
                </c:pt>
                <c:pt idx="36">
                  <c:v>12.271433933633597</c:v>
                </c:pt>
                <c:pt idx="37">
                  <c:v>5.747849826600218</c:v>
                </c:pt>
                <c:pt idx="38">
                  <c:v>5.6404615522621233</c:v>
                </c:pt>
                <c:pt idx="39">
                  <c:v>6.3627123847403073</c:v>
                </c:pt>
                <c:pt idx="40">
                  <c:v>3.0021605256574326</c:v>
                </c:pt>
                <c:pt idx="41">
                  <c:v>3.1931086519453022</c:v>
                </c:pt>
                <c:pt idx="42">
                  <c:v>2.6019472246484634</c:v>
                </c:pt>
                <c:pt idx="43">
                  <c:v>12.178766869051898</c:v>
                </c:pt>
                <c:pt idx="44">
                  <c:v>8.0344378619091685</c:v>
                </c:pt>
                <c:pt idx="45">
                  <c:v>12.274146663785004</c:v>
                </c:pt>
                <c:pt idx="46">
                  <c:v>5.9958356660487873</c:v>
                </c:pt>
                <c:pt idx="47">
                  <c:v>12.266548652550927</c:v>
                </c:pt>
                <c:pt idx="48">
                  <c:v>12.27152092518191</c:v>
                </c:pt>
                <c:pt idx="49">
                  <c:v>12.184932889624175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C-426A-A68B-484700C3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96607"/>
        <c:axId val="543096191"/>
      </c:scatterChart>
      <c:valAx>
        <c:axId val="4094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096191"/>
        <c:crosses val="autoZero"/>
        <c:crossBetween val="midCat"/>
      </c:valAx>
      <c:valAx>
        <c:axId val="5430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4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'1208_神經網路(回歸)_正規化_算50次'!$D$10</c:f>
              <c:strCache>
                <c:ptCount val="1"/>
                <c:pt idx="0">
                  <c:v>Expense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834645669291337E-3"/>
                  <c:y val="-0.19349461540148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'1208_神經網路(回歸)_正規化_算50次'!$D$11:$D$60</c:f>
              <c:numCache>
                <c:formatCode>General</c:formatCode>
                <c:ptCount val="5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</c:numCache>
            </c:numRef>
          </c:xVal>
          <c:yVal>
            <c:numRef>
              <c:f>'1208_神經網路(回歸)_正規化_算50次'!$P$11:$P$60</c:f>
              <c:numCache>
                <c:formatCode>General</c:formatCode>
                <c:ptCount val="50"/>
                <c:pt idx="0">
                  <c:v>12.568646317379759</c:v>
                </c:pt>
                <c:pt idx="1">
                  <c:v>4.8929300814490864</c:v>
                </c:pt>
                <c:pt idx="2">
                  <c:v>11.573967792192009</c:v>
                </c:pt>
                <c:pt idx="3">
                  <c:v>5.5460265407925382</c:v>
                </c:pt>
                <c:pt idx="4">
                  <c:v>6.4618094337976943</c:v>
                </c:pt>
                <c:pt idx="5">
                  <c:v>4.7781969109740592</c:v>
                </c:pt>
                <c:pt idx="6">
                  <c:v>12.905188170935221</c:v>
                </c:pt>
                <c:pt idx="7">
                  <c:v>8.5954550535442973</c:v>
                </c:pt>
                <c:pt idx="8">
                  <c:v>9.2945830919637835</c:v>
                </c:pt>
                <c:pt idx="9">
                  <c:v>14.112374094810308</c:v>
                </c:pt>
                <c:pt idx="10">
                  <c:v>6.7291336215474331</c:v>
                </c:pt>
                <c:pt idx="11">
                  <c:v>3.5168164434157019</c:v>
                </c:pt>
                <c:pt idx="12">
                  <c:v>3.1330142695136542</c:v>
                </c:pt>
                <c:pt idx="13">
                  <c:v>5.1861352736601534</c:v>
                </c:pt>
                <c:pt idx="14">
                  <c:v>4.6233560018132041</c:v>
                </c:pt>
                <c:pt idx="15">
                  <c:v>9.7345191746223882</c:v>
                </c:pt>
                <c:pt idx="16">
                  <c:v>12.281483272989309</c:v>
                </c:pt>
                <c:pt idx="17">
                  <c:v>12.568646317379759</c:v>
                </c:pt>
                <c:pt idx="18">
                  <c:v>7.3979748530490825</c:v>
                </c:pt>
                <c:pt idx="19">
                  <c:v>8.9099171457041049</c:v>
                </c:pt>
                <c:pt idx="20">
                  <c:v>13.309602815383125</c:v>
                </c:pt>
                <c:pt idx="21">
                  <c:v>10.15417228832977</c:v>
                </c:pt>
                <c:pt idx="22">
                  <c:v>6.9511818160102914</c:v>
                </c:pt>
                <c:pt idx="23">
                  <c:v>11.747035811561775</c:v>
                </c:pt>
                <c:pt idx="24">
                  <c:v>3.0248431965203371</c:v>
                </c:pt>
                <c:pt idx="25">
                  <c:v>13.650623575507053</c:v>
                </c:pt>
                <c:pt idx="26">
                  <c:v>3.5180268295380004</c:v>
                </c:pt>
                <c:pt idx="27">
                  <c:v>5.7812730886146042</c:v>
                </c:pt>
                <c:pt idx="28">
                  <c:v>4.1337686201269062</c:v>
                </c:pt>
                <c:pt idx="29">
                  <c:v>14.209786098914156</c:v>
                </c:pt>
                <c:pt idx="30">
                  <c:v>7.6991624613970711</c:v>
                </c:pt>
                <c:pt idx="31">
                  <c:v>13.859412130732707</c:v>
                </c:pt>
                <c:pt idx="32">
                  <c:v>6.3798525564130264</c:v>
                </c:pt>
                <c:pt idx="33">
                  <c:v>13.194244146886378</c:v>
                </c:pt>
                <c:pt idx="34">
                  <c:v>6.7225865706823695</c:v>
                </c:pt>
                <c:pt idx="35">
                  <c:v>8.7725011391704513</c:v>
                </c:pt>
                <c:pt idx="36">
                  <c:v>6.3798525564130264</c:v>
                </c:pt>
                <c:pt idx="37">
                  <c:v>9.5790216470238896</c:v>
                </c:pt>
                <c:pt idx="38">
                  <c:v>4.5348177872235782</c:v>
                </c:pt>
                <c:pt idx="39">
                  <c:v>1.1663559184996988</c:v>
                </c:pt>
                <c:pt idx="40">
                  <c:v>14.337580575447797</c:v>
                </c:pt>
                <c:pt idx="41">
                  <c:v>4.1957350461556553</c:v>
                </c:pt>
                <c:pt idx="42">
                  <c:v>13.418844880615586</c:v>
                </c:pt>
                <c:pt idx="43">
                  <c:v>10.086973245127005</c:v>
                </c:pt>
                <c:pt idx="44">
                  <c:v>10.213056827479589</c:v>
                </c:pt>
                <c:pt idx="45">
                  <c:v>12.818855235205854</c:v>
                </c:pt>
                <c:pt idx="46">
                  <c:v>11.747035811561775</c:v>
                </c:pt>
                <c:pt idx="47">
                  <c:v>5.1773466171933782</c:v>
                </c:pt>
                <c:pt idx="48">
                  <c:v>11.924778175913838</c:v>
                </c:pt>
                <c:pt idx="49">
                  <c:v>13.056060719195273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B-4AF3-BF8D-74CDF45F7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96607"/>
        <c:axId val="543096191"/>
      </c:scatterChart>
      <c:valAx>
        <c:axId val="4094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096191"/>
        <c:crosses val="autoZero"/>
        <c:crossBetween val="midCat"/>
      </c:valAx>
      <c:valAx>
        <c:axId val="5430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4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'1208_神經網路(回歸)_正規化_算50次'!$D$10</c:f>
              <c:strCache>
                <c:ptCount val="1"/>
                <c:pt idx="0">
                  <c:v>Expense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3228346456693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'1208_神經網路(回歸)_正規化_算50次'!$D$61:$D$110</c:f>
              <c:numCache>
                <c:formatCode>General</c:formatCode>
                <c:ptCount val="50"/>
                <c:pt idx="0">
                  <c:v>5.4</c:v>
                </c:pt>
                <c:pt idx="1">
                  <c:v>10.3</c:v>
                </c:pt>
                <c:pt idx="2">
                  <c:v>6.1</c:v>
                </c:pt>
                <c:pt idx="3">
                  <c:v>5.3</c:v>
                </c:pt>
                <c:pt idx="4">
                  <c:v>8.5</c:v>
                </c:pt>
                <c:pt idx="5">
                  <c:v>10.7</c:v>
                </c:pt>
                <c:pt idx="6">
                  <c:v>1.7</c:v>
                </c:pt>
                <c:pt idx="7">
                  <c:v>13.8</c:v>
                </c:pt>
                <c:pt idx="8">
                  <c:v>1</c:v>
                </c:pt>
                <c:pt idx="9">
                  <c:v>12.6</c:v>
                </c:pt>
                <c:pt idx="10">
                  <c:v>14.4</c:v>
                </c:pt>
                <c:pt idx="11">
                  <c:v>4.9000000000000004</c:v>
                </c:pt>
                <c:pt idx="12">
                  <c:v>7.8</c:v>
                </c:pt>
                <c:pt idx="13">
                  <c:v>11</c:v>
                </c:pt>
                <c:pt idx="14">
                  <c:v>12.3</c:v>
                </c:pt>
                <c:pt idx="15">
                  <c:v>9.6999999999999993</c:v>
                </c:pt>
                <c:pt idx="16">
                  <c:v>6.4</c:v>
                </c:pt>
                <c:pt idx="17">
                  <c:v>11.1</c:v>
                </c:pt>
                <c:pt idx="18">
                  <c:v>6.4</c:v>
                </c:pt>
                <c:pt idx="19">
                  <c:v>10.4</c:v>
                </c:pt>
                <c:pt idx="20">
                  <c:v>9.1999999999999993</c:v>
                </c:pt>
                <c:pt idx="21">
                  <c:v>0.3</c:v>
                </c:pt>
                <c:pt idx="22">
                  <c:v>8.5</c:v>
                </c:pt>
                <c:pt idx="23">
                  <c:v>7.4</c:v>
                </c:pt>
                <c:pt idx="24">
                  <c:v>10.7</c:v>
                </c:pt>
                <c:pt idx="25">
                  <c:v>2.6</c:v>
                </c:pt>
                <c:pt idx="26">
                  <c:v>14.2</c:v>
                </c:pt>
                <c:pt idx="27">
                  <c:v>5.6</c:v>
                </c:pt>
                <c:pt idx="28">
                  <c:v>3.7</c:v>
                </c:pt>
                <c:pt idx="29">
                  <c:v>9.4</c:v>
                </c:pt>
                <c:pt idx="30">
                  <c:v>12.4</c:v>
                </c:pt>
                <c:pt idx="31">
                  <c:v>15.1</c:v>
                </c:pt>
                <c:pt idx="32">
                  <c:v>2.5</c:v>
                </c:pt>
                <c:pt idx="33">
                  <c:v>8.1</c:v>
                </c:pt>
                <c:pt idx="34">
                  <c:v>15.8</c:v>
                </c:pt>
                <c:pt idx="35">
                  <c:v>12.6</c:v>
                </c:pt>
                <c:pt idx="36">
                  <c:v>8.1</c:v>
                </c:pt>
                <c:pt idx="37">
                  <c:v>6.7</c:v>
                </c:pt>
                <c:pt idx="38">
                  <c:v>4.5</c:v>
                </c:pt>
                <c:pt idx="39">
                  <c:v>4.5999999999999996</c:v>
                </c:pt>
                <c:pt idx="40">
                  <c:v>3.1</c:v>
                </c:pt>
                <c:pt idx="41">
                  <c:v>5.7</c:v>
                </c:pt>
                <c:pt idx="42">
                  <c:v>5.5</c:v>
                </c:pt>
                <c:pt idx="43">
                  <c:v>9.3000000000000007</c:v>
                </c:pt>
                <c:pt idx="44">
                  <c:v>12.1</c:v>
                </c:pt>
                <c:pt idx="45">
                  <c:v>14.1</c:v>
                </c:pt>
                <c:pt idx="46">
                  <c:v>6.5</c:v>
                </c:pt>
                <c:pt idx="47">
                  <c:v>9</c:v>
                </c:pt>
                <c:pt idx="48">
                  <c:v>8.5</c:v>
                </c:pt>
                <c:pt idx="49">
                  <c:v>13.5</c:v>
                </c:pt>
              </c:numCache>
            </c:numRef>
          </c:xVal>
          <c:yVal>
            <c:numRef>
              <c:f>'1208_神經網路(回歸)_正規化_算50次'!$P$61:$P$110</c:f>
              <c:numCache>
                <c:formatCode>General</c:formatCode>
                <c:ptCount val="50"/>
                <c:pt idx="0">
                  <c:v>3.504247141253531</c:v>
                </c:pt>
                <c:pt idx="1">
                  <c:v>10.743315104518716</c:v>
                </c:pt>
                <c:pt idx="2">
                  <c:v>8.1838005400779164</c:v>
                </c:pt>
                <c:pt idx="3">
                  <c:v>7.2671213411489788</c:v>
                </c:pt>
                <c:pt idx="4">
                  <c:v>6.913669630740876</c:v>
                </c:pt>
                <c:pt idx="5">
                  <c:v>13.594117099255614</c:v>
                </c:pt>
                <c:pt idx="6">
                  <c:v>4.190707485983781</c:v>
                </c:pt>
                <c:pt idx="7">
                  <c:v>12.882419483727734</c:v>
                </c:pt>
                <c:pt idx="8">
                  <c:v>3.9201504414839019</c:v>
                </c:pt>
                <c:pt idx="9">
                  <c:v>10.28992032159414</c:v>
                </c:pt>
                <c:pt idx="10">
                  <c:v>14.750374528597732</c:v>
                </c:pt>
                <c:pt idx="11">
                  <c:v>2.1150988784852469</c:v>
                </c:pt>
                <c:pt idx="12">
                  <c:v>5.4590426074747853</c:v>
                </c:pt>
                <c:pt idx="13">
                  <c:v>13.54188587393935</c:v>
                </c:pt>
                <c:pt idx="14">
                  <c:v>12.873180301880234</c:v>
                </c:pt>
                <c:pt idx="15">
                  <c:v>13.211548017286741</c:v>
                </c:pt>
                <c:pt idx="16">
                  <c:v>9.2895007997128811</c:v>
                </c:pt>
                <c:pt idx="17">
                  <c:v>6.398729101705654</c:v>
                </c:pt>
                <c:pt idx="18">
                  <c:v>4.3352086149312719</c:v>
                </c:pt>
                <c:pt idx="19">
                  <c:v>13.683608653181469</c:v>
                </c:pt>
                <c:pt idx="20">
                  <c:v>6.4269236957463507</c:v>
                </c:pt>
                <c:pt idx="21">
                  <c:v>4.9607184361561556</c:v>
                </c:pt>
                <c:pt idx="22">
                  <c:v>10.657948572603539</c:v>
                </c:pt>
                <c:pt idx="23">
                  <c:v>10.28992032159414</c:v>
                </c:pt>
                <c:pt idx="24">
                  <c:v>9.6501643324343203</c:v>
                </c:pt>
                <c:pt idx="25">
                  <c:v>3.5677858926978661</c:v>
                </c:pt>
                <c:pt idx="26">
                  <c:v>12.795509169895547</c:v>
                </c:pt>
                <c:pt idx="27">
                  <c:v>5.8392764563058659</c:v>
                </c:pt>
                <c:pt idx="28">
                  <c:v>6.3644175171287545</c:v>
                </c:pt>
                <c:pt idx="29">
                  <c:v>7.2781107469946198</c:v>
                </c:pt>
                <c:pt idx="30">
                  <c:v>14.518697985563923</c:v>
                </c:pt>
                <c:pt idx="31">
                  <c:v>12.818855235205854</c:v>
                </c:pt>
                <c:pt idx="32">
                  <c:v>3.674612222554023</c:v>
                </c:pt>
                <c:pt idx="33">
                  <c:v>4.7176347291548808</c:v>
                </c:pt>
                <c:pt idx="34">
                  <c:v>12.467371955617061</c:v>
                </c:pt>
                <c:pt idx="35">
                  <c:v>9.9250991360835403</c:v>
                </c:pt>
                <c:pt idx="36">
                  <c:v>5.6250387523913359</c:v>
                </c:pt>
                <c:pt idx="37">
                  <c:v>8.5380857976199014</c:v>
                </c:pt>
                <c:pt idx="38">
                  <c:v>4.7176347291548808</c:v>
                </c:pt>
                <c:pt idx="39">
                  <c:v>6.5081503420981877</c:v>
                </c:pt>
                <c:pt idx="40">
                  <c:v>3.1717990940006255</c:v>
                </c:pt>
                <c:pt idx="41">
                  <c:v>3.5368765097354915</c:v>
                </c:pt>
                <c:pt idx="42">
                  <c:v>2.1150988784852469</c:v>
                </c:pt>
                <c:pt idx="43">
                  <c:v>12.059295530303629</c:v>
                </c:pt>
                <c:pt idx="44">
                  <c:v>9.5188042860605933</c:v>
                </c:pt>
                <c:pt idx="45">
                  <c:v>14.068028485772015</c:v>
                </c:pt>
                <c:pt idx="46">
                  <c:v>2.1750917972486992</c:v>
                </c:pt>
                <c:pt idx="47">
                  <c:v>7.3364078480817394</c:v>
                </c:pt>
                <c:pt idx="48">
                  <c:v>10.721978318096648</c:v>
                </c:pt>
                <c:pt idx="49">
                  <c:v>12.774831228682974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E12-BD78-1B7B0612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96607"/>
        <c:axId val="543096191"/>
      </c:scatterChart>
      <c:valAx>
        <c:axId val="4094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096191"/>
        <c:crosses val="autoZero"/>
        <c:crossBetween val="midCat"/>
      </c:valAx>
      <c:valAx>
        <c:axId val="5430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94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'1208_功課_神經網路2乘2(回歸)_正規化_算10次'!$D$10</c:f>
              <c:strCache>
                <c:ptCount val="1"/>
                <c:pt idx="0">
                  <c:v>Expense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209536307961503E-3"/>
                  <c:y val="-0.18491032370953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'1208_功課_神經網路2乘2(回歸)_正規化_算10次'!$D$11:$D$60</c:f>
              <c:numCache>
                <c:formatCode>General</c:formatCode>
                <c:ptCount val="50"/>
                <c:pt idx="0">
                  <c:v>10</c:v>
                </c:pt>
                <c:pt idx="1">
                  <c:v>4.8</c:v>
                </c:pt>
                <c:pt idx="2">
                  <c:v>12.8</c:v>
                </c:pt>
                <c:pt idx="3">
                  <c:v>5.0999999999999996</c:v>
                </c:pt>
                <c:pt idx="4">
                  <c:v>5.3</c:v>
                </c:pt>
                <c:pt idx="5">
                  <c:v>6.2</c:v>
                </c:pt>
                <c:pt idx="6">
                  <c:v>11.7</c:v>
                </c:pt>
                <c:pt idx="7">
                  <c:v>5.7</c:v>
                </c:pt>
                <c:pt idx="8">
                  <c:v>10.8</c:v>
                </c:pt>
                <c:pt idx="9">
                  <c:v>15.2</c:v>
                </c:pt>
                <c:pt idx="10">
                  <c:v>6.2</c:v>
                </c:pt>
                <c:pt idx="11">
                  <c:v>4.9000000000000004</c:v>
                </c:pt>
                <c:pt idx="12">
                  <c:v>2.9</c:v>
                </c:pt>
                <c:pt idx="13">
                  <c:v>4.5999999999999996</c:v>
                </c:pt>
                <c:pt idx="14">
                  <c:v>5</c:v>
                </c:pt>
                <c:pt idx="15">
                  <c:v>11</c:v>
                </c:pt>
                <c:pt idx="16">
                  <c:v>10.4</c:v>
                </c:pt>
                <c:pt idx="17">
                  <c:v>13.9</c:v>
                </c:pt>
                <c:pt idx="18">
                  <c:v>9.1</c:v>
                </c:pt>
                <c:pt idx="19">
                  <c:v>10.3</c:v>
                </c:pt>
                <c:pt idx="20">
                  <c:v>10.8</c:v>
                </c:pt>
                <c:pt idx="21">
                  <c:v>9.5</c:v>
                </c:pt>
                <c:pt idx="22">
                  <c:v>6.7</c:v>
                </c:pt>
                <c:pt idx="23">
                  <c:v>9.9</c:v>
                </c:pt>
                <c:pt idx="24">
                  <c:v>3.2</c:v>
                </c:pt>
                <c:pt idx="25">
                  <c:v>13.3</c:v>
                </c:pt>
                <c:pt idx="26">
                  <c:v>1.9</c:v>
                </c:pt>
                <c:pt idx="27">
                  <c:v>5.6</c:v>
                </c:pt>
                <c:pt idx="28">
                  <c:v>2.1</c:v>
                </c:pt>
                <c:pt idx="29">
                  <c:v>13.8</c:v>
                </c:pt>
                <c:pt idx="30">
                  <c:v>8.1</c:v>
                </c:pt>
                <c:pt idx="31">
                  <c:v>14.5</c:v>
                </c:pt>
                <c:pt idx="32">
                  <c:v>6.2</c:v>
                </c:pt>
                <c:pt idx="33">
                  <c:v>12.6</c:v>
                </c:pt>
                <c:pt idx="34">
                  <c:v>5.5</c:v>
                </c:pt>
                <c:pt idx="35">
                  <c:v>9.6</c:v>
                </c:pt>
                <c:pt idx="36">
                  <c:v>5.0999999999999996</c:v>
                </c:pt>
                <c:pt idx="37">
                  <c:v>11</c:v>
                </c:pt>
                <c:pt idx="38">
                  <c:v>5.4</c:v>
                </c:pt>
                <c:pt idx="39">
                  <c:v>1.9</c:v>
                </c:pt>
                <c:pt idx="40">
                  <c:v>15.8</c:v>
                </c:pt>
                <c:pt idx="41">
                  <c:v>4</c:v>
                </c:pt>
                <c:pt idx="42">
                  <c:v>15.1</c:v>
                </c:pt>
                <c:pt idx="43">
                  <c:v>9.1999999999999993</c:v>
                </c:pt>
                <c:pt idx="44">
                  <c:v>10.4</c:v>
                </c:pt>
                <c:pt idx="45">
                  <c:v>10.6</c:v>
                </c:pt>
                <c:pt idx="46">
                  <c:v>13.2</c:v>
                </c:pt>
                <c:pt idx="47">
                  <c:v>7.2</c:v>
                </c:pt>
                <c:pt idx="48">
                  <c:v>12.4</c:v>
                </c:pt>
                <c:pt idx="49">
                  <c:v>16.2</c:v>
                </c:pt>
              </c:numCache>
            </c:numRef>
          </c:xVal>
          <c:yVal>
            <c:numRef>
              <c:f>'1208_功課_神經網路2乘2(回歸)_正規化_算10次'!$S$11:$S$60</c:f>
              <c:numCache>
                <c:formatCode>0.0000_ </c:formatCode>
                <c:ptCount val="50"/>
                <c:pt idx="0">
                  <c:v>0.72638404698610715</c:v>
                </c:pt>
                <c:pt idx="1">
                  <c:v>0.26674126323418279</c:v>
                </c:pt>
                <c:pt idx="2">
                  <c:v>0.74653520451729727</c:v>
                </c:pt>
                <c:pt idx="3">
                  <c:v>0.59718517485787448</c:v>
                </c:pt>
                <c:pt idx="4">
                  <c:v>0.27936429775668054</c:v>
                </c:pt>
                <c:pt idx="5">
                  <c:v>0.2777980573406198</c:v>
                </c:pt>
                <c:pt idx="6">
                  <c:v>0.88581006278840191</c:v>
                </c:pt>
                <c:pt idx="7">
                  <c:v>0.39062275951566811</c:v>
                </c:pt>
                <c:pt idx="8">
                  <c:v>0.66900600165738677</c:v>
                </c:pt>
                <c:pt idx="9">
                  <c:v>0.91000280821107682</c:v>
                </c:pt>
                <c:pt idx="10">
                  <c:v>0.37082303917178633</c:v>
                </c:pt>
                <c:pt idx="11">
                  <c:v>0.23032981757221191</c:v>
                </c:pt>
                <c:pt idx="12">
                  <c:v>0.21137668238198318</c:v>
                </c:pt>
                <c:pt idx="13">
                  <c:v>0.43808892365003121</c:v>
                </c:pt>
                <c:pt idx="14">
                  <c:v>0.33760952073454353</c:v>
                </c:pt>
                <c:pt idx="15">
                  <c:v>0.65600843085560734</c:v>
                </c:pt>
                <c:pt idx="16">
                  <c:v>0.55404428669121375</c:v>
                </c:pt>
                <c:pt idx="17">
                  <c:v>0.72638404698610715</c:v>
                </c:pt>
                <c:pt idx="18">
                  <c:v>0.31599165313794392</c:v>
                </c:pt>
                <c:pt idx="19">
                  <c:v>0.34317966102360148</c:v>
                </c:pt>
                <c:pt idx="20">
                  <c:v>0.67664583512712029</c:v>
                </c:pt>
                <c:pt idx="21">
                  <c:v>0.70354650766225002</c:v>
                </c:pt>
                <c:pt idx="22">
                  <c:v>0.34853547599073714</c:v>
                </c:pt>
                <c:pt idx="23">
                  <c:v>0.70889324102466866</c:v>
                </c:pt>
                <c:pt idx="24">
                  <c:v>0.32841243886249816</c:v>
                </c:pt>
                <c:pt idx="25">
                  <c:v>0.90405374194539379</c:v>
                </c:pt>
                <c:pt idx="26">
                  <c:v>0.21989067596042003</c:v>
                </c:pt>
                <c:pt idx="27">
                  <c:v>0.26900783754867419</c:v>
                </c:pt>
                <c:pt idx="28">
                  <c:v>0.26156089798608445</c:v>
                </c:pt>
                <c:pt idx="29">
                  <c:v>0.80869012222223291</c:v>
                </c:pt>
                <c:pt idx="30">
                  <c:v>0.46829596605268003</c:v>
                </c:pt>
                <c:pt idx="31">
                  <c:v>0.82506978844021461</c:v>
                </c:pt>
                <c:pt idx="32">
                  <c:v>0.54727158752970273</c:v>
                </c:pt>
                <c:pt idx="33">
                  <c:v>0.82350815605147365</c:v>
                </c:pt>
                <c:pt idx="34">
                  <c:v>0.59556107135602965</c:v>
                </c:pt>
                <c:pt idx="35">
                  <c:v>0.62040806788677572</c:v>
                </c:pt>
                <c:pt idx="36">
                  <c:v>0.54727158752970273</c:v>
                </c:pt>
                <c:pt idx="37">
                  <c:v>0.65652409130718825</c:v>
                </c:pt>
                <c:pt idx="38">
                  <c:v>0.42331575285965434</c:v>
                </c:pt>
                <c:pt idx="39">
                  <c:v>0.24509410066124263</c:v>
                </c:pt>
                <c:pt idx="40">
                  <c:v>0.73874492484633658</c:v>
                </c:pt>
                <c:pt idx="41">
                  <c:v>0.30702721774929309</c:v>
                </c:pt>
                <c:pt idx="42">
                  <c:v>0.75777018283861974</c:v>
                </c:pt>
                <c:pt idx="43">
                  <c:v>0.47121784360894942</c:v>
                </c:pt>
                <c:pt idx="44">
                  <c:v>0.5340629172899195</c:v>
                </c:pt>
                <c:pt idx="45">
                  <c:v>0.584009859454933</c:v>
                </c:pt>
                <c:pt idx="46">
                  <c:v>0.70889324102466866</c:v>
                </c:pt>
                <c:pt idx="47">
                  <c:v>0.26012669749088979</c:v>
                </c:pt>
                <c:pt idx="48">
                  <c:v>0.56849603809864357</c:v>
                </c:pt>
                <c:pt idx="49">
                  <c:v>0.66075189837961068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9-4801-B818-89B123C9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35903"/>
        <c:axId val="626506015"/>
      </c:scatterChart>
      <c:valAx>
        <c:axId val="63383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6506015"/>
        <c:crosses val="autoZero"/>
        <c:crossBetween val="midCat"/>
      </c:valAx>
      <c:valAx>
        <c:axId val="6265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83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'1208_功課_神經網路2乘2(回歸)_正規化_算10次'!$D$10</c:f>
              <c:strCache>
                <c:ptCount val="1"/>
                <c:pt idx="0">
                  <c:v>Expense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959536307961503E-2"/>
                  <c:y val="-0.35840113735783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'1208_功課_神經網路2乘2(回歸)_正規化_算10次'!$D$61:$D$110</c:f>
              <c:numCache>
                <c:formatCode>General</c:formatCode>
                <c:ptCount val="50"/>
                <c:pt idx="0">
                  <c:v>5.4</c:v>
                </c:pt>
                <c:pt idx="1">
                  <c:v>10.3</c:v>
                </c:pt>
                <c:pt idx="2">
                  <c:v>6.1</c:v>
                </c:pt>
                <c:pt idx="3">
                  <c:v>5.3</c:v>
                </c:pt>
                <c:pt idx="4">
                  <c:v>8.5</c:v>
                </c:pt>
                <c:pt idx="5">
                  <c:v>10.7</c:v>
                </c:pt>
                <c:pt idx="6">
                  <c:v>1.7</c:v>
                </c:pt>
                <c:pt idx="7">
                  <c:v>13.8</c:v>
                </c:pt>
                <c:pt idx="8">
                  <c:v>1</c:v>
                </c:pt>
                <c:pt idx="9">
                  <c:v>12.6</c:v>
                </c:pt>
                <c:pt idx="10">
                  <c:v>14.4</c:v>
                </c:pt>
                <c:pt idx="11">
                  <c:v>4.9000000000000004</c:v>
                </c:pt>
                <c:pt idx="12">
                  <c:v>7.8</c:v>
                </c:pt>
                <c:pt idx="13">
                  <c:v>11</c:v>
                </c:pt>
                <c:pt idx="14">
                  <c:v>12.3</c:v>
                </c:pt>
                <c:pt idx="15">
                  <c:v>9.6999999999999993</c:v>
                </c:pt>
                <c:pt idx="16">
                  <c:v>6.4</c:v>
                </c:pt>
                <c:pt idx="17">
                  <c:v>11.1</c:v>
                </c:pt>
                <c:pt idx="18">
                  <c:v>6.4</c:v>
                </c:pt>
                <c:pt idx="19">
                  <c:v>10.4</c:v>
                </c:pt>
                <c:pt idx="20">
                  <c:v>9.1999999999999993</c:v>
                </c:pt>
                <c:pt idx="21">
                  <c:v>0.3</c:v>
                </c:pt>
                <c:pt idx="22">
                  <c:v>8.5</c:v>
                </c:pt>
                <c:pt idx="23">
                  <c:v>7.4</c:v>
                </c:pt>
                <c:pt idx="24">
                  <c:v>10.7</c:v>
                </c:pt>
                <c:pt idx="25">
                  <c:v>2.6</c:v>
                </c:pt>
                <c:pt idx="26">
                  <c:v>14.2</c:v>
                </c:pt>
                <c:pt idx="27">
                  <c:v>5.6</c:v>
                </c:pt>
                <c:pt idx="28">
                  <c:v>3.7</c:v>
                </c:pt>
                <c:pt idx="29">
                  <c:v>9.4</c:v>
                </c:pt>
                <c:pt idx="30">
                  <c:v>12.4</c:v>
                </c:pt>
                <c:pt idx="31">
                  <c:v>15.1</c:v>
                </c:pt>
                <c:pt idx="32">
                  <c:v>2.5</c:v>
                </c:pt>
                <c:pt idx="33">
                  <c:v>8.1</c:v>
                </c:pt>
                <c:pt idx="34">
                  <c:v>15.8</c:v>
                </c:pt>
                <c:pt idx="35">
                  <c:v>12.6</c:v>
                </c:pt>
                <c:pt idx="36">
                  <c:v>8.1</c:v>
                </c:pt>
                <c:pt idx="37">
                  <c:v>6.7</c:v>
                </c:pt>
                <c:pt idx="38">
                  <c:v>4.5</c:v>
                </c:pt>
                <c:pt idx="39">
                  <c:v>4.5999999999999996</c:v>
                </c:pt>
                <c:pt idx="40">
                  <c:v>3.1</c:v>
                </c:pt>
                <c:pt idx="41">
                  <c:v>5.7</c:v>
                </c:pt>
                <c:pt idx="42">
                  <c:v>5.5</c:v>
                </c:pt>
                <c:pt idx="43">
                  <c:v>9.3000000000000007</c:v>
                </c:pt>
                <c:pt idx="44">
                  <c:v>12.1</c:v>
                </c:pt>
                <c:pt idx="45">
                  <c:v>14.1</c:v>
                </c:pt>
                <c:pt idx="46">
                  <c:v>6.5</c:v>
                </c:pt>
                <c:pt idx="47">
                  <c:v>9</c:v>
                </c:pt>
                <c:pt idx="48">
                  <c:v>8.5</c:v>
                </c:pt>
                <c:pt idx="49">
                  <c:v>13.5</c:v>
                </c:pt>
              </c:numCache>
            </c:numRef>
          </c:xVal>
          <c:yVal>
            <c:numRef>
              <c:f>'1208_功課_神經網路2乘2(回歸)_正規化_算10次'!$S$61:$S$110</c:f>
              <c:numCache>
                <c:formatCode>0.0000_ </c:formatCode>
                <c:ptCount val="50"/>
                <c:pt idx="0">
                  <c:v>0.45807988252833781</c:v>
                </c:pt>
                <c:pt idx="1">
                  <c:v>0.45772021517438483</c:v>
                </c:pt>
                <c:pt idx="2">
                  <c:v>0.69129700069690858</c:v>
                </c:pt>
                <c:pt idx="3">
                  <c:v>0.68636024576359167</c:v>
                </c:pt>
                <c:pt idx="4">
                  <c:v>0.3870364111668424</c:v>
                </c:pt>
                <c:pt idx="5">
                  <c:v>0.71360518858848165</c:v>
                </c:pt>
                <c:pt idx="6">
                  <c:v>0.29214914314707568</c:v>
                </c:pt>
                <c:pt idx="7">
                  <c:v>0.90463122427373155</c:v>
                </c:pt>
                <c:pt idx="8">
                  <c:v>0.22867095392551043</c:v>
                </c:pt>
                <c:pt idx="9">
                  <c:v>0.43000077917823237</c:v>
                </c:pt>
                <c:pt idx="10">
                  <c:v>0.87008701889122309</c:v>
                </c:pt>
                <c:pt idx="11">
                  <c:v>0.27435120913184652</c:v>
                </c:pt>
                <c:pt idx="12">
                  <c:v>0.27678843226713645</c:v>
                </c:pt>
                <c:pt idx="13">
                  <c:v>0.92071339167917643</c:v>
                </c:pt>
                <c:pt idx="14">
                  <c:v>0.72687847690577512</c:v>
                </c:pt>
                <c:pt idx="15">
                  <c:v>0.614438223380112</c:v>
                </c:pt>
                <c:pt idx="16">
                  <c:v>0.92005419056351889</c:v>
                </c:pt>
                <c:pt idx="17">
                  <c:v>0.40527616008136996</c:v>
                </c:pt>
                <c:pt idx="18">
                  <c:v>0.31948494108951864</c:v>
                </c:pt>
                <c:pt idx="19">
                  <c:v>0.66465896168627869</c:v>
                </c:pt>
                <c:pt idx="20">
                  <c:v>0.29284025712591477</c:v>
                </c:pt>
                <c:pt idx="21">
                  <c:v>0.34401110029620502</c:v>
                </c:pt>
                <c:pt idx="22">
                  <c:v>0.44109784188205747</c:v>
                </c:pt>
                <c:pt idx="23">
                  <c:v>0.43000077917823237</c:v>
                </c:pt>
                <c:pt idx="24">
                  <c:v>0.53285217871520585</c:v>
                </c:pt>
                <c:pt idx="25">
                  <c:v>0.36569454176671817</c:v>
                </c:pt>
                <c:pt idx="26">
                  <c:v>0.71958641662841072</c:v>
                </c:pt>
                <c:pt idx="27">
                  <c:v>0.47663127838831071</c:v>
                </c:pt>
                <c:pt idx="28">
                  <c:v>0.5050952402754455</c:v>
                </c:pt>
                <c:pt idx="29">
                  <c:v>0.35603025888725925</c:v>
                </c:pt>
                <c:pt idx="30">
                  <c:v>0.89294668156260604</c:v>
                </c:pt>
                <c:pt idx="31">
                  <c:v>0.584009859454933</c:v>
                </c:pt>
                <c:pt idx="32">
                  <c:v>0.22200753143124424</c:v>
                </c:pt>
                <c:pt idx="33">
                  <c:v>0.43341201577421667</c:v>
                </c:pt>
                <c:pt idx="34">
                  <c:v>0.62847772533091872</c:v>
                </c:pt>
                <c:pt idx="35">
                  <c:v>0.55083119393103308</c:v>
                </c:pt>
                <c:pt idx="36">
                  <c:v>0.43803834287629845</c:v>
                </c:pt>
                <c:pt idx="37">
                  <c:v>0.75769194094308401</c:v>
                </c:pt>
                <c:pt idx="38">
                  <c:v>0.43341201577421667</c:v>
                </c:pt>
                <c:pt idx="39">
                  <c:v>0.40738759070115516</c:v>
                </c:pt>
                <c:pt idx="40">
                  <c:v>0.21297746109327279</c:v>
                </c:pt>
                <c:pt idx="41">
                  <c:v>0.22296828383015679</c:v>
                </c:pt>
                <c:pt idx="42">
                  <c:v>0.27435120913184652</c:v>
                </c:pt>
                <c:pt idx="43">
                  <c:v>0.98957492209307629</c:v>
                </c:pt>
                <c:pt idx="44">
                  <c:v>0.40906035710054983</c:v>
                </c:pt>
                <c:pt idx="45">
                  <c:v>0.70668981869608516</c:v>
                </c:pt>
                <c:pt idx="46">
                  <c:v>0.29263665931674832</c:v>
                </c:pt>
                <c:pt idx="47">
                  <c:v>0.54930010500623982</c:v>
                </c:pt>
                <c:pt idx="48">
                  <c:v>0.61004443111256523</c:v>
                </c:pt>
                <c:pt idx="49">
                  <c:v>0.64466142378443159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B-408C-A1E4-71E57CC8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41423"/>
        <c:axId val="550032415"/>
      </c:scatterChart>
      <c:valAx>
        <c:axId val="6285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032415"/>
        <c:crosses val="autoZero"/>
        <c:crossBetween val="midCat"/>
      </c:valAx>
      <c:valAx>
        <c:axId val="5500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5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</xdr:colOff>
      <xdr:row>8</xdr:row>
      <xdr:rowOff>163830</xdr:rowOff>
    </xdr:from>
    <xdr:to>
      <xdr:col>24</xdr:col>
      <xdr:colOff>300990</xdr:colOff>
      <xdr:row>22</xdr:row>
      <xdr:rowOff>125730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45EDE4-DB15-4676-8C25-6E7148FA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24</xdr:col>
      <xdr:colOff>228600</xdr:colOff>
      <xdr:row>37</xdr:row>
      <xdr:rowOff>167640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A5662C4-156F-4697-86A8-DDD7D9463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</xdr:colOff>
      <xdr:row>8</xdr:row>
      <xdr:rowOff>163830</xdr:rowOff>
    </xdr:from>
    <xdr:to>
      <xdr:col>24</xdr:col>
      <xdr:colOff>300990</xdr:colOff>
      <xdr:row>22</xdr:row>
      <xdr:rowOff>125730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1A5B86-5FE8-4C60-A5EE-7C03566B6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24</xdr:col>
      <xdr:colOff>228600</xdr:colOff>
      <xdr:row>37</xdr:row>
      <xdr:rowOff>167640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7B5A189-CEFC-46D0-9D08-CE4C47130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121921</xdr:colOff>
      <xdr:row>6</xdr:row>
      <xdr:rowOff>15240</xdr:rowOff>
    </xdr:from>
    <xdr:to>
      <xdr:col>28</xdr:col>
      <xdr:colOff>588773</xdr:colOff>
      <xdr:row>29</xdr:row>
      <xdr:rowOff>143868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08643DA-C20B-40B3-B9C2-754FACE9C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76421" y="1203960"/>
          <a:ext cx="2295652" cy="4685388"/>
        </a:xfrm>
        <a:prstGeom prst="rect">
          <a:avLst/>
        </a:prstGeom>
      </xdr:spPr>
    </xdr:pic>
    <xdr:clientData/>
  </xdr:twoCellAnchor>
  <xdr:twoCellAnchor>
    <xdr:from>
      <xdr:col>25</xdr:col>
      <xdr:colOff>373380</xdr:colOff>
      <xdr:row>27</xdr:row>
      <xdr:rowOff>53340</xdr:rowOff>
    </xdr:from>
    <xdr:to>
      <xdr:col>28</xdr:col>
      <xdr:colOff>114300</xdr:colOff>
      <xdr:row>29</xdr:row>
      <xdr:rowOff>60960</xdr:rowOff>
    </xdr:to>
    <xdr:sp macro="" textlink="">
      <xdr:nvSpPr>
        <xdr:cNvPr id="5" name="框架 4">
          <a:extLst>
            <a:ext uri="{FF2B5EF4-FFF2-40B4-BE49-F238E27FC236}">
              <a16:creationId xmlns:a16="http://schemas.microsoft.com/office/drawing/2014/main" id="{85F30EBD-517A-493C-844D-3CE3F48618C3}"/>
            </a:ext>
          </a:extLst>
        </xdr:cNvPr>
        <xdr:cNvSpPr/>
      </xdr:nvSpPr>
      <xdr:spPr>
        <a:xfrm>
          <a:off x="17327880" y="5402580"/>
          <a:ext cx="1569720" cy="403860"/>
        </a:xfrm>
        <a:prstGeom prst="frame">
          <a:avLst>
            <a:gd name="adj1" fmla="val 495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430530</xdr:colOff>
      <xdr:row>6</xdr:row>
      <xdr:rowOff>87630</xdr:rowOff>
    </xdr:from>
    <xdr:to>
      <xdr:col>27</xdr:col>
      <xdr:colOff>125730</xdr:colOff>
      <xdr:row>20</xdr:row>
      <xdr:rowOff>49530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C6206C-0B71-4E29-9901-A931B023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331470</xdr:colOff>
      <xdr:row>23</xdr:row>
      <xdr:rowOff>41910</xdr:rowOff>
    </xdr:from>
    <xdr:to>
      <xdr:col>27</xdr:col>
      <xdr:colOff>26670</xdr:colOff>
      <xdr:row>37</xdr:row>
      <xdr:rowOff>11430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57AAAE9-534C-4404-B722-2614D077D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65F6-E494-46E6-9530-23D05588E939}">
  <dimension ref="A1:I106"/>
  <sheetViews>
    <sheetView workbookViewId="0">
      <selection activeCell="J11" sqref="J11"/>
    </sheetView>
  </sheetViews>
  <sheetFormatPr defaultRowHeight="15.6" x14ac:dyDescent="0.3"/>
  <cols>
    <col min="1" max="16384" width="8.88671875" style="1"/>
  </cols>
  <sheetData>
    <row r="1" spans="1:9" x14ac:dyDescent="0.3">
      <c r="A1" s="1" t="s">
        <v>0</v>
      </c>
      <c r="B1" s="1">
        <f>MAX(B7:B106)</f>
        <v>74</v>
      </c>
      <c r="C1" s="1">
        <f t="shared" ref="C1:D1" si="0">MAX(C7:C106)</f>
        <v>20</v>
      </c>
      <c r="D1" s="1">
        <f t="shared" si="0"/>
        <v>16.2</v>
      </c>
    </row>
    <row r="2" spans="1:9" x14ac:dyDescent="0.3">
      <c r="A2" s="1" t="s">
        <v>1</v>
      </c>
      <c r="B2" s="1">
        <f>MIN(B7:B106)</f>
        <v>16</v>
      </c>
      <c r="C2" s="1">
        <f t="shared" ref="C2:D2" si="1">MIN(C7:C106)</f>
        <v>0</v>
      </c>
      <c r="D2" s="1">
        <f t="shared" si="1"/>
        <v>0.3</v>
      </c>
    </row>
    <row r="3" spans="1:9" x14ac:dyDescent="0.3">
      <c r="A3" s="1" t="s">
        <v>2</v>
      </c>
      <c r="B3" s="1">
        <f>AVERAGE(B7:B106)</f>
        <v>45.48</v>
      </c>
      <c r="C3" s="1">
        <f t="shared" ref="C3:D3" si="2">AVERAGE(C7:C106)</f>
        <v>9.5399999999999991</v>
      </c>
      <c r="D3" s="1">
        <f t="shared" si="2"/>
        <v>8.5580000000000016</v>
      </c>
    </row>
    <row r="4" spans="1:9" x14ac:dyDescent="0.3">
      <c r="A4" s="1" t="s">
        <v>3</v>
      </c>
      <c r="B4" s="1">
        <f>STDEV(B7:B106)</f>
        <v>15.218595748808642</v>
      </c>
      <c r="C4" s="1">
        <f t="shared" ref="C4:D4" si="3">STDEV(C7:C106)</f>
        <v>4.9592684374152842</v>
      </c>
      <c r="D4" s="1">
        <f t="shared" si="3"/>
        <v>3.9695349955389037</v>
      </c>
    </row>
    <row r="6" spans="1:9" x14ac:dyDescent="0.3">
      <c r="A6" s="1" t="s">
        <v>4</v>
      </c>
      <c r="B6" s="1" t="s">
        <v>5</v>
      </c>
      <c r="C6" s="1" t="s">
        <v>6</v>
      </c>
      <c r="D6" s="1" t="s">
        <v>24</v>
      </c>
      <c r="E6" s="1" t="s">
        <v>7</v>
      </c>
      <c r="G6" s="1" t="s">
        <v>8</v>
      </c>
      <c r="H6" s="1" t="s">
        <v>9</v>
      </c>
      <c r="I6" s="1" t="s">
        <v>25</v>
      </c>
    </row>
    <row r="7" spans="1:9" x14ac:dyDescent="0.3">
      <c r="A7" s="1">
        <v>1</v>
      </c>
      <c r="B7" s="1">
        <v>58</v>
      </c>
      <c r="C7" s="1">
        <v>9</v>
      </c>
      <c r="D7" s="1">
        <v>10</v>
      </c>
      <c r="E7" s="1">
        <v>1</v>
      </c>
      <c r="G7" s="1">
        <f>(B7-$B$3)/$B$4</f>
        <v>0.82267774285154438</v>
      </c>
      <c r="H7" s="1">
        <f>(C7-$C$3)/$C$4</f>
        <v>-0.10888702775715065</v>
      </c>
      <c r="I7" s="1">
        <f>(D7-$D$3)/$D$4</f>
        <v>0.36326673064239673</v>
      </c>
    </row>
    <row r="8" spans="1:9" x14ac:dyDescent="0.3">
      <c r="A8" s="1">
        <v>2</v>
      </c>
      <c r="B8" s="1">
        <v>30</v>
      </c>
      <c r="C8" s="1">
        <v>6</v>
      </c>
      <c r="D8" s="1">
        <v>4.8</v>
      </c>
      <c r="E8" s="1">
        <v>0</v>
      </c>
      <c r="G8" s="1">
        <f t="shared" ref="G8:G71" si="4">(B8-$B$3)/$B$4</f>
        <v>-1.0171766341327397</v>
      </c>
      <c r="H8" s="1">
        <f t="shared" ref="H8:H71" si="5">(C8-$C$3)/$C$4</f>
        <v>-0.71381495974132181</v>
      </c>
      <c r="I8" s="1">
        <f t="shared" ref="I8:I71" si="6">(D8-$D$3)/$D$4</f>
        <v>-0.94671038401812002</v>
      </c>
    </row>
    <row r="9" spans="1:9" x14ac:dyDescent="0.3">
      <c r="A9" s="1">
        <v>3</v>
      </c>
      <c r="B9" s="1">
        <v>37</v>
      </c>
      <c r="C9" s="1">
        <v>12</v>
      </c>
      <c r="D9" s="1">
        <v>12.8</v>
      </c>
      <c r="E9" s="1">
        <v>1</v>
      </c>
      <c r="G9" s="1">
        <f t="shared" si="4"/>
        <v>-0.5572130398866687</v>
      </c>
      <c r="H9" s="1">
        <f t="shared" si="5"/>
        <v>0.49604090422702057</v>
      </c>
      <c r="I9" s="1">
        <f t="shared" si="6"/>
        <v>1.0686390231519058</v>
      </c>
    </row>
    <row r="10" spans="1:9" x14ac:dyDescent="0.3">
      <c r="A10" s="1">
        <v>4</v>
      </c>
      <c r="B10" s="1">
        <v>70</v>
      </c>
      <c r="C10" s="1">
        <v>12</v>
      </c>
      <c r="D10" s="1">
        <v>5.0999999999999996</v>
      </c>
      <c r="E10" s="1">
        <v>0</v>
      </c>
      <c r="G10" s="1">
        <f t="shared" si="4"/>
        <v>1.6111867615590947</v>
      </c>
      <c r="H10" s="1">
        <f t="shared" si="5"/>
        <v>0.49604090422702057</v>
      </c>
      <c r="I10" s="1">
        <f t="shared" si="6"/>
        <v>-0.87113478124924404</v>
      </c>
    </row>
    <row r="11" spans="1:9" x14ac:dyDescent="0.3">
      <c r="A11" s="1">
        <v>5</v>
      </c>
      <c r="B11" s="1">
        <v>40</v>
      </c>
      <c r="C11" s="1">
        <v>5</v>
      </c>
      <c r="D11" s="1">
        <v>5.3</v>
      </c>
      <c r="E11" s="1">
        <v>0</v>
      </c>
      <c r="G11" s="1">
        <f t="shared" si="4"/>
        <v>-0.36008578520978113</v>
      </c>
      <c r="H11" s="1">
        <f t="shared" si="5"/>
        <v>-0.91545760373604557</v>
      </c>
      <c r="I11" s="1">
        <f t="shared" si="6"/>
        <v>-0.82075104606999338</v>
      </c>
    </row>
    <row r="12" spans="1:9" x14ac:dyDescent="0.3">
      <c r="A12" s="1">
        <v>6</v>
      </c>
      <c r="B12" s="1">
        <v>27</v>
      </c>
      <c r="C12" s="1">
        <v>7</v>
      </c>
      <c r="D12" s="1">
        <v>6.2</v>
      </c>
      <c r="E12" s="1">
        <v>0</v>
      </c>
      <c r="G12" s="1">
        <f t="shared" si="4"/>
        <v>-1.2143038888096274</v>
      </c>
      <c r="H12" s="1">
        <f t="shared" si="5"/>
        <v>-0.51217231574659805</v>
      </c>
      <c r="I12" s="1">
        <f t="shared" si="6"/>
        <v>-0.59402423776336544</v>
      </c>
    </row>
    <row r="13" spans="1:9" x14ac:dyDescent="0.3">
      <c r="A13" s="1">
        <v>7</v>
      </c>
      <c r="B13" s="1">
        <v>39</v>
      </c>
      <c r="C13" s="1">
        <v>13</v>
      </c>
      <c r="D13" s="1">
        <v>11.7</v>
      </c>
      <c r="E13" s="1">
        <v>1</v>
      </c>
      <c r="G13" s="1">
        <f t="shared" si="4"/>
        <v>-0.42579487010207701</v>
      </c>
      <c r="H13" s="1">
        <f t="shared" si="5"/>
        <v>0.69768354822174428</v>
      </c>
      <c r="I13" s="1">
        <f t="shared" si="6"/>
        <v>0.79152847966602702</v>
      </c>
    </row>
    <row r="14" spans="1:9" x14ac:dyDescent="0.3">
      <c r="A14" s="1">
        <v>8</v>
      </c>
      <c r="B14" s="1">
        <v>52</v>
      </c>
      <c r="C14" s="1">
        <v>6</v>
      </c>
      <c r="D14" s="1">
        <v>5.7</v>
      </c>
      <c r="E14" s="1">
        <v>1</v>
      </c>
      <c r="G14" s="1">
        <f t="shared" si="4"/>
        <v>0.42842323349776923</v>
      </c>
      <c r="H14" s="1">
        <f t="shared" si="5"/>
        <v>-0.71381495974132181</v>
      </c>
      <c r="I14" s="1">
        <f t="shared" si="6"/>
        <v>-0.71998357571149207</v>
      </c>
    </row>
    <row r="15" spans="1:9" x14ac:dyDescent="0.3">
      <c r="A15" s="1">
        <v>9</v>
      </c>
      <c r="B15" s="1">
        <v>61</v>
      </c>
      <c r="C15" s="1">
        <v>8</v>
      </c>
      <c r="D15" s="1">
        <v>10.8</v>
      </c>
      <c r="E15" s="1">
        <v>1</v>
      </c>
      <c r="G15" s="1">
        <f t="shared" si="4"/>
        <v>1.019804997528432</v>
      </c>
      <c r="H15" s="1">
        <f t="shared" si="5"/>
        <v>-0.31052967175187435</v>
      </c>
      <c r="I15" s="1">
        <f t="shared" si="6"/>
        <v>0.56480167135939952</v>
      </c>
    </row>
    <row r="16" spans="1:9" x14ac:dyDescent="0.3">
      <c r="A16" s="1">
        <v>10</v>
      </c>
      <c r="B16" s="1">
        <v>44</v>
      </c>
      <c r="C16" s="1">
        <v>14</v>
      </c>
      <c r="D16" s="1">
        <v>15.2</v>
      </c>
      <c r="E16" s="1">
        <v>1</v>
      </c>
      <c r="G16" s="1">
        <f t="shared" si="4"/>
        <v>-9.7249445640597676E-2</v>
      </c>
      <c r="H16" s="1">
        <f t="shared" si="5"/>
        <v>0.89932619221646803</v>
      </c>
      <c r="I16" s="1">
        <f t="shared" si="6"/>
        <v>1.6732438453029133</v>
      </c>
    </row>
    <row r="17" spans="1:9" x14ac:dyDescent="0.3">
      <c r="A17" s="1">
        <v>11</v>
      </c>
      <c r="B17" s="1">
        <v>62</v>
      </c>
      <c r="C17" s="1">
        <v>17</v>
      </c>
      <c r="D17" s="1">
        <v>6.2</v>
      </c>
      <c r="E17" s="1">
        <v>0</v>
      </c>
      <c r="G17" s="1">
        <f t="shared" si="4"/>
        <v>1.0855140824207279</v>
      </c>
      <c r="H17" s="1">
        <f t="shared" si="5"/>
        <v>1.5042541242006393</v>
      </c>
      <c r="I17" s="1">
        <f t="shared" si="6"/>
        <v>-0.59402423776336544</v>
      </c>
    </row>
    <row r="18" spans="1:9" x14ac:dyDescent="0.3">
      <c r="A18" s="1">
        <v>12</v>
      </c>
      <c r="B18" s="1">
        <v>18</v>
      </c>
      <c r="C18" s="1">
        <v>5</v>
      </c>
      <c r="D18" s="1">
        <v>4.9000000000000004</v>
      </c>
      <c r="E18" s="1">
        <v>0</v>
      </c>
      <c r="G18" s="1">
        <f t="shared" si="4"/>
        <v>-1.80568565284029</v>
      </c>
      <c r="H18" s="1">
        <f t="shared" si="5"/>
        <v>-0.91545760373604557</v>
      </c>
      <c r="I18" s="1">
        <f t="shared" si="6"/>
        <v>-0.92151851642849458</v>
      </c>
    </row>
    <row r="19" spans="1:9" x14ac:dyDescent="0.3">
      <c r="A19" s="1">
        <v>13</v>
      </c>
      <c r="B19" s="1">
        <v>16</v>
      </c>
      <c r="C19" s="1">
        <v>0</v>
      </c>
      <c r="D19" s="1">
        <v>2.9</v>
      </c>
      <c r="E19" s="1">
        <v>0</v>
      </c>
      <c r="G19" s="1">
        <f t="shared" si="4"/>
        <v>-1.9371038226248818</v>
      </c>
      <c r="H19" s="1">
        <f t="shared" si="5"/>
        <v>-1.9236708237096642</v>
      </c>
      <c r="I19" s="1">
        <f t="shared" si="6"/>
        <v>-1.425355868221001</v>
      </c>
    </row>
    <row r="20" spans="1:9" x14ac:dyDescent="0.3">
      <c r="A20" s="1">
        <v>14</v>
      </c>
      <c r="B20" s="1">
        <v>18</v>
      </c>
      <c r="C20" s="1">
        <v>12</v>
      </c>
      <c r="D20" s="1">
        <v>4.5999999999999996</v>
      </c>
      <c r="E20" s="1">
        <v>0</v>
      </c>
      <c r="G20" s="1">
        <f t="shared" si="4"/>
        <v>-1.80568565284029</v>
      </c>
      <c r="H20" s="1">
        <f t="shared" si="5"/>
        <v>0.49604090422702057</v>
      </c>
      <c r="I20" s="1">
        <f t="shared" si="6"/>
        <v>-0.99709411919737068</v>
      </c>
    </row>
    <row r="21" spans="1:9" x14ac:dyDescent="0.3">
      <c r="A21" s="1">
        <v>15</v>
      </c>
      <c r="B21" s="1">
        <v>71</v>
      </c>
      <c r="C21" s="1">
        <v>2</v>
      </c>
      <c r="D21" s="1">
        <v>5</v>
      </c>
      <c r="E21" s="1">
        <v>0</v>
      </c>
      <c r="G21" s="1">
        <f t="shared" si="4"/>
        <v>1.6768958464513906</v>
      </c>
      <c r="H21" s="1">
        <f t="shared" si="5"/>
        <v>-1.5203855357202167</v>
      </c>
      <c r="I21" s="1">
        <f t="shared" si="6"/>
        <v>-0.89632664883886937</v>
      </c>
    </row>
    <row r="22" spans="1:9" x14ac:dyDescent="0.3">
      <c r="A22" s="1">
        <v>16</v>
      </c>
      <c r="B22" s="1">
        <v>60</v>
      </c>
      <c r="C22" s="1">
        <v>8</v>
      </c>
      <c r="D22" s="1">
        <v>11</v>
      </c>
      <c r="E22" s="1">
        <v>1</v>
      </c>
      <c r="G22" s="1">
        <f t="shared" si="4"/>
        <v>0.95409591263613613</v>
      </c>
      <c r="H22" s="1">
        <f t="shared" si="5"/>
        <v>-0.31052967175187435</v>
      </c>
      <c r="I22" s="1">
        <f t="shared" si="6"/>
        <v>0.61518540653864995</v>
      </c>
    </row>
    <row r="23" spans="1:9" x14ac:dyDescent="0.3">
      <c r="A23" s="1">
        <v>17</v>
      </c>
      <c r="B23" s="1">
        <v>46</v>
      </c>
      <c r="C23" s="1">
        <v>9</v>
      </c>
      <c r="D23" s="1">
        <v>10.4</v>
      </c>
      <c r="E23" s="1">
        <v>1</v>
      </c>
      <c r="G23" s="1">
        <f t="shared" si="4"/>
        <v>3.4168724143994057E-2</v>
      </c>
      <c r="H23" s="1">
        <f t="shared" si="5"/>
        <v>-0.10888702775715065</v>
      </c>
      <c r="I23" s="1">
        <f t="shared" si="6"/>
        <v>0.46403420100089809</v>
      </c>
    </row>
    <row r="24" spans="1:9" x14ac:dyDescent="0.3">
      <c r="A24" s="1">
        <v>18</v>
      </c>
      <c r="B24" s="1">
        <v>58</v>
      </c>
      <c r="C24" s="1">
        <v>9</v>
      </c>
      <c r="D24" s="1">
        <v>13.9</v>
      </c>
      <c r="E24" s="1">
        <v>1</v>
      </c>
      <c r="G24" s="1">
        <f t="shared" si="4"/>
        <v>0.82267774285154438</v>
      </c>
      <c r="H24" s="1">
        <f t="shared" si="5"/>
        <v>-0.10888702775715065</v>
      </c>
      <c r="I24" s="1">
        <f t="shared" si="6"/>
        <v>1.3457495666377843</v>
      </c>
    </row>
    <row r="25" spans="1:9" x14ac:dyDescent="0.3">
      <c r="A25" s="1">
        <v>19</v>
      </c>
      <c r="B25" s="1">
        <v>48</v>
      </c>
      <c r="C25" s="1">
        <v>5</v>
      </c>
      <c r="D25" s="1">
        <v>9.1</v>
      </c>
      <c r="E25" s="1">
        <v>0</v>
      </c>
      <c r="G25" s="1">
        <f t="shared" si="4"/>
        <v>0.16558689392858578</v>
      </c>
      <c r="H25" s="1">
        <f t="shared" si="5"/>
        <v>-0.91545760373604557</v>
      </c>
      <c r="I25" s="1">
        <f t="shared" si="6"/>
        <v>0.13653992233576875</v>
      </c>
    </row>
    <row r="26" spans="1:9" x14ac:dyDescent="0.3">
      <c r="A26" s="1">
        <v>20</v>
      </c>
      <c r="B26" s="1">
        <v>46</v>
      </c>
      <c r="C26" s="1">
        <v>6</v>
      </c>
      <c r="D26" s="1">
        <v>10.3</v>
      </c>
      <c r="E26" s="1">
        <v>0</v>
      </c>
      <c r="G26" s="1">
        <f t="shared" si="4"/>
        <v>3.4168724143994057E-2</v>
      </c>
      <c r="H26" s="1">
        <f t="shared" si="5"/>
        <v>-0.71381495974132181</v>
      </c>
      <c r="I26" s="1">
        <f t="shared" si="6"/>
        <v>0.43884233341127288</v>
      </c>
    </row>
    <row r="27" spans="1:9" x14ac:dyDescent="0.3">
      <c r="A27" s="1">
        <v>21</v>
      </c>
      <c r="B27" s="1">
        <v>47</v>
      </c>
      <c r="C27" s="1">
        <v>10</v>
      </c>
      <c r="D27" s="1">
        <v>10.8</v>
      </c>
      <c r="E27" s="1">
        <v>1</v>
      </c>
      <c r="G27" s="1">
        <f t="shared" si="4"/>
        <v>9.9877809036289913E-2</v>
      </c>
      <c r="H27" s="1">
        <f t="shared" si="5"/>
        <v>9.2755616237573085E-2</v>
      </c>
      <c r="I27" s="1">
        <f t="shared" si="6"/>
        <v>0.56480167135939952</v>
      </c>
    </row>
    <row r="28" spans="1:9" x14ac:dyDescent="0.3">
      <c r="A28" s="1">
        <v>22</v>
      </c>
      <c r="B28" s="1">
        <v>36</v>
      </c>
      <c r="C28" s="1">
        <v>18</v>
      </c>
      <c r="D28" s="1">
        <v>9.5</v>
      </c>
      <c r="E28" s="1">
        <v>0</v>
      </c>
      <c r="G28" s="1">
        <f t="shared" si="4"/>
        <v>-0.62292212477896458</v>
      </c>
      <c r="H28" s="1">
        <f t="shared" si="5"/>
        <v>1.705896768195363</v>
      </c>
      <c r="I28" s="1">
        <f t="shared" si="6"/>
        <v>0.23730739269427012</v>
      </c>
    </row>
    <row r="29" spans="1:9" x14ac:dyDescent="0.3">
      <c r="A29" s="1">
        <v>23</v>
      </c>
      <c r="B29" s="1">
        <v>34</v>
      </c>
      <c r="C29" s="1">
        <v>8</v>
      </c>
      <c r="D29" s="1">
        <v>6.7</v>
      </c>
      <c r="E29" s="1">
        <v>1</v>
      </c>
      <c r="G29" s="1">
        <f t="shared" si="4"/>
        <v>-0.75434029456355634</v>
      </c>
      <c r="H29" s="1">
        <f t="shared" si="5"/>
        <v>-0.31052967175187435</v>
      </c>
      <c r="I29" s="1">
        <f t="shared" si="6"/>
        <v>-0.4680648998152388</v>
      </c>
    </row>
    <row r="30" spans="1:9" x14ac:dyDescent="0.3">
      <c r="A30" s="1">
        <v>24</v>
      </c>
      <c r="B30" s="1">
        <v>64</v>
      </c>
      <c r="C30" s="1">
        <v>12</v>
      </c>
      <c r="D30" s="1">
        <v>9.9</v>
      </c>
      <c r="E30" s="1">
        <v>1</v>
      </c>
      <c r="G30" s="1">
        <f t="shared" si="4"/>
        <v>1.2169322522053196</v>
      </c>
      <c r="H30" s="1">
        <f t="shared" si="5"/>
        <v>0.49604090422702057</v>
      </c>
      <c r="I30" s="1">
        <f t="shared" si="6"/>
        <v>0.33807486305277151</v>
      </c>
    </row>
    <row r="31" spans="1:9" x14ac:dyDescent="0.3">
      <c r="A31" s="1">
        <v>25</v>
      </c>
      <c r="B31" s="1">
        <v>63</v>
      </c>
      <c r="C31" s="1">
        <v>3</v>
      </c>
      <c r="D31" s="1">
        <v>3.2</v>
      </c>
      <c r="E31" s="1">
        <v>0</v>
      </c>
      <c r="G31" s="1">
        <f t="shared" si="4"/>
        <v>1.1512231673130238</v>
      </c>
      <c r="H31" s="1">
        <f t="shared" si="5"/>
        <v>-1.3187428917254931</v>
      </c>
      <c r="I31" s="1">
        <f t="shared" si="6"/>
        <v>-1.3497802654521251</v>
      </c>
    </row>
    <row r="32" spans="1:9" x14ac:dyDescent="0.3">
      <c r="A32" s="1">
        <v>26</v>
      </c>
      <c r="B32" s="1">
        <v>41</v>
      </c>
      <c r="C32" s="1">
        <v>15</v>
      </c>
      <c r="D32" s="1">
        <v>13.3</v>
      </c>
      <c r="E32" s="1">
        <v>1</v>
      </c>
      <c r="G32" s="1">
        <f t="shared" si="4"/>
        <v>-0.29437670031748525</v>
      </c>
      <c r="H32" s="1">
        <f t="shared" si="5"/>
        <v>1.1009688362111918</v>
      </c>
      <c r="I32" s="1">
        <f t="shared" si="6"/>
        <v>1.1945983611000326</v>
      </c>
    </row>
    <row r="33" spans="1:9" x14ac:dyDescent="0.3">
      <c r="A33" s="1">
        <v>27</v>
      </c>
      <c r="B33" s="1">
        <v>25</v>
      </c>
      <c r="C33" s="1">
        <v>2</v>
      </c>
      <c r="D33" s="1">
        <v>1.9</v>
      </c>
      <c r="E33" s="1">
        <v>0</v>
      </c>
      <c r="G33" s="1">
        <f t="shared" si="4"/>
        <v>-1.3457220585942191</v>
      </c>
      <c r="H33" s="1">
        <f t="shared" si="5"/>
        <v>-1.5203855357202167</v>
      </c>
      <c r="I33" s="1">
        <f t="shared" si="6"/>
        <v>-1.6772745441172541</v>
      </c>
    </row>
    <row r="34" spans="1:9" x14ac:dyDescent="0.3">
      <c r="A34" s="1">
        <v>28</v>
      </c>
      <c r="B34" s="1">
        <v>37</v>
      </c>
      <c r="C34" s="1">
        <v>5</v>
      </c>
      <c r="D34" s="1">
        <v>5.6</v>
      </c>
      <c r="E34" s="1">
        <v>0</v>
      </c>
      <c r="G34" s="1">
        <f t="shared" si="4"/>
        <v>-0.5572130398866687</v>
      </c>
      <c r="H34" s="1">
        <f t="shared" si="5"/>
        <v>-0.91545760373604557</v>
      </c>
      <c r="I34" s="1">
        <f t="shared" si="6"/>
        <v>-0.74517544330111751</v>
      </c>
    </row>
    <row r="35" spans="1:9" x14ac:dyDescent="0.3">
      <c r="A35" s="1">
        <v>29</v>
      </c>
      <c r="B35" s="1">
        <v>22</v>
      </c>
      <c r="C35" s="1">
        <v>7</v>
      </c>
      <c r="D35" s="1">
        <v>2.1</v>
      </c>
      <c r="E35" s="1">
        <v>0</v>
      </c>
      <c r="G35" s="1">
        <f t="shared" si="4"/>
        <v>-1.5428493132711067</v>
      </c>
      <c r="H35" s="1">
        <f t="shared" si="5"/>
        <v>-0.51217231574659805</v>
      </c>
      <c r="I35" s="1">
        <f t="shared" si="6"/>
        <v>-1.6268908089380036</v>
      </c>
    </row>
    <row r="36" spans="1:9" x14ac:dyDescent="0.3">
      <c r="A36" s="1">
        <v>30</v>
      </c>
      <c r="B36" s="1">
        <v>49</v>
      </c>
      <c r="C36" s="1">
        <v>11</v>
      </c>
      <c r="D36" s="1">
        <v>13.8</v>
      </c>
      <c r="E36" s="1">
        <v>1</v>
      </c>
      <c r="G36" s="1">
        <f t="shared" si="4"/>
        <v>0.23129597882088165</v>
      </c>
      <c r="H36" s="1">
        <f t="shared" si="5"/>
        <v>0.29439826023229682</v>
      </c>
      <c r="I36" s="1">
        <f t="shared" si="6"/>
        <v>1.3205576990481591</v>
      </c>
    </row>
    <row r="37" spans="1:9" x14ac:dyDescent="0.3">
      <c r="A37" s="1">
        <v>31</v>
      </c>
      <c r="B37" s="1">
        <v>48</v>
      </c>
      <c r="C37" s="1">
        <v>18</v>
      </c>
      <c r="D37" s="1">
        <v>8.1</v>
      </c>
      <c r="E37" s="1">
        <v>1</v>
      </c>
      <c r="G37" s="1">
        <f t="shared" si="4"/>
        <v>0.16558689392858578</v>
      </c>
      <c r="H37" s="1">
        <f t="shared" si="5"/>
        <v>1.705896768195363</v>
      </c>
      <c r="I37" s="1">
        <f t="shared" si="6"/>
        <v>-0.11537875356048446</v>
      </c>
    </row>
    <row r="38" spans="1:9" x14ac:dyDescent="0.3">
      <c r="A38" s="1">
        <v>32</v>
      </c>
      <c r="B38" s="1">
        <v>45</v>
      </c>
      <c r="C38" s="1">
        <v>15</v>
      </c>
      <c r="D38" s="1">
        <v>14.5</v>
      </c>
      <c r="E38" s="1">
        <v>1</v>
      </c>
      <c r="G38" s="1">
        <f t="shared" si="4"/>
        <v>-3.1540360748301806E-2</v>
      </c>
      <c r="H38" s="1">
        <f t="shared" si="5"/>
        <v>1.1009688362111918</v>
      </c>
      <c r="I38" s="1">
        <f t="shared" si="6"/>
        <v>1.4969007721755361</v>
      </c>
    </row>
    <row r="39" spans="1:9" x14ac:dyDescent="0.3">
      <c r="A39" s="1">
        <v>33</v>
      </c>
      <c r="B39" s="1">
        <v>66</v>
      </c>
      <c r="C39" s="1">
        <v>6</v>
      </c>
      <c r="D39" s="1">
        <v>6.2</v>
      </c>
      <c r="E39" s="1">
        <v>0</v>
      </c>
      <c r="G39" s="1">
        <f t="shared" si="4"/>
        <v>1.3483504219899114</v>
      </c>
      <c r="H39" s="1">
        <f t="shared" si="5"/>
        <v>-0.71381495974132181</v>
      </c>
      <c r="I39" s="1">
        <f t="shared" si="6"/>
        <v>-0.59402423776336544</v>
      </c>
    </row>
    <row r="40" spans="1:9" x14ac:dyDescent="0.3">
      <c r="A40" s="1">
        <v>34</v>
      </c>
      <c r="B40" s="1">
        <v>42</v>
      </c>
      <c r="C40" s="1">
        <v>12</v>
      </c>
      <c r="D40" s="1">
        <v>12.6</v>
      </c>
      <c r="E40" s="1">
        <v>1</v>
      </c>
      <c r="G40" s="1">
        <f t="shared" si="4"/>
        <v>-0.2286676154251894</v>
      </c>
      <c r="H40" s="1">
        <f t="shared" si="5"/>
        <v>0.49604090422702057</v>
      </c>
      <c r="I40" s="1">
        <f t="shared" si="6"/>
        <v>1.018255287972655</v>
      </c>
    </row>
    <row r="41" spans="1:9" x14ac:dyDescent="0.3">
      <c r="A41" s="1">
        <v>35</v>
      </c>
      <c r="B41" s="1">
        <v>22</v>
      </c>
      <c r="C41" s="1">
        <v>13</v>
      </c>
      <c r="D41" s="1">
        <v>5.5</v>
      </c>
      <c r="E41" s="1">
        <v>1</v>
      </c>
      <c r="G41" s="1">
        <f t="shared" si="4"/>
        <v>-1.5428493132711067</v>
      </c>
      <c r="H41" s="1">
        <f t="shared" si="5"/>
        <v>0.69768354822174428</v>
      </c>
      <c r="I41" s="1">
        <f t="shared" si="6"/>
        <v>-0.77036731089074273</v>
      </c>
    </row>
    <row r="42" spans="1:9" x14ac:dyDescent="0.3">
      <c r="A42" s="1">
        <v>36</v>
      </c>
      <c r="B42" s="1">
        <v>30</v>
      </c>
      <c r="C42" s="1">
        <v>12</v>
      </c>
      <c r="D42" s="1">
        <v>9.6</v>
      </c>
      <c r="E42" s="1">
        <v>1</v>
      </c>
      <c r="G42" s="1">
        <f t="shared" si="4"/>
        <v>-1.0171766341327397</v>
      </c>
      <c r="H42" s="1">
        <f t="shared" si="5"/>
        <v>0.49604090422702057</v>
      </c>
      <c r="I42" s="1">
        <f t="shared" si="6"/>
        <v>0.26249926028389536</v>
      </c>
    </row>
    <row r="43" spans="1:9" x14ac:dyDescent="0.3">
      <c r="A43" s="1">
        <v>37</v>
      </c>
      <c r="B43" s="1">
        <v>66</v>
      </c>
      <c r="C43" s="1">
        <v>6</v>
      </c>
      <c r="D43" s="1">
        <v>5.0999999999999996</v>
      </c>
      <c r="E43" s="1">
        <v>0</v>
      </c>
      <c r="G43" s="1">
        <f t="shared" si="4"/>
        <v>1.3483504219899114</v>
      </c>
      <c r="H43" s="1">
        <f t="shared" si="5"/>
        <v>-0.71381495974132181</v>
      </c>
      <c r="I43" s="1">
        <f t="shared" si="6"/>
        <v>-0.87113478124924404</v>
      </c>
    </row>
    <row r="44" spans="1:9" x14ac:dyDescent="0.3">
      <c r="A44" s="1">
        <v>38</v>
      </c>
      <c r="B44" s="1">
        <v>32</v>
      </c>
      <c r="C44" s="1">
        <v>12</v>
      </c>
      <c r="D44" s="1">
        <v>11</v>
      </c>
      <c r="E44" s="1">
        <v>1</v>
      </c>
      <c r="G44" s="1">
        <f t="shared" si="4"/>
        <v>-0.88575846434814798</v>
      </c>
      <c r="H44" s="1">
        <f t="shared" si="5"/>
        <v>0.49604090422702057</v>
      </c>
      <c r="I44" s="1">
        <f t="shared" si="6"/>
        <v>0.61518540653864995</v>
      </c>
    </row>
    <row r="45" spans="1:9" x14ac:dyDescent="0.3">
      <c r="A45" s="1">
        <v>39</v>
      </c>
      <c r="B45" s="1">
        <v>62</v>
      </c>
      <c r="C45" s="1">
        <v>5</v>
      </c>
      <c r="D45" s="1">
        <v>5.4</v>
      </c>
      <c r="E45" s="1">
        <v>0</v>
      </c>
      <c r="G45" s="1">
        <f t="shared" si="4"/>
        <v>1.0855140824207279</v>
      </c>
      <c r="H45" s="1">
        <f t="shared" si="5"/>
        <v>-0.91545760373604557</v>
      </c>
      <c r="I45" s="1">
        <f t="shared" si="6"/>
        <v>-0.79555917848036795</v>
      </c>
    </row>
    <row r="46" spans="1:9" x14ac:dyDescent="0.3">
      <c r="A46" s="1">
        <v>40</v>
      </c>
      <c r="B46" s="1">
        <v>59</v>
      </c>
      <c r="C46" s="1">
        <v>0</v>
      </c>
      <c r="D46" s="1">
        <v>1.9</v>
      </c>
      <c r="E46" s="1">
        <v>0</v>
      </c>
      <c r="G46" s="1">
        <f t="shared" si="4"/>
        <v>0.88838682774384026</v>
      </c>
      <c r="H46" s="1">
        <f t="shared" si="5"/>
        <v>-1.9236708237096642</v>
      </c>
      <c r="I46" s="1">
        <f t="shared" si="6"/>
        <v>-1.6772745441172541</v>
      </c>
    </row>
    <row r="47" spans="1:9" x14ac:dyDescent="0.3">
      <c r="A47" s="1">
        <v>41</v>
      </c>
      <c r="B47" s="1">
        <v>58</v>
      </c>
      <c r="C47" s="1">
        <v>13</v>
      </c>
      <c r="D47" s="1">
        <v>15.8</v>
      </c>
      <c r="E47" s="1">
        <v>1</v>
      </c>
      <c r="G47" s="1">
        <f t="shared" si="4"/>
        <v>0.82267774285154438</v>
      </c>
      <c r="H47" s="1">
        <f t="shared" si="5"/>
        <v>0.69768354822174428</v>
      </c>
      <c r="I47" s="1">
        <f t="shared" si="6"/>
        <v>1.8243950508406654</v>
      </c>
    </row>
    <row r="48" spans="1:9" x14ac:dyDescent="0.3">
      <c r="A48" s="1">
        <v>42</v>
      </c>
      <c r="B48" s="1">
        <v>72</v>
      </c>
      <c r="C48" s="1">
        <v>1</v>
      </c>
      <c r="D48" s="1">
        <v>4</v>
      </c>
      <c r="E48" s="1">
        <v>0</v>
      </c>
      <c r="G48" s="1">
        <f t="shared" si="4"/>
        <v>1.7426049313436864</v>
      </c>
      <c r="H48" s="1">
        <f t="shared" si="5"/>
        <v>-1.7220281797149404</v>
      </c>
      <c r="I48" s="1">
        <f t="shared" si="6"/>
        <v>-1.1482453247351225</v>
      </c>
    </row>
    <row r="49" spans="1:9" x14ac:dyDescent="0.3">
      <c r="A49" s="1">
        <v>43</v>
      </c>
      <c r="B49" s="1">
        <v>45</v>
      </c>
      <c r="C49" s="1">
        <v>11</v>
      </c>
      <c r="D49" s="1">
        <v>15.1</v>
      </c>
      <c r="E49" s="1">
        <v>1</v>
      </c>
      <c r="G49" s="1">
        <f t="shared" si="4"/>
        <v>-3.1540360748301806E-2</v>
      </c>
      <c r="H49" s="1">
        <f t="shared" si="5"/>
        <v>0.29439826023229682</v>
      </c>
      <c r="I49" s="1">
        <f t="shared" si="6"/>
        <v>1.648051977713288</v>
      </c>
    </row>
    <row r="50" spans="1:9" x14ac:dyDescent="0.3">
      <c r="A50" s="1">
        <v>44</v>
      </c>
      <c r="B50" s="1">
        <v>40</v>
      </c>
      <c r="C50" s="1">
        <v>9</v>
      </c>
      <c r="D50" s="1">
        <v>9.1999999999999993</v>
      </c>
      <c r="E50" s="1">
        <v>1</v>
      </c>
      <c r="G50" s="1">
        <f t="shared" si="4"/>
        <v>-0.36008578520978113</v>
      </c>
      <c r="H50" s="1">
        <f t="shared" si="5"/>
        <v>-0.10888702775715065</v>
      </c>
      <c r="I50" s="1">
        <f t="shared" si="6"/>
        <v>0.16173178992539397</v>
      </c>
    </row>
    <row r="51" spans="1:9" x14ac:dyDescent="0.3">
      <c r="A51" s="1">
        <v>45</v>
      </c>
      <c r="B51" s="1">
        <v>38</v>
      </c>
      <c r="C51" s="1">
        <v>10</v>
      </c>
      <c r="D51" s="1">
        <v>10.4</v>
      </c>
      <c r="E51" s="1">
        <v>1</v>
      </c>
      <c r="G51" s="1">
        <f t="shared" si="4"/>
        <v>-0.49150395499437283</v>
      </c>
      <c r="H51" s="1">
        <f t="shared" si="5"/>
        <v>9.2755616237573085E-2</v>
      </c>
      <c r="I51" s="1">
        <f t="shared" si="6"/>
        <v>0.46403420100089809</v>
      </c>
    </row>
    <row r="52" spans="1:9" x14ac:dyDescent="0.3">
      <c r="A52" s="1">
        <v>46</v>
      </c>
      <c r="B52" s="1">
        <v>48</v>
      </c>
      <c r="C52" s="1">
        <v>9</v>
      </c>
      <c r="D52" s="1">
        <v>10.6</v>
      </c>
      <c r="E52" s="1">
        <v>1</v>
      </c>
      <c r="G52" s="1">
        <f t="shared" si="4"/>
        <v>0.16558689392858578</v>
      </c>
      <c r="H52" s="1">
        <f t="shared" si="5"/>
        <v>-0.10888702775715065</v>
      </c>
      <c r="I52" s="1">
        <f t="shared" si="6"/>
        <v>0.51441793618014853</v>
      </c>
    </row>
    <row r="53" spans="1:9" x14ac:dyDescent="0.3">
      <c r="A53" s="1">
        <v>47</v>
      </c>
      <c r="B53" s="1">
        <v>64</v>
      </c>
      <c r="C53" s="1">
        <v>12</v>
      </c>
      <c r="D53" s="1">
        <v>13.2</v>
      </c>
      <c r="E53" s="1">
        <v>0</v>
      </c>
      <c r="G53" s="1">
        <f t="shared" si="4"/>
        <v>1.2169322522053196</v>
      </c>
      <c r="H53" s="1">
        <f t="shared" si="5"/>
        <v>0.49604090422702057</v>
      </c>
      <c r="I53" s="1">
        <f t="shared" si="6"/>
        <v>1.1694064935104067</v>
      </c>
    </row>
    <row r="54" spans="1:9" x14ac:dyDescent="0.3">
      <c r="A54" s="1">
        <v>48</v>
      </c>
      <c r="B54" s="1">
        <v>34</v>
      </c>
      <c r="C54" s="1">
        <v>5</v>
      </c>
      <c r="D54" s="1">
        <v>7.2</v>
      </c>
      <c r="E54" s="1">
        <v>1</v>
      </c>
      <c r="G54" s="1">
        <f t="shared" si="4"/>
        <v>-0.75434029456355634</v>
      </c>
      <c r="H54" s="1">
        <f t="shared" si="5"/>
        <v>-0.91545760373604557</v>
      </c>
      <c r="I54" s="1">
        <f t="shared" si="6"/>
        <v>-0.34210556186711222</v>
      </c>
    </row>
    <row r="55" spans="1:9" x14ac:dyDescent="0.3">
      <c r="A55" s="1">
        <v>49</v>
      </c>
      <c r="B55" s="1">
        <v>57</v>
      </c>
      <c r="C55" s="1">
        <v>15</v>
      </c>
      <c r="D55" s="1">
        <v>12.4</v>
      </c>
      <c r="E55" s="1">
        <v>1</v>
      </c>
      <c r="G55" s="1">
        <f t="shared" si="4"/>
        <v>0.7569686579592485</v>
      </c>
      <c r="H55" s="1">
        <f t="shared" si="5"/>
        <v>1.1009688362111918</v>
      </c>
      <c r="I55" s="1">
        <f t="shared" si="6"/>
        <v>0.96787155279340453</v>
      </c>
    </row>
    <row r="56" spans="1:9" x14ac:dyDescent="0.3">
      <c r="A56" s="1">
        <v>50</v>
      </c>
      <c r="B56" s="1">
        <v>46</v>
      </c>
      <c r="C56" s="1">
        <v>10</v>
      </c>
      <c r="D56" s="1">
        <v>16.2</v>
      </c>
      <c r="E56" s="1">
        <v>1</v>
      </c>
      <c r="G56" s="1">
        <f t="shared" si="4"/>
        <v>3.4168724143994057E-2</v>
      </c>
      <c r="H56" s="1">
        <f t="shared" si="5"/>
        <v>9.2755616237573085E-2</v>
      </c>
      <c r="I56" s="1">
        <f t="shared" si="6"/>
        <v>1.9251625211991665</v>
      </c>
    </row>
    <row r="57" spans="1:9" x14ac:dyDescent="0.3">
      <c r="A57" s="1">
        <v>51</v>
      </c>
      <c r="B57" s="1">
        <v>69</v>
      </c>
      <c r="C57" s="1">
        <v>14</v>
      </c>
      <c r="D57" s="1">
        <v>5.4</v>
      </c>
      <c r="E57" s="1">
        <v>0</v>
      </c>
      <c r="G57" s="1">
        <f t="shared" si="4"/>
        <v>1.5454776766667988</v>
      </c>
      <c r="H57" s="1">
        <f t="shared" si="5"/>
        <v>0.89932619221646803</v>
      </c>
      <c r="I57" s="1">
        <f t="shared" si="6"/>
        <v>-0.79555917848036795</v>
      </c>
    </row>
    <row r="58" spans="1:9" x14ac:dyDescent="0.3">
      <c r="A58" s="1">
        <v>52</v>
      </c>
      <c r="B58" s="1">
        <v>52</v>
      </c>
      <c r="C58" s="1">
        <v>7</v>
      </c>
      <c r="D58" s="1">
        <v>10.3</v>
      </c>
      <c r="E58" s="1">
        <v>1</v>
      </c>
      <c r="G58" s="1">
        <f t="shared" si="4"/>
        <v>0.42842323349776923</v>
      </c>
      <c r="H58" s="1">
        <f t="shared" si="5"/>
        <v>-0.51217231574659805</v>
      </c>
      <c r="I58" s="1">
        <f t="shared" si="6"/>
        <v>0.43884233341127288</v>
      </c>
    </row>
    <row r="59" spans="1:9" x14ac:dyDescent="0.3">
      <c r="A59" s="1">
        <v>53</v>
      </c>
      <c r="B59" s="1">
        <v>71</v>
      </c>
      <c r="C59" s="1">
        <v>7</v>
      </c>
      <c r="D59" s="1">
        <v>6.1</v>
      </c>
      <c r="E59" s="1">
        <v>0</v>
      </c>
      <c r="G59" s="1">
        <f t="shared" si="4"/>
        <v>1.6768958464513906</v>
      </c>
      <c r="H59" s="1">
        <f t="shared" si="5"/>
        <v>-0.51217231574659805</v>
      </c>
      <c r="I59" s="1">
        <f t="shared" si="6"/>
        <v>-0.61921610535299088</v>
      </c>
    </row>
    <row r="60" spans="1:9" x14ac:dyDescent="0.3">
      <c r="A60" s="1">
        <v>54</v>
      </c>
      <c r="B60" s="1">
        <v>74</v>
      </c>
      <c r="C60" s="1">
        <v>10</v>
      </c>
      <c r="D60" s="1">
        <v>5.3</v>
      </c>
      <c r="E60" s="1">
        <v>0</v>
      </c>
      <c r="G60" s="1">
        <f t="shared" si="4"/>
        <v>1.8740231011282782</v>
      </c>
      <c r="H60" s="1">
        <f t="shared" si="5"/>
        <v>9.2755616237573085E-2</v>
      </c>
      <c r="I60" s="1">
        <f t="shared" si="6"/>
        <v>-0.82075104606999338</v>
      </c>
    </row>
    <row r="61" spans="1:9" x14ac:dyDescent="0.3">
      <c r="A61" s="1">
        <v>55</v>
      </c>
      <c r="B61" s="1">
        <v>55</v>
      </c>
      <c r="C61" s="1">
        <v>18</v>
      </c>
      <c r="D61" s="1">
        <v>8.5</v>
      </c>
      <c r="E61" s="1">
        <v>0</v>
      </c>
      <c r="G61" s="1">
        <f t="shared" si="4"/>
        <v>0.62555048817465686</v>
      </c>
      <c r="H61" s="1">
        <f t="shared" si="5"/>
        <v>1.705896768195363</v>
      </c>
      <c r="I61" s="1">
        <f t="shared" si="6"/>
        <v>-1.4611283201983091E-2</v>
      </c>
    </row>
    <row r="62" spans="1:9" x14ac:dyDescent="0.3">
      <c r="A62" s="1">
        <v>56</v>
      </c>
      <c r="B62" s="1">
        <v>50</v>
      </c>
      <c r="C62" s="1">
        <v>15</v>
      </c>
      <c r="D62" s="1">
        <v>10.7</v>
      </c>
      <c r="E62" s="1">
        <v>1</v>
      </c>
      <c r="G62" s="1">
        <f t="shared" si="4"/>
        <v>0.29700506371317753</v>
      </c>
      <c r="H62" s="1">
        <f t="shared" si="5"/>
        <v>1.1009688362111918</v>
      </c>
      <c r="I62" s="1">
        <f t="shared" si="6"/>
        <v>0.53960980376977374</v>
      </c>
    </row>
    <row r="63" spans="1:9" x14ac:dyDescent="0.3">
      <c r="A63" s="1">
        <v>57</v>
      </c>
      <c r="B63" s="1">
        <v>18</v>
      </c>
      <c r="C63" s="1">
        <v>9</v>
      </c>
      <c r="D63" s="1">
        <v>1.7</v>
      </c>
      <c r="E63" s="1">
        <v>0</v>
      </c>
      <c r="G63" s="1">
        <f t="shared" si="4"/>
        <v>-1.80568565284029</v>
      </c>
      <c r="H63" s="1">
        <f t="shared" si="5"/>
        <v>-0.10888702775715065</v>
      </c>
      <c r="I63" s="1">
        <f t="shared" si="6"/>
        <v>-1.727658279296505</v>
      </c>
    </row>
    <row r="64" spans="1:9" x14ac:dyDescent="0.3">
      <c r="A64" s="1">
        <v>58</v>
      </c>
      <c r="B64" s="1">
        <v>37</v>
      </c>
      <c r="C64" s="1">
        <v>16</v>
      </c>
      <c r="D64" s="1">
        <v>13.8</v>
      </c>
      <c r="E64" s="1">
        <v>1</v>
      </c>
      <c r="G64" s="1">
        <f t="shared" si="4"/>
        <v>-0.5572130398866687</v>
      </c>
      <c r="H64" s="1">
        <f t="shared" si="5"/>
        <v>1.3026114802059154</v>
      </c>
      <c r="I64" s="1">
        <f t="shared" si="6"/>
        <v>1.3205576990481591</v>
      </c>
    </row>
    <row r="65" spans="1:9" x14ac:dyDescent="0.3">
      <c r="A65" s="1">
        <v>59</v>
      </c>
      <c r="B65" s="1">
        <v>29</v>
      </c>
      <c r="C65" s="1">
        <v>3</v>
      </c>
      <c r="D65" s="1">
        <v>1</v>
      </c>
      <c r="E65" s="1">
        <v>0</v>
      </c>
      <c r="G65" s="1">
        <f t="shared" si="4"/>
        <v>-1.0828857190250356</v>
      </c>
      <c r="H65" s="1">
        <f t="shared" si="5"/>
        <v>-1.3187428917254931</v>
      </c>
      <c r="I65" s="1">
        <f t="shared" si="6"/>
        <v>-1.9040013524238821</v>
      </c>
    </row>
    <row r="66" spans="1:9" x14ac:dyDescent="0.3">
      <c r="A66" s="1">
        <v>60</v>
      </c>
      <c r="B66" s="1">
        <v>43</v>
      </c>
      <c r="C66" s="1">
        <v>8</v>
      </c>
      <c r="D66" s="1">
        <v>12.6</v>
      </c>
      <c r="E66" s="1">
        <v>1</v>
      </c>
      <c r="G66" s="1">
        <f t="shared" si="4"/>
        <v>-0.16295853053289353</v>
      </c>
      <c r="H66" s="1">
        <f t="shared" si="5"/>
        <v>-0.31052967175187435</v>
      </c>
      <c r="I66" s="1">
        <f t="shared" si="6"/>
        <v>1.018255287972655</v>
      </c>
    </row>
    <row r="67" spans="1:9" x14ac:dyDescent="0.3">
      <c r="A67" s="1">
        <v>61</v>
      </c>
      <c r="B67" s="1">
        <v>52</v>
      </c>
      <c r="C67" s="1">
        <v>12</v>
      </c>
      <c r="D67" s="1">
        <v>14.4</v>
      </c>
      <c r="E67" s="1">
        <v>1</v>
      </c>
      <c r="G67" s="1">
        <f t="shared" si="4"/>
        <v>0.42842323349776923</v>
      </c>
      <c r="H67" s="1">
        <f t="shared" si="5"/>
        <v>0.49604090422702057</v>
      </c>
      <c r="I67" s="1">
        <f t="shared" si="6"/>
        <v>1.4717089045859109</v>
      </c>
    </row>
    <row r="68" spans="1:9" x14ac:dyDescent="0.3">
      <c r="A68" s="1">
        <v>62</v>
      </c>
      <c r="B68" s="1">
        <v>64</v>
      </c>
      <c r="C68" s="1">
        <v>1</v>
      </c>
      <c r="D68" s="1">
        <v>4.9000000000000004</v>
      </c>
      <c r="E68" s="1">
        <v>0</v>
      </c>
      <c r="G68" s="1">
        <f t="shared" si="4"/>
        <v>1.2169322522053196</v>
      </c>
      <c r="H68" s="1">
        <f t="shared" si="5"/>
        <v>-1.7220281797149404</v>
      </c>
      <c r="I68" s="1">
        <f t="shared" si="6"/>
        <v>-0.92151851642849458</v>
      </c>
    </row>
    <row r="69" spans="1:9" x14ac:dyDescent="0.3">
      <c r="A69" s="1">
        <v>63</v>
      </c>
      <c r="B69" s="1">
        <v>33</v>
      </c>
      <c r="C69" s="1">
        <v>6</v>
      </c>
      <c r="D69" s="1">
        <v>7.8</v>
      </c>
      <c r="E69" s="1">
        <v>1</v>
      </c>
      <c r="G69" s="1">
        <f t="shared" si="4"/>
        <v>-0.82004937945585221</v>
      </c>
      <c r="H69" s="1">
        <f t="shared" si="5"/>
        <v>-0.71381495974132181</v>
      </c>
      <c r="I69" s="1">
        <f t="shared" si="6"/>
        <v>-0.19095435632936039</v>
      </c>
    </row>
    <row r="70" spans="1:9" x14ac:dyDescent="0.3">
      <c r="A70" s="1">
        <v>64</v>
      </c>
      <c r="B70" s="1">
        <v>40</v>
      </c>
      <c r="C70" s="1">
        <v>15</v>
      </c>
      <c r="D70" s="1">
        <v>11</v>
      </c>
      <c r="E70" s="1">
        <v>1</v>
      </c>
      <c r="G70" s="1">
        <f t="shared" si="4"/>
        <v>-0.36008578520978113</v>
      </c>
      <c r="H70" s="1">
        <f t="shared" si="5"/>
        <v>1.1009688362111918</v>
      </c>
      <c r="I70" s="1">
        <f t="shared" si="6"/>
        <v>0.61518540653864995</v>
      </c>
    </row>
    <row r="71" spans="1:9" x14ac:dyDescent="0.3">
      <c r="A71" s="1">
        <v>65</v>
      </c>
      <c r="B71" s="1">
        <v>43</v>
      </c>
      <c r="C71" s="1">
        <v>11</v>
      </c>
      <c r="D71" s="1">
        <v>12.3</v>
      </c>
      <c r="E71" s="1">
        <v>1</v>
      </c>
      <c r="G71" s="1">
        <f t="shared" si="4"/>
        <v>-0.16295853053289353</v>
      </c>
      <c r="H71" s="1">
        <f t="shared" si="5"/>
        <v>0.29439826023229682</v>
      </c>
      <c r="I71" s="1">
        <f t="shared" si="6"/>
        <v>0.94267968520377932</v>
      </c>
    </row>
    <row r="72" spans="1:9" x14ac:dyDescent="0.3">
      <c r="A72" s="1">
        <v>66</v>
      </c>
      <c r="B72" s="1">
        <v>50</v>
      </c>
      <c r="C72" s="1">
        <v>9</v>
      </c>
      <c r="D72" s="1">
        <v>9.6999999999999993</v>
      </c>
      <c r="E72" s="1">
        <v>0</v>
      </c>
      <c r="G72" s="1">
        <f t="shared" ref="G72:G106" si="7">(B72-$B$3)/$B$4</f>
        <v>0.29700506371317753</v>
      </c>
      <c r="H72" s="1">
        <f t="shared" ref="H72:H106" si="8">(C72-$C$3)/$C$4</f>
        <v>-0.10888702775715065</v>
      </c>
      <c r="I72" s="1">
        <f t="shared" ref="I72:I106" si="9">(D72-$D$3)/$D$4</f>
        <v>0.28769112787352058</v>
      </c>
    </row>
    <row r="73" spans="1:9" x14ac:dyDescent="0.3">
      <c r="A73" s="1">
        <v>67</v>
      </c>
      <c r="B73" s="1">
        <v>25</v>
      </c>
      <c r="C73" s="1">
        <v>15</v>
      </c>
      <c r="D73" s="1">
        <v>6.4</v>
      </c>
      <c r="E73" s="1">
        <v>0</v>
      </c>
      <c r="G73" s="1">
        <f t="shared" si="7"/>
        <v>-1.3457220585942191</v>
      </c>
      <c r="H73" s="1">
        <f t="shared" si="8"/>
        <v>1.1009688362111918</v>
      </c>
      <c r="I73" s="1">
        <f t="shared" si="9"/>
        <v>-0.54364050258411478</v>
      </c>
    </row>
    <row r="74" spans="1:9" x14ac:dyDescent="0.3">
      <c r="A74" s="1">
        <v>68</v>
      </c>
      <c r="B74" s="1">
        <v>48</v>
      </c>
      <c r="C74" s="1">
        <v>19</v>
      </c>
      <c r="D74" s="1">
        <v>11.1</v>
      </c>
      <c r="E74" s="1">
        <v>0</v>
      </c>
      <c r="G74" s="1">
        <f t="shared" si="7"/>
        <v>0.16558689392858578</v>
      </c>
      <c r="H74" s="1">
        <f t="shared" si="8"/>
        <v>1.9075394121900866</v>
      </c>
      <c r="I74" s="1">
        <f t="shared" si="9"/>
        <v>0.64037727412827516</v>
      </c>
    </row>
    <row r="75" spans="1:9" x14ac:dyDescent="0.3">
      <c r="A75" s="1">
        <v>69</v>
      </c>
      <c r="B75" s="1">
        <v>17</v>
      </c>
      <c r="C75" s="1">
        <v>10</v>
      </c>
      <c r="D75" s="1">
        <v>6.4</v>
      </c>
      <c r="E75" s="1">
        <v>0</v>
      </c>
      <c r="G75" s="1">
        <f t="shared" si="7"/>
        <v>-1.8713947377325859</v>
      </c>
      <c r="H75" s="1">
        <f t="shared" si="8"/>
        <v>9.2755616237573085E-2</v>
      </c>
      <c r="I75" s="1">
        <f t="shared" si="9"/>
        <v>-0.54364050258411478</v>
      </c>
    </row>
    <row r="76" spans="1:9" x14ac:dyDescent="0.3">
      <c r="A76" s="1">
        <v>70</v>
      </c>
      <c r="B76" s="1">
        <v>57</v>
      </c>
      <c r="C76" s="1">
        <v>14</v>
      </c>
      <c r="D76" s="1">
        <v>10.4</v>
      </c>
      <c r="E76" s="1">
        <v>1</v>
      </c>
      <c r="G76" s="1">
        <f t="shared" si="7"/>
        <v>0.7569686579592485</v>
      </c>
      <c r="H76" s="1">
        <f t="shared" si="8"/>
        <v>0.89932619221646803</v>
      </c>
      <c r="I76" s="1">
        <f t="shared" si="9"/>
        <v>0.46403420100089809</v>
      </c>
    </row>
    <row r="77" spans="1:9" x14ac:dyDescent="0.3">
      <c r="A77" s="1">
        <v>71</v>
      </c>
      <c r="B77" s="1">
        <v>37</v>
      </c>
      <c r="C77" s="1">
        <v>6</v>
      </c>
      <c r="D77" s="1">
        <v>9.1999999999999993</v>
      </c>
      <c r="E77" s="1">
        <v>0</v>
      </c>
      <c r="G77" s="1">
        <f t="shared" si="7"/>
        <v>-0.5572130398866687</v>
      </c>
      <c r="H77" s="1">
        <f t="shared" si="8"/>
        <v>-0.71381495974132181</v>
      </c>
      <c r="I77" s="1">
        <f t="shared" si="9"/>
        <v>0.16173178992539397</v>
      </c>
    </row>
    <row r="78" spans="1:9" x14ac:dyDescent="0.3">
      <c r="A78" s="1">
        <v>72</v>
      </c>
      <c r="B78" s="1">
        <v>72</v>
      </c>
      <c r="C78" s="1">
        <v>2</v>
      </c>
      <c r="D78" s="1">
        <v>0.3</v>
      </c>
      <c r="E78" s="1">
        <v>0</v>
      </c>
      <c r="G78" s="1">
        <f t="shared" si="7"/>
        <v>1.7426049313436864</v>
      </c>
      <c r="H78" s="1">
        <f t="shared" si="8"/>
        <v>-1.5203855357202167</v>
      </c>
      <c r="I78" s="1">
        <f t="shared" si="9"/>
        <v>-2.0803444255512593</v>
      </c>
    </row>
    <row r="79" spans="1:9" x14ac:dyDescent="0.3">
      <c r="A79" s="1">
        <v>73</v>
      </c>
      <c r="B79" s="1">
        <v>44</v>
      </c>
      <c r="C79" s="1">
        <v>8</v>
      </c>
      <c r="D79" s="1">
        <v>8.5</v>
      </c>
      <c r="E79" s="1">
        <v>1</v>
      </c>
      <c r="G79" s="1">
        <f t="shared" si="7"/>
        <v>-9.7249445640597676E-2</v>
      </c>
      <c r="H79" s="1">
        <f t="shared" si="8"/>
        <v>-0.31052967175187435</v>
      </c>
      <c r="I79" s="1">
        <f t="shared" si="9"/>
        <v>-1.4611283201983091E-2</v>
      </c>
    </row>
    <row r="80" spans="1:9" x14ac:dyDescent="0.3">
      <c r="A80" s="1">
        <v>74</v>
      </c>
      <c r="B80" s="1">
        <v>43</v>
      </c>
      <c r="C80" s="1">
        <v>8</v>
      </c>
      <c r="D80" s="1">
        <v>7.4</v>
      </c>
      <c r="E80" s="1">
        <v>1</v>
      </c>
      <c r="G80" s="1">
        <f t="shared" si="7"/>
        <v>-0.16295853053289353</v>
      </c>
      <c r="H80" s="1">
        <f t="shared" si="8"/>
        <v>-0.31052967175187435</v>
      </c>
      <c r="I80" s="1">
        <f t="shared" si="9"/>
        <v>-0.29172182668786151</v>
      </c>
    </row>
    <row r="81" spans="1:9" x14ac:dyDescent="0.3">
      <c r="A81" s="1">
        <v>75</v>
      </c>
      <c r="B81" s="1">
        <v>49</v>
      </c>
      <c r="C81" s="1">
        <v>17</v>
      </c>
      <c r="D81" s="1">
        <v>10.7</v>
      </c>
      <c r="E81" s="1">
        <v>1</v>
      </c>
      <c r="G81" s="1">
        <f t="shared" si="7"/>
        <v>0.23129597882088165</v>
      </c>
      <c r="H81" s="1">
        <f t="shared" si="8"/>
        <v>1.5042541242006393</v>
      </c>
      <c r="I81" s="1">
        <f t="shared" si="9"/>
        <v>0.53960980376977374</v>
      </c>
    </row>
    <row r="82" spans="1:9" x14ac:dyDescent="0.3">
      <c r="A82" s="1">
        <v>76</v>
      </c>
      <c r="B82" s="1">
        <v>62</v>
      </c>
      <c r="C82" s="1">
        <v>4</v>
      </c>
      <c r="D82" s="1">
        <v>2.6</v>
      </c>
      <c r="E82" s="1">
        <v>0</v>
      </c>
      <c r="G82" s="1">
        <f t="shared" si="7"/>
        <v>1.0855140824207279</v>
      </c>
      <c r="H82" s="1">
        <f t="shared" si="8"/>
        <v>-1.1171002477307692</v>
      </c>
      <c r="I82" s="1">
        <f t="shared" si="9"/>
        <v>-1.5009314709898771</v>
      </c>
    </row>
    <row r="83" spans="1:9" x14ac:dyDescent="0.3">
      <c r="A83" s="1">
        <v>77</v>
      </c>
      <c r="B83" s="1">
        <v>45</v>
      </c>
      <c r="C83" s="1">
        <v>16</v>
      </c>
      <c r="D83" s="1">
        <v>14.2</v>
      </c>
      <c r="E83" s="1">
        <v>1</v>
      </c>
      <c r="G83" s="1">
        <f t="shared" si="7"/>
        <v>-3.1540360748301806E-2</v>
      </c>
      <c r="H83" s="1">
        <f t="shared" si="8"/>
        <v>1.3026114802059154</v>
      </c>
      <c r="I83" s="1">
        <f t="shared" si="9"/>
        <v>1.42132516940666</v>
      </c>
    </row>
    <row r="84" spans="1:9" x14ac:dyDescent="0.3">
      <c r="A84" s="1">
        <v>78</v>
      </c>
      <c r="B84" s="1">
        <v>21</v>
      </c>
      <c r="C84" s="1">
        <v>12</v>
      </c>
      <c r="D84" s="1">
        <v>5.6</v>
      </c>
      <c r="E84" s="1">
        <v>1</v>
      </c>
      <c r="G84" s="1">
        <f t="shared" si="7"/>
        <v>-1.6085583981634026</v>
      </c>
      <c r="H84" s="1">
        <f t="shared" si="8"/>
        <v>0.49604090422702057</v>
      </c>
      <c r="I84" s="1">
        <f t="shared" si="9"/>
        <v>-0.74517544330111751</v>
      </c>
    </row>
    <row r="85" spans="1:9" x14ac:dyDescent="0.3">
      <c r="A85" s="1">
        <v>79</v>
      </c>
      <c r="B85" s="1">
        <v>23</v>
      </c>
      <c r="C85" s="1">
        <v>12</v>
      </c>
      <c r="D85" s="1">
        <v>3.7</v>
      </c>
      <c r="E85" s="1">
        <v>0</v>
      </c>
      <c r="G85" s="1">
        <f t="shared" si="7"/>
        <v>-1.4771402283788109</v>
      </c>
      <c r="H85" s="1">
        <f t="shared" si="8"/>
        <v>0.49604090422702057</v>
      </c>
      <c r="I85" s="1">
        <f t="shared" si="9"/>
        <v>-1.2238209275039984</v>
      </c>
    </row>
    <row r="86" spans="1:9" x14ac:dyDescent="0.3">
      <c r="A86" s="1">
        <v>80</v>
      </c>
      <c r="B86" s="1">
        <v>35</v>
      </c>
      <c r="C86" s="1">
        <v>8</v>
      </c>
      <c r="D86" s="1">
        <v>9.4</v>
      </c>
      <c r="E86" s="1">
        <v>1</v>
      </c>
      <c r="G86" s="1">
        <f t="shared" si="7"/>
        <v>-0.68863120967126046</v>
      </c>
      <c r="H86" s="1">
        <f t="shared" si="8"/>
        <v>-0.31052967175187435</v>
      </c>
      <c r="I86" s="1">
        <f t="shared" si="9"/>
        <v>0.21211552510464488</v>
      </c>
    </row>
    <row r="87" spans="1:9" x14ac:dyDescent="0.3">
      <c r="A87" s="1">
        <v>81</v>
      </c>
      <c r="B87" s="1">
        <v>48</v>
      </c>
      <c r="C87" s="1">
        <v>13</v>
      </c>
      <c r="D87" s="1">
        <v>12.4</v>
      </c>
      <c r="E87" s="1">
        <v>1</v>
      </c>
      <c r="G87" s="1">
        <f t="shared" si="7"/>
        <v>0.16558689392858578</v>
      </c>
      <c r="H87" s="1">
        <f t="shared" si="8"/>
        <v>0.69768354822174428</v>
      </c>
      <c r="I87" s="1">
        <f t="shared" si="9"/>
        <v>0.96787155279340453</v>
      </c>
    </row>
    <row r="88" spans="1:9" x14ac:dyDescent="0.3">
      <c r="A88" s="1">
        <v>82</v>
      </c>
      <c r="B88" s="1">
        <v>48</v>
      </c>
      <c r="C88" s="1">
        <v>9</v>
      </c>
      <c r="D88" s="1">
        <v>15.1</v>
      </c>
      <c r="E88" s="1">
        <v>1</v>
      </c>
      <c r="G88" s="1">
        <f t="shared" si="7"/>
        <v>0.16558689392858578</v>
      </c>
      <c r="H88" s="1">
        <f t="shared" si="8"/>
        <v>-0.10888702775715065</v>
      </c>
      <c r="I88" s="1">
        <f t="shared" si="9"/>
        <v>1.648051977713288</v>
      </c>
    </row>
    <row r="89" spans="1:9" x14ac:dyDescent="0.3">
      <c r="A89" s="1">
        <v>83</v>
      </c>
      <c r="B89" s="1">
        <v>28</v>
      </c>
      <c r="C89" s="1">
        <v>2</v>
      </c>
      <c r="D89" s="1">
        <v>2.5</v>
      </c>
      <c r="E89" s="1">
        <v>0</v>
      </c>
      <c r="G89" s="1">
        <f t="shared" si="7"/>
        <v>-1.1485948039173315</v>
      </c>
      <c r="H89" s="1">
        <f t="shared" si="8"/>
        <v>-1.5203855357202167</v>
      </c>
      <c r="I89" s="1">
        <f t="shared" si="9"/>
        <v>-1.5261233385795023</v>
      </c>
    </row>
    <row r="90" spans="1:9" x14ac:dyDescent="0.3">
      <c r="A90" s="1">
        <v>84</v>
      </c>
      <c r="B90" s="1">
        <v>63</v>
      </c>
      <c r="C90" s="1">
        <v>5</v>
      </c>
      <c r="D90" s="1">
        <v>8.1</v>
      </c>
      <c r="E90" s="1">
        <v>0</v>
      </c>
      <c r="G90" s="1">
        <f t="shared" si="7"/>
        <v>1.1512231673130238</v>
      </c>
      <c r="H90" s="1">
        <f t="shared" si="8"/>
        <v>-0.91545760373604557</v>
      </c>
      <c r="I90" s="1">
        <f t="shared" si="9"/>
        <v>-0.11537875356048446</v>
      </c>
    </row>
    <row r="91" spans="1:9" x14ac:dyDescent="0.3">
      <c r="A91" s="1">
        <v>85</v>
      </c>
      <c r="B91" s="1">
        <v>44</v>
      </c>
      <c r="C91" s="1">
        <v>10</v>
      </c>
      <c r="D91" s="1">
        <v>15.8</v>
      </c>
      <c r="E91" s="1">
        <v>1</v>
      </c>
      <c r="G91" s="1">
        <f t="shared" si="7"/>
        <v>-9.7249445640597676E-2</v>
      </c>
      <c r="H91" s="1">
        <f t="shared" si="8"/>
        <v>9.2755616237573085E-2</v>
      </c>
      <c r="I91" s="1">
        <f t="shared" si="9"/>
        <v>1.8243950508406654</v>
      </c>
    </row>
    <row r="92" spans="1:9" x14ac:dyDescent="0.3">
      <c r="A92" s="1">
        <v>86</v>
      </c>
      <c r="B92" s="1">
        <v>48</v>
      </c>
      <c r="C92" s="1">
        <v>17</v>
      </c>
      <c r="D92" s="1">
        <v>12.6</v>
      </c>
      <c r="E92" s="1">
        <v>0</v>
      </c>
      <c r="G92" s="1">
        <f t="shared" si="7"/>
        <v>0.16558689392858578</v>
      </c>
      <c r="H92" s="1">
        <f t="shared" si="8"/>
        <v>1.5042541242006393</v>
      </c>
      <c r="I92" s="1">
        <f t="shared" si="9"/>
        <v>1.018255287972655</v>
      </c>
    </row>
    <row r="93" spans="1:9" x14ac:dyDescent="0.3">
      <c r="A93" s="1">
        <v>87</v>
      </c>
      <c r="B93" s="1">
        <v>40</v>
      </c>
      <c r="C93" s="1">
        <v>20</v>
      </c>
      <c r="D93" s="1">
        <v>8.1</v>
      </c>
      <c r="E93" s="1">
        <v>0</v>
      </c>
      <c r="G93" s="1">
        <f t="shared" si="7"/>
        <v>-0.36008578520978113</v>
      </c>
      <c r="H93" s="1">
        <f t="shared" si="8"/>
        <v>2.1091820561848102</v>
      </c>
      <c r="I93" s="1">
        <f t="shared" si="9"/>
        <v>-0.11537875356048446</v>
      </c>
    </row>
    <row r="94" spans="1:9" x14ac:dyDescent="0.3">
      <c r="A94" s="1">
        <v>88</v>
      </c>
      <c r="B94" s="1">
        <v>72</v>
      </c>
      <c r="C94" s="1">
        <v>9</v>
      </c>
      <c r="D94" s="1">
        <v>6.7</v>
      </c>
      <c r="E94" s="1">
        <v>0</v>
      </c>
      <c r="G94" s="1">
        <f t="shared" si="7"/>
        <v>1.7426049313436864</v>
      </c>
      <c r="H94" s="1">
        <f t="shared" si="8"/>
        <v>-0.10888702775715065</v>
      </c>
      <c r="I94" s="1">
        <f t="shared" si="9"/>
        <v>-0.4680648998152388</v>
      </c>
    </row>
    <row r="95" spans="1:9" x14ac:dyDescent="0.3">
      <c r="A95" s="1">
        <v>89</v>
      </c>
      <c r="B95" s="1">
        <v>63</v>
      </c>
      <c r="C95" s="1">
        <v>5</v>
      </c>
      <c r="D95" s="1">
        <v>4.5</v>
      </c>
      <c r="E95" s="1">
        <v>0</v>
      </c>
      <c r="G95" s="1">
        <f t="shared" si="7"/>
        <v>1.1512231673130238</v>
      </c>
      <c r="H95" s="1">
        <f t="shared" si="8"/>
        <v>-0.91545760373604557</v>
      </c>
      <c r="I95" s="1">
        <f t="shared" si="9"/>
        <v>-1.022285986786996</v>
      </c>
    </row>
    <row r="96" spans="1:9" x14ac:dyDescent="0.3">
      <c r="A96" s="1">
        <v>90</v>
      </c>
      <c r="B96" s="1">
        <v>28</v>
      </c>
      <c r="C96" s="1">
        <v>10</v>
      </c>
      <c r="D96" s="1">
        <v>4.5999999999999996</v>
      </c>
      <c r="E96" s="1">
        <v>1</v>
      </c>
      <c r="G96" s="1">
        <f t="shared" si="7"/>
        <v>-1.1485948039173315</v>
      </c>
      <c r="H96" s="1">
        <f t="shared" si="8"/>
        <v>9.2755616237573085E-2</v>
      </c>
      <c r="I96" s="1">
        <f t="shared" si="9"/>
        <v>-0.99709411919737068</v>
      </c>
    </row>
    <row r="97" spans="1:9" x14ac:dyDescent="0.3">
      <c r="A97" s="1">
        <v>91</v>
      </c>
      <c r="B97" s="1">
        <v>16</v>
      </c>
      <c r="C97" s="1">
        <v>1</v>
      </c>
      <c r="D97" s="1">
        <v>3.1</v>
      </c>
      <c r="E97" s="1">
        <v>0</v>
      </c>
      <c r="G97" s="1">
        <f t="shared" si="7"/>
        <v>-1.9371038226248818</v>
      </c>
      <c r="H97" s="1">
        <f t="shared" si="8"/>
        <v>-1.7220281797149404</v>
      </c>
      <c r="I97" s="1">
        <f t="shared" si="9"/>
        <v>-1.3749721330417506</v>
      </c>
    </row>
    <row r="98" spans="1:9" x14ac:dyDescent="0.3">
      <c r="A98" s="1">
        <v>92</v>
      </c>
      <c r="B98" s="1">
        <v>23</v>
      </c>
      <c r="C98" s="1">
        <v>3</v>
      </c>
      <c r="D98" s="1">
        <v>5.7</v>
      </c>
      <c r="E98" s="1">
        <v>0</v>
      </c>
      <c r="G98" s="1">
        <f t="shared" si="7"/>
        <v>-1.4771402283788109</v>
      </c>
      <c r="H98" s="1">
        <f t="shared" si="8"/>
        <v>-1.3187428917254931</v>
      </c>
      <c r="I98" s="1">
        <f t="shared" si="9"/>
        <v>-0.71998357571149207</v>
      </c>
    </row>
    <row r="99" spans="1:9" x14ac:dyDescent="0.3">
      <c r="A99" s="1">
        <v>93</v>
      </c>
      <c r="B99" s="1">
        <v>64</v>
      </c>
      <c r="C99" s="1">
        <v>1</v>
      </c>
      <c r="D99" s="1">
        <v>5.5</v>
      </c>
      <c r="E99" s="1">
        <v>0</v>
      </c>
      <c r="G99" s="1">
        <f t="shared" si="7"/>
        <v>1.2169322522053196</v>
      </c>
      <c r="H99" s="1">
        <f t="shared" si="8"/>
        <v>-1.7220281797149404</v>
      </c>
      <c r="I99" s="1">
        <f t="shared" si="9"/>
        <v>-0.77036731089074273</v>
      </c>
    </row>
    <row r="100" spans="1:9" x14ac:dyDescent="0.3">
      <c r="A100" s="1">
        <v>94</v>
      </c>
      <c r="B100" s="1">
        <v>32</v>
      </c>
      <c r="C100" s="1">
        <v>16</v>
      </c>
      <c r="D100" s="1">
        <v>9.3000000000000007</v>
      </c>
      <c r="E100" s="1">
        <v>0</v>
      </c>
      <c r="G100" s="1">
        <f t="shared" si="7"/>
        <v>-0.88575846434814798</v>
      </c>
      <c r="H100" s="1">
        <f t="shared" si="8"/>
        <v>1.3026114802059154</v>
      </c>
      <c r="I100" s="1">
        <f t="shared" si="9"/>
        <v>0.18692365751501966</v>
      </c>
    </row>
    <row r="101" spans="1:9" x14ac:dyDescent="0.3">
      <c r="A101" s="1">
        <v>95</v>
      </c>
      <c r="B101" s="1">
        <v>41</v>
      </c>
      <c r="C101" s="1">
        <v>8</v>
      </c>
      <c r="D101" s="1">
        <v>12.1</v>
      </c>
      <c r="E101" s="1">
        <v>1</v>
      </c>
      <c r="G101" s="1">
        <f t="shared" si="7"/>
        <v>-0.29437670031748525</v>
      </c>
      <c r="H101" s="1">
        <f t="shared" si="8"/>
        <v>-0.31052967175187435</v>
      </c>
      <c r="I101" s="1">
        <f t="shared" si="9"/>
        <v>0.89229595002452833</v>
      </c>
    </row>
    <row r="102" spans="1:9" x14ac:dyDescent="0.3">
      <c r="A102" s="1">
        <v>96</v>
      </c>
      <c r="B102" s="1">
        <v>55</v>
      </c>
      <c r="C102" s="1">
        <v>14</v>
      </c>
      <c r="D102" s="1">
        <v>14.1</v>
      </c>
      <c r="E102" s="1">
        <v>1</v>
      </c>
      <c r="G102" s="1">
        <f t="shared" si="7"/>
        <v>0.62555048817465686</v>
      </c>
      <c r="H102" s="1">
        <f t="shared" si="8"/>
        <v>0.89932619221646803</v>
      </c>
      <c r="I102" s="1">
        <f t="shared" si="9"/>
        <v>1.3961333018170348</v>
      </c>
    </row>
    <row r="103" spans="1:9" x14ac:dyDescent="0.3">
      <c r="A103" s="1">
        <v>97</v>
      </c>
      <c r="B103" s="1">
        <v>56</v>
      </c>
      <c r="C103" s="1">
        <v>3</v>
      </c>
      <c r="D103" s="1">
        <v>6.5</v>
      </c>
      <c r="E103" s="1">
        <v>0</v>
      </c>
      <c r="G103" s="1">
        <f t="shared" si="7"/>
        <v>0.69125957306695263</v>
      </c>
      <c r="H103" s="1">
        <f t="shared" si="8"/>
        <v>-1.3187428917254931</v>
      </c>
      <c r="I103" s="1">
        <f t="shared" si="9"/>
        <v>-0.51844863499448945</v>
      </c>
    </row>
    <row r="104" spans="1:9" x14ac:dyDescent="0.3">
      <c r="A104" s="1">
        <v>98</v>
      </c>
      <c r="B104" s="1">
        <v>38</v>
      </c>
      <c r="C104" s="1">
        <v>19</v>
      </c>
      <c r="D104" s="1">
        <v>9</v>
      </c>
      <c r="E104" s="1">
        <v>0</v>
      </c>
      <c r="G104" s="1">
        <f t="shared" si="7"/>
        <v>-0.49150395499437283</v>
      </c>
      <c r="H104" s="1">
        <f t="shared" si="8"/>
        <v>1.9075394121900866</v>
      </c>
      <c r="I104" s="1">
        <f t="shared" si="9"/>
        <v>0.11134805474614351</v>
      </c>
    </row>
    <row r="105" spans="1:9" x14ac:dyDescent="0.3">
      <c r="A105" s="1">
        <v>99</v>
      </c>
      <c r="B105" s="1">
        <v>45</v>
      </c>
      <c r="C105" s="1">
        <v>17</v>
      </c>
      <c r="D105" s="1">
        <v>8.5</v>
      </c>
      <c r="E105" s="1">
        <v>0</v>
      </c>
      <c r="G105" s="1">
        <f t="shared" si="7"/>
        <v>-3.1540360748301806E-2</v>
      </c>
      <c r="H105" s="1">
        <f t="shared" si="8"/>
        <v>1.5042541242006393</v>
      </c>
      <c r="I105" s="1">
        <f t="shared" si="9"/>
        <v>-1.4611283201983091E-2</v>
      </c>
    </row>
    <row r="106" spans="1:9" x14ac:dyDescent="0.3">
      <c r="A106" s="1">
        <v>100</v>
      </c>
      <c r="B106" s="1">
        <v>45</v>
      </c>
      <c r="C106" s="1">
        <v>10</v>
      </c>
      <c r="D106" s="1">
        <v>13.5</v>
      </c>
      <c r="E106" s="1">
        <v>1</v>
      </c>
      <c r="G106" s="1">
        <f t="shared" si="7"/>
        <v>-3.1540360748301806E-2</v>
      </c>
      <c r="H106" s="1">
        <f t="shared" si="8"/>
        <v>9.2755616237573085E-2</v>
      </c>
      <c r="I106" s="1">
        <f t="shared" si="9"/>
        <v>1.244982096279283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CD92-CBB2-49EB-8D44-BB27EEB31154}">
  <dimension ref="A1:T110"/>
  <sheetViews>
    <sheetView workbookViewId="0">
      <selection activeCell="T7" sqref="T7"/>
    </sheetView>
  </sheetViews>
  <sheetFormatPr defaultRowHeight="16.2" x14ac:dyDescent="0.3"/>
  <cols>
    <col min="1" max="5" width="8.88671875" style="1"/>
    <col min="6" max="6" width="10.88671875" style="1" customWidth="1"/>
    <col min="7" max="7" width="17.88671875" style="1" bestFit="1" customWidth="1"/>
    <col min="8" max="8" width="10.33203125" style="1" bestFit="1" customWidth="1"/>
    <col min="9" max="9" width="12.44140625" style="1" customWidth="1"/>
    <col min="10" max="12" width="9.33203125" style="1" bestFit="1" customWidth="1"/>
    <col min="13" max="14" width="8.88671875" style="1"/>
    <col min="15" max="15" width="9.33203125" style="1" bestFit="1" customWidth="1"/>
    <col min="16" max="16" width="15" style="1" bestFit="1" customWidth="1"/>
    <col min="17" max="18" width="8.88671875" style="1"/>
    <col min="19" max="19" width="10" style="1" customWidth="1"/>
    <col min="20" max="16384" width="8.88671875" style="1"/>
  </cols>
  <sheetData>
    <row r="1" spans="1:20" x14ac:dyDescent="0.3">
      <c r="G1" s="1" t="s">
        <v>21</v>
      </c>
      <c r="J1" s="1" t="s">
        <v>10</v>
      </c>
      <c r="K1" s="1" t="s">
        <v>11</v>
      </c>
      <c r="L1" s="1" t="s">
        <v>12</v>
      </c>
      <c r="O1" s="1" t="s">
        <v>20</v>
      </c>
      <c r="Q1" s="1" t="s">
        <v>33</v>
      </c>
      <c r="S1" s="2">
        <f>SUMXMY2(H11:H60,O11:O60)</f>
        <v>0.69103701909153781</v>
      </c>
    </row>
    <row r="2" spans="1:20" x14ac:dyDescent="0.3">
      <c r="G2" s="1">
        <f ca="1">RAND()-0.5</f>
        <v>-0.30359942178255361</v>
      </c>
      <c r="I2" s="1" t="s">
        <v>13</v>
      </c>
      <c r="J2" s="1">
        <v>-3.3487471194010849</v>
      </c>
      <c r="K2" s="1">
        <v>10.267515390187127</v>
      </c>
      <c r="L2" s="1">
        <v>15.708900512358007</v>
      </c>
      <c r="N2" s="1" t="s">
        <v>19</v>
      </c>
      <c r="O2" s="1">
        <v>-1.5925485445162539</v>
      </c>
      <c r="Q2" s="1" t="s">
        <v>34</v>
      </c>
      <c r="S2" s="7">
        <f>SUMXMY2(H61:H110,O61:O110)</f>
        <v>1.1007750446684625</v>
      </c>
    </row>
    <row r="3" spans="1:20" x14ac:dyDescent="0.3">
      <c r="I3" s="1" t="s">
        <v>14</v>
      </c>
      <c r="J3" s="1">
        <v>-1.7823376921939393</v>
      </c>
      <c r="K3" s="1">
        <v>13.327720001493987</v>
      </c>
      <c r="L3" s="1">
        <v>-5.1624233821457857</v>
      </c>
      <c r="N3" s="1" t="s">
        <v>16</v>
      </c>
      <c r="O3" s="1">
        <v>1.1193156795426309</v>
      </c>
    </row>
    <row r="4" spans="1:20" x14ac:dyDescent="0.3">
      <c r="I4" s="1" t="s">
        <v>15</v>
      </c>
      <c r="J4" s="1">
        <v>-4.5180269541300433</v>
      </c>
      <c r="K4" s="1">
        <v>3.4434906155034408</v>
      </c>
      <c r="L4" s="1">
        <v>-18.428411218738415</v>
      </c>
      <c r="N4" s="1" t="s">
        <v>17</v>
      </c>
      <c r="O4" s="1">
        <v>-1.7672559959871021</v>
      </c>
    </row>
    <row r="5" spans="1:20" ht="15.6" x14ac:dyDescent="0.3">
      <c r="A5" s="1" t="s">
        <v>2</v>
      </c>
      <c r="B5" s="1">
        <f>AVERAGE(B11:B110)</f>
        <v>45.48</v>
      </c>
      <c r="C5" s="1">
        <f>AVERAGE(C11:C110)</f>
        <v>9.5399999999999991</v>
      </c>
      <c r="D5" s="1">
        <f>AVERAGE(D11:D110)</f>
        <v>8.5580000000000016</v>
      </c>
      <c r="F5" s="4">
        <f>AVERAGE(F11:F110)</f>
        <v>1.8193779816044752E-16</v>
      </c>
      <c r="G5" s="4">
        <f>AVERAGE(G11:G110)</f>
        <v>1.9290125052862095E-16</v>
      </c>
      <c r="H5" s="4">
        <f>AVERAGE(H11:H110)</f>
        <v>0.51937106918239007</v>
      </c>
      <c r="N5" s="1" t="s">
        <v>18</v>
      </c>
      <c r="O5" s="1">
        <v>-3.7159560366138329E-3</v>
      </c>
    </row>
    <row r="6" spans="1:20" ht="15.6" x14ac:dyDescent="0.3">
      <c r="A6" s="1" t="s">
        <v>3</v>
      </c>
      <c r="B6" s="1">
        <f>STDEV(B11:B110)</f>
        <v>15.218595748808642</v>
      </c>
      <c r="C6" s="1">
        <f>STDEV(C11:C110)</f>
        <v>4.9592684374152842</v>
      </c>
      <c r="D6" s="1">
        <f>STDEV(D11:D110)</f>
        <v>3.9695349955389037</v>
      </c>
      <c r="F6" s="4">
        <f>STDEV(F11:F110)</f>
        <v>1.0000000000000004</v>
      </c>
      <c r="G6" s="4">
        <f>STDEV(G11:G110)</f>
        <v>1</v>
      </c>
      <c r="H6" s="4">
        <f>STDEV(H11:H110)</f>
        <v>0.24965628902760426</v>
      </c>
      <c r="T6" s="1" t="s">
        <v>40</v>
      </c>
    </row>
    <row r="7" spans="1:20" ht="15.6" x14ac:dyDescent="0.3">
      <c r="A7" s="1" t="s">
        <v>0</v>
      </c>
      <c r="B7" s="1">
        <f>MAX(B11:B110)</f>
        <v>74</v>
      </c>
      <c r="C7" s="1">
        <f>MAX(C11:C110)</f>
        <v>20</v>
      </c>
      <c r="D7" s="1">
        <f>MAX(D11:D110)</f>
        <v>16.2</v>
      </c>
      <c r="F7" s="4">
        <f>MAX(F11:F110)</f>
        <v>1.8740231011282782</v>
      </c>
      <c r="G7" s="4">
        <f>MAX(G11:G110)</f>
        <v>2.1091820561848102</v>
      </c>
      <c r="H7" s="4">
        <f>MAX(H11:H110)</f>
        <v>1</v>
      </c>
      <c r="N7" s="1" t="s">
        <v>35</v>
      </c>
      <c r="O7" s="1">
        <f>MAX(O11:O110)</f>
        <v>0.75315257944454583</v>
      </c>
      <c r="Q7" s="1" t="s">
        <v>33</v>
      </c>
      <c r="S7" s="2">
        <f>SUMXMY2(D11:D60,P11:P60)</f>
        <v>174.70106879653162</v>
      </c>
      <c r="T7" s="2">
        <f>RSQ(D11:D60,P11:P60)</f>
        <v>0.77990243458446951</v>
      </c>
    </row>
    <row r="8" spans="1:20" ht="15.6" x14ac:dyDescent="0.3">
      <c r="A8" s="1" t="s">
        <v>1</v>
      </c>
      <c r="B8" s="1">
        <f>MIN(B11:B110)</f>
        <v>16</v>
      </c>
      <c r="C8" s="1">
        <f>MIN(C11:C110)</f>
        <v>0</v>
      </c>
      <c r="D8" s="1">
        <f>MIN(D11:D110)</f>
        <v>0.3</v>
      </c>
      <c r="F8" s="4">
        <f>MIN(F11:F110)</f>
        <v>-1.9371038226248818</v>
      </c>
      <c r="G8" s="4">
        <f>MIN(G11:G110)</f>
        <v>-1.9236708237096642</v>
      </c>
      <c r="H8" s="4">
        <f>MIN(H11:H110)</f>
        <v>0</v>
      </c>
      <c r="N8" s="1" t="s">
        <v>36</v>
      </c>
      <c r="O8" s="4">
        <f>MIN(O11:O110)</f>
        <v>0.14302892296198783</v>
      </c>
      <c r="Q8" s="1" t="s">
        <v>34</v>
      </c>
      <c r="S8" s="7">
        <f>SUMXMY2(D61:D110,P61:P110)</f>
        <v>278.28693904263389</v>
      </c>
      <c r="T8" s="7">
        <f>RSQ(D61:D110,P61:P110)</f>
        <v>0.65103654053818072</v>
      </c>
    </row>
    <row r="10" spans="1:20" ht="15.6" x14ac:dyDescent="0.3">
      <c r="A10" s="3" t="s">
        <v>4</v>
      </c>
      <c r="B10" s="3" t="s">
        <v>5</v>
      </c>
      <c r="C10" s="3" t="s">
        <v>6</v>
      </c>
      <c r="D10" s="3" t="s">
        <v>24</v>
      </c>
      <c r="E10" s="3"/>
      <c r="F10" s="3" t="s">
        <v>29</v>
      </c>
      <c r="G10" s="3" t="s">
        <v>30</v>
      </c>
      <c r="H10" s="3" t="s">
        <v>38</v>
      </c>
      <c r="I10" s="3"/>
      <c r="J10" s="3" t="s">
        <v>26</v>
      </c>
      <c r="K10" s="3" t="s">
        <v>27</v>
      </c>
      <c r="L10" s="3" t="s">
        <v>28</v>
      </c>
      <c r="M10" s="3"/>
      <c r="N10" s="3"/>
      <c r="O10" s="3" t="s">
        <v>32</v>
      </c>
      <c r="P10" s="1" t="s">
        <v>39</v>
      </c>
    </row>
    <row r="11" spans="1:20" ht="15.6" x14ac:dyDescent="0.3">
      <c r="A11" s="2">
        <v>1</v>
      </c>
      <c r="B11" s="2">
        <v>58</v>
      </c>
      <c r="C11" s="2">
        <v>9</v>
      </c>
      <c r="D11" s="2">
        <v>10</v>
      </c>
      <c r="F11" s="2">
        <f>(B11-$B$5)/$B$6</f>
        <v>0.82267774285154438</v>
      </c>
      <c r="G11" s="2">
        <f>(C11-$C$5)/$C$6</f>
        <v>-0.10888702775715065</v>
      </c>
      <c r="H11" s="2">
        <f>(D11-$D$8)/($D$7-$D$8)</f>
        <v>0.61006289308176098</v>
      </c>
      <c r="J11" s="5">
        <f>1/(1+EXP(-($J$2*F11+$J$3*G11+$J$4)))</f>
        <v>8.4199576588021006E-4</v>
      </c>
      <c r="K11" s="5">
        <f>1/(1+EXP(-($K$2*F11+$K$3*G11+$K$4)))</f>
        <v>0.99997073623357069</v>
      </c>
      <c r="L11" s="5">
        <f>1/(1+EXP(-($L$2*F11+$L$3*G11+$L$4)))</f>
        <v>7.0831551757485163E-3</v>
      </c>
      <c r="O11" s="5">
        <f t="shared" ref="O11:O34" si="0">1/(1+EXP(-(J11*$O$2+K11*$O$3+L11*$O$4+$O$5)))</f>
        <v>0.75058005279764828</v>
      </c>
      <c r="P11" s="1">
        <f>O11*($D$7-$D$8)+$D$8</f>
        <v>12.234222839482607</v>
      </c>
    </row>
    <row r="12" spans="1:20" ht="15.6" x14ac:dyDescent="0.3">
      <c r="A12" s="2">
        <v>2</v>
      </c>
      <c r="B12" s="2">
        <v>30</v>
      </c>
      <c r="C12" s="2">
        <v>6</v>
      </c>
      <c r="D12" s="2">
        <v>4.8</v>
      </c>
      <c r="F12" s="2">
        <f>(B12-$B$5)/$B$6</f>
        <v>-1.0171766341327397</v>
      </c>
      <c r="G12" s="2">
        <f>(C12-$C$5)/$C$6</f>
        <v>-0.71381495974132181</v>
      </c>
      <c r="H12" s="2">
        <f t="shared" ref="H12:H75" si="1">(D12-$D$8)/($D$7-$D$8)</f>
        <v>0.28301886792452835</v>
      </c>
      <c r="J12" s="5">
        <f t="shared" ref="J12:J75" si="2">1/(1+EXP(-($J$2*F12+$J$3*G12+$J$4)))</f>
        <v>0.54003900532823002</v>
      </c>
      <c r="K12" s="5">
        <f t="shared" ref="K12:K75" si="3">1/(1+EXP(-($K$2*F12+$K$3*G12+$K$4)))</f>
        <v>6.7313022913367435E-8</v>
      </c>
      <c r="L12" s="5">
        <f t="shared" ref="L12:L75" si="4">1/(1+EXP(-($L$2*F12+$L$3*G12+$L$4)))</f>
        <v>4.5451856450271744E-14</v>
      </c>
      <c r="O12" s="5">
        <f t="shared" si="0"/>
        <v>0.29655558028213186</v>
      </c>
      <c r="P12" s="1">
        <f t="shared" ref="P12:P75" si="5">O12*($D$7-$D$8)+$D$8</f>
        <v>5.0152337264858957</v>
      </c>
    </row>
    <row r="13" spans="1:20" ht="15.6" x14ac:dyDescent="0.3">
      <c r="A13" s="2">
        <v>3</v>
      </c>
      <c r="B13" s="2">
        <v>37</v>
      </c>
      <c r="C13" s="2">
        <v>12</v>
      </c>
      <c r="D13" s="2">
        <v>12.8</v>
      </c>
      <c r="F13" s="2">
        <f>(B13-$B$5)/$B$6</f>
        <v>-0.5572130398866687</v>
      </c>
      <c r="G13" s="2">
        <f>(C13-$C$5)/$C$6</f>
        <v>0.49604090422702057</v>
      </c>
      <c r="H13" s="2">
        <f t="shared" si="1"/>
        <v>0.78616352201257866</v>
      </c>
      <c r="J13" s="5">
        <f t="shared" si="2"/>
        <v>2.8300316731123362E-2</v>
      </c>
      <c r="K13" s="5">
        <f t="shared" si="3"/>
        <v>0.9870470153151566</v>
      </c>
      <c r="L13" s="5">
        <f t="shared" si="4"/>
        <v>1.2107229008515733E-13</v>
      </c>
      <c r="O13" s="5">
        <f t="shared" si="0"/>
        <v>0.74193145196859112</v>
      </c>
      <c r="P13" s="1">
        <f t="shared" si="5"/>
        <v>12.096710086300599</v>
      </c>
    </row>
    <row r="14" spans="1:20" ht="15.6" x14ac:dyDescent="0.3">
      <c r="A14" s="2">
        <v>4</v>
      </c>
      <c r="B14" s="2">
        <v>70</v>
      </c>
      <c r="C14" s="2">
        <v>12</v>
      </c>
      <c r="D14" s="2">
        <v>5.0999999999999996</v>
      </c>
      <c r="F14" s="2">
        <f>(B14-$B$5)/$B$6</f>
        <v>1.6111867615590947</v>
      </c>
      <c r="G14" s="2">
        <f>(C14-$C$5)/$C$6</f>
        <v>0.49604090422702057</v>
      </c>
      <c r="H14" s="2">
        <f t="shared" si="1"/>
        <v>0.30188679245283018</v>
      </c>
      <c r="J14" s="5">
        <f t="shared" si="2"/>
        <v>2.0448176879874576E-5</v>
      </c>
      <c r="K14" s="5">
        <f t="shared" si="3"/>
        <v>0.99999999999718892</v>
      </c>
      <c r="L14" s="5">
        <f t="shared" si="4"/>
        <v>0.98688488685577624</v>
      </c>
      <c r="O14" s="5">
        <f t="shared" si="0"/>
        <v>0.347848223670711</v>
      </c>
      <c r="P14" s="1">
        <f t="shared" si="5"/>
        <v>5.8307867563643043</v>
      </c>
    </row>
    <row r="15" spans="1:20" ht="15.6" x14ac:dyDescent="0.3">
      <c r="A15" s="2">
        <v>5</v>
      </c>
      <c r="B15" s="2">
        <v>40</v>
      </c>
      <c r="C15" s="2">
        <v>5</v>
      </c>
      <c r="D15" s="2">
        <v>5.3</v>
      </c>
      <c r="F15" s="2">
        <f>(B15-$B$5)/$B$6</f>
        <v>-0.36008578520978113</v>
      </c>
      <c r="G15" s="2">
        <f>(C15-$C$5)/$C$6</f>
        <v>-0.91545760373604557</v>
      </c>
      <c r="H15" s="2">
        <f t="shared" si="1"/>
        <v>0.31446540880503149</v>
      </c>
      <c r="J15" s="5">
        <f t="shared" si="2"/>
        <v>0.15702449009261016</v>
      </c>
      <c r="K15" s="5">
        <f t="shared" si="3"/>
        <v>3.8994999099609031E-6</v>
      </c>
      <c r="L15" s="5">
        <f t="shared" si="4"/>
        <v>3.912914831281659E-9</v>
      </c>
      <c r="O15" s="5">
        <f t="shared" si="0"/>
        <v>0.43689315454353861</v>
      </c>
      <c r="P15" s="1">
        <f t="shared" si="5"/>
        <v>7.2466011572422628</v>
      </c>
    </row>
    <row r="16" spans="1:20" ht="15.6" x14ac:dyDescent="0.3">
      <c r="A16" s="2">
        <v>6</v>
      </c>
      <c r="B16" s="2">
        <v>27</v>
      </c>
      <c r="C16" s="2">
        <v>7</v>
      </c>
      <c r="D16" s="2">
        <v>6.2</v>
      </c>
      <c r="F16" s="2">
        <f>(B16-$B$5)/$B$6</f>
        <v>-1.2143038888096274</v>
      </c>
      <c r="G16" s="2">
        <f>(C16-$C$5)/$C$6</f>
        <v>-0.51217231574659805</v>
      </c>
      <c r="H16" s="2">
        <f t="shared" si="1"/>
        <v>0.37106918238993714</v>
      </c>
      <c r="J16" s="5">
        <f t="shared" si="2"/>
        <v>0.613306807705435</v>
      </c>
      <c r="K16" s="5">
        <f t="shared" si="3"/>
        <v>1.3068413628720171E-7</v>
      </c>
      <c r="L16" s="5">
        <f t="shared" si="4"/>
        <v>7.2544975379016666E-16</v>
      </c>
      <c r="O16" s="5">
        <f t="shared" si="0"/>
        <v>0.2728051466427231</v>
      </c>
      <c r="P16" s="1">
        <f t="shared" si="5"/>
        <v>4.6376018316192971</v>
      </c>
    </row>
    <row r="17" spans="1:16" ht="15.6" x14ac:dyDescent="0.3">
      <c r="A17" s="2">
        <v>7</v>
      </c>
      <c r="B17" s="2">
        <v>39</v>
      </c>
      <c r="C17" s="2">
        <v>13</v>
      </c>
      <c r="D17" s="2">
        <v>11.7</v>
      </c>
      <c r="F17" s="2">
        <f>(B17-$B$5)/$B$6</f>
        <v>-0.42579487010207701</v>
      </c>
      <c r="G17" s="2">
        <f>(C17-$C$5)/$C$6</f>
        <v>0.69768354822174428</v>
      </c>
      <c r="H17" s="2">
        <f t="shared" si="1"/>
        <v>0.71698113207547165</v>
      </c>
      <c r="J17" s="5">
        <f t="shared" si="2"/>
        <v>1.2924072649626301E-2</v>
      </c>
      <c r="K17" s="5">
        <f t="shared" si="3"/>
        <v>0.99976837661925377</v>
      </c>
      <c r="L17" s="5">
        <f t="shared" si="4"/>
        <v>3.369242273417043E-13</v>
      </c>
      <c r="O17" s="5">
        <f t="shared" si="0"/>
        <v>0.74927667184957414</v>
      </c>
      <c r="P17" s="1">
        <f t="shared" si="5"/>
        <v>12.213499082408228</v>
      </c>
    </row>
    <row r="18" spans="1:16" ht="15.6" x14ac:dyDescent="0.3">
      <c r="A18" s="2">
        <v>8</v>
      </c>
      <c r="B18" s="2">
        <v>52</v>
      </c>
      <c r="C18" s="2">
        <v>6</v>
      </c>
      <c r="D18" s="2">
        <v>5.7</v>
      </c>
      <c r="F18" s="2">
        <f>(B18-$B$5)/$B$6</f>
        <v>0.42842323349776923</v>
      </c>
      <c r="G18" s="2">
        <f>(C18-$C$5)/$C$6</f>
        <v>-0.71381495974132181</v>
      </c>
      <c r="H18" s="2">
        <f t="shared" si="1"/>
        <v>0.339622641509434</v>
      </c>
      <c r="J18" s="5">
        <f t="shared" si="2"/>
        <v>9.1896188393796804E-3</v>
      </c>
      <c r="K18" s="5">
        <f t="shared" si="3"/>
        <v>0.1582651648227581</v>
      </c>
      <c r="L18" s="5">
        <f t="shared" si="4"/>
        <v>3.3090832293666004E-4</v>
      </c>
      <c r="O18" s="5">
        <f t="shared" si="0"/>
        <v>0.53947095269947631</v>
      </c>
      <c r="P18" s="1">
        <f t="shared" si="5"/>
        <v>8.8775881479216725</v>
      </c>
    </row>
    <row r="19" spans="1:16" ht="15.6" x14ac:dyDescent="0.3">
      <c r="A19" s="2">
        <v>9</v>
      </c>
      <c r="B19" s="2">
        <v>61</v>
      </c>
      <c r="C19" s="2">
        <v>8</v>
      </c>
      <c r="D19" s="2">
        <v>10.8</v>
      </c>
      <c r="F19" s="2">
        <f>(B19-$B$5)/$B$6</f>
        <v>1.019804997528432</v>
      </c>
      <c r="G19" s="2">
        <f>(C19-$C$5)/$C$6</f>
        <v>-0.31052967175187435</v>
      </c>
      <c r="H19" s="2">
        <f t="shared" si="1"/>
        <v>0.66037735849056611</v>
      </c>
      <c r="J19" s="5">
        <f t="shared" si="2"/>
        <v>6.234444427226576E-4</v>
      </c>
      <c r="K19" s="5">
        <f t="shared" si="3"/>
        <v>0.99994318774049806</v>
      </c>
      <c r="L19" s="5">
        <f t="shared" si="4"/>
        <v>0.30889073477914142</v>
      </c>
      <c r="O19" s="5">
        <f t="shared" si="0"/>
        <v>0.63845259563270762</v>
      </c>
      <c r="P19" s="1">
        <f t="shared" si="5"/>
        <v>10.451396270560052</v>
      </c>
    </row>
    <row r="20" spans="1:16" ht="15.6" x14ac:dyDescent="0.3">
      <c r="A20" s="2">
        <v>10</v>
      </c>
      <c r="B20" s="2">
        <v>44</v>
      </c>
      <c r="C20" s="2">
        <v>14</v>
      </c>
      <c r="D20" s="2">
        <v>15.2</v>
      </c>
      <c r="F20" s="2">
        <f>(B20-$B$5)/$B$6</f>
        <v>-9.7249445640597676E-2</v>
      </c>
      <c r="G20" s="2">
        <f>(C20-$C$5)/$C$6</f>
        <v>0.89932619221646803</v>
      </c>
      <c r="H20" s="2">
        <f t="shared" si="1"/>
        <v>0.93710691823899372</v>
      </c>
      <c r="J20" s="5">
        <f t="shared" si="2"/>
        <v>3.0326955737173334E-3</v>
      </c>
      <c r="K20" s="5">
        <f t="shared" si="3"/>
        <v>0.99999945959590653</v>
      </c>
      <c r="L20" s="5">
        <f t="shared" si="4"/>
        <v>2.0743344906702434E-11</v>
      </c>
      <c r="O20" s="5">
        <f t="shared" si="0"/>
        <v>0.75227252423824431</v>
      </c>
      <c r="P20" s="1">
        <f t="shared" si="5"/>
        <v>12.261133135388084</v>
      </c>
    </row>
    <row r="21" spans="1:16" ht="15.6" x14ac:dyDescent="0.3">
      <c r="A21" s="2">
        <v>11</v>
      </c>
      <c r="B21" s="2">
        <v>62</v>
      </c>
      <c r="C21" s="2">
        <v>17</v>
      </c>
      <c r="D21" s="2">
        <v>6.2</v>
      </c>
      <c r="F21" s="2">
        <f>(B21-$B$5)/$B$6</f>
        <v>1.0855140824207279</v>
      </c>
      <c r="G21" s="2">
        <f>(C21-$C$5)/$C$6</f>
        <v>1.5042541242006393</v>
      </c>
      <c r="H21" s="2">
        <f t="shared" si="1"/>
        <v>0.37106918238993714</v>
      </c>
      <c r="J21" s="5">
        <f t="shared" si="2"/>
        <v>1.971269629564297E-5</v>
      </c>
      <c r="K21" s="5">
        <f t="shared" si="3"/>
        <v>0.99999999999999911</v>
      </c>
      <c r="L21" s="5">
        <f t="shared" si="4"/>
        <v>1.0708557808273147E-4</v>
      </c>
      <c r="O21" s="5">
        <f t="shared" si="0"/>
        <v>0.75313057805492212</v>
      </c>
      <c r="P21" s="1">
        <f t="shared" si="5"/>
        <v>12.274776191073261</v>
      </c>
    </row>
    <row r="22" spans="1:16" ht="15.6" x14ac:dyDescent="0.3">
      <c r="A22" s="2">
        <v>12</v>
      </c>
      <c r="B22" s="2">
        <v>18</v>
      </c>
      <c r="C22" s="2">
        <v>5</v>
      </c>
      <c r="D22" s="2">
        <v>4.9000000000000004</v>
      </c>
      <c r="F22" s="2">
        <f>(B22-$B$5)/$B$6</f>
        <v>-1.80568565284029</v>
      </c>
      <c r="G22" s="2">
        <f>(C22-$C$5)/$C$6</f>
        <v>-0.91545760373604557</v>
      </c>
      <c r="H22" s="2">
        <f t="shared" si="1"/>
        <v>0.28930817610062898</v>
      </c>
      <c r="J22" s="5">
        <f t="shared" si="2"/>
        <v>0.95931703937752599</v>
      </c>
      <c r="K22" s="5">
        <f t="shared" si="3"/>
        <v>1.3960459024631233E-12</v>
      </c>
      <c r="L22" s="5">
        <f t="shared" si="4"/>
        <v>5.3727990440561765E-19</v>
      </c>
      <c r="O22" s="5">
        <f t="shared" si="0"/>
        <v>0.1777779912105443</v>
      </c>
      <c r="P22" s="1">
        <f t="shared" si="5"/>
        <v>3.1266700602476538</v>
      </c>
    </row>
    <row r="23" spans="1:16" ht="15.6" x14ac:dyDescent="0.3">
      <c r="A23" s="2">
        <v>13</v>
      </c>
      <c r="B23" s="2">
        <v>16</v>
      </c>
      <c r="C23" s="2">
        <v>0</v>
      </c>
      <c r="D23" s="2">
        <v>2.9</v>
      </c>
      <c r="F23" s="2">
        <f>(B23-$B$5)/$B$6</f>
        <v>-1.9371038226248818</v>
      </c>
      <c r="G23" s="2">
        <f>(C23-$C$5)/$C$6</f>
        <v>-1.9236708237096642</v>
      </c>
      <c r="H23" s="2">
        <f t="shared" si="1"/>
        <v>0.16352201257861637</v>
      </c>
      <c r="J23" s="5">
        <f t="shared" si="2"/>
        <v>0.99549241023239443</v>
      </c>
      <c r="K23" s="5">
        <f t="shared" si="3"/>
        <v>5.2868254287856638E-19</v>
      </c>
      <c r="L23" s="5">
        <f t="shared" si="4"/>
        <v>1.2418067434386913E-17</v>
      </c>
      <c r="O23" s="5">
        <f t="shared" si="0"/>
        <v>0.16951253692929022</v>
      </c>
      <c r="P23" s="1">
        <f t="shared" si="5"/>
        <v>2.9952493371757143</v>
      </c>
    </row>
    <row r="24" spans="1:16" ht="15.6" x14ac:dyDescent="0.3">
      <c r="A24" s="2">
        <v>14</v>
      </c>
      <c r="B24" s="2">
        <v>18</v>
      </c>
      <c r="C24" s="2">
        <v>12</v>
      </c>
      <c r="D24" s="2">
        <v>4.5999999999999996</v>
      </c>
      <c r="F24" s="2">
        <f>(B24-$B$5)/$B$6</f>
        <v>-1.80568565284029</v>
      </c>
      <c r="G24" s="2">
        <f>(C24-$C$5)/$C$6</f>
        <v>0.49604090422702057</v>
      </c>
      <c r="H24" s="2">
        <f t="shared" si="1"/>
        <v>0.27044025157232704</v>
      </c>
      <c r="J24" s="5">
        <f t="shared" si="2"/>
        <v>0.65580277490658168</v>
      </c>
      <c r="K24" s="5">
        <f t="shared" si="3"/>
        <v>2.064346232785372E-4</v>
      </c>
      <c r="L24" s="5">
        <f t="shared" si="4"/>
        <v>3.6779347580292396E-22</v>
      </c>
      <c r="O24" s="5">
        <f t="shared" si="0"/>
        <v>0.25963189829351985</v>
      </c>
      <c r="P24" s="1">
        <f t="shared" si="5"/>
        <v>4.4281471828669652</v>
      </c>
    </row>
    <row r="25" spans="1:16" ht="15.6" x14ac:dyDescent="0.3">
      <c r="A25" s="2">
        <v>15</v>
      </c>
      <c r="B25" s="2">
        <v>71</v>
      </c>
      <c r="C25" s="2">
        <v>2</v>
      </c>
      <c r="D25" s="2">
        <v>5</v>
      </c>
      <c r="F25" s="2">
        <f>(B25-$B$5)/$B$6</f>
        <v>1.6768958464513906</v>
      </c>
      <c r="G25" s="2">
        <f>(C25-$C$5)/$C$6</f>
        <v>-1.5203855357202167</v>
      </c>
      <c r="H25" s="2">
        <f t="shared" si="1"/>
        <v>0.29559748427672961</v>
      </c>
      <c r="J25" s="5">
        <f t="shared" si="2"/>
        <v>5.9658823345265163E-4</v>
      </c>
      <c r="K25" s="5">
        <f t="shared" si="3"/>
        <v>0.59815219654600449</v>
      </c>
      <c r="L25" s="5">
        <f t="shared" si="4"/>
        <v>0.99999985731875995</v>
      </c>
      <c r="O25" s="5">
        <f t="shared" si="0"/>
        <v>0.24929035271789671</v>
      </c>
      <c r="P25" s="1">
        <f t="shared" si="5"/>
        <v>4.2637166082145574</v>
      </c>
    </row>
    <row r="26" spans="1:16" ht="15.6" x14ac:dyDescent="0.3">
      <c r="A26" s="2">
        <v>16</v>
      </c>
      <c r="B26" s="2">
        <v>60</v>
      </c>
      <c r="C26" s="2">
        <v>8</v>
      </c>
      <c r="D26" s="2">
        <v>11</v>
      </c>
      <c r="F26" s="2">
        <f>(B26-$B$5)/$B$6</f>
        <v>0.95409591263613613</v>
      </c>
      <c r="G26" s="2">
        <f>(C26-$C$5)/$C$6</f>
        <v>-0.31052967175187435</v>
      </c>
      <c r="H26" s="2">
        <f t="shared" si="1"/>
        <v>0.67295597484276726</v>
      </c>
      <c r="J26" s="5">
        <f t="shared" si="2"/>
        <v>7.7677390814503142E-4</v>
      </c>
      <c r="K26" s="5">
        <f t="shared" si="3"/>
        <v>0.99988846187634206</v>
      </c>
      <c r="L26" s="5">
        <f t="shared" si="4"/>
        <v>0.1373439366080936</v>
      </c>
      <c r="O26" s="5">
        <f t="shared" si="0"/>
        <v>0.70506103387513763</v>
      </c>
      <c r="P26" s="1">
        <f t="shared" si="5"/>
        <v>11.510470438614687</v>
      </c>
    </row>
    <row r="27" spans="1:16" ht="15.6" x14ac:dyDescent="0.3">
      <c r="A27" s="2">
        <v>17</v>
      </c>
      <c r="B27" s="2">
        <v>46</v>
      </c>
      <c r="C27" s="2">
        <v>9</v>
      </c>
      <c r="D27" s="2">
        <v>10.4</v>
      </c>
      <c r="F27" s="2">
        <f>(B27-$B$5)/$B$6</f>
        <v>3.4168724143994057E-2</v>
      </c>
      <c r="G27" s="2">
        <f>(C27-$C$5)/$C$6</f>
        <v>-0.10888702775715065</v>
      </c>
      <c r="H27" s="2">
        <f t="shared" si="1"/>
        <v>0.6352201257861636</v>
      </c>
      <c r="J27" s="5">
        <f t="shared" si="2"/>
        <v>1.1677144898165254E-2</v>
      </c>
      <c r="K27" s="5">
        <f t="shared" si="3"/>
        <v>0.91238442962160726</v>
      </c>
      <c r="L27" s="5">
        <f t="shared" si="4"/>
        <v>2.9776771650554542E-8</v>
      </c>
      <c r="O27" s="5">
        <f t="shared" si="0"/>
        <v>0.7308488932678725</v>
      </c>
      <c r="P27" s="1">
        <f t="shared" si="5"/>
        <v>11.920497402959173</v>
      </c>
    </row>
    <row r="28" spans="1:16" ht="15.6" x14ac:dyDescent="0.3">
      <c r="A28" s="2">
        <v>18</v>
      </c>
      <c r="B28" s="2">
        <v>58</v>
      </c>
      <c r="C28" s="2">
        <v>9</v>
      </c>
      <c r="D28" s="2">
        <v>13.9</v>
      </c>
      <c r="F28" s="2">
        <f>(B28-$B$5)/$B$6</f>
        <v>0.82267774285154438</v>
      </c>
      <c r="G28" s="2">
        <f>(C28-$C$5)/$C$6</f>
        <v>-0.10888702775715065</v>
      </c>
      <c r="H28" s="2">
        <f t="shared" si="1"/>
        <v>0.85534591194968557</v>
      </c>
      <c r="J28" s="5">
        <f t="shared" si="2"/>
        <v>8.4199576588021006E-4</v>
      </c>
      <c r="K28" s="5">
        <f t="shared" si="3"/>
        <v>0.99997073623357069</v>
      </c>
      <c r="L28" s="5">
        <f t="shared" si="4"/>
        <v>7.0831551757485163E-3</v>
      </c>
      <c r="O28" s="5">
        <f t="shared" si="0"/>
        <v>0.75058005279764828</v>
      </c>
      <c r="P28" s="1">
        <f t="shared" si="5"/>
        <v>12.234222839482607</v>
      </c>
    </row>
    <row r="29" spans="1:16" ht="15.6" x14ac:dyDescent="0.3">
      <c r="A29" s="2">
        <v>19</v>
      </c>
      <c r="B29" s="2">
        <v>48</v>
      </c>
      <c r="C29" s="2">
        <v>5</v>
      </c>
      <c r="D29" s="2">
        <v>9.1</v>
      </c>
      <c r="F29" s="2">
        <f>(B29-$B$5)/$B$6</f>
        <v>0.16558689392858578</v>
      </c>
      <c r="G29" s="2">
        <f>(C29-$C$5)/$C$6</f>
        <v>-0.91545760373604557</v>
      </c>
      <c r="H29" s="2">
        <f t="shared" si="1"/>
        <v>0.55345911949685533</v>
      </c>
      <c r="J29" s="5">
        <f t="shared" si="2"/>
        <v>3.1041974301917234E-2</v>
      </c>
      <c r="K29" s="5">
        <f t="shared" si="3"/>
        <v>8.6035389915370603E-4</v>
      </c>
      <c r="L29" s="5">
        <f t="shared" si="4"/>
        <v>1.5093316464026941E-5</v>
      </c>
      <c r="O29" s="5">
        <f t="shared" si="0"/>
        <v>0.48694909679728904</v>
      </c>
      <c r="P29" s="1">
        <f t="shared" si="5"/>
        <v>8.0424906390768953</v>
      </c>
    </row>
    <row r="30" spans="1:16" ht="15.6" x14ac:dyDescent="0.3">
      <c r="A30" s="2">
        <v>20</v>
      </c>
      <c r="B30" s="2">
        <v>46</v>
      </c>
      <c r="C30" s="2">
        <v>6</v>
      </c>
      <c r="D30" s="2">
        <v>10.3</v>
      </c>
      <c r="F30" s="2">
        <f>(B30-$B$5)/$B$6</f>
        <v>3.4168724143994057E-2</v>
      </c>
      <c r="G30" s="2">
        <f>(C30-$C$5)/$C$6</f>
        <v>-0.71381495974132181</v>
      </c>
      <c r="H30" s="2">
        <f t="shared" si="1"/>
        <v>0.62893081761006298</v>
      </c>
      <c r="J30" s="5">
        <f t="shared" si="2"/>
        <v>3.3563057751731282E-2</v>
      </c>
      <c r="K30" s="5">
        <f t="shared" si="3"/>
        <v>3.2715731105086732E-3</v>
      </c>
      <c r="L30" s="5">
        <f t="shared" si="4"/>
        <v>6.7629006133261728E-7</v>
      </c>
      <c r="O30" s="5">
        <f t="shared" si="0"/>
        <v>0.48662668365431694</v>
      </c>
      <c r="P30" s="1">
        <f t="shared" si="5"/>
        <v>8.0373642701036392</v>
      </c>
    </row>
    <row r="31" spans="1:16" ht="15.6" x14ac:dyDescent="0.3">
      <c r="A31" s="2">
        <v>21</v>
      </c>
      <c r="B31" s="2">
        <v>47</v>
      </c>
      <c r="C31" s="2">
        <v>10</v>
      </c>
      <c r="D31" s="2">
        <v>10.8</v>
      </c>
      <c r="F31" s="2">
        <f>(B31-$B$5)/$B$6</f>
        <v>9.9877809036289913E-2</v>
      </c>
      <c r="G31" s="2">
        <f>(C31-$C$5)/$C$6</f>
        <v>9.2755616237573085E-2</v>
      </c>
      <c r="H31" s="2">
        <f t="shared" si="1"/>
        <v>0.66037735849056611</v>
      </c>
      <c r="J31" s="5">
        <f t="shared" si="2"/>
        <v>6.5754551491668334E-3</v>
      </c>
      <c r="K31" s="5">
        <f t="shared" si="3"/>
        <v>0.99668245920438436</v>
      </c>
      <c r="L31" s="5">
        <f t="shared" si="4"/>
        <v>2.9517443454696065E-8</v>
      </c>
      <c r="O31" s="5">
        <f t="shared" si="0"/>
        <v>0.75052505851340545</v>
      </c>
      <c r="P31" s="1">
        <f t="shared" si="5"/>
        <v>12.233348430363145</v>
      </c>
    </row>
    <row r="32" spans="1:16" ht="15.6" x14ac:dyDescent="0.3">
      <c r="A32" s="2">
        <v>22</v>
      </c>
      <c r="B32" s="2">
        <v>36</v>
      </c>
      <c r="C32" s="2">
        <v>18</v>
      </c>
      <c r="D32" s="2">
        <v>9.5</v>
      </c>
      <c r="F32" s="2">
        <f>(B32-$B$5)/$B$6</f>
        <v>-0.62292212477896458</v>
      </c>
      <c r="G32" s="2">
        <f>(C32-$C$5)/$C$6</f>
        <v>1.705896768195363</v>
      </c>
      <c r="H32" s="2">
        <f t="shared" si="1"/>
        <v>0.57861635220125784</v>
      </c>
      <c r="J32" s="5">
        <f t="shared" si="2"/>
        <v>4.1831350527265629E-3</v>
      </c>
      <c r="K32" s="5">
        <f t="shared" si="3"/>
        <v>0.99999999744021517</v>
      </c>
      <c r="L32" s="5">
        <f t="shared" si="4"/>
        <v>8.3607849263617188E-17</v>
      </c>
      <c r="O32" s="5">
        <f t="shared" si="0"/>
        <v>0.75193104548626666</v>
      </c>
      <c r="P32" s="1">
        <f t="shared" si="5"/>
        <v>12.255703623231639</v>
      </c>
    </row>
    <row r="33" spans="1:16" ht="15.6" x14ac:dyDescent="0.3">
      <c r="A33" s="2">
        <v>23</v>
      </c>
      <c r="B33" s="2">
        <v>34</v>
      </c>
      <c r="C33" s="2">
        <v>8</v>
      </c>
      <c r="D33" s="2">
        <v>6.7</v>
      </c>
      <c r="F33" s="2">
        <f>(B33-$B$5)/$B$6</f>
        <v>-0.75434029456355634</v>
      </c>
      <c r="G33" s="2">
        <f>(C33-$C$5)/$C$6</f>
        <v>-0.31052967175187435</v>
      </c>
      <c r="H33" s="2">
        <f t="shared" si="1"/>
        <v>0.40251572327044033</v>
      </c>
      <c r="J33" s="5">
        <f t="shared" si="2"/>
        <v>0.19178342395314404</v>
      </c>
      <c r="K33" s="5">
        <f t="shared" si="3"/>
        <v>2.1592521563060878E-4</v>
      </c>
      <c r="L33" s="5">
        <f t="shared" si="4"/>
        <v>3.51986975929085E-13</v>
      </c>
      <c r="O33" s="5">
        <f t="shared" si="0"/>
        <v>0.42338358126661452</v>
      </c>
      <c r="P33" s="1">
        <f t="shared" si="5"/>
        <v>7.0317989421391704</v>
      </c>
    </row>
    <row r="34" spans="1:16" ht="15.6" x14ac:dyDescent="0.3">
      <c r="A34" s="2">
        <v>24</v>
      </c>
      <c r="B34" s="2">
        <v>64</v>
      </c>
      <c r="C34" s="2">
        <v>12</v>
      </c>
      <c r="D34" s="2">
        <v>9.9</v>
      </c>
      <c r="F34" s="2">
        <f>(B34-$B$5)/$B$6</f>
        <v>1.2169322522053196</v>
      </c>
      <c r="G34" s="2">
        <f>(C34-$C$5)/$C$6</f>
        <v>0.49604090422702057</v>
      </c>
      <c r="H34" s="2">
        <f t="shared" si="1"/>
        <v>0.60377358490566035</v>
      </c>
      <c r="J34" s="5">
        <f t="shared" si="2"/>
        <v>7.6561647402003955E-5</v>
      </c>
      <c r="K34" s="5">
        <f t="shared" si="3"/>
        <v>0.99999999983897414</v>
      </c>
      <c r="L34" s="5">
        <f t="shared" si="4"/>
        <v>0.13325078772849958</v>
      </c>
      <c r="O34" s="5">
        <f t="shared" si="0"/>
        <v>0.7068200538519559</v>
      </c>
      <c r="P34" s="1">
        <f t="shared" si="5"/>
        <v>11.538438856246099</v>
      </c>
    </row>
    <row r="35" spans="1:16" ht="15.6" x14ac:dyDescent="0.3">
      <c r="A35" s="2">
        <v>25</v>
      </c>
      <c r="B35" s="2">
        <v>63</v>
      </c>
      <c r="C35" s="2">
        <v>3</v>
      </c>
      <c r="D35" s="2">
        <v>3.2</v>
      </c>
      <c r="F35" s="2">
        <f>(B35-$B$5)/$B$6</f>
        <v>1.1512231673130238</v>
      </c>
      <c r="G35" s="2">
        <f>(C35-$C$5)/$C$6</f>
        <v>-1.3187428917254931</v>
      </c>
      <c r="H35" s="2">
        <f t="shared" si="1"/>
        <v>0.18238993710691828</v>
      </c>
      <c r="J35" s="5">
        <f t="shared" si="2"/>
        <v>2.4171716669855853E-3</v>
      </c>
      <c r="K35" s="5">
        <f t="shared" si="3"/>
        <v>9.0122197225946499E-2</v>
      </c>
      <c r="L35" s="5">
        <f t="shared" si="4"/>
        <v>0.9984437956629969</v>
      </c>
      <c r="O35" s="5">
        <f>1/(1+EXP(-(J35*$O$2+K35*$O$3+L35*$O$4+$O$5)))</f>
        <v>0.15826478408622588</v>
      </c>
      <c r="P35" s="1">
        <f t="shared" si="5"/>
        <v>2.8164100669709913</v>
      </c>
    </row>
    <row r="36" spans="1:16" ht="15.6" x14ac:dyDescent="0.3">
      <c r="A36" s="2">
        <v>26</v>
      </c>
      <c r="B36" s="2">
        <v>41</v>
      </c>
      <c r="C36" s="2">
        <v>15</v>
      </c>
      <c r="D36" s="2">
        <v>13.3</v>
      </c>
      <c r="F36" s="2">
        <f>(B36-$B$5)/$B$6</f>
        <v>-0.29437670031748525</v>
      </c>
      <c r="G36" s="2">
        <f>(C36-$C$5)/$C$6</f>
        <v>1.1009688362111918</v>
      </c>
      <c r="H36" s="2">
        <f t="shared" si="1"/>
        <v>0.8176100628930818</v>
      </c>
      <c r="J36" s="5">
        <f t="shared" si="2"/>
        <v>4.0923625267529915E-3</v>
      </c>
      <c r="K36" s="5">
        <f t="shared" si="3"/>
        <v>0.99999972164762019</v>
      </c>
      <c r="L36" s="5">
        <f t="shared" si="4"/>
        <v>3.310811841563046E-13</v>
      </c>
      <c r="O36" s="5">
        <f t="shared" ref="O36:O99" si="6">1/(1+EXP(-(J36*$O$2+K36*$O$3+L36*$O$4+$O$5)))</f>
        <v>0.75195795174691182</v>
      </c>
      <c r="P36" s="1">
        <f t="shared" si="5"/>
        <v>12.256131432775897</v>
      </c>
    </row>
    <row r="37" spans="1:16" ht="15.6" x14ac:dyDescent="0.3">
      <c r="A37" s="2">
        <v>27</v>
      </c>
      <c r="B37" s="2">
        <v>25</v>
      </c>
      <c r="C37" s="2">
        <v>2</v>
      </c>
      <c r="D37" s="2">
        <v>1.9</v>
      </c>
      <c r="F37" s="2">
        <f>(B37-$B$5)/$B$6</f>
        <v>-1.3457220585942191</v>
      </c>
      <c r="G37" s="2">
        <f>(C37-$C$5)/$C$6</f>
        <v>-1.5203855357202167</v>
      </c>
      <c r="H37" s="2">
        <f t="shared" si="1"/>
        <v>0.10062893081761007</v>
      </c>
      <c r="J37" s="5">
        <f t="shared" si="2"/>
        <v>0.93692604117051637</v>
      </c>
      <c r="K37" s="5">
        <f t="shared" si="3"/>
        <v>4.9490085099086095E-14</v>
      </c>
      <c r="L37" s="5">
        <f t="shared" si="4"/>
        <v>1.6767208095734864E-14</v>
      </c>
      <c r="O37" s="5">
        <f t="shared" si="6"/>
        <v>0.18305035810845238</v>
      </c>
      <c r="P37" s="1">
        <f t="shared" si="5"/>
        <v>3.2105006939243923</v>
      </c>
    </row>
    <row r="38" spans="1:16" ht="15.6" x14ac:dyDescent="0.3">
      <c r="A38" s="2">
        <v>28</v>
      </c>
      <c r="B38" s="2">
        <v>37</v>
      </c>
      <c r="C38" s="2">
        <v>5</v>
      </c>
      <c r="D38" s="2">
        <v>5.6</v>
      </c>
      <c r="F38" s="2">
        <f>(B38-$B$5)/$B$6</f>
        <v>-0.5572130398866687</v>
      </c>
      <c r="G38" s="2">
        <f>(C38-$C$5)/$C$6</f>
        <v>-0.91545760373604557</v>
      </c>
      <c r="H38" s="2">
        <f t="shared" si="1"/>
        <v>0.33333333333333337</v>
      </c>
      <c r="J38" s="5">
        <f t="shared" si="2"/>
        <v>0.26494816856070519</v>
      </c>
      <c r="K38" s="5">
        <f t="shared" si="3"/>
        <v>5.1522302168774473E-7</v>
      </c>
      <c r="L38" s="5">
        <f t="shared" si="4"/>
        <v>1.7686476979945396E-10</v>
      </c>
      <c r="O38" s="5">
        <f t="shared" si="6"/>
        <v>0.39516358852881361</v>
      </c>
      <c r="P38" s="1">
        <f t="shared" si="5"/>
        <v>6.5831010576081361</v>
      </c>
    </row>
    <row r="39" spans="1:16" ht="15.6" x14ac:dyDescent="0.3">
      <c r="A39" s="2">
        <v>29</v>
      </c>
      <c r="B39" s="2">
        <v>22</v>
      </c>
      <c r="C39" s="2">
        <v>7</v>
      </c>
      <c r="D39" s="2">
        <v>2.1</v>
      </c>
      <c r="F39" s="2">
        <f>(B39-$B$5)/$B$6</f>
        <v>-1.5428493132711067</v>
      </c>
      <c r="G39" s="2">
        <f>(C39-$C$5)/$C$6</f>
        <v>-0.51217231574659805</v>
      </c>
      <c r="H39" s="2">
        <f t="shared" si="1"/>
        <v>0.11320754716981134</v>
      </c>
      <c r="J39" s="5">
        <f t="shared" si="2"/>
        <v>0.82656121438042485</v>
      </c>
      <c r="K39" s="5">
        <f t="shared" si="3"/>
        <v>4.4791717962683882E-9</v>
      </c>
      <c r="L39" s="5">
        <f t="shared" si="4"/>
        <v>4.1607877774182286E-18</v>
      </c>
      <c r="O39" s="5">
        <f t="shared" si="6"/>
        <v>0.21080917467688967</v>
      </c>
      <c r="P39" s="1">
        <f t="shared" si="5"/>
        <v>3.6518658773625452</v>
      </c>
    </row>
    <row r="40" spans="1:16" ht="15.6" x14ac:dyDescent="0.3">
      <c r="A40" s="2">
        <v>30</v>
      </c>
      <c r="B40" s="2">
        <v>49</v>
      </c>
      <c r="C40" s="2">
        <v>11</v>
      </c>
      <c r="D40" s="2">
        <v>13.8</v>
      </c>
      <c r="F40" s="2">
        <f>(B40-$B$5)/$B$6</f>
        <v>0.23129597882088165</v>
      </c>
      <c r="G40" s="2">
        <f>(C40-$C$5)/$C$6</f>
        <v>0.29439826023229682</v>
      </c>
      <c r="H40" s="2">
        <f t="shared" si="1"/>
        <v>0.84905660377358494</v>
      </c>
      <c r="J40" s="5">
        <f t="shared" si="2"/>
        <v>2.9668127956261592E-3</v>
      </c>
      <c r="K40" s="5">
        <f t="shared" si="3"/>
        <v>0.99994123957543002</v>
      </c>
      <c r="L40" s="5">
        <f t="shared" si="4"/>
        <v>8.2142175544235736E-8</v>
      </c>
      <c r="O40" s="5">
        <f t="shared" si="6"/>
        <v>0.75227990579235504</v>
      </c>
      <c r="P40" s="1">
        <f t="shared" si="5"/>
        <v>12.261250502098445</v>
      </c>
    </row>
    <row r="41" spans="1:16" ht="15.6" x14ac:dyDescent="0.3">
      <c r="A41" s="2">
        <v>31</v>
      </c>
      <c r="B41" s="2">
        <v>48</v>
      </c>
      <c r="C41" s="2">
        <v>18</v>
      </c>
      <c r="D41" s="2">
        <v>8.1</v>
      </c>
      <c r="F41" s="2">
        <f>(B41-$B$5)/$B$6</f>
        <v>0.16558689392858578</v>
      </c>
      <c r="G41" s="2">
        <f>(C41-$C$5)/$C$6</f>
        <v>1.705896768195363</v>
      </c>
      <c r="H41" s="2">
        <f t="shared" si="1"/>
        <v>0.49056603773584911</v>
      </c>
      <c r="J41" s="5">
        <f t="shared" si="2"/>
        <v>2.9952302506352607E-4</v>
      </c>
      <c r="K41" s="5">
        <f t="shared" si="3"/>
        <v>0.99999999999921996</v>
      </c>
      <c r="L41" s="5">
        <f t="shared" si="4"/>
        <v>2.0030108697260904E-11</v>
      </c>
      <c r="O41" s="5">
        <f t="shared" si="6"/>
        <v>0.75308291051962528</v>
      </c>
      <c r="P41" s="1">
        <f t="shared" si="5"/>
        <v>12.274018277262041</v>
      </c>
    </row>
    <row r="42" spans="1:16" ht="15.6" x14ac:dyDescent="0.3">
      <c r="A42" s="2">
        <v>32</v>
      </c>
      <c r="B42" s="2">
        <v>45</v>
      </c>
      <c r="C42" s="2">
        <v>15</v>
      </c>
      <c r="D42" s="2">
        <v>14.5</v>
      </c>
      <c r="F42" s="2">
        <f>(B42-$B$5)/$B$6</f>
        <v>-3.1540360748301806E-2</v>
      </c>
      <c r="G42" s="2">
        <f>(C42-$C$5)/$C$6</f>
        <v>1.1009688362111918</v>
      </c>
      <c r="H42" s="2">
        <f t="shared" si="1"/>
        <v>0.89308176100628933</v>
      </c>
      <c r="J42" s="5">
        <f t="shared" si="2"/>
        <v>1.7012241658102699E-3</v>
      </c>
      <c r="K42" s="5">
        <f t="shared" si="3"/>
        <v>0.9999999812683994</v>
      </c>
      <c r="L42" s="5">
        <f t="shared" si="4"/>
        <v>2.0562689514219732E-11</v>
      </c>
      <c r="O42" s="5">
        <f t="shared" si="6"/>
        <v>0.75266758236422493</v>
      </c>
      <c r="P42" s="1">
        <f t="shared" si="5"/>
        <v>12.267414559591176</v>
      </c>
    </row>
    <row r="43" spans="1:16" ht="15.6" x14ac:dyDescent="0.3">
      <c r="A43" s="2">
        <v>33</v>
      </c>
      <c r="B43" s="2">
        <v>66</v>
      </c>
      <c r="C43" s="2">
        <v>6</v>
      </c>
      <c r="D43" s="2">
        <v>6.2</v>
      </c>
      <c r="F43" s="2">
        <f>(B43-$B$5)/$B$6</f>
        <v>1.3483504219899114</v>
      </c>
      <c r="G43" s="2">
        <f>(C43-$C$5)/$C$6</f>
        <v>-0.71381495974132181</v>
      </c>
      <c r="H43" s="2">
        <f t="shared" si="1"/>
        <v>0.37106918238993714</v>
      </c>
      <c r="J43" s="5">
        <f t="shared" si="2"/>
        <v>4.2582667738639407E-4</v>
      </c>
      <c r="K43" s="5">
        <f t="shared" si="3"/>
        <v>0.99957972183775434</v>
      </c>
      <c r="L43" s="5">
        <f t="shared" si="4"/>
        <v>0.99840248382785102</v>
      </c>
      <c r="O43" s="5">
        <f t="shared" si="6"/>
        <v>0.34299367786851465</v>
      </c>
      <c r="P43" s="1">
        <f t="shared" si="5"/>
        <v>5.7535994781093818</v>
      </c>
    </row>
    <row r="44" spans="1:16" ht="15.6" x14ac:dyDescent="0.3">
      <c r="A44" s="2">
        <v>34</v>
      </c>
      <c r="B44" s="2">
        <v>42</v>
      </c>
      <c r="C44" s="2">
        <v>12</v>
      </c>
      <c r="D44" s="2">
        <v>12.6</v>
      </c>
      <c r="F44" s="2">
        <f>(B44-$B$5)/$B$6</f>
        <v>-0.2286676154251894</v>
      </c>
      <c r="G44" s="2">
        <f>(C44-$C$5)/$C$6</f>
        <v>0.49604090422702057</v>
      </c>
      <c r="H44" s="2">
        <f t="shared" si="1"/>
        <v>0.77358490566037741</v>
      </c>
      <c r="J44" s="5">
        <f t="shared" si="2"/>
        <v>9.5995861069669928E-3</v>
      </c>
      <c r="K44" s="5">
        <f t="shared" si="3"/>
        <v>0.99955041531406297</v>
      </c>
      <c r="L44" s="5">
        <f t="shared" si="4"/>
        <v>2.1109431129348552E-11</v>
      </c>
      <c r="O44" s="5">
        <f t="shared" si="6"/>
        <v>0.75022425803445769</v>
      </c>
      <c r="P44" s="1">
        <f t="shared" si="5"/>
        <v>12.228565702747877</v>
      </c>
    </row>
    <row r="45" spans="1:16" ht="15.6" x14ac:dyDescent="0.3">
      <c r="A45" s="2">
        <v>35</v>
      </c>
      <c r="B45" s="2">
        <v>22</v>
      </c>
      <c r="C45" s="2">
        <v>13</v>
      </c>
      <c r="D45" s="2">
        <v>5.5</v>
      </c>
      <c r="F45" s="2">
        <f>(B45-$B$5)/$B$6</f>
        <v>-1.5428493132711067</v>
      </c>
      <c r="G45" s="2">
        <f>(C45-$C$5)/$C$6</f>
        <v>0.69768354822174428</v>
      </c>
      <c r="H45" s="2">
        <f t="shared" si="1"/>
        <v>0.32704402515723274</v>
      </c>
      <c r="J45" s="5">
        <f t="shared" si="2"/>
        <v>0.35550621541842653</v>
      </c>
      <c r="K45" s="5">
        <f t="shared" si="3"/>
        <v>4.3139957746907799E-2</v>
      </c>
      <c r="L45" s="5">
        <f t="shared" si="4"/>
        <v>8.0661113702192852E-21</v>
      </c>
      <c r="O45" s="5">
        <f t="shared" si="6"/>
        <v>0.37248060002090722</v>
      </c>
      <c r="P45" s="1">
        <f t="shared" si="5"/>
        <v>6.222441540332424</v>
      </c>
    </row>
    <row r="46" spans="1:16" ht="15.6" x14ac:dyDescent="0.3">
      <c r="A46" s="2">
        <v>36</v>
      </c>
      <c r="B46" s="2">
        <v>30</v>
      </c>
      <c r="C46" s="2">
        <v>12</v>
      </c>
      <c r="D46" s="2">
        <v>9.6</v>
      </c>
      <c r="F46" s="2">
        <f>(B46-$B$5)/$B$6</f>
        <v>-1.0171766341327397</v>
      </c>
      <c r="G46" s="2">
        <f>(C46-$C$5)/$C$6</f>
        <v>0.49604090422702057</v>
      </c>
      <c r="H46" s="2">
        <f t="shared" si="1"/>
        <v>0.58490566037735847</v>
      </c>
      <c r="J46" s="5">
        <f t="shared" si="2"/>
        <v>0.11963701401505442</v>
      </c>
      <c r="K46" s="5">
        <f t="shared" si="3"/>
        <v>0.40388778521641805</v>
      </c>
      <c r="L46" s="5">
        <f t="shared" si="4"/>
        <v>8.8113058325366487E-17</v>
      </c>
      <c r="O46" s="5">
        <f t="shared" si="6"/>
        <v>0.56410382131503445</v>
      </c>
      <c r="P46" s="1">
        <f t="shared" si="5"/>
        <v>9.2692507589090471</v>
      </c>
    </row>
    <row r="47" spans="1:16" ht="15.6" x14ac:dyDescent="0.3">
      <c r="A47" s="2">
        <v>37</v>
      </c>
      <c r="B47" s="2">
        <v>66</v>
      </c>
      <c r="C47" s="2">
        <v>6</v>
      </c>
      <c r="D47" s="2">
        <v>5.0999999999999996</v>
      </c>
      <c r="F47" s="2">
        <f>(B47-$B$5)/$B$6</f>
        <v>1.3483504219899114</v>
      </c>
      <c r="G47" s="2">
        <f>(C47-$C$5)/$C$6</f>
        <v>-0.71381495974132181</v>
      </c>
      <c r="H47" s="2">
        <f t="shared" si="1"/>
        <v>0.30188679245283018</v>
      </c>
      <c r="J47" s="5">
        <f t="shared" si="2"/>
        <v>4.2582667738639407E-4</v>
      </c>
      <c r="K47" s="5">
        <f t="shared" si="3"/>
        <v>0.99957972183775434</v>
      </c>
      <c r="L47" s="5">
        <f t="shared" si="4"/>
        <v>0.99840248382785102</v>
      </c>
      <c r="O47" s="5">
        <f t="shared" si="6"/>
        <v>0.34299367786851465</v>
      </c>
      <c r="P47" s="1">
        <f t="shared" si="5"/>
        <v>5.7535994781093818</v>
      </c>
    </row>
    <row r="48" spans="1:16" ht="15.6" x14ac:dyDescent="0.3">
      <c r="A48" s="2">
        <v>38</v>
      </c>
      <c r="B48" s="2">
        <v>32</v>
      </c>
      <c r="C48" s="2">
        <v>12</v>
      </c>
      <c r="D48" s="2">
        <v>11</v>
      </c>
      <c r="F48" s="2">
        <f>(B48-$B$5)/$B$6</f>
        <v>-0.88575846434814798</v>
      </c>
      <c r="G48" s="2">
        <f>(C48-$C$5)/$C$6</f>
        <v>0.49604090422702057</v>
      </c>
      <c r="H48" s="2">
        <f t="shared" si="1"/>
        <v>0.67295597484276726</v>
      </c>
      <c r="J48" s="5">
        <f t="shared" si="2"/>
        <v>8.0471478213096567E-2</v>
      </c>
      <c r="K48" s="5">
        <f t="shared" si="3"/>
        <v>0.72313106137464767</v>
      </c>
      <c r="L48" s="5">
        <f t="shared" si="4"/>
        <v>6.9440523225559161E-16</v>
      </c>
      <c r="O48" s="5">
        <f t="shared" si="6"/>
        <v>0.66318970775733277</v>
      </c>
      <c r="P48" s="1">
        <f t="shared" si="5"/>
        <v>10.844716353341591</v>
      </c>
    </row>
    <row r="49" spans="1:16" ht="15.6" x14ac:dyDescent="0.3">
      <c r="A49" s="2">
        <v>39</v>
      </c>
      <c r="B49" s="2">
        <v>62</v>
      </c>
      <c r="C49" s="2">
        <v>5</v>
      </c>
      <c r="D49" s="2">
        <v>5.4</v>
      </c>
      <c r="F49" s="2">
        <f>(B49-$B$5)/$B$6</f>
        <v>1.0855140824207279</v>
      </c>
      <c r="G49" s="2">
        <f>(C49-$C$5)/$C$6</f>
        <v>-0.91545760373604557</v>
      </c>
      <c r="H49" s="2">
        <f t="shared" si="1"/>
        <v>0.32075471698113212</v>
      </c>
      <c r="J49" s="5">
        <f t="shared" si="2"/>
        <v>1.4693209562670546E-3</v>
      </c>
      <c r="K49" s="5">
        <f t="shared" si="3"/>
        <v>0.91591231781261218</v>
      </c>
      <c r="L49" s="5">
        <f t="shared" si="4"/>
        <v>0.96609832677225527</v>
      </c>
      <c r="O49" s="5">
        <f t="shared" si="6"/>
        <v>0.3344327295838585</v>
      </c>
      <c r="P49" s="1">
        <f t="shared" si="5"/>
        <v>5.6174804003833492</v>
      </c>
    </row>
    <row r="50" spans="1:16" ht="15.6" x14ac:dyDescent="0.3">
      <c r="A50" s="2">
        <v>40</v>
      </c>
      <c r="B50" s="2">
        <v>59</v>
      </c>
      <c r="C50" s="2">
        <v>0</v>
      </c>
      <c r="D50" s="2">
        <v>1.9</v>
      </c>
      <c r="F50" s="2">
        <f>(B50-$B$5)/$B$6</f>
        <v>0.88838682774384026</v>
      </c>
      <c r="G50" s="2">
        <f>(C50-$C$5)/$C$6</f>
        <v>-1.9236708237096642</v>
      </c>
      <c r="H50" s="2">
        <f t="shared" si="1"/>
        <v>0.10062893081761007</v>
      </c>
      <c r="J50" s="5">
        <f t="shared" si="2"/>
        <v>1.6883699950208355E-2</v>
      </c>
      <c r="K50" s="5">
        <f t="shared" si="3"/>
        <v>2.1009263896659576E-6</v>
      </c>
      <c r="L50" s="5">
        <f t="shared" si="4"/>
        <v>0.99575589979112111</v>
      </c>
      <c r="O50" s="5">
        <f t="shared" si="6"/>
        <v>0.14302892296198783</v>
      </c>
      <c r="P50" s="1">
        <f t="shared" si="5"/>
        <v>2.5741598750956061</v>
      </c>
    </row>
    <row r="51" spans="1:16" ht="15.6" x14ac:dyDescent="0.3">
      <c r="A51" s="2">
        <v>41</v>
      </c>
      <c r="B51" s="2">
        <v>58</v>
      </c>
      <c r="C51" s="2">
        <v>13</v>
      </c>
      <c r="D51" s="2">
        <v>15.8</v>
      </c>
      <c r="F51" s="2">
        <f>(B51-$B$5)/$B$6</f>
        <v>0.82267774285154438</v>
      </c>
      <c r="G51" s="2">
        <f>(C51-$C$5)/$C$6</f>
        <v>0.69768354822174428</v>
      </c>
      <c r="H51" s="2">
        <f t="shared" si="1"/>
        <v>0.9748427672955976</v>
      </c>
      <c r="J51" s="5">
        <f t="shared" si="2"/>
        <v>2.0010376825147606E-4</v>
      </c>
      <c r="K51" s="5">
        <f t="shared" si="3"/>
        <v>0.99999999937224926</v>
      </c>
      <c r="L51" s="5">
        <f t="shared" si="4"/>
        <v>1.1089828039208353E-4</v>
      </c>
      <c r="O51" s="5">
        <f t="shared" si="6"/>
        <v>0.75307590829546645</v>
      </c>
      <c r="P51" s="1">
        <f t="shared" si="5"/>
        <v>12.273906941897916</v>
      </c>
    </row>
    <row r="52" spans="1:16" ht="15.6" x14ac:dyDescent="0.3">
      <c r="A52" s="2">
        <v>42</v>
      </c>
      <c r="B52" s="2">
        <v>72</v>
      </c>
      <c r="C52" s="2">
        <v>1</v>
      </c>
      <c r="D52" s="2">
        <v>4</v>
      </c>
      <c r="F52" s="2">
        <f>(B52-$B$5)/$B$6</f>
        <v>1.7426049313436864</v>
      </c>
      <c r="G52" s="2">
        <f>(C52-$C$5)/$C$6</f>
        <v>-1.7220281797149404</v>
      </c>
      <c r="H52" s="2">
        <f t="shared" si="1"/>
        <v>0.2327044025157233</v>
      </c>
      <c r="J52" s="5">
        <f t="shared" si="2"/>
        <v>6.8573422258638445E-4</v>
      </c>
      <c r="K52" s="5">
        <f t="shared" si="3"/>
        <v>0.16589616079072794</v>
      </c>
      <c r="L52" s="5">
        <f t="shared" si="4"/>
        <v>0.9999999820528559</v>
      </c>
      <c r="O52" s="5">
        <f t="shared" si="6"/>
        <v>0.16989468807545705</v>
      </c>
      <c r="P52" s="1">
        <f t="shared" si="5"/>
        <v>3.0013255403997667</v>
      </c>
    </row>
    <row r="53" spans="1:16" ht="15.6" x14ac:dyDescent="0.3">
      <c r="A53" s="2">
        <v>43</v>
      </c>
      <c r="B53" s="2">
        <v>45</v>
      </c>
      <c r="C53" s="2">
        <v>11</v>
      </c>
      <c r="D53" s="2">
        <v>15.1</v>
      </c>
      <c r="F53" s="2">
        <f>(B53-$B$5)/$B$6</f>
        <v>-3.1540360748301806E-2</v>
      </c>
      <c r="G53" s="2">
        <f>(C53-$C$5)/$C$6</f>
        <v>0.29439826023229682</v>
      </c>
      <c r="H53" s="2">
        <f t="shared" si="1"/>
        <v>0.9308176100628931</v>
      </c>
      <c r="J53" s="5">
        <f t="shared" si="2"/>
        <v>7.1240922289917937E-3</v>
      </c>
      <c r="K53" s="5">
        <f t="shared" si="3"/>
        <v>0.9991275279251578</v>
      </c>
      <c r="L53" s="5">
        <f t="shared" si="4"/>
        <v>1.3225765494806399E-9</v>
      </c>
      <c r="O53" s="5">
        <f t="shared" si="6"/>
        <v>0.75087374147415686</v>
      </c>
      <c r="P53" s="1">
        <f t="shared" si="5"/>
        <v>12.238892489439094</v>
      </c>
    </row>
    <row r="54" spans="1:16" ht="15.6" x14ac:dyDescent="0.3">
      <c r="A54" s="2">
        <v>44</v>
      </c>
      <c r="B54" s="2">
        <v>40</v>
      </c>
      <c r="C54" s="2">
        <v>9</v>
      </c>
      <c r="D54" s="2">
        <v>9.1999999999999993</v>
      </c>
      <c r="F54" s="2">
        <f>(B54-$B$5)/$B$6</f>
        <v>-0.36008578520978113</v>
      </c>
      <c r="G54" s="2">
        <f>(C54-$C$5)/$C$6</f>
        <v>-0.10888702775715065</v>
      </c>
      <c r="H54" s="2">
        <f t="shared" si="1"/>
        <v>0.55974842767295596</v>
      </c>
      <c r="J54" s="5">
        <f t="shared" si="2"/>
        <v>4.2366090914803471E-2</v>
      </c>
      <c r="K54" s="5">
        <f t="shared" si="3"/>
        <v>0.15382487734914468</v>
      </c>
      <c r="L54" s="5">
        <f t="shared" si="4"/>
        <v>6.0835838203848408E-11</v>
      </c>
      <c r="O54" s="5">
        <f t="shared" si="6"/>
        <v>0.52522670812705563</v>
      </c>
      <c r="P54" s="1">
        <f t="shared" si="5"/>
        <v>8.6511046592201843</v>
      </c>
    </row>
    <row r="55" spans="1:16" ht="15.6" x14ac:dyDescent="0.3">
      <c r="A55" s="2">
        <v>45</v>
      </c>
      <c r="B55" s="2">
        <v>38</v>
      </c>
      <c r="C55" s="2">
        <v>10</v>
      </c>
      <c r="D55" s="2">
        <v>10.4</v>
      </c>
      <c r="F55" s="2">
        <f>(B55-$B$5)/$B$6</f>
        <v>-0.49150395499437283</v>
      </c>
      <c r="G55" s="2">
        <f>(C55-$C$5)/$C$6</f>
        <v>9.2755616237573085E-2</v>
      </c>
      <c r="H55" s="2">
        <f t="shared" si="1"/>
        <v>0.6352201257861636</v>
      </c>
      <c r="J55" s="5">
        <f t="shared" si="2"/>
        <v>4.5763429364126043E-2</v>
      </c>
      <c r="K55" s="5">
        <f t="shared" si="3"/>
        <v>0.40931135514825118</v>
      </c>
      <c r="L55" s="5">
        <f t="shared" si="4"/>
        <v>2.7258475428610536E-12</v>
      </c>
      <c r="O55" s="5">
        <f t="shared" si="6"/>
        <v>0.59424741496325129</v>
      </c>
      <c r="P55" s="1">
        <f t="shared" si="5"/>
        <v>9.7485338979156957</v>
      </c>
    </row>
    <row r="56" spans="1:16" ht="15.6" x14ac:dyDescent="0.3">
      <c r="A56" s="2">
        <v>46</v>
      </c>
      <c r="B56" s="2">
        <v>48</v>
      </c>
      <c r="C56" s="2">
        <v>9</v>
      </c>
      <c r="D56" s="2">
        <v>10.6</v>
      </c>
      <c r="F56" s="2">
        <f>(B56-$B$5)/$B$6</f>
        <v>0.16558689392858578</v>
      </c>
      <c r="G56" s="2">
        <f>(C56-$C$5)/$C$6</f>
        <v>-0.10888702775715065</v>
      </c>
      <c r="H56" s="2">
        <f t="shared" si="1"/>
        <v>0.64779874213836475</v>
      </c>
      <c r="J56" s="5">
        <f t="shared" si="2"/>
        <v>7.5512509521886758E-3</v>
      </c>
      <c r="K56" s="5">
        <f t="shared" si="3"/>
        <v>0.97569435573453689</v>
      </c>
      <c r="L56" s="5">
        <f t="shared" si="4"/>
        <v>2.3466603237112884E-7</v>
      </c>
      <c r="O56" s="5">
        <f t="shared" si="6"/>
        <v>0.74580602437999766</v>
      </c>
      <c r="P56" s="1">
        <f t="shared" si="5"/>
        <v>12.158315787641962</v>
      </c>
    </row>
    <row r="57" spans="1:16" ht="15.6" x14ac:dyDescent="0.3">
      <c r="A57" s="2">
        <v>47</v>
      </c>
      <c r="B57" s="2">
        <v>64</v>
      </c>
      <c r="C57" s="2">
        <v>12</v>
      </c>
      <c r="D57" s="2">
        <v>13.2</v>
      </c>
      <c r="F57" s="2">
        <f>(B57-$B$5)/$B$6</f>
        <v>1.2169322522053196</v>
      </c>
      <c r="G57" s="2">
        <f>(C57-$C$5)/$C$6</f>
        <v>0.49604090422702057</v>
      </c>
      <c r="H57" s="2">
        <f t="shared" si="1"/>
        <v>0.81132075471698106</v>
      </c>
      <c r="J57" s="5">
        <f t="shared" si="2"/>
        <v>7.6561647402003955E-5</v>
      </c>
      <c r="K57" s="5">
        <f t="shared" si="3"/>
        <v>0.99999999983897414</v>
      </c>
      <c r="L57" s="5">
        <f t="shared" si="4"/>
        <v>0.13325078772849958</v>
      </c>
      <c r="O57" s="5">
        <f t="shared" si="6"/>
        <v>0.7068200538519559</v>
      </c>
      <c r="P57" s="1">
        <f t="shared" si="5"/>
        <v>11.538438856246099</v>
      </c>
    </row>
    <row r="58" spans="1:16" ht="15.6" x14ac:dyDescent="0.3">
      <c r="A58" s="2">
        <v>48</v>
      </c>
      <c r="B58" s="2">
        <v>34</v>
      </c>
      <c r="C58" s="2">
        <v>5</v>
      </c>
      <c r="D58" s="2">
        <v>7.2</v>
      </c>
      <c r="F58" s="2">
        <f>(B58-$B$5)/$B$6</f>
        <v>-0.75434029456355634</v>
      </c>
      <c r="G58" s="2">
        <f>(C58-$C$5)/$C$6</f>
        <v>-0.91545760373604557</v>
      </c>
      <c r="H58" s="2">
        <f t="shared" si="1"/>
        <v>0.43396226415094347</v>
      </c>
      <c r="J58" s="5">
        <f t="shared" si="2"/>
        <v>0.41089239923222121</v>
      </c>
      <c r="K58" s="5">
        <f t="shared" si="3"/>
        <v>6.8073852681373549E-8</v>
      </c>
      <c r="L58" s="5">
        <f t="shared" si="4"/>
        <v>7.9943336447173811E-12</v>
      </c>
      <c r="O58" s="5">
        <f t="shared" si="6"/>
        <v>0.34117060140779432</v>
      </c>
      <c r="P58" s="1">
        <f t="shared" si="5"/>
        <v>5.7246125623839292</v>
      </c>
    </row>
    <row r="59" spans="1:16" ht="15.6" x14ac:dyDescent="0.3">
      <c r="A59" s="2">
        <v>49</v>
      </c>
      <c r="B59" s="2">
        <v>57</v>
      </c>
      <c r="C59" s="2">
        <v>15</v>
      </c>
      <c r="D59" s="2">
        <v>12.4</v>
      </c>
      <c r="F59" s="2">
        <f>(B59-$B$5)/$B$6</f>
        <v>0.7569686579592485</v>
      </c>
      <c r="G59" s="2">
        <f>(C59-$C$5)/$C$6</f>
        <v>1.1009688362111918</v>
      </c>
      <c r="H59" s="2">
        <f t="shared" si="1"/>
        <v>0.76100628930817615</v>
      </c>
      <c r="J59" s="5">
        <f t="shared" si="2"/>
        <v>1.2153073553854677E-4</v>
      </c>
      <c r="K59" s="5">
        <f t="shared" si="3"/>
        <v>0.99999999999429168</v>
      </c>
      <c r="L59" s="5">
        <f t="shared" si="4"/>
        <v>4.9262226064243004E-6</v>
      </c>
      <c r="O59" s="5">
        <f t="shared" si="6"/>
        <v>0.75313399748757659</v>
      </c>
      <c r="P59" s="1">
        <f t="shared" si="5"/>
        <v>12.274830560052468</v>
      </c>
    </row>
    <row r="60" spans="1:16" ht="15.6" x14ac:dyDescent="0.3">
      <c r="A60" s="2">
        <v>50</v>
      </c>
      <c r="B60" s="2">
        <v>46</v>
      </c>
      <c r="C60" s="2">
        <v>10</v>
      </c>
      <c r="D60" s="2">
        <v>16.2</v>
      </c>
      <c r="F60" s="2">
        <f>(B60-$B$5)/$B$6</f>
        <v>3.4168724143994057E-2</v>
      </c>
      <c r="G60" s="2">
        <f>(C60-$C$5)/$C$6</f>
        <v>9.2755616237573085E-2</v>
      </c>
      <c r="H60" s="2">
        <f t="shared" si="1"/>
        <v>1</v>
      </c>
      <c r="J60" s="5">
        <f t="shared" si="2"/>
        <v>8.180635173170506E-3</v>
      </c>
      <c r="K60" s="5">
        <f t="shared" si="3"/>
        <v>0.99350714813580032</v>
      </c>
      <c r="L60" s="5">
        <f t="shared" si="4"/>
        <v>1.0514591233753415E-8</v>
      </c>
      <c r="O60" s="5">
        <f t="shared" si="6"/>
        <v>0.74937920089553278</v>
      </c>
      <c r="P60" s="1">
        <f t="shared" si="5"/>
        <v>12.21512929423897</v>
      </c>
    </row>
    <row r="61" spans="1:16" ht="15.6" x14ac:dyDescent="0.3">
      <c r="A61" s="7">
        <v>51</v>
      </c>
      <c r="B61" s="7">
        <v>69</v>
      </c>
      <c r="C61" s="7">
        <v>14</v>
      </c>
      <c r="D61" s="7">
        <v>5.4</v>
      </c>
      <c r="F61" s="7">
        <f>(B61-$B$5)/$B$6</f>
        <v>1.5454776766667988</v>
      </c>
      <c r="G61" s="7">
        <f>(C61-$C$5)/$C$6</f>
        <v>0.89932619221646803</v>
      </c>
      <c r="H61" s="7">
        <f t="shared" si="1"/>
        <v>0.32075471698113212</v>
      </c>
      <c r="J61" s="8">
        <f t="shared" si="2"/>
        <v>1.2418090216140567E-5</v>
      </c>
      <c r="K61" s="8">
        <f t="shared" si="3"/>
        <v>0.99999999999997446</v>
      </c>
      <c r="L61" s="8">
        <f t="shared" si="4"/>
        <v>0.76970412370700658</v>
      </c>
      <c r="O61" s="8">
        <f t="shared" si="6"/>
        <v>0.43913230831370159</v>
      </c>
      <c r="P61" s="1">
        <f t="shared" si="5"/>
        <v>7.2822037021878545</v>
      </c>
    </row>
    <row r="62" spans="1:16" ht="15.6" x14ac:dyDescent="0.3">
      <c r="A62" s="7">
        <v>52</v>
      </c>
      <c r="B62" s="7">
        <v>52</v>
      </c>
      <c r="C62" s="7">
        <v>7</v>
      </c>
      <c r="D62" s="7">
        <v>10.3</v>
      </c>
      <c r="F62" s="7">
        <f>(B62-$B$5)/$B$6</f>
        <v>0.42842323349776923</v>
      </c>
      <c r="G62" s="7">
        <f>(C62-$C$5)/$C$6</f>
        <v>-0.51217231574659805</v>
      </c>
      <c r="H62" s="7">
        <f t="shared" si="1"/>
        <v>0.62893081761006298</v>
      </c>
      <c r="J62" s="8">
        <f t="shared" si="2"/>
        <v>6.4331054989745663E-3</v>
      </c>
      <c r="K62" s="8">
        <f t="shared" si="3"/>
        <v>0.73424024145317557</v>
      </c>
      <c r="L62" s="8">
        <f t="shared" si="4"/>
        <v>1.1687333596289343E-4</v>
      </c>
      <c r="O62" s="8">
        <f t="shared" si="6"/>
        <v>0.69161471011173103</v>
      </c>
      <c r="P62" s="1">
        <f t="shared" si="5"/>
        <v>11.296673890776523</v>
      </c>
    </row>
    <row r="63" spans="1:16" ht="15.6" x14ac:dyDescent="0.3">
      <c r="A63" s="7">
        <v>53</v>
      </c>
      <c r="B63" s="7">
        <v>71</v>
      </c>
      <c r="C63" s="7">
        <v>7</v>
      </c>
      <c r="D63" s="7">
        <v>6.1</v>
      </c>
      <c r="F63" s="7">
        <f>(B63-$B$5)/$B$6</f>
        <v>1.6768958464513906</v>
      </c>
      <c r="G63" s="7">
        <f>(C63-$C$5)/$C$6</f>
        <v>-0.51217231574659805</v>
      </c>
      <c r="H63" s="7">
        <f t="shared" si="1"/>
        <v>0.36477987421383651</v>
      </c>
      <c r="J63" s="8">
        <f t="shared" si="2"/>
        <v>9.8963245497976231E-5</v>
      </c>
      <c r="K63" s="8">
        <f t="shared" si="3"/>
        <v>0.99999901925788404</v>
      </c>
      <c r="L63" s="8">
        <f t="shared" si="4"/>
        <v>0.99997401146633547</v>
      </c>
      <c r="O63" s="8">
        <f t="shared" si="6"/>
        <v>0.34259099774036073</v>
      </c>
      <c r="P63" s="1">
        <f t="shared" si="5"/>
        <v>5.7471968640717348</v>
      </c>
    </row>
    <row r="64" spans="1:16" ht="15.6" x14ac:dyDescent="0.3">
      <c r="A64" s="7">
        <v>54</v>
      </c>
      <c r="B64" s="7">
        <v>74</v>
      </c>
      <c r="C64" s="7">
        <v>10</v>
      </c>
      <c r="D64" s="7">
        <v>5.3</v>
      </c>
      <c r="F64" s="7">
        <f>(B64-$B$5)/$B$6</f>
        <v>1.8740231011282782</v>
      </c>
      <c r="G64" s="7">
        <f>(C64-$C$5)/$C$6</f>
        <v>9.2755616237573085E-2</v>
      </c>
      <c r="H64" s="7">
        <f t="shared" si="1"/>
        <v>0.31446540880503149</v>
      </c>
      <c r="J64" s="8">
        <f t="shared" si="2"/>
        <v>1.740077786885162E-5</v>
      </c>
      <c r="K64" s="8">
        <f t="shared" si="3"/>
        <v>0.99999999995915645</v>
      </c>
      <c r="L64" s="8">
        <f t="shared" si="4"/>
        <v>0.99997332047531662</v>
      </c>
      <c r="O64" s="8">
        <f t="shared" si="6"/>
        <v>0.34262077525338225</v>
      </c>
      <c r="P64" s="1">
        <f t="shared" si="5"/>
        <v>5.7476703265287767</v>
      </c>
    </row>
    <row r="65" spans="1:16" ht="15.6" x14ac:dyDescent="0.3">
      <c r="A65" s="7">
        <v>55</v>
      </c>
      <c r="B65" s="7">
        <v>55</v>
      </c>
      <c r="C65" s="7">
        <v>18</v>
      </c>
      <c r="D65" s="7">
        <v>8.5</v>
      </c>
      <c r="F65" s="7">
        <f>(B65-$B$5)/$B$6</f>
        <v>0.62555048817465686</v>
      </c>
      <c r="G65" s="7">
        <f>(C65-$C$5)/$C$6</f>
        <v>1.705896768195363</v>
      </c>
      <c r="H65" s="7">
        <f t="shared" si="1"/>
        <v>0.51572327044025157</v>
      </c>
      <c r="J65" s="8">
        <f t="shared" si="2"/>
        <v>6.4207812267302468E-5</v>
      </c>
      <c r="K65" s="8">
        <f t="shared" si="3"/>
        <v>0.99999999999999312</v>
      </c>
      <c r="L65" s="8">
        <f t="shared" si="4"/>
        <v>2.7522493374153711E-8</v>
      </c>
      <c r="O65" s="8">
        <f t="shared" si="6"/>
        <v>0.75315257944454583</v>
      </c>
      <c r="P65" s="1">
        <f t="shared" si="5"/>
        <v>12.275126013168279</v>
      </c>
    </row>
    <row r="66" spans="1:16" ht="15.6" x14ac:dyDescent="0.3">
      <c r="A66" s="7">
        <v>56</v>
      </c>
      <c r="B66" s="7">
        <v>50</v>
      </c>
      <c r="C66" s="7">
        <v>15</v>
      </c>
      <c r="D66" s="7">
        <v>10.7</v>
      </c>
      <c r="F66" s="7">
        <f>(B66-$B$5)/$B$6</f>
        <v>0.29700506371317753</v>
      </c>
      <c r="G66" s="7">
        <f>(C66-$C$5)/$C$6</f>
        <v>1.1009688362111918</v>
      </c>
      <c r="H66" s="7">
        <f t="shared" si="1"/>
        <v>0.65408805031446537</v>
      </c>
      <c r="J66" s="8">
        <f t="shared" si="2"/>
        <v>5.6680964668173294E-4</v>
      </c>
      <c r="K66" s="8">
        <f t="shared" si="3"/>
        <v>0.99999999935797823</v>
      </c>
      <c r="L66" s="8">
        <f t="shared" si="4"/>
        <v>3.5851859768335005E-9</v>
      </c>
      <c r="O66" s="8">
        <f t="shared" si="6"/>
        <v>0.75300374833222228</v>
      </c>
      <c r="P66" s="1">
        <f t="shared" si="5"/>
        <v>12.272759598482335</v>
      </c>
    </row>
    <row r="67" spans="1:16" ht="15.6" x14ac:dyDescent="0.3">
      <c r="A67" s="7">
        <v>57</v>
      </c>
      <c r="B67" s="7">
        <v>18</v>
      </c>
      <c r="C67" s="7">
        <v>9</v>
      </c>
      <c r="D67" s="7">
        <v>1.7</v>
      </c>
      <c r="F67" s="7">
        <f>(B67-$B$5)/$B$6</f>
        <v>-1.80568565284029</v>
      </c>
      <c r="G67" s="7">
        <f>(C67-$C$5)/$C$6</f>
        <v>-0.10888702775715065</v>
      </c>
      <c r="H67" s="7">
        <f t="shared" si="1"/>
        <v>8.8050314465408813E-2</v>
      </c>
      <c r="J67" s="8">
        <f t="shared" si="2"/>
        <v>0.8484931442154503</v>
      </c>
      <c r="K67" s="8">
        <f t="shared" si="3"/>
        <v>6.5081175153523013E-8</v>
      </c>
      <c r="L67" s="8">
        <f t="shared" si="4"/>
        <v>8.3533311145401868E-21</v>
      </c>
      <c r="O67" s="8">
        <f t="shared" si="6"/>
        <v>0.20505700320436243</v>
      </c>
      <c r="P67" s="1">
        <f t="shared" si="5"/>
        <v>3.560406350949362</v>
      </c>
    </row>
    <row r="68" spans="1:16" ht="15.6" x14ac:dyDescent="0.3">
      <c r="A68" s="7">
        <v>58</v>
      </c>
      <c r="B68" s="7">
        <v>37</v>
      </c>
      <c r="C68" s="7">
        <v>16</v>
      </c>
      <c r="D68" s="7">
        <v>13.8</v>
      </c>
      <c r="F68" s="7">
        <f>(B68-$B$5)/$B$6</f>
        <v>-0.5572130398866687</v>
      </c>
      <c r="G68" s="7">
        <f>(C68-$C$5)/$C$6</f>
        <v>1.3026114802059154</v>
      </c>
      <c r="H68" s="7">
        <f t="shared" si="1"/>
        <v>0.84905660377358494</v>
      </c>
      <c r="J68" s="8">
        <f t="shared" si="2"/>
        <v>6.86960793384954E-3</v>
      </c>
      <c r="K68" s="8">
        <f t="shared" si="3"/>
        <v>0.99999971850144243</v>
      </c>
      <c r="L68" s="8">
        <f t="shared" si="4"/>
        <v>1.8823650756042122E-15</v>
      </c>
      <c r="O68" s="8">
        <f t="shared" si="6"/>
        <v>0.75113208556995326</v>
      </c>
      <c r="P68" s="1">
        <f t="shared" si="5"/>
        <v>12.243000160562257</v>
      </c>
    </row>
    <row r="69" spans="1:16" ht="15.6" x14ac:dyDescent="0.3">
      <c r="A69" s="7">
        <v>59</v>
      </c>
      <c r="B69" s="7">
        <v>29</v>
      </c>
      <c r="C69" s="7">
        <v>3</v>
      </c>
      <c r="D69" s="7">
        <v>1</v>
      </c>
      <c r="F69" s="7">
        <f>(B69-$B$5)/$B$6</f>
        <v>-1.0828857190250356</v>
      </c>
      <c r="G69" s="7">
        <f>(C69-$C$5)/$C$6</f>
        <v>-1.3187428917254931</v>
      </c>
      <c r="H69" s="7">
        <f t="shared" si="1"/>
        <v>4.4025157232704407E-2</v>
      </c>
      <c r="J69" s="8">
        <f t="shared" si="2"/>
        <v>0.81133814661921033</v>
      </c>
      <c r="K69" s="8">
        <f t="shared" si="3"/>
        <v>1.080630684308246E-11</v>
      </c>
      <c r="L69" s="8">
        <f t="shared" si="4"/>
        <v>3.6772312932560365E-13</v>
      </c>
      <c r="O69" s="8">
        <f t="shared" si="6"/>
        <v>0.21487080547075016</v>
      </c>
      <c r="P69" s="1">
        <f t="shared" si="5"/>
        <v>3.7164458069849271</v>
      </c>
    </row>
    <row r="70" spans="1:16" ht="15.6" x14ac:dyDescent="0.3">
      <c r="A70" s="7">
        <v>60</v>
      </c>
      <c r="B70" s="7">
        <v>43</v>
      </c>
      <c r="C70" s="7">
        <v>8</v>
      </c>
      <c r="D70" s="7">
        <v>12.6</v>
      </c>
      <c r="F70" s="7">
        <f>(B70-$B$5)/$B$6</f>
        <v>-0.16295853053289353</v>
      </c>
      <c r="G70" s="7">
        <f>(C70-$C$5)/$C$6</f>
        <v>-0.31052967175187435</v>
      </c>
      <c r="H70" s="7">
        <f t="shared" si="1"/>
        <v>0.77358490566037741</v>
      </c>
      <c r="J70" s="8">
        <f t="shared" si="2"/>
        <v>3.1711481055184329E-2</v>
      </c>
      <c r="K70" s="8">
        <f t="shared" si="3"/>
        <v>8.5618920968489928E-2</v>
      </c>
      <c r="L70" s="8">
        <f t="shared" si="4"/>
        <v>3.8115689753228924E-9</v>
      </c>
      <c r="O70" s="8">
        <f t="shared" si="6"/>
        <v>0.51040263988248868</v>
      </c>
      <c r="P70" s="1">
        <f t="shared" si="5"/>
        <v>8.4154019741315693</v>
      </c>
    </row>
    <row r="71" spans="1:16" ht="15.6" x14ac:dyDescent="0.3">
      <c r="A71" s="7">
        <v>61</v>
      </c>
      <c r="B71" s="7">
        <v>52</v>
      </c>
      <c r="C71" s="7">
        <v>12</v>
      </c>
      <c r="D71" s="7">
        <v>14.4</v>
      </c>
      <c r="F71" s="7">
        <f>(B71-$B$5)/$B$6</f>
        <v>0.42842323349776923</v>
      </c>
      <c r="G71" s="7">
        <f>(C71-$C$5)/$C$6</f>
        <v>0.49604090422702057</v>
      </c>
      <c r="H71" s="7">
        <f t="shared" si="1"/>
        <v>0.8867924528301887</v>
      </c>
      <c r="J71" s="8">
        <f t="shared" si="2"/>
        <v>1.0723600993653092E-3</v>
      </c>
      <c r="K71" s="8">
        <f t="shared" si="3"/>
        <v>0.99999947160808655</v>
      </c>
      <c r="L71" s="8">
        <f t="shared" si="4"/>
        <v>6.4171146179914668E-7</v>
      </c>
      <c r="O71" s="8">
        <f t="shared" si="6"/>
        <v>0.7528536557249923</v>
      </c>
      <c r="P71" s="1">
        <f t="shared" si="5"/>
        <v>12.270373126027378</v>
      </c>
    </row>
    <row r="72" spans="1:16" ht="15.6" x14ac:dyDescent="0.3">
      <c r="A72" s="7">
        <v>62</v>
      </c>
      <c r="B72" s="7">
        <v>64</v>
      </c>
      <c r="C72" s="7">
        <v>1</v>
      </c>
      <c r="D72" s="7">
        <v>4.9000000000000004</v>
      </c>
      <c r="F72" s="7">
        <f>(B72-$B$5)/$B$6</f>
        <v>1.2169322522053196</v>
      </c>
      <c r="G72" s="7">
        <f>(C72-$C$5)/$C$6</f>
        <v>-1.7220281797149404</v>
      </c>
      <c r="H72" s="7">
        <f t="shared" si="1"/>
        <v>0.28930817610062898</v>
      </c>
      <c r="J72" s="8">
        <f t="shared" si="2"/>
        <v>3.9740420405358391E-3</v>
      </c>
      <c r="K72" s="8">
        <f t="shared" si="3"/>
        <v>8.9988061284373478E-4</v>
      </c>
      <c r="L72" s="8">
        <f t="shared" si="4"/>
        <v>0.99993077608948966</v>
      </c>
      <c r="O72" s="8">
        <f t="shared" si="6"/>
        <v>0.14477655500933734</v>
      </c>
      <c r="P72" s="1">
        <f t="shared" si="5"/>
        <v>2.6019472246484634</v>
      </c>
    </row>
    <row r="73" spans="1:16" ht="15.6" x14ac:dyDescent="0.3">
      <c r="A73" s="7">
        <v>63</v>
      </c>
      <c r="B73" s="7">
        <v>33</v>
      </c>
      <c r="C73" s="7">
        <v>6</v>
      </c>
      <c r="D73" s="7">
        <v>7.8</v>
      </c>
      <c r="F73" s="7">
        <f>(B73-$B$5)/$B$6</f>
        <v>-0.82004937945585221</v>
      </c>
      <c r="G73" s="7">
        <f>(C73-$C$5)/$C$6</f>
        <v>-0.71381495974132181</v>
      </c>
      <c r="H73" s="7">
        <f t="shared" si="1"/>
        <v>0.47169811320754723</v>
      </c>
      <c r="J73" s="8">
        <f t="shared" si="2"/>
        <v>0.3776277066251284</v>
      </c>
      <c r="K73" s="8">
        <f t="shared" si="3"/>
        <v>5.0946461631917009E-7</v>
      </c>
      <c r="L73" s="8">
        <f t="shared" si="4"/>
        <v>1.0055662531294268E-12</v>
      </c>
      <c r="O73" s="8">
        <f t="shared" si="6"/>
        <v>0.35317642859821691</v>
      </c>
      <c r="P73" s="1">
        <f t="shared" si="5"/>
        <v>5.915505214711648</v>
      </c>
    </row>
    <row r="74" spans="1:16" ht="15.6" x14ac:dyDescent="0.3">
      <c r="A74" s="7">
        <v>64</v>
      </c>
      <c r="B74" s="7">
        <v>40</v>
      </c>
      <c r="C74" s="7">
        <v>15</v>
      </c>
      <c r="D74" s="7">
        <v>11</v>
      </c>
      <c r="F74" s="7">
        <f>(B74-$B$5)/$B$6</f>
        <v>-0.36008578520978113</v>
      </c>
      <c r="G74" s="7">
        <f>(C74-$C$5)/$C$6</f>
        <v>1.1009688362111918</v>
      </c>
      <c r="H74" s="7">
        <f t="shared" si="1"/>
        <v>0.67295597484276726</v>
      </c>
      <c r="J74" s="8">
        <f t="shared" si="2"/>
        <v>5.0944861043970904E-3</v>
      </c>
      <c r="K74" s="8">
        <f t="shared" si="3"/>
        <v>0.99999945348779695</v>
      </c>
      <c r="L74" s="8">
        <f t="shared" si="4"/>
        <v>1.1793647562269056E-13</v>
      </c>
      <c r="O74" s="8">
        <f t="shared" si="6"/>
        <v>0.75166010757528579</v>
      </c>
      <c r="P74" s="1">
        <f t="shared" si="5"/>
        <v>12.251395710447044</v>
      </c>
    </row>
    <row r="75" spans="1:16" ht="15.6" x14ac:dyDescent="0.3">
      <c r="A75" s="7">
        <v>65</v>
      </c>
      <c r="B75" s="7">
        <v>43</v>
      </c>
      <c r="C75" s="7">
        <v>11</v>
      </c>
      <c r="D75" s="7">
        <v>12.3</v>
      </c>
      <c r="F75" s="7">
        <f>(B75-$B$5)/$B$6</f>
        <v>-0.16295853053289353</v>
      </c>
      <c r="G75" s="7">
        <f>(C75-$C$5)/$C$6</f>
        <v>0.29439826023229682</v>
      </c>
      <c r="H75" s="7">
        <f t="shared" si="1"/>
        <v>0.75471698113207553</v>
      </c>
      <c r="J75" s="8">
        <f t="shared" si="2"/>
        <v>1.1019184219184137E-2</v>
      </c>
      <c r="K75" s="8">
        <f t="shared" si="3"/>
        <v>0.9966450872995809</v>
      </c>
      <c r="L75" s="8">
        <f t="shared" si="4"/>
        <v>1.6782169742613252E-10</v>
      </c>
      <c r="O75" s="8">
        <f t="shared" si="6"/>
        <v>0.74918980993328077</v>
      </c>
      <c r="P75" s="1">
        <f t="shared" si="5"/>
        <v>12.212117977939164</v>
      </c>
    </row>
    <row r="76" spans="1:16" ht="15.6" x14ac:dyDescent="0.3">
      <c r="A76" s="7">
        <v>66</v>
      </c>
      <c r="B76" s="7">
        <v>50</v>
      </c>
      <c r="C76" s="7">
        <v>9</v>
      </c>
      <c r="D76" s="7">
        <v>9.6999999999999993</v>
      </c>
      <c r="F76" s="7">
        <f>(B76-$B$5)/$B$6</f>
        <v>0.29700506371317753</v>
      </c>
      <c r="G76" s="7">
        <f>(C76-$C$5)/$C$6</f>
        <v>-0.10888702775715065</v>
      </c>
      <c r="H76" s="7">
        <f t="shared" ref="H76:H110" si="7">(D76-$D$8)/($D$7-$D$8)</f>
        <v>0.5911949685534591</v>
      </c>
      <c r="J76" s="8">
        <f t="shared" ref="J76:J110" si="8">1/(1+EXP(-($J$2*F76+$J$3*G76+$J$4)))</f>
        <v>4.87596986275952E-3</v>
      </c>
      <c r="K76" s="8">
        <f t="shared" ref="K76:K110" si="9">1/(1+EXP(-($K$2*F76+$K$3*G76+$K$4)))</f>
        <v>0.9935792497856647</v>
      </c>
      <c r="L76" s="8">
        <f t="shared" ref="L76:L110" si="10">1/(1+EXP(-($L$2*F76+$L$3*G76+$L$4)))</f>
        <v>1.8493633144488546E-6</v>
      </c>
      <c r="O76" s="8">
        <f t="shared" si="6"/>
        <v>0.75038082542037765</v>
      </c>
      <c r="P76" s="1">
        <f t="shared" ref="P76:P110" si="11">O76*($D$7-$D$8)+$D$8</f>
        <v>12.231055124184005</v>
      </c>
    </row>
    <row r="77" spans="1:16" ht="15.6" x14ac:dyDescent="0.3">
      <c r="A77" s="7">
        <v>67</v>
      </c>
      <c r="B77" s="7">
        <v>25</v>
      </c>
      <c r="C77" s="7">
        <v>15</v>
      </c>
      <c r="D77" s="7">
        <v>6.4</v>
      </c>
      <c r="F77" s="7">
        <f>(B77-$B$5)/$B$6</f>
        <v>-1.3457220585942191</v>
      </c>
      <c r="G77" s="7">
        <f>(C77-$C$5)/$C$6</f>
        <v>1.1009688362111918</v>
      </c>
      <c r="H77" s="7">
        <f t="shared" si="7"/>
        <v>0.38364779874213845</v>
      </c>
      <c r="J77" s="8">
        <f t="shared" si="8"/>
        <v>0.12197677993538214</v>
      </c>
      <c r="K77" s="8">
        <f t="shared" si="9"/>
        <v>0.98660876319022772</v>
      </c>
      <c r="L77" s="8">
        <f t="shared" si="10"/>
        <v>2.2251168750028254E-20</v>
      </c>
      <c r="O77" s="8">
        <f t="shared" si="6"/>
        <v>0.71225406476513886</v>
      </c>
      <c r="P77" s="1">
        <f t="shared" si="11"/>
        <v>11.624839629765708</v>
      </c>
    </row>
    <row r="78" spans="1:16" ht="15.6" x14ac:dyDescent="0.3">
      <c r="A78" s="7">
        <v>68</v>
      </c>
      <c r="B78" s="7">
        <v>48</v>
      </c>
      <c r="C78" s="7">
        <v>19</v>
      </c>
      <c r="D78" s="7">
        <v>11.1</v>
      </c>
      <c r="F78" s="7">
        <f>(B78-$B$5)/$B$6</f>
        <v>0.16558689392858578</v>
      </c>
      <c r="G78" s="7">
        <f>(C78-$C$5)/$C$6</f>
        <v>1.9075394121900866</v>
      </c>
      <c r="H78" s="7">
        <f t="shared" si="7"/>
        <v>0.67924528301886788</v>
      </c>
      <c r="J78" s="8">
        <f t="shared" si="8"/>
        <v>2.0911543891375054E-4</v>
      </c>
      <c r="K78" s="8">
        <f t="shared" si="9"/>
        <v>0.99999999999994693</v>
      </c>
      <c r="L78" s="8">
        <f t="shared" si="10"/>
        <v>7.0729091701711421E-12</v>
      </c>
      <c r="O78" s="8">
        <f t="shared" si="6"/>
        <v>0.75310968220675434</v>
      </c>
      <c r="P78" s="1">
        <f t="shared" si="11"/>
        <v>12.274443947087393</v>
      </c>
    </row>
    <row r="79" spans="1:16" ht="15.6" x14ac:dyDescent="0.3">
      <c r="A79" s="7">
        <v>69</v>
      </c>
      <c r="B79" s="7">
        <v>17</v>
      </c>
      <c r="C79" s="7">
        <v>10</v>
      </c>
      <c r="D79" s="7">
        <v>6.4</v>
      </c>
      <c r="F79" s="7">
        <f>(B79-$B$5)/$B$6</f>
        <v>-1.8713947377325859</v>
      </c>
      <c r="G79" s="7">
        <f>(C79-$C$5)/$C$6</f>
        <v>9.2755616237573085E-2</v>
      </c>
      <c r="H79" s="7">
        <f t="shared" si="7"/>
        <v>0.38364779874213845</v>
      </c>
      <c r="J79" s="8">
        <f t="shared" si="8"/>
        <v>0.82969665829671302</v>
      </c>
      <c r="K79" s="8">
        <f t="shared" si="9"/>
        <v>4.8706743142289537E-7</v>
      </c>
      <c r="L79" s="8">
        <f t="shared" si="10"/>
        <v>1.0507227047609525E-21</v>
      </c>
      <c r="O79" s="8">
        <f t="shared" si="6"/>
        <v>0.20997972746119586</v>
      </c>
      <c r="P79" s="1">
        <f t="shared" si="11"/>
        <v>3.6386776666330136</v>
      </c>
    </row>
    <row r="80" spans="1:16" ht="15.6" x14ac:dyDescent="0.3">
      <c r="A80" s="7">
        <v>70</v>
      </c>
      <c r="B80" s="7">
        <v>57</v>
      </c>
      <c r="C80" s="7">
        <v>14</v>
      </c>
      <c r="D80" s="7">
        <v>10.4</v>
      </c>
      <c r="F80" s="7">
        <f>(B80-$B$5)/$B$6</f>
        <v>0.7569686579592485</v>
      </c>
      <c r="G80" s="7">
        <f>(C80-$C$5)/$C$6</f>
        <v>0.89932619221646803</v>
      </c>
      <c r="H80" s="7">
        <f t="shared" si="7"/>
        <v>0.6352201257861636</v>
      </c>
      <c r="J80" s="8">
        <f t="shared" si="8"/>
        <v>1.7407912317993432E-4</v>
      </c>
      <c r="K80" s="8">
        <f t="shared" si="9"/>
        <v>0.99999999991612087</v>
      </c>
      <c r="L80" s="8">
        <f t="shared" si="10"/>
        <v>1.3950678769986408E-5</v>
      </c>
      <c r="O80" s="8">
        <f t="shared" si="6"/>
        <v>0.75311547266294443</v>
      </c>
      <c r="P80" s="1">
        <f t="shared" si="11"/>
        <v>12.274536015340816</v>
      </c>
    </row>
    <row r="81" spans="1:16" ht="15.6" x14ac:dyDescent="0.3">
      <c r="A81" s="7">
        <v>71</v>
      </c>
      <c r="B81" s="7">
        <v>37</v>
      </c>
      <c r="C81" s="7">
        <v>6</v>
      </c>
      <c r="D81" s="7">
        <v>9.1999999999999993</v>
      </c>
      <c r="F81" s="7">
        <f>(B81-$B$5)/$B$6</f>
        <v>-0.5572130398866687</v>
      </c>
      <c r="G81" s="7">
        <f>(C81-$C$5)/$C$6</f>
        <v>-0.71381495974132181</v>
      </c>
      <c r="H81" s="7">
        <f t="shared" si="7"/>
        <v>0.55974842767295596</v>
      </c>
      <c r="J81" s="8">
        <f t="shared" si="8"/>
        <v>0.20104078782148346</v>
      </c>
      <c r="K81" s="8">
        <f t="shared" si="9"/>
        <v>7.5706143789988749E-6</v>
      </c>
      <c r="L81" s="8">
        <f t="shared" si="10"/>
        <v>6.2453403085763102E-11</v>
      </c>
      <c r="O81" s="8">
        <f t="shared" si="6"/>
        <v>0.4197317460045985</v>
      </c>
      <c r="P81" s="1">
        <f t="shared" si="11"/>
        <v>6.9737347614731151</v>
      </c>
    </row>
    <row r="82" spans="1:16" ht="15.6" x14ac:dyDescent="0.3">
      <c r="A82" s="7">
        <v>72</v>
      </c>
      <c r="B82" s="7">
        <v>72</v>
      </c>
      <c r="C82" s="7">
        <v>2</v>
      </c>
      <c r="D82" s="7">
        <v>0.3</v>
      </c>
      <c r="F82" s="7">
        <f>(B82-$B$5)/$B$6</f>
        <v>1.7426049313436864</v>
      </c>
      <c r="G82" s="7">
        <f>(C82-$C$5)/$C$6</f>
        <v>-1.5203855357202167</v>
      </c>
      <c r="H82" s="7">
        <f t="shared" si="7"/>
        <v>0</v>
      </c>
      <c r="J82" s="8">
        <f t="shared" si="8"/>
        <v>4.7880905386811653E-4</v>
      </c>
      <c r="K82" s="8">
        <f t="shared" si="9"/>
        <v>0.74506082132305795</v>
      </c>
      <c r="L82" s="8">
        <f t="shared" si="10"/>
        <v>0.99999994917462864</v>
      </c>
      <c r="O82" s="8">
        <f t="shared" si="6"/>
        <v>0.28134977289247415</v>
      </c>
      <c r="P82" s="1">
        <f t="shared" si="11"/>
        <v>4.7734613889903388</v>
      </c>
    </row>
    <row r="83" spans="1:16" ht="15.6" x14ac:dyDescent="0.3">
      <c r="A83" s="7">
        <v>73</v>
      </c>
      <c r="B83" s="7">
        <v>44</v>
      </c>
      <c r="C83" s="7">
        <v>8</v>
      </c>
      <c r="D83" s="7">
        <v>8.5</v>
      </c>
      <c r="F83" s="7">
        <f>(B83-$B$5)/$B$6</f>
        <v>-9.7249445640597676E-2</v>
      </c>
      <c r="G83" s="7">
        <f>(C83-$C$5)/$C$6</f>
        <v>-0.31052967175187435</v>
      </c>
      <c r="H83" s="7">
        <f t="shared" si="7"/>
        <v>0.51572327044025157</v>
      </c>
      <c r="J83" s="8">
        <f t="shared" si="8"/>
        <v>2.5608361046379233E-2</v>
      </c>
      <c r="K83" s="8">
        <f t="shared" si="9"/>
        <v>0.15529353586084471</v>
      </c>
      <c r="L83" s="8">
        <f t="shared" si="10"/>
        <v>1.070015662658853E-8</v>
      </c>
      <c r="O83" s="8">
        <f t="shared" si="6"/>
        <v>0.53228600390603875</v>
      </c>
      <c r="P83" s="1">
        <f t="shared" si="11"/>
        <v>8.7633474621060152</v>
      </c>
    </row>
    <row r="84" spans="1:16" ht="15.6" x14ac:dyDescent="0.3">
      <c r="A84" s="7">
        <v>74</v>
      </c>
      <c r="B84" s="7">
        <v>43</v>
      </c>
      <c r="C84" s="7">
        <v>8</v>
      </c>
      <c r="D84" s="7">
        <v>7.4</v>
      </c>
      <c r="F84" s="7">
        <f>(B84-$B$5)/$B$6</f>
        <v>-0.16295853053289353</v>
      </c>
      <c r="G84" s="7">
        <f>(C84-$C$5)/$C$6</f>
        <v>-0.31052967175187435</v>
      </c>
      <c r="H84" s="7">
        <f t="shared" si="7"/>
        <v>0.44654088050314472</v>
      </c>
      <c r="J84" s="8">
        <f t="shared" si="8"/>
        <v>3.1711481055184329E-2</v>
      </c>
      <c r="K84" s="8">
        <f t="shared" si="9"/>
        <v>8.5618920968489928E-2</v>
      </c>
      <c r="L84" s="8">
        <f t="shared" si="10"/>
        <v>3.8115689753228924E-9</v>
      </c>
      <c r="O84" s="8">
        <f t="shared" si="6"/>
        <v>0.51040263988248868</v>
      </c>
      <c r="P84" s="1">
        <f t="shared" si="11"/>
        <v>8.4154019741315693</v>
      </c>
    </row>
    <row r="85" spans="1:16" ht="15.6" x14ac:dyDescent="0.3">
      <c r="A85" s="7">
        <v>75</v>
      </c>
      <c r="B85" s="7">
        <v>49</v>
      </c>
      <c r="C85" s="7">
        <v>17</v>
      </c>
      <c r="D85" s="7">
        <v>10.7</v>
      </c>
      <c r="F85" s="7">
        <f>(B85-$B$5)/$B$6</f>
        <v>0.23129597882088165</v>
      </c>
      <c r="G85" s="7">
        <f>(C85-$C$5)/$C$6</f>
        <v>1.5042541242006393</v>
      </c>
      <c r="H85" s="7">
        <f t="shared" si="7"/>
        <v>0.65408805031446537</v>
      </c>
      <c r="J85" s="8">
        <f t="shared" si="8"/>
        <v>3.4429494304726726E-4</v>
      </c>
      <c r="K85" s="8">
        <f t="shared" si="9"/>
        <v>0.99999999999416178</v>
      </c>
      <c r="L85" s="8">
        <f t="shared" si="10"/>
        <v>1.5924099615152526E-10</v>
      </c>
      <c r="O85" s="8">
        <f t="shared" si="6"/>
        <v>0.7530696517968426</v>
      </c>
      <c r="P85" s="1">
        <f t="shared" si="11"/>
        <v>12.273807463569797</v>
      </c>
    </row>
    <row r="86" spans="1:16" ht="15.6" x14ac:dyDescent="0.3">
      <c r="A86" s="7">
        <v>76</v>
      </c>
      <c r="B86" s="7">
        <v>62</v>
      </c>
      <c r="C86" s="7">
        <v>4</v>
      </c>
      <c r="D86" s="7">
        <v>2.6</v>
      </c>
      <c r="F86" s="7">
        <f>(B86-$B$5)/$B$6</f>
        <v>1.0855140824207279</v>
      </c>
      <c r="G86" s="7">
        <f>(C86-$C$5)/$C$6</f>
        <v>-1.1171002477307692</v>
      </c>
      <c r="H86" s="7">
        <f t="shared" si="7"/>
        <v>0.14465408805031449</v>
      </c>
      <c r="J86" s="8">
        <f t="shared" si="8"/>
        <v>2.1034112241127699E-3</v>
      </c>
      <c r="K86" s="8">
        <f t="shared" si="9"/>
        <v>0.42570999501380213</v>
      </c>
      <c r="L86" s="8">
        <f t="shared" si="10"/>
        <v>0.98776042882752113</v>
      </c>
      <c r="O86" s="8">
        <f t="shared" si="6"/>
        <v>0.21819990981869644</v>
      </c>
      <c r="P86" s="1">
        <f t="shared" si="11"/>
        <v>3.7693785661172727</v>
      </c>
    </row>
    <row r="87" spans="1:16" ht="15.6" x14ac:dyDescent="0.3">
      <c r="A87" s="7">
        <v>77</v>
      </c>
      <c r="B87" s="7">
        <v>45</v>
      </c>
      <c r="C87" s="7">
        <v>16</v>
      </c>
      <c r="D87" s="7">
        <v>14.2</v>
      </c>
      <c r="F87" s="7">
        <f>(B87-$B$5)/$B$6</f>
        <v>-3.1540360748301806E-2</v>
      </c>
      <c r="G87" s="7">
        <f>(C87-$C$5)/$C$6</f>
        <v>1.3026114802059154</v>
      </c>
      <c r="H87" s="7">
        <f t="shared" si="7"/>
        <v>0.87421383647798745</v>
      </c>
      <c r="J87" s="8">
        <f t="shared" si="8"/>
        <v>1.1882320605516381E-3</v>
      </c>
      <c r="K87" s="8">
        <f t="shared" si="9"/>
        <v>0.99999999872521794</v>
      </c>
      <c r="L87" s="8">
        <f t="shared" si="10"/>
        <v>7.2609708427815381E-12</v>
      </c>
      <c r="O87" s="8">
        <f t="shared" si="6"/>
        <v>0.75281964004078494</v>
      </c>
      <c r="P87" s="1">
        <f t="shared" si="11"/>
        <v>12.269832276648481</v>
      </c>
    </row>
    <row r="88" spans="1:16" ht="15.6" x14ac:dyDescent="0.3">
      <c r="A88" s="7">
        <v>78</v>
      </c>
      <c r="B88" s="7">
        <v>21</v>
      </c>
      <c r="C88" s="7">
        <v>12</v>
      </c>
      <c r="D88" s="7">
        <v>5.6</v>
      </c>
      <c r="F88" s="7">
        <f>(B88-$B$5)/$B$6</f>
        <v>-1.6085583981634026</v>
      </c>
      <c r="G88" s="7">
        <f>(C88-$C$5)/$C$6</f>
        <v>0.49604090422702057</v>
      </c>
      <c r="H88" s="7">
        <f t="shared" si="7"/>
        <v>0.33333333333333337</v>
      </c>
      <c r="J88" s="8">
        <f t="shared" si="8"/>
        <v>0.49612906424823039</v>
      </c>
      <c r="K88" s="8">
        <f t="shared" si="9"/>
        <v>1.5603037967610802E-3</v>
      </c>
      <c r="L88" s="8">
        <f t="shared" si="10"/>
        <v>8.1369769306032361E-21</v>
      </c>
      <c r="O88" s="8">
        <f t="shared" si="6"/>
        <v>0.31172242018289559</v>
      </c>
      <c r="P88" s="1">
        <f t="shared" si="11"/>
        <v>5.2563864809080396</v>
      </c>
    </row>
    <row r="89" spans="1:16" ht="15.6" x14ac:dyDescent="0.3">
      <c r="A89" s="7">
        <v>79</v>
      </c>
      <c r="B89" s="7">
        <v>23</v>
      </c>
      <c r="C89" s="7">
        <v>12</v>
      </c>
      <c r="D89" s="7">
        <v>3.7</v>
      </c>
      <c r="F89" s="7">
        <f>(B89-$B$5)/$B$6</f>
        <v>-1.4771402283788109</v>
      </c>
      <c r="G89" s="7">
        <f>(C89-$C$5)/$C$6</f>
        <v>0.49604090422702057</v>
      </c>
      <c r="H89" s="7">
        <f t="shared" si="7"/>
        <v>0.21383647798742142</v>
      </c>
      <c r="J89" s="8">
        <f t="shared" si="8"/>
        <v>0.38803720360144117</v>
      </c>
      <c r="K89" s="8">
        <f t="shared" si="9"/>
        <v>5.9880992852324767E-3</v>
      </c>
      <c r="L89" s="8">
        <f t="shared" si="10"/>
        <v>6.4126242610820792E-20</v>
      </c>
      <c r="O89" s="8">
        <f t="shared" si="6"/>
        <v>0.3509236972510319</v>
      </c>
      <c r="P89" s="1">
        <f t="shared" si="11"/>
        <v>5.8796867862914066</v>
      </c>
    </row>
    <row r="90" spans="1:16" ht="15.6" x14ac:dyDescent="0.3">
      <c r="A90" s="7">
        <v>80</v>
      </c>
      <c r="B90" s="7">
        <v>35</v>
      </c>
      <c r="C90" s="7">
        <v>8</v>
      </c>
      <c r="D90" s="7">
        <v>9.4</v>
      </c>
      <c r="F90" s="7">
        <f>(B90-$B$5)/$B$6</f>
        <v>-0.68863120967126046</v>
      </c>
      <c r="G90" s="7">
        <f>(C90-$C$5)/$C$6</f>
        <v>-0.31052967175187435</v>
      </c>
      <c r="H90" s="7">
        <f t="shared" si="7"/>
        <v>0.57232704402515722</v>
      </c>
      <c r="J90" s="8">
        <f t="shared" si="8"/>
        <v>0.15996259205039301</v>
      </c>
      <c r="K90" s="8">
        <f t="shared" si="9"/>
        <v>4.2385574239727197E-4</v>
      </c>
      <c r="L90" s="8">
        <f t="shared" si="10"/>
        <v>9.881274150584172E-13</v>
      </c>
      <c r="O90" s="8">
        <f t="shared" si="6"/>
        <v>0.43585794340286632</v>
      </c>
      <c r="P90" s="1">
        <f t="shared" si="11"/>
        <v>7.2301413001055739</v>
      </c>
    </row>
    <row r="91" spans="1:16" ht="15.6" x14ac:dyDescent="0.3">
      <c r="A91" s="7">
        <v>81</v>
      </c>
      <c r="B91" s="7">
        <v>48</v>
      </c>
      <c r="C91" s="7">
        <v>13</v>
      </c>
      <c r="D91" s="7">
        <v>12.4</v>
      </c>
      <c r="F91" s="7">
        <f>(B91-$B$5)/$B$6</f>
        <v>0.16558689392858578</v>
      </c>
      <c r="G91" s="7">
        <f>(C91-$C$5)/$C$6</f>
        <v>0.69768354822174428</v>
      </c>
      <c r="H91" s="7">
        <f t="shared" si="7"/>
        <v>0.76100628930817615</v>
      </c>
      <c r="J91" s="8">
        <f t="shared" si="8"/>
        <v>1.8038198529745138E-3</v>
      </c>
      <c r="K91" s="8">
        <f t="shared" si="9"/>
        <v>0.99999946563574871</v>
      </c>
      <c r="L91" s="8">
        <f t="shared" si="10"/>
        <v>3.6484586646707525E-9</v>
      </c>
      <c r="O91" s="8">
        <f t="shared" si="6"/>
        <v>0.75263705618741505</v>
      </c>
      <c r="P91" s="1">
        <f t="shared" si="11"/>
        <v>12.2669291933799</v>
      </c>
    </row>
    <row r="92" spans="1:16" ht="15.6" x14ac:dyDescent="0.3">
      <c r="A92" s="7">
        <v>82</v>
      </c>
      <c r="B92" s="7">
        <v>48</v>
      </c>
      <c r="C92" s="7">
        <v>9</v>
      </c>
      <c r="D92" s="7">
        <v>15.1</v>
      </c>
      <c r="F92" s="7">
        <f>(B92-$B$5)/$B$6</f>
        <v>0.16558689392858578</v>
      </c>
      <c r="G92" s="7">
        <f>(C92-$C$5)/$C$6</f>
        <v>-0.10888702775715065</v>
      </c>
      <c r="H92" s="7">
        <f t="shared" si="7"/>
        <v>0.9308176100628931</v>
      </c>
      <c r="J92" s="8">
        <f t="shared" si="8"/>
        <v>7.5512509521886758E-3</v>
      </c>
      <c r="K92" s="8">
        <f t="shared" si="9"/>
        <v>0.97569435573453689</v>
      </c>
      <c r="L92" s="8">
        <f t="shared" si="10"/>
        <v>2.3466603237112884E-7</v>
      </c>
      <c r="O92" s="8">
        <f t="shared" si="6"/>
        <v>0.74580602437999766</v>
      </c>
      <c r="P92" s="1">
        <f t="shared" si="11"/>
        <v>12.158315787641962</v>
      </c>
    </row>
    <row r="93" spans="1:16" ht="15.6" x14ac:dyDescent="0.3">
      <c r="A93" s="7">
        <v>83</v>
      </c>
      <c r="B93" s="7">
        <v>28</v>
      </c>
      <c r="C93" s="7">
        <v>2</v>
      </c>
      <c r="D93" s="7">
        <v>2.5</v>
      </c>
      <c r="F93" s="7">
        <f>(B93-$B$5)/$B$6</f>
        <v>-1.1485948039173315</v>
      </c>
      <c r="G93" s="7">
        <f>(C93-$C$5)/$C$6</f>
        <v>-1.5203855357202167</v>
      </c>
      <c r="H93" s="7">
        <f t="shared" si="7"/>
        <v>0.13836477987421386</v>
      </c>
      <c r="J93" s="8">
        <f t="shared" si="8"/>
        <v>0.88474649191468502</v>
      </c>
      <c r="K93" s="8">
        <f t="shared" si="9"/>
        <v>3.7457028779144788E-13</v>
      </c>
      <c r="L93" s="8">
        <f t="shared" si="10"/>
        <v>3.709537945656103E-13</v>
      </c>
      <c r="O93" s="8">
        <f t="shared" si="6"/>
        <v>0.19580575852009061</v>
      </c>
      <c r="P93" s="1">
        <f t="shared" si="11"/>
        <v>3.4133115604694404</v>
      </c>
    </row>
    <row r="94" spans="1:16" ht="15.6" x14ac:dyDescent="0.3">
      <c r="A94" s="7">
        <v>84</v>
      </c>
      <c r="B94" s="7">
        <v>63</v>
      </c>
      <c r="C94" s="7">
        <v>5</v>
      </c>
      <c r="D94" s="7">
        <v>8.1</v>
      </c>
      <c r="F94" s="7">
        <f>(B94-$B$5)/$B$6</f>
        <v>1.1512231673130238</v>
      </c>
      <c r="G94" s="7">
        <f>(C94-$C$5)/$C$6</f>
        <v>-0.91545760373604557</v>
      </c>
      <c r="H94" s="7">
        <f t="shared" si="7"/>
        <v>0.49056603773584911</v>
      </c>
      <c r="J94" s="8">
        <f t="shared" si="8"/>
        <v>1.1794491494972266E-3</v>
      </c>
      <c r="K94" s="8">
        <f t="shared" si="9"/>
        <v>0.95532892853250473</v>
      </c>
      <c r="L94" s="8">
        <f t="shared" si="10"/>
        <v>0.98765422451808271</v>
      </c>
      <c r="O94" s="8">
        <f t="shared" si="6"/>
        <v>0.33587808504793232</v>
      </c>
      <c r="P94" s="1">
        <f t="shared" si="11"/>
        <v>5.6404615522621233</v>
      </c>
    </row>
    <row r="95" spans="1:16" ht="15.6" x14ac:dyDescent="0.3">
      <c r="A95" s="7">
        <v>85</v>
      </c>
      <c r="B95" s="7">
        <v>44</v>
      </c>
      <c r="C95" s="7">
        <v>10</v>
      </c>
      <c r="D95" s="7">
        <v>15.8</v>
      </c>
      <c r="F95" s="7">
        <f>(B95-$B$5)/$B$6</f>
        <v>-9.7249445640597676E-2</v>
      </c>
      <c r="G95" s="7">
        <f>(C95-$C$5)/$C$6</f>
        <v>9.2755616237573085E-2</v>
      </c>
      <c r="H95" s="7">
        <f t="shared" si="7"/>
        <v>0.9748427672955976</v>
      </c>
      <c r="J95" s="8">
        <f t="shared" si="8"/>
        <v>1.2646033636870132E-2</v>
      </c>
      <c r="K95" s="8">
        <f t="shared" si="9"/>
        <v>0.97542638333382581</v>
      </c>
      <c r="L95" s="8">
        <f t="shared" si="10"/>
        <v>1.3341961669025632E-9</v>
      </c>
      <c r="O95" s="8">
        <f t="shared" si="6"/>
        <v>0.74420775496873992</v>
      </c>
      <c r="P95" s="1">
        <f t="shared" si="11"/>
        <v>12.132903304002964</v>
      </c>
    </row>
    <row r="96" spans="1:16" ht="15.6" x14ac:dyDescent="0.3">
      <c r="A96" s="7">
        <v>86</v>
      </c>
      <c r="B96" s="7">
        <v>48</v>
      </c>
      <c r="C96" s="7">
        <v>17</v>
      </c>
      <c r="D96" s="7">
        <v>12.6</v>
      </c>
      <c r="F96" s="7">
        <f>(B96-$B$5)/$B$6</f>
        <v>0.16558689392858578</v>
      </c>
      <c r="G96" s="7">
        <f>(C96-$C$5)/$C$6</f>
        <v>1.5042541242006393</v>
      </c>
      <c r="H96" s="7">
        <f t="shared" si="7"/>
        <v>0.77358490566037741</v>
      </c>
      <c r="J96" s="8">
        <f t="shared" si="8"/>
        <v>4.2900005772055286E-4</v>
      </c>
      <c r="K96" s="8">
        <f t="shared" si="9"/>
        <v>0.99999999998853739</v>
      </c>
      <c r="L96" s="8">
        <f t="shared" si="10"/>
        <v>5.6724219802875776E-11</v>
      </c>
      <c r="O96" s="8">
        <f t="shared" si="6"/>
        <v>0.75304456609871107</v>
      </c>
      <c r="P96" s="1">
        <f t="shared" si="11"/>
        <v>12.273408600969505</v>
      </c>
    </row>
    <row r="97" spans="1:16" ht="15.6" x14ac:dyDescent="0.3">
      <c r="A97" s="7">
        <v>87</v>
      </c>
      <c r="B97" s="7">
        <v>40</v>
      </c>
      <c r="C97" s="7">
        <v>20</v>
      </c>
      <c r="D97" s="7">
        <v>8.1</v>
      </c>
      <c r="F97" s="7">
        <f>(B97-$B$5)/$B$6</f>
        <v>-0.36008578520978113</v>
      </c>
      <c r="G97" s="7">
        <f>(C97-$C$5)/$C$6</f>
        <v>2.1091820561848102</v>
      </c>
      <c r="H97" s="7">
        <f t="shared" si="7"/>
        <v>0.49056603773584911</v>
      </c>
      <c r="J97" s="8">
        <f t="shared" si="8"/>
        <v>8.4826792352928895E-4</v>
      </c>
      <c r="K97" s="8">
        <f t="shared" si="9"/>
        <v>0.99999999999920219</v>
      </c>
      <c r="L97" s="8">
        <f t="shared" si="10"/>
        <v>6.4747353187744961E-16</v>
      </c>
      <c r="O97" s="8">
        <f t="shared" si="6"/>
        <v>0.752920373184503</v>
      </c>
      <c r="P97" s="1">
        <f t="shared" si="11"/>
        <v>12.271433933633597</v>
      </c>
    </row>
    <row r="98" spans="1:16" ht="15.6" x14ac:dyDescent="0.3">
      <c r="A98" s="7">
        <v>88</v>
      </c>
      <c r="B98" s="7">
        <v>72</v>
      </c>
      <c r="C98" s="7">
        <v>9</v>
      </c>
      <c r="D98" s="7">
        <v>6.7</v>
      </c>
      <c r="F98" s="7">
        <f>(B98-$B$5)/$B$6</f>
        <v>1.7426049313436864</v>
      </c>
      <c r="G98" s="7">
        <f>(C98-$C$5)/$C$6</f>
        <v>-0.10888702775715065</v>
      </c>
      <c r="H98" s="7">
        <f t="shared" si="7"/>
        <v>0.40251572327044033</v>
      </c>
      <c r="J98" s="8">
        <f t="shared" si="8"/>
        <v>3.8705244494654058E-5</v>
      </c>
      <c r="K98" s="8">
        <f t="shared" si="9"/>
        <v>0.99999999768648484</v>
      </c>
      <c r="L98" s="8">
        <f t="shared" si="10"/>
        <v>0.99992575881160473</v>
      </c>
      <c r="O98" s="8">
        <f t="shared" si="6"/>
        <v>0.3426320645660515</v>
      </c>
      <c r="P98" s="1">
        <f t="shared" si="11"/>
        <v>5.747849826600218</v>
      </c>
    </row>
    <row r="99" spans="1:16" ht="15.6" x14ac:dyDescent="0.3">
      <c r="A99" s="7">
        <v>89</v>
      </c>
      <c r="B99" s="7">
        <v>63</v>
      </c>
      <c r="C99" s="7">
        <v>5</v>
      </c>
      <c r="D99" s="7">
        <v>4.5</v>
      </c>
      <c r="F99" s="7">
        <f>(B99-$B$5)/$B$6</f>
        <v>1.1512231673130238</v>
      </c>
      <c r="G99" s="7">
        <f>(C99-$C$5)/$C$6</f>
        <v>-0.91545760373604557</v>
      </c>
      <c r="H99" s="7">
        <f t="shared" si="7"/>
        <v>0.26415094339622647</v>
      </c>
      <c r="J99" s="8">
        <f t="shared" si="8"/>
        <v>1.1794491494972266E-3</v>
      </c>
      <c r="K99" s="8">
        <f t="shared" si="9"/>
        <v>0.95532892853250473</v>
      </c>
      <c r="L99" s="8">
        <f t="shared" si="10"/>
        <v>0.98765422451808271</v>
      </c>
      <c r="O99" s="8">
        <f t="shared" si="6"/>
        <v>0.33587808504793232</v>
      </c>
      <c r="P99" s="1">
        <f t="shared" si="11"/>
        <v>5.6404615522621233</v>
      </c>
    </row>
    <row r="100" spans="1:16" ht="15.6" x14ac:dyDescent="0.3">
      <c r="A100" s="7">
        <v>90</v>
      </c>
      <c r="B100" s="7">
        <v>28</v>
      </c>
      <c r="C100" s="7">
        <v>10</v>
      </c>
      <c r="D100" s="7">
        <v>4.5999999999999996</v>
      </c>
      <c r="F100" s="7">
        <f>(B100-$B$5)/$B$6</f>
        <v>-1.1485948039173315</v>
      </c>
      <c r="G100" s="7">
        <f>(C100-$C$5)/$C$6</f>
        <v>9.2755616237573085E-2</v>
      </c>
      <c r="H100" s="7">
        <f t="shared" si="7"/>
        <v>0.27044025157232704</v>
      </c>
      <c r="J100" s="8">
        <f t="shared" si="8"/>
        <v>0.30216799744534423</v>
      </c>
      <c r="K100" s="8">
        <f t="shared" si="9"/>
        <v>8.133760282081861E-4</v>
      </c>
      <c r="L100" s="8">
        <f t="shared" si="10"/>
        <v>8.9668110166518164E-17</v>
      </c>
      <c r="O100" s="8">
        <f t="shared" ref="O100:O110" si="12">1/(1+EXP(-(J100*$O$2+K100*$O$3+L100*$O$4+$O$5)))</f>
        <v>0.3813026657069376</v>
      </c>
      <c r="P100" s="1">
        <f t="shared" si="11"/>
        <v>6.3627123847403073</v>
      </c>
    </row>
    <row r="101" spans="1:16" ht="15.6" x14ac:dyDescent="0.3">
      <c r="A101" s="7">
        <v>91</v>
      </c>
      <c r="B101" s="7">
        <v>16</v>
      </c>
      <c r="C101" s="7">
        <v>1</v>
      </c>
      <c r="D101" s="7">
        <v>3.1</v>
      </c>
      <c r="F101" s="7">
        <f>(B101-$B$5)/$B$6</f>
        <v>-1.9371038226248818</v>
      </c>
      <c r="G101" s="7">
        <f>(C101-$C$5)/$C$6</f>
        <v>-1.7220281797149404</v>
      </c>
      <c r="H101" s="7">
        <f t="shared" si="7"/>
        <v>0.17610062893081765</v>
      </c>
      <c r="J101" s="8">
        <f t="shared" si="8"/>
        <v>0.99355560727388748</v>
      </c>
      <c r="K101" s="8">
        <f t="shared" si="9"/>
        <v>7.7684414935645975E-18</v>
      </c>
      <c r="L101" s="8">
        <f t="shared" si="10"/>
        <v>4.3849918319890086E-18</v>
      </c>
      <c r="O101" s="8">
        <f t="shared" si="12"/>
        <v>0.16994720287153667</v>
      </c>
      <c r="P101" s="1">
        <f t="shared" si="11"/>
        <v>3.0021605256574326</v>
      </c>
    </row>
    <row r="102" spans="1:16" ht="15.6" x14ac:dyDescent="0.3">
      <c r="A102" s="7">
        <v>92</v>
      </c>
      <c r="B102" s="7">
        <v>23</v>
      </c>
      <c r="C102" s="7">
        <v>3</v>
      </c>
      <c r="D102" s="7">
        <v>5.7</v>
      </c>
      <c r="F102" s="7">
        <f>(B102-$B$5)/$B$6</f>
        <v>-1.4771402283788109</v>
      </c>
      <c r="G102" s="7">
        <f>(C102-$C$5)/$C$6</f>
        <v>-1.3187428917254931</v>
      </c>
      <c r="H102" s="7">
        <f t="shared" si="7"/>
        <v>0.339622641509434</v>
      </c>
      <c r="J102" s="8">
        <f t="shared" si="8"/>
        <v>0.9415297183236192</v>
      </c>
      <c r="K102" s="8">
        <f t="shared" si="9"/>
        <v>1.8864575934314664E-13</v>
      </c>
      <c r="L102" s="8">
        <f t="shared" si="10"/>
        <v>7.5128171707926906E-16</v>
      </c>
      <c r="O102" s="8">
        <f t="shared" si="12"/>
        <v>0.1819565189902706</v>
      </c>
      <c r="P102" s="1">
        <f t="shared" si="11"/>
        <v>3.1931086519453022</v>
      </c>
    </row>
    <row r="103" spans="1:16" ht="15.6" x14ac:dyDescent="0.3">
      <c r="A103" s="7">
        <v>93</v>
      </c>
      <c r="B103" s="7">
        <v>64</v>
      </c>
      <c r="C103" s="7">
        <v>1</v>
      </c>
      <c r="D103" s="7">
        <v>5.5</v>
      </c>
      <c r="F103" s="7">
        <f>(B103-$B$5)/$B$6</f>
        <v>1.2169322522053196</v>
      </c>
      <c r="G103" s="7">
        <f>(C103-$C$5)/$C$6</f>
        <v>-1.7220281797149404</v>
      </c>
      <c r="H103" s="7">
        <f t="shared" si="7"/>
        <v>0.32704402515723274</v>
      </c>
      <c r="J103" s="8">
        <f t="shared" si="8"/>
        <v>3.9740420405358391E-3</v>
      </c>
      <c r="K103" s="8">
        <f t="shared" si="9"/>
        <v>8.9988061284373478E-4</v>
      </c>
      <c r="L103" s="8">
        <f t="shared" si="10"/>
        <v>0.99993077608948966</v>
      </c>
      <c r="O103" s="8">
        <f t="shared" si="12"/>
        <v>0.14477655500933734</v>
      </c>
      <c r="P103" s="1">
        <f t="shared" si="11"/>
        <v>2.6019472246484634</v>
      </c>
    </row>
    <row r="104" spans="1:16" ht="15.6" x14ac:dyDescent="0.3">
      <c r="A104" s="7">
        <v>94</v>
      </c>
      <c r="B104" s="7">
        <v>32</v>
      </c>
      <c r="C104" s="7">
        <v>16</v>
      </c>
      <c r="D104" s="7">
        <v>9.3000000000000007</v>
      </c>
      <c r="F104" s="7">
        <f>(B104-$B$5)/$B$6</f>
        <v>-0.88575846434814798</v>
      </c>
      <c r="G104" s="7">
        <f>(C104-$C$5)/$C$6</f>
        <v>1.3026114802059154</v>
      </c>
      <c r="H104" s="7">
        <f t="shared" si="7"/>
        <v>0.5660377358490567</v>
      </c>
      <c r="J104" s="8">
        <f t="shared" si="8"/>
        <v>2.036146759842674E-2</v>
      </c>
      <c r="K104" s="8">
        <f t="shared" si="9"/>
        <v>0.99999178707350178</v>
      </c>
      <c r="L104" s="8">
        <f t="shared" si="10"/>
        <v>1.0796228902544177E-17</v>
      </c>
      <c r="O104" s="8">
        <f t="shared" si="12"/>
        <v>0.74709225591521378</v>
      </c>
      <c r="P104" s="1">
        <f t="shared" si="11"/>
        <v>12.178766869051898</v>
      </c>
    </row>
    <row r="105" spans="1:16" ht="15.6" x14ac:dyDescent="0.3">
      <c r="A105" s="7">
        <v>95</v>
      </c>
      <c r="B105" s="7">
        <v>41</v>
      </c>
      <c r="C105" s="7">
        <v>8</v>
      </c>
      <c r="D105" s="7">
        <v>12.1</v>
      </c>
      <c r="F105" s="7">
        <f>(B105-$B$5)/$B$6</f>
        <v>-0.29437670031748525</v>
      </c>
      <c r="G105" s="7">
        <f>(C105-$C$5)/$C$6</f>
        <v>-0.31052967175187435</v>
      </c>
      <c r="H105" s="7">
        <f t="shared" si="7"/>
        <v>0.74213836477987416</v>
      </c>
      <c r="J105" s="8">
        <f t="shared" si="8"/>
        <v>4.839446770960755E-2</v>
      </c>
      <c r="K105" s="8">
        <f t="shared" si="9"/>
        <v>2.3714249632858814E-2</v>
      </c>
      <c r="L105" s="8">
        <f t="shared" si="10"/>
        <v>4.8364987035098713E-10</v>
      </c>
      <c r="O105" s="8">
        <f t="shared" si="12"/>
        <v>0.48644263282447603</v>
      </c>
      <c r="P105" s="1">
        <f t="shared" si="11"/>
        <v>8.0344378619091685</v>
      </c>
    </row>
    <row r="106" spans="1:16" ht="15.6" x14ac:dyDescent="0.3">
      <c r="A106" s="7">
        <v>96</v>
      </c>
      <c r="B106" s="7">
        <v>55</v>
      </c>
      <c r="C106" s="7">
        <v>14</v>
      </c>
      <c r="D106" s="7">
        <v>14.1</v>
      </c>
      <c r="F106" s="7">
        <f>(B106-$B$5)/$B$6</f>
        <v>0.62555048817465686</v>
      </c>
      <c r="G106" s="7">
        <f>(C106-$C$5)/$C$6</f>
        <v>0.89932619221646803</v>
      </c>
      <c r="H106" s="7">
        <f t="shared" si="7"/>
        <v>0.86792452830188682</v>
      </c>
      <c r="J106" s="8">
        <f t="shared" si="8"/>
        <v>2.7029120391434155E-4</v>
      </c>
      <c r="K106" s="8">
        <f t="shared" si="9"/>
        <v>0.99999999967665709</v>
      </c>
      <c r="L106" s="8">
        <f t="shared" si="10"/>
        <v>1.7702227574252644E-6</v>
      </c>
      <c r="O106" s="8">
        <f t="shared" si="12"/>
        <v>0.75309098514371098</v>
      </c>
      <c r="P106" s="1">
        <f t="shared" si="11"/>
        <v>12.274146663785004</v>
      </c>
    </row>
    <row r="107" spans="1:16" ht="15.6" x14ac:dyDescent="0.3">
      <c r="A107" s="7">
        <v>97</v>
      </c>
      <c r="B107" s="7">
        <v>56</v>
      </c>
      <c r="C107" s="7">
        <v>3</v>
      </c>
      <c r="D107" s="7">
        <v>6.5</v>
      </c>
      <c r="F107" s="7">
        <f>(B107-$B$5)/$B$6</f>
        <v>0.69125957306695263</v>
      </c>
      <c r="G107" s="7">
        <f>(C107-$C$5)/$C$6</f>
        <v>-1.3187428917254931</v>
      </c>
      <c r="H107" s="7">
        <f t="shared" si="7"/>
        <v>0.38993710691823902</v>
      </c>
      <c r="J107" s="8">
        <f t="shared" si="8"/>
        <v>1.1179453335879422E-2</v>
      </c>
      <c r="K107" s="8">
        <f t="shared" si="9"/>
        <v>8.7989552673651975E-4</v>
      </c>
      <c r="L107" s="8">
        <f t="shared" si="10"/>
        <v>0.31830458407721779</v>
      </c>
      <c r="O107" s="8">
        <f t="shared" si="12"/>
        <v>0.35822865824206213</v>
      </c>
      <c r="P107" s="1">
        <f t="shared" si="11"/>
        <v>5.9958356660487873</v>
      </c>
    </row>
    <row r="108" spans="1:16" ht="15.6" x14ac:dyDescent="0.3">
      <c r="A108" s="7">
        <v>98</v>
      </c>
      <c r="B108" s="7">
        <v>38</v>
      </c>
      <c r="C108" s="7">
        <v>19</v>
      </c>
      <c r="D108" s="7">
        <v>9</v>
      </c>
      <c r="F108" s="7">
        <f>(B108-$B$5)/$B$6</f>
        <v>-0.49150395499437283</v>
      </c>
      <c r="G108" s="7">
        <f>(C108-$C$5)/$C$6</f>
        <v>1.9075394121900866</v>
      </c>
      <c r="H108" s="7">
        <f t="shared" si="7"/>
        <v>0.54716981132075471</v>
      </c>
      <c r="J108" s="8">
        <f t="shared" si="8"/>
        <v>1.884918694790062E-3</v>
      </c>
      <c r="K108" s="8">
        <f t="shared" si="9"/>
        <v>0.99999999995480882</v>
      </c>
      <c r="L108" s="8">
        <f t="shared" si="10"/>
        <v>2.3266686368151279E-16</v>
      </c>
      <c r="O108" s="8">
        <f t="shared" si="12"/>
        <v>0.75261312280194514</v>
      </c>
      <c r="P108" s="1">
        <f t="shared" si="11"/>
        <v>12.266548652550927</v>
      </c>
    </row>
    <row r="109" spans="1:16" ht="15.6" x14ac:dyDescent="0.3">
      <c r="A109" s="7">
        <v>99</v>
      </c>
      <c r="B109" s="7">
        <v>45</v>
      </c>
      <c r="C109" s="7">
        <v>17</v>
      </c>
      <c r="D109" s="7">
        <v>8.5</v>
      </c>
      <c r="F109" s="7">
        <f>(B109-$B$5)/$B$6</f>
        <v>-3.1540360748301806E-2</v>
      </c>
      <c r="G109" s="7">
        <f>(C109-$C$5)/$C$6</f>
        <v>1.5042541242006393</v>
      </c>
      <c r="H109" s="7">
        <f t="shared" si="7"/>
        <v>0.51572327044025157</v>
      </c>
      <c r="J109" s="8">
        <f t="shared" si="8"/>
        <v>8.2980051360204913E-4</v>
      </c>
      <c r="K109" s="8">
        <f t="shared" si="9"/>
        <v>0.99999999991324451</v>
      </c>
      <c r="L109" s="8">
        <f t="shared" si="10"/>
        <v>2.5639495039212492E-12</v>
      </c>
      <c r="O109" s="8">
        <f t="shared" si="12"/>
        <v>0.75292584435106358</v>
      </c>
      <c r="P109" s="1">
        <f t="shared" si="11"/>
        <v>12.27152092518191</v>
      </c>
    </row>
    <row r="110" spans="1:16" ht="15.6" x14ac:dyDescent="0.3">
      <c r="A110" s="7">
        <v>100</v>
      </c>
      <c r="B110" s="7">
        <v>45</v>
      </c>
      <c r="C110" s="7">
        <v>10</v>
      </c>
      <c r="D110" s="7">
        <v>13.5</v>
      </c>
      <c r="F110" s="7">
        <f>(B110-$B$5)/$B$6</f>
        <v>-3.1540360748301806E-2</v>
      </c>
      <c r="G110" s="7">
        <f>(C110-$C$5)/$C$6</f>
        <v>9.2755616237573085E-2</v>
      </c>
      <c r="H110" s="7">
        <f t="shared" si="7"/>
        <v>0.83018867924528306</v>
      </c>
      <c r="J110" s="8">
        <f t="shared" si="8"/>
        <v>1.0173653891080162E-2</v>
      </c>
      <c r="K110" s="8">
        <f t="shared" si="9"/>
        <v>0.98733128868809428</v>
      </c>
      <c r="L110" s="8">
        <f t="shared" si="10"/>
        <v>3.7454675785214522E-9</v>
      </c>
      <c r="O110" s="8">
        <f t="shared" si="12"/>
        <v>0.74748005595120603</v>
      </c>
      <c r="P110" s="1">
        <f t="shared" si="11"/>
        <v>12.184932889624175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224F-6371-4772-9588-6D2708B65FC2}">
  <dimension ref="A1:T110"/>
  <sheetViews>
    <sheetView workbookViewId="0">
      <selection activeCell="O4" sqref="O4"/>
    </sheetView>
  </sheetViews>
  <sheetFormatPr defaultRowHeight="15.6" x14ac:dyDescent="0.3"/>
  <cols>
    <col min="1" max="5" width="8.88671875" style="1"/>
    <col min="6" max="6" width="10.88671875" style="1" customWidth="1"/>
    <col min="7" max="7" width="17.88671875" style="1" bestFit="1" customWidth="1"/>
    <col min="8" max="8" width="10.33203125" style="1" bestFit="1" customWidth="1"/>
    <col min="9" max="9" width="12.44140625" style="1" customWidth="1"/>
    <col min="10" max="12" width="9.33203125" style="1" bestFit="1" customWidth="1"/>
    <col min="13" max="14" width="8.88671875" style="1"/>
    <col min="15" max="15" width="9.33203125" style="1" bestFit="1" customWidth="1"/>
    <col min="16" max="16" width="15" style="1" bestFit="1" customWidth="1"/>
    <col min="17" max="18" width="8.88671875" style="1"/>
    <col min="19" max="19" width="10" style="1" customWidth="1"/>
    <col min="20" max="16384" width="8.88671875" style="1"/>
  </cols>
  <sheetData>
    <row r="1" spans="1:20" x14ac:dyDescent="0.3">
      <c r="G1" s="1" t="s">
        <v>21</v>
      </c>
      <c r="J1" s="1" t="s">
        <v>10</v>
      </c>
      <c r="K1" s="1" t="s">
        <v>11</v>
      </c>
      <c r="L1" s="1" t="s">
        <v>12</v>
      </c>
      <c r="O1" s="1" t="s">
        <v>20</v>
      </c>
      <c r="Q1" s="1" t="s">
        <v>33</v>
      </c>
      <c r="S1" s="2">
        <f>SUMXMY2(H11:H60,O11:O60)</f>
        <v>0.36347972760919789</v>
      </c>
    </row>
    <row r="2" spans="1:20" x14ac:dyDescent="0.3">
      <c r="G2" s="1">
        <f ca="1">RAND()-0.5</f>
        <v>-0.48633354451151356</v>
      </c>
      <c r="I2" s="1" t="s">
        <v>13</v>
      </c>
      <c r="J2" s="1">
        <v>2.0229595583271736</v>
      </c>
      <c r="K2" s="1">
        <v>-1.267205193224467</v>
      </c>
      <c r="L2" s="1">
        <v>-4.4966929807479881</v>
      </c>
      <c r="N2" s="1" t="s">
        <v>19</v>
      </c>
      <c r="O2" s="1">
        <v>-4.4570815323453807</v>
      </c>
      <c r="Q2" s="1" t="s">
        <v>34</v>
      </c>
      <c r="S2" s="7">
        <f>SUMXMY2(H61:H110,O61:O110)</f>
        <v>1.1518196825364606</v>
      </c>
    </row>
    <row r="3" spans="1:20" x14ac:dyDescent="0.3">
      <c r="I3" s="1" t="s">
        <v>14</v>
      </c>
      <c r="J3" s="1">
        <v>3.8822422520230226</v>
      </c>
      <c r="K3" s="1">
        <v>-0.93769813143598579</v>
      </c>
      <c r="L3" s="1">
        <v>2.3118586899991191</v>
      </c>
      <c r="N3" s="1" t="s">
        <v>16</v>
      </c>
      <c r="O3" s="1">
        <v>-5.796672990400749</v>
      </c>
    </row>
    <row r="4" spans="1:20" x14ac:dyDescent="0.3">
      <c r="I4" s="1" t="s">
        <v>15</v>
      </c>
      <c r="J4" s="1">
        <v>-5.6584911769252599</v>
      </c>
      <c r="K4" s="1">
        <v>1.1624897473439436E-2</v>
      </c>
      <c r="L4" s="1">
        <v>4.3801637538962126</v>
      </c>
      <c r="N4" s="1" t="s">
        <v>17</v>
      </c>
      <c r="O4" s="1">
        <v>3.2370836274021766</v>
      </c>
    </row>
    <row r="5" spans="1:20" x14ac:dyDescent="0.3">
      <c r="A5" s="1" t="s">
        <v>2</v>
      </c>
      <c r="B5" s="1">
        <f>AVERAGE(B11:B110)</f>
        <v>45.48</v>
      </c>
      <c r="C5" s="1">
        <f>AVERAGE(C11:C110)</f>
        <v>9.5399999999999991</v>
      </c>
      <c r="D5" s="1">
        <f>AVERAGE(D11:D110)</f>
        <v>8.5580000000000016</v>
      </c>
      <c r="F5" s="4">
        <f>AVERAGE(F11:F110)</f>
        <v>1.8193779816044752E-16</v>
      </c>
      <c r="G5" s="4">
        <f>AVERAGE(G11:G110)</f>
        <v>1.9290125052862095E-16</v>
      </c>
      <c r="H5" s="4">
        <f>AVERAGE(H11:H110)</f>
        <v>0.51937106918239007</v>
      </c>
      <c r="N5" s="1" t="s">
        <v>18</v>
      </c>
      <c r="O5" s="1">
        <v>0.95149443116800492</v>
      </c>
    </row>
    <row r="6" spans="1:20" x14ac:dyDescent="0.3">
      <c r="A6" s="1" t="s">
        <v>3</v>
      </c>
      <c r="B6" s="1">
        <f>STDEV(B11:B110)</f>
        <v>15.218595748808642</v>
      </c>
      <c r="C6" s="1">
        <f>STDEV(C11:C110)</f>
        <v>4.9592684374152842</v>
      </c>
      <c r="D6" s="1">
        <f>STDEV(D11:D110)</f>
        <v>3.9695349955389037</v>
      </c>
      <c r="F6" s="4">
        <f>STDEV(F11:F110)</f>
        <v>1.0000000000000004</v>
      </c>
      <c r="G6" s="4">
        <f>STDEV(G11:G110)</f>
        <v>1</v>
      </c>
      <c r="H6" s="4">
        <f>STDEV(H11:H110)</f>
        <v>0.24965628902760426</v>
      </c>
      <c r="T6" s="1" t="s">
        <v>40</v>
      </c>
    </row>
    <row r="7" spans="1:20" x14ac:dyDescent="0.3">
      <c r="A7" s="1" t="s">
        <v>0</v>
      </c>
      <c r="B7" s="1">
        <f>MAX(B11:B110)</f>
        <v>74</v>
      </c>
      <c r="C7" s="1">
        <f>MAX(C11:C110)</f>
        <v>20</v>
      </c>
      <c r="D7" s="1">
        <f>MAX(D11:D110)</f>
        <v>16.2</v>
      </c>
      <c r="F7" s="4">
        <f>MAX(F11:F110)</f>
        <v>1.8740231011282782</v>
      </c>
      <c r="G7" s="4">
        <f>MAX(G11:G110)</f>
        <v>2.1091820561848102</v>
      </c>
      <c r="H7" s="4">
        <f>MAX(H11:H110)</f>
        <v>1</v>
      </c>
      <c r="N7" s="1" t="s">
        <v>35</v>
      </c>
      <c r="O7" s="1">
        <f>MAX(O11:O110)</f>
        <v>0.90882858670425992</v>
      </c>
      <c r="Q7" s="1" t="s">
        <v>33</v>
      </c>
      <c r="S7" s="2">
        <f>SUMXMY2(D11:D60,P11:P60)</f>
        <v>91.891309936881342</v>
      </c>
      <c r="T7" s="2">
        <f>RSQ(D11:D60,P11:P60)</f>
        <v>0.88422861043589507</v>
      </c>
    </row>
    <row r="8" spans="1:20" x14ac:dyDescent="0.3">
      <c r="A8" s="1" t="s">
        <v>1</v>
      </c>
      <c r="B8" s="1">
        <f>MIN(B11:B110)</f>
        <v>16</v>
      </c>
      <c r="C8" s="1">
        <f>MIN(C11:C110)</f>
        <v>0</v>
      </c>
      <c r="D8" s="1">
        <f>MIN(D11:D110)</f>
        <v>0.3</v>
      </c>
      <c r="F8" s="4">
        <f>MIN(F11:F110)</f>
        <v>-1.9371038226248818</v>
      </c>
      <c r="G8" s="4">
        <f>MIN(G11:G110)</f>
        <v>-1.9236708237096642</v>
      </c>
      <c r="H8" s="4">
        <f>MIN(H11:H110)</f>
        <v>0</v>
      </c>
      <c r="N8" s="1" t="s">
        <v>36</v>
      </c>
      <c r="O8" s="4">
        <f>MIN(O11:O110)</f>
        <v>5.4487793616333255E-2</v>
      </c>
      <c r="Q8" s="1" t="s">
        <v>34</v>
      </c>
      <c r="S8" s="7">
        <f>SUMXMY2(D61:D110,P61:P110)</f>
        <v>291.19153394204255</v>
      </c>
      <c r="T8" s="7">
        <f>RSQ(D61:D110,P61:P110)</f>
        <v>0.65186831047947269</v>
      </c>
    </row>
    <row r="10" spans="1:20" x14ac:dyDescent="0.3">
      <c r="A10" s="3" t="s">
        <v>4</v>
      </c>
      <c r="B10" s="3" t="s">
        <v>5</v>
      </c>
      <c r="C10" s="3" t="s">
        <v>6</v>
      </c>
      <c r="D10" s="3" t="s">
        <v>24</v>
      </c>
      <c r="E10" s="3"/>
      <c r="F10" s="3" t="s">
        <v>29</v>
      </c>
      <c r="G10" s="3" t="s">
        <v>30</v>
      </c>
      <c r="H10" s="3" t="s">
        <v>38</v>
      </c>
      <c r="I10" s="3"/>
      <c r="J10" s="3" t="s">
        <v>26</v>
      </c>
      <c r="K10" s="3" t="s">
        <v>27</v>
      </c>
      <c r="L10" s="3" t="s">
        <v>28</v>
      </c>
      <c r="M10" s="3"/>
      <c r="N10" s="3"/>
      <c r="O10" s="3" t="s">
        <v>32</v>
      </c>
      <c r="P10" s="1" t="s">
        <v>39</v>
      </c>
    </row>
    <row r="11" spans="1:20" x14ac:dyDescent="0.3">
      <c r="A11" s="2">
        <v>1</v>
      </c>
      <c r="B11" s="2">
        <v>58</v>
      </c>
      <c r="C11" s="2">
        <v>9</v>
      </c>
      <c r="D11" s="2">
        <v>10</v>
      </c>
      <c r="F11" s="2">
        <f>(B11-$B$5)/$B$6</f>
        <v>0.82267774285154438</v>
      </c>
      <c r="G11" s="2">
        <f>(C11-$C$5)/$C$6</f>
        <v>-0.10888702775715065</v>
      </c>
      <c r="H11" s="2">
        <f>(D11-$D$8)/($D$7-$D$8)</f>
        <v>0.61006289308176098</v>
      </c>
      <c r="J11" s="5">
        <f>1/(1+EXP(-($J$2*F11+$J$3*G11+$J$4)))</f>
        <v>1.1926748405407757E-2</v>
      </c>
      <c r="K11" s="5">
        <f>1/(1+EXP(-($K$2*F11+$K$3*G11+$K$4)))</f>
        <v>0.28317362152702874</v>
      </c>
      <c r="L11" s="5">
        <f>1/(1+EXP(-($L$2*F11+$L$3*G11+$L$4)))</f>
        <v>0.60565947687145227</v>
      </c>
      <c r="O11" s="5">
        <f t="shared" ref="O11:O34" si="0">1/(1+EXP(-(J11*$O$2+K11*$O$3+L11*$O$4+$O$5)))</f>
        <v>0.77161297593583389</v>
      </c>
      <c r="P11" s="1">
        <f>O11*($D$7-$D$8)+$D$8</f>
        <v>12.568646317379759</v>
      </c>
    </row>
    <row r="12" spans="1:20" x14ac:dyDescent="0.3">
      <c r="A12" s="2">
        <v>2</v>
      </c>
      <c r="B12" s="2">
        <v>30</v>
      </c>
      <c r="C12" s="2">
        <v>6</v>
      </c>
      <c r="D12" s="2">
        <v>4.8</v>
      </c>
      <c r="F12" s="2">
        <f>(B12-$B$5)/$B$6</f>
        <v>-1.0171766341327397</v>
      </c>
      <c r="G12" s="2">
        <f>(C12-$C$5)/$C$6</f>
        <v>-0.71381495974132181</v>
      </c>
      <c r="H12" s="2">
        <f t="shared" ref="H12:H75" si="1">(D12-$D$8)/($D$7-$D$8)</f>
        <v>0.28301886792452835</v>
      </c>
      <c r="J12" s="5">
        <f t="shared" ref="J12:J75" si="2">1/(1+EXP(-($J$2*F12+$J$3*G12+$J$4)))</f>
        <v>2.7884799079535477E-5</v>
      </c>
      <c r="K12" s="5">
        <f t="shared" ref="K12:K75" si="3">1/(1+EXP(-($K$2*F12+$K$3*G12+$K$4)))</f>
        <v>0.87760460019023101</v>
      </c>
      <c r="L12" s="5">
        <f t="shared" ref="L12:L75" si="4">1/(1+EXP(-($L$2*F12+$L$3*G12+$L$4)))</f>
        <v>0.99932751327065727</v>
      </c>
      <c r="O12" s="5">
        <f t="shared" si="0"/>
        <v>0.28886352713516272</v>
      </c>
      <c r="P12" s="1">
        <f t="shared" ref="P12:P75" si="5">O12*($D$7-$D$8)+$D$8</f>
        <v>4.8929300814490864</v>
      </c>
    </row>
    <row r="13" spans="1:20" x14ac:dyDescent="0.3">
      <c r="A13" s="2">
        <v>3</v>
      </c>
      <c r="B13" s="2">
        <v>37</v>
      </c>
      <c r="C13" s="2">
        <v>12</v>
      </c>
      <c r="D13" s="2">
        <v>12.8</v>
      </c>
      <c r="F13" s="2">
        <f>(B13-$B$5)/$B$6</f>
        <v>-0.5572130398866687</v>
      </c>
      <c r="G13" s="2">
        <f>(C13-$C$5)/$C$6</f>
        <v>0.49604090422702057</v>
      </c>
      <c r="H13" s="2">
        <f t="shared" si="1"/>
        <v>0.78616352201257866</v>
      </c>
      <c r="J13" s="5">
        <f t="shared" si="2"/>
        <v>7.6911837143191046E-3</v>
      </c>
      <c r="K13" s="5">
        <f t="shared" si="3"/>
        <v>0.56281426072408547</v>
      </c>
      <c r="L13" s="5">
        <f t="shared" si="4"/>
        <v>0.99967538829980374</v>
      </c>
      <c r="O13" s="5">
        <f t="shared" si="0"/>
        <v>0.70905457812528361</v>
      </c>
      <c r="P13" s="1">
        <f t="shared" si="5"/>
        <v>11.573967792192009</v>
      </c>
    </row>
    <row r="14" spans="1:20" x14ac:dyDescent="0.3">
      <c r="A14" s="2">
        <v>4</v>
      </c>
      <c r="B14" s="2">
        <v>70</v>
      </c>
      <c r="C14" s="2">
        <v>12</v>
      </c>
      <c r="D14" s="2">
        <v>5.0999999999999996</v>
      </c>
      <c r="F14" s="2">
        <f>(B14-$B$5)/$B$6</f>
        <v>1.6111867615590947</v>
      </c>
      <c r="G14" s="2">
        <f>(C14-$C$5)/$C$6</f>
        <v>0.49604090422702057</v>
      </c>
      <c r="H14" s="2">
        <f t="shared" si="1"/>
        <v>0.30188679245283018</v>
      </c>
      <c r="J14" s="5">
        <f t="shared" si="2"/>
        <v>0.38381784208377689</v>
      </c>
      <c r="K14" s="5">
        <f t="shared" si="3"/>
        <v>7.6194240054222692E-2</v>
      </c>
      <c r="L14" s="5">
        <f t="shared" si="4"/>
        <v>0.1521196725001828</v>
      </c>
      <c r="O14" s="5">
        <f t="shared" si="0"/>
        <v>0.32993877615047412</v>
      </c>
      <c r="P14" s="1">
        <f t="shared" si="5"/>
        <v>5.5460265407925382</v>
      </c>
    </row>
    <row r="15" spans="1:20" x14ac:dyDescent="0.3">
      <c r="A15" s="2">
        <v>5</v>
      </c>
      <c r="B15" s="2">
        <v>40</v>
      </c>
      <c r="C15" s="2">
        <v>5</v>
      </c>
      <c r="D15" s="2">
        <v>5.3</v>
      </c>
      <c r="F15" s="2">
        <f>(B15-$B$5)/$B$6</f>
        <v>-0.36008578520978113</v>
      </c>
      <c r="G15" s="2">
        <f>(C15-$C$5)/$C$6</f>
        <v>-0.91545760373604557</v>
      </c>
      <c r="H15" s="2">
        <f t="shared" si="1"/>
        <v>0.31446540880503149</v>
      </c>
      <c r="J15" s="5">
        <f t="shared" si="2"/>
        <v>4.8158808050080354E-5</v>
      </c>
      <c r="K15" s="5">
        <f t="shared" si="3"/>
        <v>0.79023630055311855</v>
      </c>
      <c r="L15" s="5">
        <f t="shared" si="4"/>
        <v>0.97982540701963372</v>
      </c>
      <c r="O15" s="5">
        <f t="shared" si="0"/>
        <v>0.38753518451557828</v>
      </c>
      <c r="P15" s="1">
        <f t="shared" si="5"/>
        <v>6.4618094337976943</v>
      </c>
    </row>
    <row r="16" spans="1:20" x14ac:dyDescent="0.3">
      <c r="A16" s="2">
        <v>6</v>
      </c>
      <c r="B16" s="2">
        <v>27</v>
      </c>
      <c r="C16" s="2">
        <v>7</v>
      </c>
      <c r="D16" s="2">
        <v>6.2</v>
      </c>
      <c r="F16" s="2">
        <f>(B16-$B$5)/$B$6</f>
        <v>-1.2143038888096274</v>
      </c>
      <c r="G16" s="2">
        <f>(C16-$C$5)/$C$6</f>
        <v>-0.51217231574659805</v>
      </c>
      <c r="H16" s="2">
        <f t="shared" si="1"/>
        <v>0.37106918238993714</v>
      </c>
      <c r="J16" s="5">
        <f t="shared" si="2"/>
        <v>4.0940253690609099E-5</v>
      </c>
      <c r="K16" s="5">
        <f t="shared" si="3"/>
        <v>0.8839787966722884</v>
      </c>
      <c r="L16" s="5">
        <f t="shared" si="4"/>
        <v>0.99982602857473057</v>
      </c>
      <c r="O16" s="5">
        <f t="shared" si="0"/>
        <v>0.28164760446377735</v>
      </c>
      <c r="P16" s="1">
        <f t="shared" si="5"/>
        <v>4.7781969109740592</v>
      </c>
    </row>
    <row r="17" spans="1:16" x14ac:dyDescent="0.3">
      <c r="A17" s="2">
        <v>7</v>
      </c>
      <c r="B17" s="2">
        <v>39</v>
      </c>
      <c r="C17" s="2">
        <v>13</v>
      </c>
      <c r="D17" s="2">
        <v>11.7</v>
      </c>
      <c r="F17" s="2">
        <f>(B17-$B$5)/$B$6</f>
        <v>-0.42579487010207701</v>
      </c>
      <c r="G17" s="2">
        <f>(C17-$C$5)/$C$6</f>
        <v>0.69768354822174428</v>
      </c>
      <c r="H17" s="2">
        <f t="shared" si="1"/>
        <v>0.71698113207547165</v>
      </c>
      <c r="J17" s="5">
        <f t="shared" si="2"/>
        <v>2.1641139419806152E-2</v>
      </c>
      <c r="K17" s="5">
        <f t="shared" si="3"/>
        <v>0.47426720786513926</v>
      </c>
      <c r="L17" s="5">
        <f t="shared" si="4"/>
        <v>0.99963226431850094</v>
      </c>
      <c r="O17" s="5">
        <f t="shared" si="0"/>
        <v>0.79277913024749813</v>
      </c>
      <c r="P17" s="1">
        <f t="shared" si="5"/>
        <v>12.905188170935221</v>
      </c>
    </row>
    <row r="18" spans="1:16" x14ac:dyDescent="0.3">
      <c r="A18" s="2">
        <v>8</v>
      </c>
      <c r="B18" s="2">
        <v>52</v>
      </c>
      <c r="C18" s="2">
        <v>6</v>
      </c>
      <c r="D18" s="2">
        <v>5.7</v>
      </c>
      <c r="F18" s="2">
        <f>(B18-$B$5)/$B$6</f>
        <v>0.42842323349776923</v>
      </c>
      <c r="G18" s="2">
        <f>(C18-$C$5)/$C$6</f>
        <v>-0.71381495974132181</v>
      </c>
      <c r="H18" s="2">
        <f t="shared" si="1"/>
        <v>0.339622641509434</v>
      </c>
      <c r="J18" s="5">
        <f t="shared" si="2"/>
        <v>5.1903975782964409E-4</v>
      </c>
      <c r="K18" s="5">
        <f t="shared" si="3"/>
        <v>0.53446219845498399</v>
      </c>
      <c r="L18" s="5">
        <f t="shared" si="4"/>
        <v>0.69070914192371968</v>
      </c>
      <c r="O18" s="5">
        <f t="shared" si="0"/>
        <v>0.52172673292731431</v>
      </c>
      <c r="P18" s="1">
        <f t="shared" si="5"/>
        <v>8.5954550535442973</v>
      </c>
    </row>
    <row r="19" spans="1:16" x14ac:dyDescent="0.3">
      <c r="A19" s="2">
        <v>9</v>
      </c>
      <c r="B19" s="2">
        <v>61</v>
      </c>
      <c r="C19" s="2">
        <v>8</v>
      </c>
      <c r="D19" s="2">
        <v>10.8</v>
      </c>
      <c r="F19" s="2">
        <f>(B19-$B$5)/$B$6</f>
        <v>1.019804997528432</v>
      </c>
      <c r="G19" s="2">
        <f>(C19-$C$5)/$C$6</f>
        <v>-0.31052967175187435</v>
      </c>
      <c r="H19" s="2">
        <f t="shared" si="1"/>
        <v>0.66037735849056611</v>
      </c>
      <c r="J19" s="5">
        <f t="shared" si="2"/>
        <v>8.1543310056837928E-3</v>
      </c>
      <c r="K19" s="5">
        <f t="shared" si="3"/>
        <v>0.27101199449031721</v>
      </c>
      <c r="L19" s="5">
        <f t="shared" si="4"/>
        <v>0.28424793923653835</v>
      </c>
      <c r="O19" s="5">
        <f t="shared" si="0"/>
        <v>0.56569704980904301</v>
      </c>
      <c r="P19" s="1">
        <f t="shared" si="5"/>
        <v>9.2945830919637835</v>
      </c>
    </row>
    <row r="20" spans="1:16" x14ac:dyDescent="0.3">
      <c r="A20" s="2">
        <v>10</v>
      </c>
      <c r="B20" s="2">
        <v>44</v>
      </c>
      <c r="C20" s="2">
        <v>14</v>
      </c>
      <c r="D20" s="2">
        <v>15.2</v>
      </c>
      <c r="F20" s="2">
        <f>(B20-$B$5)/$B$6</f>
        <v>-9.7249445640597676E-2</v>
      </c>
      <c r="G20" s="2">
        <f>(C20-$C$5)/$C$6</f>
        <v>0.89932619221646803</v>
      </c>
      <c r="H20" s="2">
        <f t="shared" si="1"/>
        <v>0.93710691823899372</v>
      </c>
      <c r="J20" s="5">
        <f t="shared" si="2"/>
        <v>8.5973478349328544E-2</v>
      </c>
      <c r="K20" s="5">
        <f t="shared" si="3"/>
        <v>0.32994438864400977</v>
      </c>
      <c r="L20" s="5">
        <f t="shared" si="4"/>
        <v>0.99898978333707289</v>
      </c>
      <c r="O20" s="5">
        <f t="shared" si="0"/>
        <v>0.86870277325850997</v>
      </c>
      <c r="P20" s="1">
        <f t="shared" si="5"/>
        <v>14.112374094810308</v>
      </c>
    </row>
    <row r="21" spans="1:16" x14ac:dyDescent="0.3">
      <c r="A21" s="2">
        <v>11</v>
      </c>
      <c r="B21" s="2">
        <v>62</v>
      </c>
      <c r="C21" s="2">
        <v>17</v>
      </c>
      <c r="D21" s="2">
        <v>6.2</v>
      </c>
      <c r="F21" s="2">
        <f>(B21-$B$5)/$B$6</f>
        <v>1.0855140824207279</v>
      </c>
      <c r="G21" s="2">
        <f>(C21-$C$5)/$C$6</f>
        <v>1.5042541242006393</v>
      </c>
      <c r="H21" s="2">
        <f t="shared" si="1"/>
        <v>0.37106918238993714</v>
      </c>
      <c r="J21" s="5">
        <f t="shared" si="2"/>
        <v>0.91508287317252812</v>
      </c>
      <c r="K21" s="5">
        <f t="shared" si="3"/>
        <v>5.8718883530348563E-2</v>
      </c>
      <c r="L21" s="5">
        <f t="shared" si="4"/>
        <v>0.95150402757903241</v>
      </c>
      <c r="O21" s="5">
        <f t="shared" si="0"/>
        <v>0.40434802651241725</v>
      </c>
      <c r="P21" s="1">
        <f t="shared" si="5"/>
        <v>6.7291336215474331</v>
      </c>
    </row>
    <row r="22" spans="1:16" x14ac:dyDescent="0.3">
      <c r="A22" s="2">
        <v>12</v>
      </c>
      <c r="B22" s="2">
        <v>18</v>
      </c>
      <c r="C22" s="2">
        <v>5</v>
      </c>
      <c r="D22" s="2">
        <v>4.9000000000000004</v>
      </c>
      <c r="F22" s="2">
        <f>(B22-$B$5)/$B$6</f>
        <v>-1.80568565284029</v>
      </c>
      <c r="G22" s="2">
        <f>(C22-$C$5)/$C$6</f>
        <v>-0.91545760373604557</v>
      </c>
      <c r="H22" s="2">
        <f t="shared" si="1"/>
        <v>0.28930817610062898</v>
      </c>
      <c r="J22" s="5">
        <f t="shared" si="2"/>
        <v>2.586122255151256E-6</v>
      </c>
      <c r="K22" s="5">
        <f t="shared" si="3"/>
        <v>0.95923147262043651</v>
      </c>
      <c r="L22" s="5">
        <f t="shared" si="4"/>
        <v>0.99996905812397274</v>
      </c>
      <c r="O22" s="5">
        <f t="shared" si="0"/>
        <v>0.20231549958589323</v>
      </c>
      <c r="P22" s="1">
        <f t="shared" si="5"/>
        <v>3.5168164434157019</v>
      </c>
    </row>
    <row r="23" spans="1:16" x14ac:dyDescent="0.3">
      <c r="A23" s="2">
        <v>13</v>
      </c>
      <c r="B23" s="2">
        <v>16</v>
      </c>
      <c r="C23" s="2">
        <v>0</v>
      </c>
      <c r="D23" s="2">
        <v>2.9</v>
      </c>
      <c r="F23" s="2">
        <f>(B23-$B$5)/$B$6</f>
        <v>-1.9371038226248818</v>
      </c>
      <c r="G23" s="2">
        <f>(C23-$C$5)/$C$6</f>
        <v>-1.9236708237096642</v>
      </c>
      <c r="H23" s="2">
        <f t="shared" si="1"/>
        <v>0.16352201257861637</v>
      </c>
      <c r="J23" s="5">
        <f t="shared" si="2"/>
        <v>3.9564639451916725E-8</v>
      </c>
      <c r="K23" s="5">
        <f t="shared" si="3"/>
        <v>0.98621312538729955</v>
      </c>
      <c r="L23" s="5">
        <f t="shared" si="4"/>
        <v>0.99982375686444769</v>
      </c>
      <c r="O23" s="5">
        <f t="shared" si="0"/>
        <v>0.1781769980826198</v>
      </c>
      <c r="P23" s="1">
        <f t="shared" si="5"/>
        <v>3.1330142695136542</v>
      </c>
    </row>
    <row r="24" spans="1:16" x14ac:dyDescent="0.3">
      <c r="A24" s="2">
        <v>14</v>
      </c>
      <c r="B24" s="2">
        <v>18</v>
      </c>
      <c r="C24" s="2">
        <v>12</v>
      </c>
      <c r="D24" s="2">
        <v>4.5999999999999996</v>
      </c>
      <c r="F24" s="2">
        <f>(B24-$B$5)/$B$6</f>
        <v>-1.80568565284029</v>
      </c>
      <c r="G24" s="2">
        <f>(C24-$C$5)/$C$6</f>
        <v>0.49604090422702057</v>
      </c>
      <c r="H24" s="2">
        <f t="shared" si="1"/>
        <v>0.27044025157232704</v>
      </c>
      <c r="J24" s="5">
        <f t="shared" si="2"/>
        <v>6.1975320483891733E-4</v>
      </c>
      <c r="K24" s="5">
        <f t="shared" si="3"/>
        <v>0.86231622755439075</v>
      </c>
      <c r="L24" s="5">
        <f t="shared" si="4"/>
        <v>0.99999881593297424</v>
      </c>
      <c r="O24" s="5">
        <f t="shared" si="0"/>
        <v>0.30730410526164492</v>
      </c>
      <c r="P24" s="1">
        <f t="shared" si="5"/>
        <v>5.1861352736601534</v>
      </c>
    </row>
    <row r="25" spans="1:16" x14ac:dyDescent="0.3">
      <c r="A25" s="2">
        <v>15</v>
      </c>
      <c r="B25" s="2">
        <v>71</v>
      </c>
      <c r="C25" s="2">
        <v>2</v>
      </c>
      <c r="D25" s="2">
        <v>5</v>
      </c>
      <c r="F25" s="2">
        <f>(B25-$B$5)/$B$6</f>
        <v>1.6768958464513906</v>
      </c>
      <c r="G25" s="2">
        <f>(C25-$C$5)/$C$6</f>
        <v>-1.5203855357202167</v>
      </c>
      <c r="H25" s="2">
        <f t="shared" si="1"/>
        <v>0.29559748427672961</v>
      </c>
      <c r="J25" s="5">
        <f t="shared" si="2"/>
        <v>2.8330485692762793E-4</v>
      </c>
      <c r="K25" s="5">
        <f t="shared" si="3"/>
        <v>0.33454857665465093</v>
      </c>
      <c r="L25" s="5">
        <f t="shared" si="4"/>
        <v>1.2601815042618321E-3</v>
      </c>
      <c r="O25" s="5">
        <f t="shared" si="0"/>
        <v>0.27190918250397511</v>
      </c>
      <c r="P25" s="1">
        <f t="shared" si="5"/>
        <v>4.6233560018132041</v>
      </c>
    </row>
    <row r="26" spans="1:16" x14ac:dyDescent="0.3">
      <c r="A26" s="2">
        <v>16</v>
      </c>
      <c r="B26" s="2">
        <v>60</v>
      </c>
      <c r="C26" s="2">
        <v>8</v>
      </c>
      <c r="D26" s="2">
        <v>11</v>
      </c>
      <c r="F26" s="2">
        <f>(B26-$B$5)/$B$6</f>
        <v>0.95409591263613613</v>
      </c>
      <c r="G26" s="2">
        <f>(C26-$C$5)/$C$6</f>
        <v>-0.31052967175187435</v>
      </c>
      <c r="H26" s="2">
        <f t="shared" si="1"/>
        <v>0.67295597484276726</v>
      </c>
      <c r="J26" s="5">
        <f t="shared" si="2"/>
        <v>7.1466082130790341E-3</v>
      </c>
      <c r="K26" s="5">
        <f t="shared" si="3"/>
        <v>0.28777246731520506</v>
      </c>
      <c r="L26" s="5">
        <f t="shared" si="4"/>
        <v>0.34796113885372498</v>
      </c>
      <c r="O26" s="5">
        <f t="shared" si="0"/>
        <v>0.59336598582530742</v>
      </c>
      <c r="P26" s="1">
        <f t="shared" si="5"/>
        <v>9.7345191746223882</v>
      </c>
    </row>
    <row r="27" spans="1:16" x14ac:dyDescent="0.3">
      <c r="A27" s="2">
        <v>17</v>
      </c>
      <c r="B27" s="2">
        <v>46</v>
      </c>
      <c r="C27" s="2">
        <v>9</v>
      </c>
      <c r="D27" s="2">
        <v>10.4</v>
      </c>
      <c r="F27" s="2">
        <f>(B27-$B$5)/$B$6</f>
        <v>3.4168724143994057E-2</v>
      </c>
      <c r="G27" s="2">
        <f>(C27-$C$5)/$C$6</f>
        <v>-0.10888702775715065</v>
      </c>
      <c r="H27" s="2">
        <f t="shared" si="1"/>
        <v>0.6352201257861636</v>
      </c>
      <c r="J27" s="5">
        <f t="shared" si="2"/>
        <v>2.4429694106528977E-3</v>
      </c>
      <c r="K27" s="5">
        <f t="shared" si="3"/>
        <v>0.51760004431604723</v>
      </c>
      <c r="L27" s="5">
        <f t="shared" si="4"/>
        <v>0.98156298889729088</v>
      </c>
      <c r="O27" s="5">
        <f t="shared" si="0"/>
        <v>0.75355240710624583</v>
      </c>
      <c r="P27" s="1">
        <f t="shared" si="5"/>
        <v>12.281483272989309</v>
      </c>
    </row>
    <row r="28" spans="1:16" x14ac:dyDescent="0.3">
      <c r="A28" s="2">
        <v>18</v>
      </c>
      <c r="B28" s="2">
        <v>58</v>
      </c>
      <c r="C28" s="2">
        <v>9</v>
      </c>
      <c r="D28" s="2">
        <v>13.9</v>
      </c>
      <c r="F28" s="2">
        <f>(B28-$B$5)/$B$6</f>
        <v>0.82267774285154438</v>
      </c>
      <c r="G28" s="2">
        <f>(C28-$C$5)/$C$6</f>
        <v>-0.10888702775715065</v>
      </c>
      <c r="H28" s="2">
        <f t="shared" si="1"/>
        <v>0.85534591194968557</v>
      </c>
      <c r="J28" s="5">
        <f t="shared" si="2"/>
        <v>1.1926748405407757E-2</v>
      </c>
      <c r="K28" s="5">
        <f t="shared" si="3"/>
        <v>0.28317362152702874</v>
      </c>
      <c r="L28" s="5">
        <f t="shared" si="4"/>
        <v>0.60565947687145227</v>
      </c>
      <c r="O28" s="5">
        <f t="shared" si="0"/>
        <v>0.77161297593583389</v>
      </c>
      <c r="P28" s="1">
        <f t="shared" si="5"/>
        <v>12.568646317379759</v>
      </c>
    </row>
    <row r="29" spans="1:16" x14ac:dyDescent="0.3">
      <c r="A29" s="2">
        <v>19</v>
      </c>
      <c r="B29" s="2">
        <v>48</v>
      </c>
      <c r="C29" s="2">
        <v>5</v>
      </c>
      <c r="D29" s="2">
        <v>9.1</v>
      </c>
      <c r="F29" s="2">
        <f>(B29-$B$5)/$B$6</f>
        <v>0.16558689392858578</v>
      </c>
      <c r="G29" s="2">
        <f>(C29-$C$5)/$C$6</f>
        <v>-0.91545760373604557</v>
      </c>
      <c r="H29" s="2">
        <f t="shared" si="1"/>
        <v>0.55345911949685533</v>
      </c>
      <c r="J29" s="5">
        <f t="shared" si="2"/>
        <v>1.3946690110692829E-4</v>
      </c>
      <c r="K29" s="5">
        <f t="shared" si="3"/>
        <v>0.65930873073316076</v>
      </c>
      <c r="L29" s="5">
        <f t="shared" si="4"/>
        <v>0.82041500550954516</v>
      </c>
      <c r="O29" s="5">
        <f t="shared" si="0"/>
        <v>0.4464135127703826</v>
      </c>
      <c r="P29" s="1">
        <f t="shared" si="5"/>
        <v>7.3979748530490825</v>
      </c>
    </row>
    <row r="30" spans="1:16" x14ac:dyDescent="0.3">
      <c r="A30" s="2">
        <v>20</v>
      </c>
      <c r="B30" s="2">
        <v>46</v>
      </c>
      <c r="C30" s="2">
        <v>6</v>
      </c>
      <c r="D30" s="2">
        <v>10.3</v>
      </c>
      <c r="F30" s="2">
        <f>(B30-$B$5)/$B$6</f>
        <v>3.4168724143994057E-2</v>
      </c>
      <c r="G30" s="2">
        <f>(C30-$C$5)/$C$6</f>
        <v>-0.71381495974132181</v>
      </c>
      <c r="H30" s="2">
        <f t="shared" si="1"/>
        <v>0.62893081761006298</v>
      </c>
      <c r="J30" s="5">
        <f t="shared" si="2"/>
        <v>2.3385583789251754E-4</v>
      </c>
      <c r="K30" s="5">
        <f t="shared" si="3"/>
        <v>0.65422636005916412</v>
      </c>
      <c r="L30" s="5">
        <f t="shared" si="4"/>
        <v>0.92931919113855066</v>
      </c>
      <c r="O30" s="5">
        <f t="shared" si="0"/>
        <v>0.54150422300025813</v>
      </c>
      <c r="P30" s="1">
        <f t="shared" si="5"/>
        <v>8.9099171457041049</v>
      </c>
    </row>
    <row r="31" spans="1:16" x14ac:dyDescent="0.3">
      <c r="A31" s="2">
        <v>21</v>
      </c>
      <c r="B31" s="2">
        <v>47</v>
      </c>
      <c r="C31" s="2">
        <v>10</v>
      </c>
      <c r="D31" s="2">
        <v>10.8</v>
      </c>
      <c r="F31" s="2">
        <f>(B31-$B$5)/$B$6</f>
        <v>9.9877809036289913E-2</v>
      </c>
      <c r="G31" s="2">
        <f>(C31-$C$5)/$C$6</f>
        <v>9.2755616237573085E-2</v>
      </c>
      <c r="H31" s="2">
        <f t="shared" si="1"/>
        <v>0.66037735849056611</v>
      </c>
      <c r="J31" s="5">
        <f t="shared" si="2"/>
        <v>6.0818699310876195E-3</v>
      </c>
      <c r="K31" s="5">
        <f t="shared" si="3"/>
        <v>0.44969142306364945</v>
      </c>
      <c r="L31" s="5">
        <f t="shared" si="4"/>
        <v>0.98441105882214852</v>
      </c>
      <c r="O31" s="5">
        <f t="shared" si="0"/>
        <v>0.81821401354610845</v>
      </c>
      <c r="P31" s="1">
        <f t="shared" si="5"/>
        <v>13.309602815383125</v>
      </c>
    </row>
    <row r="32" spans="1:16" x14ac:dyDescent="0.3">
      <c r="A32" s="2">
        <v>22</v>
      </c>
      <c r="B32" s="2">
        <v>36</v>
      </c>
      <c r="C32" s="2">
        <v>18</v>
      </c>
      <c r="D32" s="2">
        <v>9.5</v>
      </c>
      <c r="F32" s="2">
        <f>(B32-$B$5)/$B$6</f>
        <v>-0.62292212477896458</v>
      </c>
      <c r="G32" s="2">
        <f>(C32-$C$5)/$C$6</f>
        <v>1.705896768195363</v>
      </c>
      <c r="H32" s="2">
        <f t="shared" si="1"/>
        <v>0.57861635220125784</v>
      </c>
      <c r="J32" s="5">
        <f t="shared" si="2"/>
        <v>0.42655201143615312</v>
      </c>
      <c r="K32" s="5">
        <f t="shared" si="3"/>
        <v>0.31032054271131793</v>
      </c>
      <c r="L32" s="5">
        <f t="shared" si="4"/>
        <v>0.99998526168962243</v>
      </c>
      <c r="O32" s="5">
        <f t="shared" si="0"/>
        <v>0.61975926341696663</v>
      </c>
      <c r="P32" s="1">
        <f t="shared" si="5"/>
        <v>10.15417228832977</v>
      </c>
    </row>
    <row r="33" spans="1:16" x14ac:dyDescent="0.3">
      <c r="A33" s="2">
        <v>23</v>
      </c>
      <c r="B33" s="2">
        <v>34</v>
      </c>
      <c r="C33" s="2">
        <v>8</v>
      </c>
      <c r="D33" s="2">
        <v>6.7</v>
      </c>
      <c r="F33" s="2">
        <f>(B33-$B$5)/$B$6</f>
        <v>-0.75434029456355634</v>
      </c>
      <c r="G33" s="2">
        <f>(C33-$C$5)/$C$6</f>
        <v>-0.31052967175187435</v>
      </c>
      <c r="H33" s="2">
        <f t="shared" si="1"/>
        <v>0.40251572327044033</v>
      </c>
      <c r="J33" s="5">
        <f t="shared" si="2"/>
        <v>2.2706605535388366E-4</v>
      </c>
      <c r="K33" s="5">
        <f t="shared" si="3"/>
        <v>0.77880429386729866</v>
      </c>
      <c r="L33" s="5">
        <f t="shared" si="4"/>
        <v>0.99913705798224473</v>
      </c>
      <c r="O33" s="5">
        <f t="shared" si="0"/>
        <v>0.41831332176165359</v>
      </c>
      <c r="P33" s="1">
        <f t="shared" si="5"/>
        <v>6.9511818160102914</v>
      </c>
    </row>
    <row r="34" spans="1:16" x14ac:dyDescent="0.3">
      <c r="A34" s="2">
        <v>24</v>
      </c>
      <c r="B34" s="2">
        <v>64</v>
      </c>
      <c r="C34" s="2">
        <v>12</v>
      </c>
      <c r="D34" s="2">
        <v>9.9</v>
      </c>
      <c r="F34" s="2">
        <f>(B34-$B$5)/$B$6</f>
        <v>1.2169322522053196</v>
      </c>
      <c r="G34" s="2">
        <f>(C34-$C$5)/$C$6</f>
        <v>0.49604090422702057</v>
      </c>
      <c r="H34" s="2">
        <f t="shared" si="1"/>
        <v>0.60377358490566035</v>
      </c>
      <c r="J34" s="5">
        <f t="shared" si="2"/>
        <v>0.21909715396443546</v>
      </c>
      <c r="K34" s="5">
        <f t="shared" si="3"/>
        <v>0.11966413020566109</v>
      </c>
      <c r="L34" s="5">
        <f t="shared" si="4"/>
        <v>0.5136889563725231</v>
      </c>
      <c r="O34" s="5">
        <f t="shared" si="0"/>
        <v>0.71993935921772167</v>
      </c>
      <c r="P34" s="1">
        <f t="shared" si="5"/>
        <v>11.747035811561775</v>
      </c>
    </row>
    <row r="35" spans="1:16" x14ac:dyDescent="0.3">
      <c r="A35" s="2">
        <v>25</v>
      </c>
      <c r="B35" s="2">
        <v>63</v>
      </c>
      <c r="C35" s="2">
        <v>3</v>
      </c>
      <c r="D35" s="2">
        <v>3.2</v>
      </c>
      <c r="F35" s="2">
        <f>(B35-$B$5)/$B$6</f>
        <v>1.1512231673130238</v>
      </c>
      <c r="G35" s="2">
        <f>(C35-$C$5)/$C$6</f>
        <v>-1.3187428917254931</v>
      </c>
      <c r="H35" s="2">
        <f t="shared" si="1"/>
        <v>0.18238993710691828</v>
      </c>
      <c r="J35" s="5">
        <f t="shared" si="2"/>
        <v>2.1400596499532366E-4</v>
      </c>
      <c r="K35" s="5">
        <f t="shared" si="3"/>
        <v>0.4475367314079764</v>
      </c>
      <c r="L35" s="5">
        <f t="shared" si="4"/>
        <v>2.0932848755241637E-2</v>
      </c>
      <c r="O35" s="5">
        <f>1/(1+EXP(-(J35*$O$2+K35*$O$3+L35*$O$4+$O$5)))</f>
        <v>0.17137378594467531</v>
      </c>
      <c r="P35" s="1">
        <f t="shared" si="5"/>
        <v>3.0248431965203371</v>
      </c>
    </row>
    <row r="36" spans="1:16" x14ac:dyDescent="0.3">
      <c r="A36" s="2">
        <v>26</v>
      </c>
      <c r="B36" s="2">
        <v>41</v>
      </c>
      <c r="C36" s="2">
        <v>15</v>
      </c>
      <c r="D36" s="2">
        <v>13.3</v>
      </c>
      <c r="F36" s="2">
        <f>(B36-$B$5)/$B$6</f>
        <v>-0.29437670031748525</v>
      </c>
      <c r="G36" s="2">
        <f>(C36-$C$5)/$C$6</f>
        <v>1.1009688362111918</v>
      </c>
      <c r="H36" s="2">
        <f t="shared" si="1"/>
        <v>0.8176100628930818</v>
      </c>
      <c r="J36" s="5">
        <f t="shared" si="2"/>
        <v>0.12134276082953091</v>
      </c>
      <c r="K36" s="5">
        <f t="shared" si="3"/>
        <v>0.34350445209509761</v>
      </c>
      <c r="L36" s="5">
        <f t="shared" si="4"/>
        <v>0.99973859279883337</v>
      </c>
      <c r="O36" s="5">
        <f t="shared" ref="O36:O99" si="6">1/(1+EXP(-(J36*$O$2+K36*$O$3+L36*$O$4+$O$5)))</f>
        <v>0.83966186009478327</v>
      </c>
      <c r="P36" s="1">
        <f t="shared" si="5"/>
        <v>13.650623575507053</v>
      </c>
    </row>
    <row r="37" spans="1:16" x14ac:dyDescent="0.3">
      <c r="A37" s="2">
        <v>27</v>
      </c>
      <c r="B37" s="2">
        <v>25</v>
      </c>
      <c r="C37" s="2">
        <v>2</v>
      </c>
      <c r="D37" s="2">
        <v>1.9</v>
      </c>
      <c r="F37" s="2">
        <f>(B37-$B$5)/$B$6</f>
        <v>-1.3457220585942191</v>
      </c>
      <c r="G37" s="2">
        <f>(C37-$C$5)/$C$6</f>
        <v>-1.5203855357202167</v>
      </c>
      <c r="H37" s="2">
        <f t="shared" si="1"/>
        <v>0.10062893081761007</v>
      </c>
      <c r="J37" s="5">
        <f t="shared" si="2"/>
        <v>6.2636155372522519E-7</v>
      </c>
      <c r="K37" s="5">
        <f t="shared" si="3"/>
        <v>0.95861589327497798</v>
      </c>
      <c r="L37" s="5">
        <f t="shared" si="4"/>
        <v>0.99900973396882897</v>
      </c>
      <c r="O37" s="5">
        <f t="shared" si="6"/>
        <v>0.20239162449924533</v>
      </c>
      <c r="P37" s="1">
        <f t="shared" si="5"/>
        <v>3.5180268295380004</v>
      </c>
    </row>
    <row r="38" spans="1:16" x14ac:dyDescent="0.3">
      <c r="A38" s="2">
        <v>28</v>
      </c>
      <c r="B38" s="2">
        <v>37</v>
      </c>
      <c r="C38" s="2">
        <v>5</v>
      </c>
      <c r="D38" s="2">
        <v>5.6</v>
      </c>
      <c r="F38" s="2">
        <f>(B38-$B$5)/$B$6</f>
        <v>-0.5572130398866687</v>
      </c>
      <c r="G38" s="2">
        <f>(C38-$C$5)/$C$6</f>
        <v>-0.91545760373604557</v>
      </c>
      <c r="H38" s="2">
        <f t="shared" si="1"/>
        <v>0.33333333333333337</v>
      </c>
      <c r="J38" s="5">
        <f t="shared" si="2"/>
        <v>3.2321719176304234E-5</v>
      </c>
      <c r="K38" s="5">
        <f t="shared" si="3"/>
        <v>0.8286587204490331</v>
      </c>
      <c r="L38" s="5">
        <f t="shared" si="4"/>
        <v>0.99158568634240651</v>
      </c>
      <c r="O38" s="5">
        <f t="shared" si="6"/>
        <v>0.3447341565166418</v>
      </c>
      <c r="P38" s="1">
        <f t="shared" si="5"/>
        <v>5.7812730886146042</v>
      </c>
    </row>
    <row r="39" spans="1:16" x14ac:dyDescent="0.3">
      <c r="A39" s="2">
        <v>29</v>
      </c>
      <c r="B39" s="2">
        <v>22</v>
      </c>
      <c r="C39" s="2">
        <v>7</v>
      </c>
      <c r="D39" s="2">
        <v>2.1</v>
      </c>
      <c r="F39" s="2">
        <f>(B39-$B$5)/$B$6</f>
        <v>-1.5428493132711067</v>
      </c>
      <c r="G39" s="2">
        <f>(C39-$C$5)/$C$6</f>
        <v>-0.51217231574659805</v>
      </c>
      <c r="H39" s="2">
        <f t="shared" si="1"/>
        <v>0.11320754716981134</v>
      </c>
      <c r="J39" s="5">
        <f t="shared" si="2"/>
        <v>2.1062612479187799E-5</v>
      </c>
      <c r="K39" s="5">
        <f t="shared" si="3"/>
        <v>0.92034139250776392</v>
      </c>
      <c r="L39" s="5">
        <f t="shared" si="4"/>
        <v>0.99996028784021074</v>
      </c>
      <c r="O39" s="5">
        <f t="shared" si="6"/>
        <v>0.24111752327842179</v>
      </c>
      <c r="P39" s="1">
        <f t="shared" si="5"/>
        <v>4.1337686201269062</v>
      </c>
    </row>
    <row r="40" spans="1:16" x14ac:dyDescent="0.3">
      <c r="A40" s="2">
        <v>30</v>
      </c>
      <c r="B40" s="2">
        <v>49</v>
      </c>
      <c r="C40" s="2">
        <v>11</v>
      </c>
      <c r="D40" s="2">
        <v>13.8</v>
      </c>
      <c r="F40" s="2">
        <f>(B40-$B$5)/$B$6</f>
        <v>0.23129597882088165</v>
      </c>
      <c r="G40" s="2">
        <f>(C40-$C$5)/$C$6</f>
        <v>0.29439826023229682</v>
      </c>
      <c r="H40" s="2">
        <f t="shared" si="1"/>
        <v>0.84905660377358494</v>
      </c>
      <c r="J40" s="5">
        <f t="shared" si="2"/>
        <v>1.71634045526931E-2</v>
      </c>
      <c r="K40" s="5">
        <f t="shared" si="3"/>
        <v>0.36411886919380004</v>
      </c>
      <c r="L40" s="5">
        <f t="shared" si="4"/>
        <v>0.98237585124388771</v>
      </c>
      <c r="O40" s="5">
        <f t="shared" si="6"/>
        <v>0.87482931439711675</v>
      </c>
      <c r="P40" s="1">
        <f t="shared" si="5"/>
        <v>14.209786098914156</v>
      </c>
    </row>
    <row r="41" spans="1:16" x14ac:dyDescent="0.3">
      <c r="A41" s="2">
        <v>31</v>
      </c>
      <c r="B41" s="2">
        <v>48</v>
      </c>
      <c r="C41" s="2">
        <v>18</v>
      </c>
      <c r="D41" s="2">
        <v>8.1</v>
      </c>
      <c r="F41" s="2">
        <f>(B41-$B$5)/$B$6</f>
        <v>0.16558689392858578</v>
      </c>
      <c r="G41" s="2">
        <f>(C41-$C$5)/$C$6</f>
        <v>1.705896768195363</v>
      </c>
      <c r="H41" s="2">
        <f t="shared" si="1"/>
        <v>0.49056603773584911</v>
      </c>
      <c r="J41" s="5">
        <f t="shared" si="2"/>
        <v>0.78569844862717197</v>
      </c>
      <c r="K41" s="5">
        <f t="shared" si="3"/>
        <v>0.14211616828287249</v>
      </c>
      <c r="L41" s="5">
        <f t="shared" si="4"/>
        <v>0.99948937411253758</v>
      </c>
      <c r="O41" s="5">
        <f t="shared" si="6"/>
        <v>0.46535612964761458</v>
      </c>
      <c r="P41" s="1">
        <f t="shared" si="5"/>
        <v>7.6991624613970711</v>
      </c>
    </row>
    <row r="42" spans="1:16" x14ac:dyDescent="0.3">
      <c r="A42" s="2">
        <v>32</v>
      </c>
      <c r="B42" s="2">
        <v>45</v>
      </c>
      <c r="C42" s="2">
        <v>15</v>
      </c>
      <c r="D42" s="2">
        <v>14.5</v>
      </c>
      <c r="F42" s="2">
        <f>(B42-$B$5)/$B$6</f>
        <v>-3.1540360748301806E-2</v>
      </c>
      <c r="G42" s="2">
        <f>(C42-$C$5)/$C$6</f>
        <v>1.1009688362111918</v>
      </c>
      <c r="H42" s="2">
        <f t="shared" si="1"/>
        <v>0.89308176100628933</v>
      </c>
      <c r="J42" s="5">
        <f t="shared" si="2"/>
        <v>0.19029903192873193</v>
      </c>
      <c r="K42" s="5">
        <f t="shared" si="3"/>
        <v>0.27273636484257413</v>
      </c>
      <c r="L42" s="5">
        <f t="shared" si="4"/>
        <v>0.99914817345168905</v>
      </c>
      <c r="O42" s="5">
        <f t="shared" si="6"/>
        <v>0.85279321576935263</v>
      </c>
      <c r="P42" s="1">
        <f t="shared" si="5"/>
        <v>13.859412130732707</v>
      </c>
    </row>
    <row r="43" spans="1:16" x14ac:dyDescent="0.3">
      <c r="A43" s="2">
        <v>33</v>
      </c>
      <c r="B43" s="2">
        <v>66</v>
      </c>
      <c r="C43" s="2">
        <v>6</v>
      </c>
      <c r="D43" s="2">
        <v>6.2</v>
      </c>
      <c r="F43" s="2">
        <f>(B43-$B$5)/$B$6</f>
        <v>1.3483504219899114</v>
      </c>
      <c r="G43" s="2">
        <f>(C43-$C$5)/$C$6</f>
        <v>-0.71381495974132181</v>
      </c>
      <c r="H43" s="2">
        <f t="shared" si="1"/>
        <v>0.37106918238993714</v>
      </c>
      <c r="J43" s="5">
        <f t="shared" si="2"/>
        <v>3.3280491117184041E-3</v>
      </c>
      <c r="K43" s="5">
        <f t="shared" si="3"/>
        <v>0.26353630436629599</v>
      </c>
      <c r="L43" s="5">
        <f t="shared" si="4"/>
        <v>3.4449848577042336E-2</v>
      </c>
      <c r="O43" s="5">
        <f t="shared" si="6"/>
        <v>0.38238066392534764</v>
      </c>
      <c r="P43" s="1">
        <f t="shared" si="5"/>
        <v>6.3798525564130264</v>
      </c>
    </row>
    <row r="44" spans="1:16" x14ac:dyDescent="0.3">
      <c r="A44" s="2">
        <v>34</v>
      </c>
      <c r="B44" s="2">
        <v>42</v>
      </c>
      <c r="C44" s="2">
        <v>12</v>
      </c>
      <c r="D44" s="2">
        <v>12.6</v>
      </c>
      <c r="F44" s="2">
        <f>(B44-$B$5)/$B$6</f>
        <v>-0.2286676154251894</v>
      </c>
      <c r="G44" s="2">
        <f>(C44-$C$5)/$C$6</f>
        <v>0.49604090422702057</v>
      </c>
      <c r="H44" s="2">
        <f t="shared" si="1"/>
        <v>0.77358490566037741</v>
      </c>
      <c r="J44" s="5">
        <f t="shared" si="2"/>
        <v>1.4842226298241872E-2</v>
      </c>
      <c r="K44" s="5">
        <f t="shared" si="3"/>
        <v>0.45915548322654459</v>
      </c>
      <c r="L44" s="5">
        <f t="shared" si="4"/>
        <v>0.9985793062836108</v>
      </c>
      <c r="O44" s="5">
        <f t="shared" si="6"/>
        <v>0.81095875137650175</v>
      </c>
      <c r="P44" s="1">
        <f t="shared" si="5"/>
        <v>13.194244146886378</v>
      </c>
    </row>
    <row r="45" spans="1:16" x14ac:dyDescent="0.3">
      <c r="A45" s="2">
        <v>35</v>
      </c>
      <c r="B45" s="2">
        <v>22</v>
      </c>
      <c r="C45" s="2">
        <v>13</v>
      </c>
      <c r="D45" s="2">
        <v>5.5</v>
      </c>
      <c r="F45" s="2">
        <f>(B45-$B$5)/$B$6</f>
        <v>-1.5428493132711067</v>
      </c>
      <c r="G45" s="2">
        <f>(C45-$C$5)/$C$6</f>
        <v>0.69768354822174428</v>
      </c>
      <c r="H45" s="2">
        <f t="shared" si="1"/>
        <v>0.32704402515723274</v>
      </c>
      <c r="J45" s="5">
        <f t="shared" si="2"/>
        <v>2.3034609853471132E-3</v>
      </c>
      <c r="K45" s="5">
        <f t="shared" si="3"/>
        <v>0.78793370208522118</v>
      </c>
      <c r="L45" s="5">
        <f t="shared" si="4"/>
        <v>0.99999757779342957</v>
      </c>
      <c r="O45" s="5">
        <f t="shared" si="6"/>
        <v>0.40393626230706731</v>
      </c>
      <c r="P45" s="1">
        <f t="shared" si="5"/>
        <v>6.7225865706823695</v>
      </c>
    </row>
    <row r="46" spans="1:16" x14ac:dyDescent="0.3">
      <c r="A46" s="2">
        <v>36</v>
      </c>
      <c r="B46" s="2">
        <v>30</v>
      </c>
      <c r="C46" s="2">
        <v>12</v>
      </c>
      <c r="D46" s="2">
        <v>9.6</v>
      </c>
      <c r="F46" s="2">
        <f>(B46-$B$5)/$B$6</f>
        <v>-1.0171766341327397</v>
      </c>
      <c r="G46" s="2">
        <f>(C46-$C$5)/$C$6</f>
        <v>0.49604090422702057</v>
      </c>
      <c r="H46" s="2">
        <f t="shared" si="1"/>
        <v>0.58490566037735847</v>
      </c>
      <c r="J46" s="5">
        <f t="shared" si="2"/>
        <v>3.047299877033352E-3</v>
      </c>
      <c r="K46" s="5">
        <f t="shared" si="3"/>
        <v>0.69750813278478785</v>
      </c>
      <c r="L46" s="5">
        <f t="shared" si="4"/>
        <v>0.99995895790467593</v>
      </c>
      <c r="O46" s="5">
        <f t="shared" si="6"/>
        <v>0.53286170686606615</v>
      </c>
      <c r="P46" s="1">
        <f t="shared" si="5"/>
        <v>8.7725011391704513</v>
      </c>
    </row>
    <row r="47" spans="1:16" x14ac:dyDescent="0.3">
      <c r="A47" s="2">
        <v>37</v>
      </c>
      <c r="B47" s="2">
        <v>66</v>
      </c>
      <c r="C47" s="2">
        <v>6</v>
      </c>
      <c r="D47" s="2">
        <v>5.0999999999999996</v>
      </c>
      <c r="F47" s="2">
        <f>(B47-$B$5)/$B$6</f>
        <v>1.3483504219899114</v>
      </c>
      <c r="G47" s="2">
        <f>(C47-$C$5)/$C$6</f>
        <v>-0.71381495974132181</v>
      </c>
      <c r="H47" s="2">
        <f t="shared" si="1"/>
        <v>0.30188679245283018</v>
      </c>
      <c r="J47" s="5">
        <f t="shared" si="2"/>
        <v>3.3280491117184041E-3</v>
      </c>
      <c r="K47" s="5">
        <f t="shared" si="3"/>
        <v>0.26353630436629599</v>
      </c>
      <c r="L47" s="5">
        <f t="shared" si="4"/>
        <v>3.4449848577042336E-2</v>
      </c>
      <c r="O47" s="5">
        <f t="shared" si="6"/>
        <v>0.38238066392534764</v>
      </c>
      <c r="P47" s="1">
        <f t="shared" si="5"/>
        <v>6.3798525564130264</v>
      </c>
    </row>
    <row r="48" spans="1:16" x14ac:dyDescent="0.3">
      <c r="A48" s="2">
        <v>38</v>
      </c>
      <c r="B48" s="2">
        <v>32</v>
      </c>
      <c r="C48" s="2">
        <v>12</v>
      </c>
      <c r="D48" s="2">
        <v>11</v>
      </c>
      <c r="F48" s="2">
        <f>(B48-$B$5)/$B$6</f>
        <v>-0.88575846434814798</v>
      </c>
      <c r="G48" s="2">
        <f>(C48-$C$5)/$C$6</f>
        <v>0.49604090422702057</v>
      </c>
      <c r="H48" s="2">
        <f t="shared" si="1"/>
        <v>0.67295597484276726</v>
      </c>
      <c r="J48" s="5">
        <f t="shared" si="2"/>
        <v>3.9716512814134512E-3</v>
      </c>
      <c r="K48" s="5">
        <f t="shared" si="3"/>
        <v>0.66126262968983662</v>
      </c>
      <c r="L48" s="5">
        <f t="shared" si="4"/>
        <v>0.99992589282547295</v>
      </c>
      <c r="O48" s="5">
        <f t="shared" si="6"/>
        <v>0.58358626710842076</v>
      </c>
      <c r="P48" s="1">
        <f t="shared" si="5"/>
        <v>9.5790216470238896</v>
      </c>
    </row>
    <row r="49" spans="1:16" x14ac:dyDescent="0.3">
      <c r="A49" s="2">
        <v>39</v>
      </c>
      <c r="B49" s="2">
        <v>62</v>
      </c>
      <c r="C49" s="2">
        <v>5</v>
      </c>
      <c r="D49" s="2">
        <v>5.4</v>
      </c>
      <c r="F49" s="2">
        <f>(B49-$B$5)/$B$6</f>
        <v>1.0855140824207279</v>
      </c>
      <c r="G49" s="2">
        <f>(C49-$C$5)/$C$6</f>
        <v>-0.91545760373604557</v>
      </c>
      <c r="H49" s="2">
        <f t="shared" si="1"/>
        <v>0.32075471698113212</v>
      </c>
      <c r="J49" s="5">
        <f t="shared" si="2"/>
        <v>8.9609441782546721E-4</v>
      </c>
      <c r="K49" s="5">
        <f t="shared" si="3"/>
        <v>0.37624402264930701</v>
      </c>
      <c r="L49" s="5">
        <f t="shared" si="4"/>
        <v>6.8022609193185465E-2</v>
      </c>
      <c r="O49" s="5">
        <f t="shared" si="6"/>
        <v>0.26634074133481628</v>
      </c>
      <c r="P49" s="1">
        <f t="shared" si="5"/>
        <v>4.5348177872235782</v>
      </c>
    </row>
    <row r="50" spans="1:16" x14ac:dyDescent="0.3">
      <c r="A50" s="2">
        <v>40</v>
      </c>
      <c r="B50" s="2">
        <v>59</v>
      </c>
      <c r="C50" s="2">
        <v>0</v>
      </c>
      <c r="D50" s="2">
        <v>1.9</v>
      </c>
      <c r="F50" s="2">
        <f>(B50-$B$5)/$B$6</f>
        <v>0.88838682774384026</v>
      </c>
      <c r="G50" s="2">
        <f>(C50-$C$5)/$C$6</f>
        <v>-1.9236708237096642</v>
      </c>
      <c r="H50" s="2">
        <f t="shared" si="1"/>
        <v>0.10062893081761007</v>
      </c>
      <c r="J50" s="5">
        <f t="shared" si="2"/>
        <v>1.2013389764799718E-5</v>
      </c>
      <c r="K50" s="5">
        <f t="shared" si="3"/>
        <v>0.66589552216458547</v>
      </c>
      <c r="L50" s="5">
        <f t="shared" si="4"/>
        <v>1.6924990455946677E-2</v>
      </c>
      <c r="O50" s="5">
        <f t="shared" si="6"/>
        <v>5.4487793616333255E-2</v>
      </c>
      <c r="P50" s="1">
        <f t="shared" si="5"/>
        <v>1.1663559184996988</v>
      </c>
    </row>
    <row r="51" spans="1:16" x14ac:dyDescent="0.3">
      <c r="A51" s="2">
        <v>41</v>
      </c>
      <c r="B51" s="2">
        <v>58</v>
      </c>
      <c r="C51" s="2">
        <v>13</v>
      </c>
      <c r="D51" s="2">
        <v>15.8</v>
      </c>
      <c r="F51" s="2">
        <f>(B51-$B$5)/$B$6</f>
        <v>0.82267774285154438</v>
      </c>
      <c r="G51" s="2">
        <f>(C51-$C$5)/$C$6</f>
        <v>0.69768354822174428</v>
      </c>
      <c r="H51" s="2">
        <f t="shared" si="1"/>
        <v>0.9748427672955976</v>
      </c>
      <c r="J51" s="5">
        <f t="shared" si="2"/>
        <v>0.2165864700947413</v>
      </c>
      <c r="K51" s="5">
        <f t="shared" si="3"/>
        <v>0.15642222646704254</v>
      </c>
      <c r="L51" s="5">
        <f t="shared" si="4"/>
        <v>0.90836061414285385</v>
      </c>
      <c r="O51" s="5">
        <f t="shared" si="6"/>
        <v>0.882866702858352</v>
      </c>
      <c r="P51" s="1">
        <f t="shared" si="5"/>
        <v>14.337580575447797</v>
      </c>
    </row>
    <row r="52" spans="1:16" x14ac:dyDescent="0.3">
      <c r="A52" s="2">
        <v>42</v>
      </c>
      <c r="B52" s="2">
        <v>72</v>
      </c>
      <c r="C52" s="2">
        <v>1</v>
      </c>
      <c r="D52" s="2">
        <v>4</v>
      </c>
      <c r="F52" s="2">
        <f>(B52-$B$5)/$B$6</f>
        <v>1.7426049313436864</v>
      </c>
      <c r="G52" s="2">
        <f>(C52-$C$5)/$C$6</f>
        <v>-1.7220281797149404</v>
      </c>
      <c r="H52" s="2">
        <f t="shared" si="1"/>
        <v>0.2327044025157233</v>
      </c>
      <c r="J52" s="5">
        <f t="shared" si="2"/>
        <v>1.4793310536028812E-4</v>
      </c>
      <c r="K52" s="5">
        <f t="shared" si="3"/>
        <v>0.35850230188528237</v>
      </c>
      <c r="L52" s="5">
        <f t="shared" si="4"/>
        <v>5.8877269424979393E-4</v>
      </c>
      <c r="O52" s="5">
        <f t="shared" si="6"/>
        <v>0.24501478277708524</v>
      </c>
      <c r="P52" s="1">
        <f t="shared" si="5"/>
        <v>4.1957350461556553</v>
      </c>
    </row>
    <row r="53" spans="1:16" x14ac:dyDescent="0.3">
      <c r="A53" s="2">
        <v>43</v>
      </c>
      <c r="B53" s="2">
        <v>45</v>
      </c>
      <c r="C53" s="2">
        <v>11</v>
      </c>
      <c r="D53" s="2">
        <v>15.1</v>
      </c>
      <c r="F53" s="2">
        <f>(B53-$B$5)/$B$6</f>
        <v>-3.1540360748301806E-2</v>
      </c>
      <c r="G53" s="2">
        <f>(C53-$C$5)/$C$6</f>
        <v>0.29439826023229682</v>
      </c>
      <c r="H53" s="2">
        <f t="shared" si="1"/>
        <v>0.9308176100628931</v>
      </c>
      <c r="J53" s="5">
        <f t="shared" si="2"/>
        <v>1.0157126029203146E-2</v>
      </c>
      <c r="K53" s="5">
        <f t="shared" si="3"/>
        <v>0.44411850770654032</v>
      </c>
      <c r="L53" s="5">
        <f t="shared" si="4"/>
        <v>0.99452785946520217</v>
      </c>
      <c r="O53" s="5">
        <f t="shared" si="6"/>
        <v>0.82508458368651483</v>
      </c>
      <c r="P53" s="1">
        <f t="shared" si="5"/>
        <v>13.418844880615586</v>
      </c>
    </row>
    <row r="54" spans="1:16" x14ac:dyDescent="0.3">
      <c r="A54" s="2">
        <v>44</v>
      </c>
      <c r="B54" s="2">
        <v>40</v>
      </c>
      <c r="C54" s="2">
        <v>9</v>
      </c>
      <c r="D54" s="2">
        <v>9.1999999999999993</v>
      </c>
      <c r="F54" s="2">
        <f>(B54-$B$5)/$B$6</f>
        <v>-0.36008578520978113</v>
      </c>
      <c r="G54" s="2">
        <f>(C54-$C$5)/$C$6</f>
        <v>-0.10888702775715065</v>
      </c>
      <c r="H54" s="2">
        <f t="shared" si="1"/>
        <v>0.55974842767295596</v>
      </c>
      <c r="J54" s="5">
        <f t="shared" si="2"/>
        <v>1.1018568882373988E-3</v>
      </c>
      <c r="K54" s="5">
        <f t="shared" si="3"/>
        <v>0.63877024443813157</v>
      </c>
      <c r="L54" s="5">
        <f t="shared" si="4"/>
        <v>0.99681980517314694</v>
      </c>
      <c r="O54" s="5">
        <f t="shared" si="6"/>
        <v>0.6155329084985538</v>
      </c>
      <c r="P54" s="1">
        <f t="shared" si="5"/>
        <v>10.086973245127005</v>
      </c>
    </row>
    <row r="55" spans="1:16" x14ac:dyDescent="0.3">
      <c r="A55" s="2">
        <v>45</v>
      </c>
      <c r="B55" s="2">
        <v>38</v>
      </c>
      <c r="C55" s="2">
        <v>10</v>
      </c>
      <c r="D55" s="2">
        <v>10.4</v>
      </c>
      <c r="F55" s="2">
        <f>(B55-$B$5)/$B$6</f>
        <v>-0.49150395499437283</v>
      </c>
      <c r="G55" s="2">
        <f>(C55-$C$5)/$C$6</f>
        <v>9.2755616237573085E-2</v>
      </c>
      <c r="H55" s="2">
        <f t="shared" si="1"/>
        <v>0.6352201257861636</v>
      </c>
      <c r="J55" s="5">
        <f t="shared" si="2"/>
        <v>1.8463729944585489E-3</v>
      </c>
      <c r="K55" s="5">
        <f t="shared" si="3"/>
        <v>0.63355177764230686</v>
      </c>
      <c r="L55" s="5">
        <f t="shared" si="4"/>
        <v>0.99889272352596803</v>
      </c>
      <c r="O55" s="5">
        <f t="shared" si="6"/>
        <v>0.62346269355217543</v>
      </c>
      <c r="P55" s="1">
        <f t="shared" si="5"/>
        <v>10.213056827479589</v>
      </c>
    </row>
    <row r="56" spans="1:16" x14ac:dyDescent="0.3">
      <c r="A56" s="2">
        <v>46</v>
      </c>
      <c r="B56" s="2">
        <v>48</v>
      </c>
      <c r="C56" s="2">
        <v>9</v>
      </c>
      <c r="D56" s="2">
        <v>10.6</v>
      </c>
      <c r="F56" s="2">
        <f>(B56-$B$5)/$B$6</f>
        <v>0.16558689392858578</v>
      </c>
      <c r="G56" s="2">
        <f>(C56-$C$5)/$C$6</f>
        <v>-0.10888702775715065</v>
      </c>
      <c r="H56" s="2">
        <f t="shared" si="1"/>
        <v>0.64779874213836475</v>
      </c>
      <c r="J56" s="5">
        <f t="shared" si="2"/>
        <v>3.1845920573155633E-3</v>
      </c>
      <c r="K56" s="5">
        <f t="shared" si="3"/>
        <v>0.47599234720648997</v>
      </c>
      <c r="L56" s="5">
        <f t="shared" si="4"/>
        <v>0.96719562574982632</v>
      </c>
      <c r="O56" s="5">
        <f t="shared" si="6"/>
        <v>0.78734938586200343</v>
      </c>
      <c r="P56" s="1">
        <f t="shared" si="5"/>
        <v>12.818855235205854</v>
      </c>
    </row>
    <row r="57" spans="1:16" x14ac:dyDescent="0.3">
      <c r="A57" s="2">
        <v>47</v>
      </c>
      <c r="B57" s="2">
        <v>64</v>
      </c>
      <c r="C57" s="2">
        <v>12</v>
      </c>
      <c r="D57" s="2">
        <v>13.2</v>
      </c>
      <c r="F57" s="2">
        <f>(B57-$B$5)/$B$6</f>
        <v>1.2169322522053196</v>
      </c>
      <c r="G57" s="2">
        <f>(C57-$C$5)/$C$6</f>
        <v>0.49604090422702057</v>
      </c>
      <c r="H57" s="2">
        <f t="shared" si="1"/>
        <v>0.81132075471698106</v>
      </c>
      <c r="J57" s="5">
        <f t="shared" si="2"/>
        <v>0.21909715396443546</v>
      </c>
      <c r="K57" s="5">
        <f t="shared" si="3"/>
        <v>0.11966413020566109</v>
      </c>
      <c r="L57" s="5">
        <f t="shared" si="4"/>
        <v>0.5136889563725231</v>
      </c>
      <c r="O57" s="5">
        <f t="shared" si="6"/>
        <v>0.71993935921772167</v>
      </c>
      <c r="P57" s="1">
        <f t="shared" si="5"/>
        <v>11.747035811561775</v>
      </c>
    </row>
    <row r="58" spans="1:16" x14ac:dyDescent="0.3">
      <c r="A58" s="2">
        <v>48</v>
      </c>
      <c r="B58" s="2">
        <v>34</v>
      </c>
      <c r="C58" s="2">
        <v>5</v>
      </c>
      <c r="D58" s="2">
        <v>7.2</v>
      </c>
      <c r="F58" s="2">
        <f>(B58-$B$5)/$B$6</f>
        <v>-0.75434029456355634</v>
      </c>
      <c r="G58" s="2">
        <f>(C58-$C$5)/$C$6</f>
        <v>-0.91545760373604557</v>
      </c>
      <c r="H58" s="2">
        <f t="shared" si="1"/>
        <v>0.43396226415094347</v>
      </c>
      <c r="J58" s="5">
        <f t="shared" si="2"/>
        <v>2.169256532216805E-5</v>
      </c>
      <c r="K58" s="5">
        <f t="shared" si="3"/>
        <v>0.86127875491060679</v>
      </c>
      <c r="L58" s="5">
        <f t="shared" si="4"/>
        <v>0.99651498505634728</v>
      </c>
      <c r="O58" s="5">
        <f t="shared" si="6"/>
        <v>0.30675135957191063</v>
      </c>
      <c r="P58" s="1">
        <f t="shared" si="5"/>
        <v>5.1773466171933782</v>
      </c>
    </row>
    <row r="59" spans="1:16" x14ac:dyDescent="0.3">
      <c r="A59" s="2">
        <v>49</v>
      </c>
      <c r="B59" s="2">
        <v>57</v>
      </c>
      <c r="C59" s="2">
        <v>15</v>
      </c>
      <c r="D59" s="2">
        <v>12.4</v>
      </c>
      <c r="F59" s="2">
        <f>(B59-$B$5)/$B$6</f>
        <v>0.7569686579592485</v>
      </c>
      <c r="G59" s="2">
        <f>(C59-$C$5)/$C$6</f>
        <v>1.1009688362111918</v>
      </c>
      <c r="H59" s="2">
        <f t="shared" si="1"/>
        <v>0.76100628930817615</v>
      </c>
      <c r="J59" s="5">
        <f t="shared" si="2"/>
        <v>0.53669727784089105</v>
      </c>
      <c r="K59" s="5">
        <f t="shared" si="3"/>
        <v>0.12132031565158112</v>
      </c>
      <c r="L59" s="5">
        <f t="shared" si="4"/>
        <v>0.97129593582239382</v>
      </c>
      <c r="O59" s="5">
        <f t="shared" si="6"/>
        <v>0.73111812427131062</v>
      </c>
      <c r="P59" s="1">
        <f t="shared" si="5"/>
        <v>11.924778175913838</v>
      </c>
    </row>
    <row r="60" spans="1:16" x14ac:dyDescent="0.3">
      <c r="A60" s="2">
        <v>50</v>
      </c>
      <c r="B60" s="2">
        <v>46</v>
      </c>
      <c r="C60" s="2">
        <v>10</v>
      </c>
      <c r="D60" s="2">
        <v>16.2</v>
      </c>
      <c r="F60" s="2">
        <f>(B60-$B$5)/$B$6</f>
        <v>3.4168724143994057E-2</v>
      </c>
      <c r="G60" s="2">
        <f>(C60-$C$5)/$C$6</f>
        <v>9.2755616237573085E-2</v>
      </c>
      <c r="H60" s="2">
        <f t="shared" si="1"/>
        <v>1</v>
      </c>
      <c r="J60" s="5">
        <f t="shared" si="2"/>
        <v>5.3288885218050717E-3</v>
      </c>
      <c r="K60" s="5">
        <f t="shared" si="3"/>
        <v>0.47037208646501083</v>
      </c>
      <c r="L60" s="5">
        <f t="shared" si="4"/>
        <v>0.98835258655185243</v>
      </c>
      <c r="O60" s="5">
        <f t="shared" si="6"/>
        <v>0.80226796976070902</v>
      </c>
      <c r="P60" s="1">
        <f t="shared" si="5"/>
        <v>13.056060719195273</v>
      </c>
    </row>
    <row r="61" spans="1:16" x14ac:dyDescent="0.3">
      <c r="A61" s="7">
        <v>51</v>
      </c>
      <c r="B61" s="7">
        <v>69</v>
      </c>
      <c r="C61" s="7">
        <v>14</v>
      </c>
      <c r="D61" s="7">
        <v>5.4</v>
      </c>
      <c r="F61" s="7">
        <f>(B61-$B$5)/$B$6</f>
        <v>1.5454776766667988</v>
      </c>
      <c r="G61" s="7">
        <f>(C61-$C$5)/$C$6</f>
        <v>0.89932619221646803</v>
      </c>
      <c r="H61" s="7">
        <f t="shared" si="1"/>
        <v>0.32075471698113212</v>
      </c>
      <c r="J61" s="8">
        <f t="shared" si="2"/>
        <v>0.72299160597742973</v>
      </c>
      <c r="K61" s="8">
        <f t="shared" si="3"/>
        <v>5.7861016854217059E-2</v>
      </c>
      <c r="L61" s="8">
        <f t="shared" si="4"/>
        <v>0.3798323687266299</v>
      </c>
      <c r="O61" s="8">
        <f t="shared" si="6"/>
        <v>0.20152497743732903</v>
      </c>
      <c r="P61" s="1">
        <f t="shared" si="5"/>
        <v>3.504247141253531</v>
      </c>
    </row>
    <row r="62" spans="1:16" x14ac:dyDescent="0.3">
      <c r="A62" s="7">
        <v>52</v>
      </c>
      <c r="B62" s="7">
        <v>52</v>
      </c>
      <c r="C62" s="7">
        <v>7</v>
      </c>
      <c r="D62" s="7">
        <v>10.3</v>
      </c>
      <c r="F62" s="7">
        <f>(B62-$B$5)/$B$6</f>
        <v>0.42842323349776923</v>
      </c>
      <c r="G62" s="7">
        <f>(C62-$C$5)/$C$6</f>
        <v>-0.51217231574659805</v>
      </c>
      <c r="H62" s="7">
        <f t="shared" si="1"/>
        <v>0.62893081761006298</v>
      </c>
      <c r="J62" s="8">
        <f t="shared" si="2"/>
        <v>1.1347751813827742E-3</v>
      </c>
      <c r="K62" s="8">
        <f t="shared" si="3"/>
        <v>0.48724970846487192</v>
      </c>
      <c r="L62" s="8">
        <f t="shared" si="4"/>
        <v>0.78067529211177622</v>
      </c>
      <c r="O62" s="8">
        <f t="shared" si="6"/>
        <v>0.65681227072444759</v>
      </c>
      <c r="P62" s="1">
        <f t="shared" si="5"/>
        <v>10.743315104518716</v>
      </c>
    </row>
    <row r="63" spans="1:16" x14ac:dyDescent="0.3">
      <c r="A63" s="7">
        <v>53</v>
      </c>
      <c r="B63" s="7">
        <v>71</v>
      </c>
      <c r="C63" s="7">
        <v>7</v>
      </c>
      <c r="D63" s="7">
        <v>6.1</v>
      </c>
      <c r="F63" s="7">
        <f>(B63-$B$5)/$B$6</f>
        <v>1.6768958464513906</v>
      </c>
      <c r="G63" s="7">
        <f>(C63-$C$5)/$C$6</f>
        <v>-0.51217231574659805</v>
      </c>
      <c r="H63" s="7">
        <f t="shared" si="1"/>
        <v>0.36477987421383651</v>
      </c>
      <c r="J63" s="8">
        <f t="shared" si="2"/>
        <v>1.4000321974387601E-2</v>
      </c>
      <c r="K63" s="8">
        <f t="shared" si="3"/>
        <v>0.16340843081713924</v>
      </c>
      <c r="L63" s="8">
        <f t="shared" si="4"/>
        <v>1.2813090524890505E-2</v>
      </c>
      <c r="O63" s="8">
        <f t="shared" si="6"/>
        <v>0.495836511954586</v>
      </c>
      <c r="P63" s="1">
        <f t="shared" si="5"/>
        <v>8.1838005400779164</v>
      </c>
    </row>
    <row r="64" spans="1:16" x14ac:dyDescent="0.3">
      <c r="A64" s="7">
        <v>54</v>
      </c>
      <c r="B64" s="7">
        <v>74</v>
      </c>
      <c r="C64" s="7">
        <v>10</v>
      </c>
      <c r="D64" s="7">
        <v>5.3</v>
      </c>
      <c r="F64" s="7">
        <f>(B64-$B$5)/$B$6</f>
        <v>1.8740231011282782</v>
      </c>
      <c r="G64" s="7">
        <f>(C64-$C$5)/$C$6</f>
        <v>9.2755616237573085E-2</v>
      </c>
      <c r="H64" s="7">
        <f t="shared" si="1"/>
        <v>0.31446540880503149</v>
      </c>
      <c r="J64" s="8">
        <f t="shared" si="2"/>
        <v>0.18133653737180672</v>
      </c>
      <c r="K64" s="8">
        <f t="shared" si="3"/>
        <v>7.9429505429286895E-2</v>
      </c>
      <c r="L64" s="8">
        <f t="shared" si="4"/>
        <v>2.1200441091438815E-2</v>
      </c>
      <c r="O64" s="8">
        <f t="shared" si="6"/>
        <v>0.43818373214773454</v>
      </c>
      <c r="P64" s="1">
        <f t="shared" si="5"/>
        <v>7.2671213411489788</v>
      </c>
    </row>
    <row r="65" spans="1:16" x14ac:dyDescent="0.3">
      <c r="A65" s="7">
        <v>55</v>
      </c>
      <c r="B65" s="7">
        <v>55</v>
      </c>
      <c r="C65" s="7">
        <v>18</v>
      </c>
      <c r="D65" s="7">
        <v>8.5</v>
      </c>
      <c r="F65" s="7">
        <f>(B65-$B$5)/$B$6</f>
        <v>0.62555048817465686</v>
      </c>
      <c r="G65" s="7">
        <f>(C65-$C$5)/$C$6</f>
        <v>1.705896768195363</v>
      </c>
      <c r="H65" s="7">
        <f t="shared" si="1"/>
        <v>0.51572327044025157</v>
      </c>
      <c r="J65" s="8">
        <f t="shared" si="2"/>
        <v>0.90288301172514118</v>
      </c>
      <c r="K65" s="8">
        <f t="shared" si="3"/>
        <v>8.4656916162692442E-2</v>
      </c>
      <c r="L65" s="8">
        <f t="shared" si="4"/>
        <v>0.99597439978370317</v>
      </c>
      <c r="O65" s="8">
        <f t="shared" si="6"/>
        <v>0.41595406482647024</v>
      </c>
      <c r="P65" s="1">
        <f t="shared" si="5"/>
        <v>6.913669630740876</v>
      </c>
    </row>
    <row r="66" spans="1:16" x14ac:dyDescent="0.3">
      <c r="A66" s="7">
        <v>56</v>
      </c>
      <c r="B66" s="7">
        <v>50</v>
      </c>
      <c r="C66" s="7">
        <v>15</v>
      </c>
      <c r="D66" s="7">
        <v>10.7</v>
      </c>
      <c r="F66" s="7">
        <f>(B66-$B$5)/$B$6</f>
        <v>0.29700506371317753</v>
      </c>
      <c r="G66" s="7">
        <f>(C66-$C$5)/$C$6</f>
        <v>1.1009688362111918</v>
      </c>
      <c r="H66" s="7">
        <f t="shared" si="1"/>
        <v>0.65408805031446537</v>
      </c>
      <c r="J66" s="8">
        <f t="shared" si="2"/>
        <v>0.31358020750531235</v>
      </c>
      <c r="K66" s="8">
        <f t="shared" si="3"/>
        <v>0.19827385836352854</v>
      </c>
      <c r="L66" s="8">
        <f t="shared" si="4"/>
        <v>0.99627852786625914</v>
      </c>
      <c r="O66" s="8">
        <f t="shared" si="6"/>
        <v>0.83610799366387512</v>
      </c>
      <c r="P66" s="1">
        <f t="shared" si="5"/>
        <v>13.594117099255614</v>
      </c>
    </row>
    <row r="67" spans="1:16" x14ac:dyDescent="0.3">
      <c r="A67" s="7">
        <v>57</v>
      </c>
      <c r="B67" s="7">
        <v>18</v>
      </c>
      <c r="C67" s="7">
        <v>9</v>
      </c>
      <c r="D67" s="7">
        <v>1.7</v>
      </c>
      <c r="F67" s="7">
        <f>(B67-$B$5)/$B$6</f>
        <v>-1.80568565284029</v>
      </c>
      <c r="G67" s="7">
        <f>(C67-$C$5)/$C$6</f>
        <v>-0.10888702775715065</v>
      </c>
      <c r="H67" s="7">
        <f t="shared" si="1"/>
        <v>8.8050314465408813E-2</v>
      </c>
      <c r="J67" s="8">
        <f t="shared" si="2"/>
        <v>5.9228644225909289E-5</v>
      </c>
      <c r="K67" s="8">
        <f t="shared" si="3"/>
        <v>0.91697224815307898</v>
      </c>
      <c r="L67" s="8">
        <f t="shared" si="4"/>
        <v>0.99999520554793142</v>
      </c>
      <c r="O67" s="8">
        <f t="shared" si="6"/>
        <v>0.24469858402413719</v>
      </c>
      <c r="P67" s="1">
        <f t="shared" si="5"/>
        <v>4.190707485983781</v>
      </c>
    </row>
    <row r="68" spans="1:16" x14ac:dyDescent="0.3">
      <c r="A68" s="7">
        <v>58</v>
      </c>
      <c r="B68" s="7">
        <v>37</v>
      </c>
      <c r="C68" s="7">
        <v>16</v>
      </c>
      <c r="D68" s="7">
        <v>13.8</v>
      </c>
      <c r="F68" s="7">
        <f>(B68-$B$5)/$B$6</f>
        <v>-0.5572130398866687</v>
      </c>
      <c r="G68" s="7">
        <f>(C68-$C$5)/$C$6</f>
        <v>1.3026114802059154</v>
      </c>
      <c r="H68" s="7">
        <f t="shared" si="1"/>
        <v>0.84905660377358494</v>
      </c>
      <c r="J68" s="8">
        <f t="shared" si="2"/>
        <v>0.15075940694838452</v>
      </c>
      <c r="K68" s="8">
        <f t="shared" si="3"/>
        <v>0.37666492982127603</v>
      </c>
      <c r="L68" s="8">
        <f t="shared" si="4"/>
        <v>0.9999496888432744</v>
      </c>
      <c r="O68" s="8">
        <f t="shared" si="6"/>
        <v>0.79134713734136697</v>
      </c>
      <c r="P68" s="1">
        <f t="shared" si="5"/>
        <v>12.882419483727734</v>
      </c>
    </row>
    <row r="69" spans="1:16" x14ac:dyDescent="0.3">
      <c r="A69" s="7">
        <v>59</v>
      </c>
      <c r="B69" s="7">
        <v>29</v>
      </c>
      <c r="C69" s="7">
        <v>3</v>
      </c>
      <c r="D69" s="7">
        <v>1</v>
      </c>
      <c r="F69" s="7">
        <f>(B69-$B$5)/$B$6</f>
        <v>-1.0828857190250356</v>
      </c>
      <c r="G69" s="7">
        <f>(C69-$C$5)/$C$6</f>
        <v>-1.3187428917254931</v>
      </c>
      <c r="H69" s="7">
        <f t="shared" si="1"/>
        <v>4.4025157232704407E-2</v>
      </c>
      <c r="J69" s="8">
        <f t="shared" si="2"/>
        <v>2.3319472762012936E-6</v>
      </c>
      <c r="K69" s="8">
        <f t="shared" si="3"/>
        <v>0.93216591675231364</v>
      </c>
      <c r="L69" s="8">
        <f t="shared" si="4"/>
        <v>0.99797633865898261</v>
      </c>
      <c r="O69" s="8">
        <f t="shared" si="6"/>
        <v>0.22768241770339009</v>
      </c>
      <c r="P69" s="1">
        <f t="shared" si="5"/>
        <v>3.9201504414839019</v>
      </c>
    </row>
    <row r="70" spans="1:16" x14ac:dyDescent="0.3">
      <c r="A70" s="7">
        <v>60</v>
      </c>
      <c r="B70" s="7">
        <v>43</v>
      </c>
      <c r="C70" s="7">
        <v>8</v>
      </c>
      <c r="D70" s="7">
        <v>12.6</v>
      </c>
      <c r="F70" s="7">
        <f>(B70-$B$5)/$B$6</f>
        <v>-0.16295853053289353</v>
      </c>
      <c r="G70" s="7">
        <f>(C70-$C$5)/$C$6</f>
        <v>-0.31052967175187435</v>
      </c>
      <c r="H70" s="7">
        <f t="shared" si="1"/>
        <v>0.77358490566037741</v>
      </c>
      <c r="J70" s="8">
        <f t="shared" si="2"/>
        <v>7.50739282229156E-4</v>
      </c>
      <c r="K70" s="8">
        <f t="shared" si="3"/>
        <v>0.62464468184912769</v>
      </c>
      <c r="L70" s="8">
        <f t="shared" si="4"/>
        <v>0.98781196362920454</v>
      </c>
      <c r="O70" s="8">
        <f t="shared" si="6"/>
        <v>0.62829687557195846</v>
      </c>
      <c r="P70" s="1">
        <f t="shared" si="5"/>
        <v>10.28992032159414</v>
      </c>
    </row>
    <row r="71" spans="1:16" x14ac:dyDescent="0.3">
      <c r="A71" s="7">
        <v>61</v>
      </c>
      <c r="B71" s="7">
        <v>52</v>
      </c>
      <c r="C71" s="7">
        <v>12</v>
      </c>
      <c r="D71" s="7">
        <v>14.4</v>
      </c>
      <c r="F71" s="7">
        <f>(B71-$B$5)/$B$6</f>
        <v>0.42842323349776923</v>
      </c>
      <c r="G71" s="7">
        <f>(C71-$C$5)/$C$6</f>
        <v>0.49604090422702057</v>
      </c>
      <c r="H71" s="7">
        <f t="shared" si="1"/>
        <v>0.8867924528301887</v>
      </c>
      <c r="J71" s="8">
        <f t="shared" si="2"/>
        <v>5.3857203314437246E-2</v>
      </c>
      <c r="K71" s="8">
        <f t="shared" si="3"/>
        <v>0.26964747359502411</v>
      </c>
      <c r="L71" s="8">
        <f t="shared" si="4"/>
        <v>0.97341471849098948</v>
      </c>
      <c r="O71" s="8">
        <f t="shared" si="6"/>
        <v>0.90882858670425992</v>
      </c>
      <c r="P71" s="1">
        <f t="shared" si="5"/>
        <v>14.750374528597732</v>
      </c>
    </row>
    <row r="72" spans="1:16" x14ac:dyDescent="0.3">
      <c r="A72" s="7">
        <v>62</v>
      </c>
      <c r="B72" s="7">
        <v>64</v>
      </c>
      <c r="C72" s="7">
        <v>1</v>
      </c>
      <c r="D72" s="7">
        <v>4.9000000000000004</v>
      </c>
      <c r="F72" s="7">
        <f>(B72-$B$5)/$B$6</f>
        <v>1.2169322522053196</v>
      </c>
      <c r="G72" s="7">
        <f>(C72-$C$5)/$C$6</f>
        <v>-1.7220281797149404</v>
      </c>
      <c r="H72" s="7">
        <f t="shared" si="1"/>
        <v>0.28930817610062898</v>
      </c>
      <c r="J72" s="8">
        <f t="shared" si="2"/>
        <v>5.1082525407375921E-5</v>
      </c>
      <c r="K72" s="8">
        <f t="shared" si="3"/>
        <v>0.52105370229165859</v>
      </c>
      <c r="L72" s="8">
        <f t="shared" si="4"/>
        <v>6.2240387689301907E-3</v>
      </c>
      <c r="O72" s="8">
        <f t="shared" si="6"/>
        <v>0.11415716216888346</v>
      </c>
      <c r="P72" s="1">
        <f t="shared" si="5"/>
        <v>2.1150988784852469</v>
      </c>
    </row>
    <row r="73" spans="1:16" x14ac:dyDescent="0.3">
      <c r="A73" s="7">
        <v>63</v>
      </c>
      <c r="B73" s="7">
        <v>33</v>
      </c>
      <c r="C73" s="7">
        <v>6</v>
      </c>
      <c r="D73" s="7">
        <v>7.8</v>
      </c>
      <c r="F73" s="7">
        <f>(B73-$B$5)/$B$6</f>
        <v>-0.82004937945585221</v>
      </c>
      <c r="G73" s="7">
        <f>(C73-$C$5)/$C$6</f>
        <v>-0.71381495974132181</v>
      </c>
      <c r="H73" s="7">
        <f t="shared" si="1"/>
        <v>0.47169811320754723</v>
      </c>
      <c r="J73" s="8">
        <f t="shared" si="2"/>
        <v>4.1547963418769269E-5</v>
      </c>
      <c r="K73" s="8">
        <f t="shared" si="3"/>
        <v>0.84814669882487015</v>
      </c>
      <c r="L73" s="8">
        <f t="shared" si="4"/>
        <v>0.99836982226878035</v>
      </c>
      <c r="O73" s="8">
        <f t="shared" si="6"/>
        <v>0.3244680885204268</v>
      </c>
      <c r="P73" s="1">
        <f t="shared" si="5"/>
        <v>5.4590426074747853</v>
      </c>
    </row>
    <row r="74" spans="1:16" x14ac:dyDescent="0.3">
      <c r="A74" s="7">
        <v>64</v>
      </c>
      <c r="B74" s="7">
        <v>40</v>
      </c>
      <c r="C74" s="7">
        <v>15</v>
      </c>
      <c r="D74" s="7">
        <v>11</v>
      </c>
      <c r="F74" s="7">
        <f>(B74-$B$5)/$B$6</f>
        <v>-0.36008578520978113</v>
      </c>
      <c r="G74" s="7">
        <f>(C74-$C$5)/$C$6</f>
        <v>1.1009688362111918</v>
      </c>
      <c r="H74" s="7">
        <f t="shared" si="1"/>
        <v>0.67295597484276726</v>
      </c>
      <c r="J74" s="8">
        <f t="shared" si="2"/>
        <v>0.10786832935440645</v>
      </c>
      <c r="K74" s="8">
        <f t="shared" si="3"/>
        <v>0.36251868569752338</v>
      </c>
      <c r="L74" s="8">
        <f t="shared" si="4"/>
        <v>0.99980545322080716</v>
      </c>
      <c r="O74" s="8">
        <f t="shared" si="6"/>
        <v>0.83282301093958178</v>
      </c>
      <c r="P74" s="1">
        <f t="shared" si="5"/>
        <v>13.54188587393935</v>
      </c>
    </row>
    <row r="75" spans="1:16" x14ac:dyDescent="0.3">
      <c r="A75" s="7">
        <v>65</v>
      </c>
      <c r="B75" s="7">
        <v>43</v>
      </c>
      <c r="C75" s="7">
        <v>11</v>
      </c>
      <c r="D75" s="7">
        <v>12.3</v>
      </c>
      <c r="F75" s="7">
        <f>(B75-$B$5)/$B$6</f>
        <v>-0.16295853053289353</v>
      </c>
      <c r="G75" s="7">
        <f>(C75-$C$5)/$C$6</f>
        <v>0.29439826023229682</v>
      </c>
      <c r="H75" s="7">
        <f t="shared" si="1"/>
        <v>0.75471698113207553</v>
      </c>
      <c r="J75" s="8">
        <f t="shared" si="2"/>
        <v>7.8044639535371548E-3</v>
      </c>
      <c r="K75" s="8">
        <f t="shared" si="3"/>
        <v>0.48552157253671085</v>
      </c>
      <c r="L75" s="8">
        <f t="shared" si="4"/>
        <v>0.99696209740314801</v>
      </c>
      <c r="O75" s="8">
        <f t="shared" si="6"/>
        <v>0.79076605672202738</v>
      </c>
      <c r="P75" s="1">
        <f t="shared" si="5"/>
        <v>12.873180301880234</v>
      </c>
    </row>
    <row r="76" spans="1:16" x14ac:dyDescent="0.3">
      <c r="A76" s="7">
        <v>66</v>
      </c>
      <c r="B76" s="7">
        <v>50</v>
      </c>
      <c r="C76" s="7">
        <v>9</v>
      </c>
      <c r="D76" s="7">
        <v>9.6999999999999993</v>
      </c>
      <c r="F76" s="7">
        <f>(B76-$B$5)/$B$6</f>
        <v>0.29700506371317753</v>
      </c>
      <c r="G76" s="7">
        <f>(C76-$C$5)/$C$6</f>
        <v>-0.10888702775715065</v>
      </c>
      <c r="H76" s="7">
        <f t="shared" ref="H76:H110" si="7">(D76-$D$8)/($D$7-$D$8)</f>
        <v>0.5911949685534591</v>
      </c>
      <c r="J76" s="8">
        <f t="shared" ref="J76:J110" si="8">1/(1+EXP(-($J$2*F76+$J$3*G76+$J$4)))</f>
        <v>4.1504155521514957E-3</v>
      </c>
      <c r="K76" s="8">
        <f t="shared" ref="K76:K110" si="9">1/(1+EXP(-($K$2*F76+$K$3*G76+$K$4)))</f>
        <v>0.43471526676758671</v>
      </c>
      <c r="L76" s="8">
        <f t="shared" ref="L76:L110" si="10">1/(1+EXP(-($L$2*F76+$L$3*G76+$L$4)))</f>
        <v>0.94229049665735465</v>
      </c>
      <c r="O76" s="8">
        <f t="shared" si="6"/>
        <v>0.81204704511237369</v>
      </c>
      <c r="P76" s="1">
        <f t="shared" ref="P76:P110" si="11">O76*($D$7-$D$8)+$D$8</f>
        <v>13.211548017286741</v>
      </c>
    </row>
    <row r="77" spans="1:16" x14ac:dyDescent="0.3">
      <c r="A77" s="7">
        <v>67</v>
      </c>
      <c r="B77" s="7">
        <v>25</v>
      </c>
      <c r="C77" s="7">
        <v>15</v>
      </c>
      <c r="D77" s="7">
        <v>6.4</v>
      </c>
      <c r="F77" s="7">
        <f>(B77-$B$5)/$B$6</f>
        <v>-1.3457220585942191</v>
      </c>
      <c r="G77" s="7">
        <f>(C77-$C$5)/$C$6</f>
        <v>1.1009688362111918</v>
      </c>
      <c r="H77" s="7">
        <f t="shared" si="7"/>
        <v>0.38364779874213845</v>
      </c>
      <c r="J77" s="8">
        <f t="shared" si="8"/>
        <v>1.6196918569994528E-2</v>
      </c>
      <c r="K77" s="8">
        <f t="shared" si="9"/>
        <v>0.66475444606144829</v>
      </c>
      <c r="L77" s="8">
        <f t="shared" si="10"/>
        <v>0.99999768650079834</v>
      </c>
      <c r="O77" s="8">
        <f t="shared" si="6"/>
        <v>0.56537740878697362</v>
      </c>
      <c r="P77" s="1">
        <f t="shared" si="11"/>
        <v>9.2895007997128811</v>
      </c>
    </row>
    <row r="78" spans="1:16" x14ac:dyDescent="0.3">
      <c r="A78" s="7">
        <v>68</v>
      </c>
      <c r="B78" s="7">
        <v>48</v>
      </c>
      <c r="C78" s="7">
        <v>19</v>
      </c>
      <c r="D78" s="7">
        <v>11.1</v>
      </c>
      <c r="F78" s="7">
        <f>(B78-$B$5)/$B$6</f>
        <v>0.16558689392858578</v>
      </c>
      <c r="G78" s="7">
        <f>(C78-$C$5)/$C$6</f>
        <v>1.9075394121900866</v>
      </c>
      <c r="H78" s="7">
        <f t="shared" si="7"/>
        <v>0.67924528301886788</v>
      </c>
      <c r="J78" s="8">
        <f t="shared" si="8"/>
        <v>0.88914275567805001</v>
      </c>
      <c r="K78" s="8">
        <f t="shared" si="9"/>
        <v>0.12058480894482175</v>
      </c>
      <c r="L78" s="8">
        <f t="shared" si="10"/>
        <v>0.99967957181433065</v>
      </c>
      <c r="O78" s="8">
        <f t="shared" si="6"/>
        <v>0.38356786803180221</v>
      </c>
      <c r="P78" s="1">
        <f t="shared" si="11"/>
        <v>6.398729101705654</v>
      </c>
    </row>
    <row r="79" spans="1:16" x14ac:dyDescent="0.3">
      <c r="A79" s="7">
        <v>69</v>
      </c>
      <c r="B79" s="7">
        <v>17</v>
      </c>
      <c r="C79" s="7">
        <v>10</v>
      </c>
      <c r="D79" s="7">
        <v>6.4</v>
      </c>
      <c r="F79" s="7">
        <f>(B79-$B$5)/$B$6</f>
        <v>-1.8713947377325859</v>
      </c>
      <c r="G79" s="7">
        <f>(C79-$C$5)/$C$6</f>
        <v>9.2755616237573085E-2</v>
      </c>
      <c r="H79" s="7">
        <f t="shared" si="7"/>
        <v>0.38364779874213845</v>
      </c>
      <c r="J79" s="8">
        <f t="shared" si="8"/>
        <v>1.1343725194241083E-4</v>
      </c>
      <c r="K79" s="8">
        <f t="shared" si="9"/>
        <v>0.90855263485218285</v>
      </c>
      <c r="L79" s="8">
        <f t="shared" si="10"/>
        <v>0.99999776147065755</v>
      </c>
      <c r="O79" s="8">
        <f t="shared" si="6"/>
        <v>0.25378670534158948</v>
      </c>
      <c r="P79" s="1">
        <f t="shared" si="11"/>
        <v>4.3352086149312719</v>
      </c>
    </row>
    <row r="80" spans="1:16" x14ac:dyDescent="0.3">
      <c r="A80" s="7">
        <v>70</v>
      </c>
      <c r="B80" s="7">
        <v>57</v>
      </c>
      <c r="C80" s="7">
        <v>14</v>
      </c>
      <c r="D80" s="7">
        <v>10.4</v>
      </c>
      <c r="F80" s="7">
        <f>(B80-$B$5)/$B$6</f>
        <v>0.7569686579592485</v>
      </c>
      <c r="G80" s="7">
        <f>(C80-$C$5)/$C$6</f>
        <v>0.89932619221646803</v>
      </c>
      <c r="H80" s="7">
        <f t="shared" si="7"/>
        <v>0.6352201257861636</v>
      </c>
      <c r="J80" s="8">
        <f t="shared" si="8"/>
        <v>0.34620289685975625</v>
      </c>
      <c r="K80" s="8">
        <f t="shared" si="9"/>
        <v>0.14296165578965425</v>
      </c>
      <c r="L80" s="8">
        <f t="shared" si="10"/>
        <v>0.95501608387360715</v>
      </c>
      <c r="O80" s="8">
        <f t="shared" si="6"/>
        <v>0.84173639328185346</v>
      </c>
      <c r="P80" s="1">
        <f t="shared" si="11"/>
        <v>13.683608653181469</v>
      </c>
    </row>
    <row r="81" spans="1:16" x14ac:dyDescent="0.3">
      <c r="A81" s="7">
        <v>71</v>
      </c>
      <c r="B81" s="7">
        <v>37</v>
      </c>
      <c r="C81" s="7">
        <v>6</v>
      </c>
      <c r="D81" s="7">
        <v>9.1999999999999993</v>
      </c>
      <c r="F81" s="7">
        <f>(B81-$B$5)/$B$6</f>
        <v>-0.5572130398866687</v>
      </c>
      <c r="G81" s="7">
        <f>(C81-$C$5)/$C$6</f>
        <v>-0.71381495974132181</v>
      </c>
      <c r="H81" s="7">
        <f t="shared" si="7"/>
        <v>0.55974842767295596</v>
      </c>
      <c r="J81" s="8">
        <f t="shared" si="8"/>
        <v>7.0705731033473483E-5</v>
      </c>
      <c r="K81" s="8">
        <f t="shared" si="9"/>
        <v>0.8001242507476215</v>
      </c>
      <c r="L81" s="8">
        <f t="shared" si="10"/>
        <v>0.9947042476647977</v>
      </c>
      <c r="O81" s="8">
        <f t="shared" si="6"/>
        <v>0.3853411129400221</v>
      </c>
      <c r="P81" s="1">
        <f t="shared" si="11"/>
        <v>6.4269236957463507</v>
      </c>
    </row>
    <row r="82" spans="1:16" x14ac:dyDescent="0.3">
      <c r="A82" s="7">
        <v>72</v>
      </c>
      <c r="B82" s="7">
        <v>72</v>
      </c>
      <c r="C82" s="7">
        <v>2</v>
      </c>
      <c r="D82" s="7">
        <v>0.3</v>
      </c>
      <c r="F82" s="7">
        <f>(B82-$B$5)/$B$6</f>
        <v>1.7426049313436864</v>
      </c>
      <c r="G82" s="7">
        <f>(C82-$C$5)/$C$6</f>
        <v>-1.5203855357202167</v>
      </c>
      <c r="H82" s="7">
        <f t="shared" si="7"/>
        <v>0</v>
      </c>
      <c r="J82" s="8">
        <f t="shared" si="8"/>
        <v>3.2356826006864272E-4</v>
      </c>
      <c r="K82" s="8">
        <f t="shared" si="9"/>
        <v>0.3162735417179986</v>
      </c>
      <c r="L82" s="8">
        <f t="shared" si="10"/>
        <v>9.3810313270389109E-4</v>
      </c>
      <c r="O82" s="8">
        <f t="shared" si="6"/>
        <v>0.29312694567019848</v>
      </c>
      <c r="P82" s="1">
        <f t="shared" si="11"/>
        <v>4.9607184361561556</v>
      </c>
    </row>
    <row r="83" spans="1:16" x14ac:dyDescent="0.3">
      <c r="A83" s="7">
        <v>73</v>
      </c>
      <c r="B83" s="7">
        <v>44</v>
      </c>
      <c r="C83" s="7">
        <v>8</v>
      </c>
      <c r="D83" s="7">
        <v>8.5</v>
      </c>
      <c r="F83" s="7">
        <f>(B83-$B$5)/$B$6</f>
        <v>-9.7249445640597676E-2</v>
      </c>
      <c r="G83" s="7">
        <f>(C83-$C$5)/$C$6</f>
        <v>-0.31052967175187435</v>
      </c>
      <c r="H83" s="7">
        <f t="shared" si="7"/>
        <v>0.51572327044025157</v>
      </c>
      <c r="J83" s="8">
        <f t="shared" si="8"/>
        <v>8.5737768529681646E-4</v>
      </c>
      <c r="K83" s="8">
        <f t="shared" si="9"/>
        <v>0.60492837690447609</v>
      </c>
      <c r="L83" s="8">
        <f t="shared" si="10"/>
        <v>0.98369050607110575</v>
      </c>
      <c r="O83" s="8">
        <f t="shared" si="6"/>
        <v>0.65144330645305282</v>
      </c>
      <c r="P83" s="1">
        <f t="shared" si="11"/>
        <v>10.657948572603539</v>
      </c>
    </row>
    <row r="84" spans="1:16" x14ac:dyDescent="0.3">
      <c r="A84" s="7">
        <v>74</v>
      </c>
      <c r="B84" s="7">
        <v>43</v>
      </c>
      <c r="C84" s="7">
        <v>8</v>
      </c>
      <c r="D84" s="7">
        <v>7.4</v>
      </c>
      <c r="F84" s="7">
        <f>(B84-$B$5)/$B$6</f>
        <v>-0.16295853053289353</v>
      </c>
      <c r="G84" s="7">
        <f>(C84-$C$5)/$C$6</f>
        <v>-0.31052967175187435</v>
      </c>
      <c r="H84" s="7">
        <f t="shared" si="7"/>
        <v>0.44654088050314472</v>
      </c>
      <c r="J84" s="8">
        <f t="shared" si="8"/>
        <v>7.50739282229156E-4</v>
      </c>
      <c r="K84" s="8">
        <f t="shared" si="9"/>
        <v>0.62464468184912769</v>
      </c>
      <c r="L84" s="8">
        <f t="shared" si="10"/>
        <v>0.98781196362920454</v>
      </c>
      <c r="O84" s="8">
        <f t="shared" si="6"/>
        <v>0.62829687557195846</v>
      </c>
      <c r="P84" s="1">
        <f t="shared" si="11"/>
        <v>10.28992032159414</v>
      </c>
    </row>
    <row r="85" spans="1:16" x14ac:dyDescent="0.3">
      <c r="A85" s="7">
        <v>75</v>
      </c>
      <c r="B85" s="7">
        <v>49</v>
      </c>
      <c r="C85" s="7">
        <v>17</v>
      </c>
      <c r="D85" s="7">
        <v>10.7</v>
      </c>
      <c r="F85" s="7">
        <f>(B85-$B$5)/$B$6</f>
        <v>0.23129597882088165</v>
      </c>
      <c r="G85" s="7">
        <f>(C85-$C$5)/$C$6</f>
        <v>1.5042541242006393</v>
      </c>
      <c r="H85" s="7">
        <f t="shared" si="7"/>
        <v>0.65408805031446537</v>
      </c>
      <c r="J85" s="8">
        <f t="shared" si="8"/>
        <v>0.65685048244725164</v>
      </c>
      <c r="K85" s="8">
        <f t="shared" si="9"/>
        <v>0.15551157685732517</v>
      </c>
      <c r="L85" s="8">
        <f t="shared" si="10"/>
        <v>0.99890698280003254</v>
      </c>
      <c r="O85" s="8">
        <f t="shared" si="6"/>
        <v>0.58806064983863648</v>
      </c>
      <c r="P85" s="1">
        <f t="shared" si="11"/>
        <v>9.6501643324343203</v>
      </c>
    </row>
    <row r="86" spans="1:16" x14ac:dyDescent="0.3">
      <c r="A86" s="7">
        <v>76</v>
      </c>
      <c r="B86" s="7">
        <v>62</v>
      </c>
      <c r="C86" s="7">
        <v>4</v>
      </c>
      <c r="D86" s="7">
        <v>2.6</v>
      </c>
      <c r="F86" s="7">
        <f>(B86-$B$5)/$B$6</f>
        <v>1.0855140824207279</v>
      </c>
      <c r="G86" s="7">
        <f>(C86-$C$5)/$C$6</f>
        <v>-1.1171002477307692</v>
      </c>
      <c r="H86" s="7">
        <f t="shared" si="7"/>
        <v>0.14465408805031449</v>
      </c>
      <c r="J86" s="8">
        <f t="shared" si="8"/>
        <v>4.0981538954662662E-4</v>
      </c>
      <c r="K86" s="8">
        <f t="shared" si="9"/>
        <v>0.42154325718193314</v>
      </c>
      <c r="L86" s="8">
        <f t="shared" si="10"/>
        <v>4.3787251451779932E-2</v>
      </c>
      <c r="O86" s="8">
        <f t="shared" si="6"/>
        <v>0.20552112532690983</v>
      </c>
      <c r="P86" s="1">
        <f t="shared" si="11"/>
        <v>3.5677858926978661</v>
      </c>
    </row>
    <row r="87" spans="1:16" x14ac:dyDescent="0.3">
      <c r="A87" s="7">
        <v>77</v>
      </c>
      <c r="B87" s="7">
        <v>45</v>
      </c>
      <c r="C87" s="7">
        <v>16</v>
      </c>
      <c r="D87" s="7">
        <v>14.2</v>
      </c>
      <c r="F87" s="7">
        <f>(B87-$B$5)/$B$6</f>
        <v>-3.1540360748301806E-2</v>
      </c>
      <c r="G87" s="7">
        <f>(C87-$C$5)/$C$6</f>
        <v>1.3026114802059154</v>
      </c>
      <c r="H87" s="7">
        <f t="shared" si="7"/>
        <v>0.87421383647798745</v>
      </c>
      <c r="J87" s="8">
        <f t="shared" si="8"/>
        <v>0.33956289136510504</v>
      </c>
      <c r="K87" s="8">
        <f t="shared" si="9"/>
        <v>0.23687968627341394</v>
      </c>
      <c r="L87" s="8">
        <f t="shared" si="10"/>
        <v>0.99946539344476881</v>
      </c>
      <c r="O87" s="8">
        <f t="shared" si="6"/>
        <v>0.78588107986764455</v>
      </c>
      <c r="P87" s="1">
        <f t="shared" si="11"/>
        <v>12.795509169895547</v>
      </c>
    </row>
    <row r="88" spans="1:16" x14ac:dyDescent="0.3">
      <c r="A88" s="7">
        <v>78</v>
      </c>
      <c r="B88" s="7">
        <v>21</v>
      </c>
      <c r="C88" s="7">
        <v>12</v>
      </c>
      <c r="D88" s="7">
        <v>5.6</v>
      </c>
      <c r="F88" s="7">
        <f>(B88-$B$5)/$B$6</f>
        <v>-1.6085583981634026</v>
      </c>
      <c r="G88" s="7">
        <f>(C88-$C$5)/$C$6</f>
        <v>0.49604090422702057</v>
      </c>
      <c r="H88" s="7">
        <f t="shared" si="7"/>
        <v>0.33333333333333337</v>
      </c>
      <c r="J88" s="8">
        <f t="shared" si="8"/>
        <v>9.2315593985817994E-4</v>
      </c>
      <c r="K88" s="8">
        <f t="shared" si="9"/>
        <v>0.82989196920110764</v>
      </c>
      <c r="L88" s="8">
        <f t="shared" si="10"/>
        <v>0.99999712694995802</v>
      </c>
      <c r="O88" s="8">
        <f t="shared" si="6"/>
        <v>0.34838216706326203</v>
      </c>
      <c r="P88" s="1">
        <f t="shared" si="11"/>
        <v>5.8392764563058659</v>
      </c>
    </row>
    <row r="89" spans="1:16" x14ac:dyDescent="0.3">
      <c r="A89" s="7">
        <v>79</v>
      </c>
      <c r="B89" s="7">
        <v>23</v>
      </c>
      <c r="C89" s="7">
        <v>12</v>
      </c>
      <c r="D89" s="7">
        <v>3.7</v>
      </c>
      <c r="F89" s="7">
        <f>(B89-$B$5)/$B$6</f>
        <v>-1.4771402283788109</v>
      </c>
      <c r="G89" s="7">
        <f>(C89-$C$5)/$C$6</f>
        <v>0.49604090422702057</v>
      </c>
      <c r="H89" s="7">
        <f t="shared" si="7"/>
        <v>0.21383647798742142</v>
      </c>
      <c r="J89" s="8">
        <f t="shared" si="8"/>
        <v>1.2039591655839789E-3</v>
      </c>
      <c r="K89" s="8">
        <f t="shared" si="9"/>
        <v>0.80507617153713673</v>
      </c>
      <c r="L89" s="8">
        <f t="shared" si="10"/>
        <v>0.99999481215160058</v>
      </c>
      <c r="O89" s="8">
        <f t="shared" si="6"/>
        <v>0.38140990673765757</v>
      </c>
      <c r="P89" s="1">
        <f t="shared" si="11"/>
        <v>6.3644175171287545</v>
      </c>
    </row>
    <row r="90" spans="1:16" x14ac:dyDescent="0.3">
      <c r="A90" s="7">
        <v>80</v>
      </c>
      <c r="B90" s="7">
        <v>35</v>
      </c>
      <c r="C90" s="7">
        <v>8</v>
      </c>
      <c r="D90" s="7">
        <v>9.4</v>
      </c>
      <c r="F90" s="7">
        <f>(B90-$B$5)/$B$6</f>
        <v>-0.68863120967126046</v>
      </c>
      <c r="G90" s="7">
        <f>(C90-$C$5)/$C$6</f>
        <v>-0.31052967175187435</v>
      </c>
      <c r="H90" s="7">
        <f t="shared" si="7"/>
        <v>0.57232704402515722</v>
      </c>
      <c r="J90" s="8">
        <f t="shared" si="8"/>
        <v>2.5933885021478911E-4</v>
      </c>
      <c r="K90" s="8">
        <f t="shared" si="9"/>
        <v>0.76412782087181752</v>
      </c>
      <c r="L90" s="8">
        <f t="shared" si="10"/>
        <v>0.99884075468761624</v>
      </c>
      <c r="O90" s="8">
        <f t="shared" si="6"/>
        <v>0.43887488974808936</v>
      </c>
      <c r="P90" s="1">
        <f t="shared" si="11"/>
        <v>7.2781107469946198</v>
      </c>
    </row>
    <row r="91" spans="1:16" x14ac:dyDescent="0.3">
      <c r="A91" s="7">
        <v>81</v>
      </c>
      <c r="B91" s="7">
        <v>48</v>
      </c>
      <c r="C91" s="7">
        <v>13</v>
      </c>
      <c r="D91" s="7">
        <v>12.4</v>
      </c>
      <c r="F91" s="7">
        <f>(B91-$B$5)/$B$6</f>
        <v>0.16558689392858578</v>
      </c>
      <c r="G91" s="7">
        <f>(C91-$C$5)/$C$6</f>
        <v>0.69768354822174428</v>
      </c>
      <c r="H91" s="7">
        <f t="shared" si="7"/>
        <v>0.76100628930817615</v>
      </c>
      <c r="J91" s="8">
        <f t="shared" si="8"/>
        <v>6.8183135892446609E-2</v>
      </c>
      <c r="K91" s="8">
        <f t="shared" si="9"/>
        <v>0.29892456652300675</v>
      </c>
      <c r="L91" s="8">
        <f t="shared" si="10"/>
        <v>0.99477216295873883</v>
      </c>
      <c r="O91" s="8">
        <f t="shared" si="6"/>
        <v>0.89425773494112726</v>
      </c>
      <c r="P91" s="1">
        <f t="shared" si="11"/>
        <v>14.518697985563923</v>
      </c>
    </row>
    <row r="92" spans="1:16" x14ac:dyDescent="0.3">
      <c r="A92" s="7">
        <v>82</v>
      </c>
      <c r="B92" s="7">
        <v>48</v>
      </c>
      <c r="C92" s="7">
        <v>9</v>
      </c>
      <c r="D92" s="7">
        <v>15.1</v>
      </c>
      <c r="F92" s="7">
        <f>(B92-$B$5)/$B$6</f>
        <v>0.16558689392858578</v>
      </c>
      <c r="G92" s="7">
        <f>(C92-$C$5)/$C$6</f>
        <v>-0.10888702775715065</v>
      </c>
      <c r="H92" s="7">
        <f t="shared" si="7"/>
        <v>0.9308176100628931</v>
      </c>
      <c r="J92" s="8">
        <f t="shared" si="8"/>
        <v>3.1845920573155633E-3</v>
      </c>
      <c r="K92" s="8">
        <f t="shared" si="9"/>
        <v>0.47599234720648997</v>
      </c>
      <c r="L92" s="8">
        <f t="shared" si="10"/>
        <v>0.96719562574982632</v>
      </c>
      <c r="O92" s="8">
        <f t="shared" si="6"/>
        <v>0.78734938586200343</v>
      </c>
      <c r="P92" s="1">
        <f t="shared" si="11"/>
        <v>12.818855235205854</v>
      </c>
    </row>
    <row r="93" spans="1:16" x14ac:dyDescent="0.3">
      <c r="A93" s="7">
        <v>83</v>
      </c>
      <c r="B93" s="7">
        <v>28</v>
      </c>
      <c r="C93" s="7">
        <v>2</v>
      </c>
      <c r="D93" s="7">
        <v>2.5</v>
      </c>
      <c r="F93" s="7">
        <f>(B93-$B$5)/$B$6</f>
        <v>-1.1485948039173315</v>
      </c>
      <c r="G93" s="7">
        <f>(C93-$C$5)/$C$6</f>
        <v>-1.5203855357202167</v>
      </c>
      <c r="H93" s="7">
        <f t="shared" si="7"/>
        <v>0.13836477987421386</v>
      </c>
      <c r="J93" s="8">
        <f t="shared" si="8"/>
        <v>9.3328248286943094E-7</v>
      </c>
      <c r="K93" s="8">
        <f t="shared" si="9"/>
        <v>0.94748901084055159</v>
      </c>
      <c r="L93" s="8">
        <f t="shared" si="10"/>
        <v>0.99760057880128028</v>
      </c>
      <c r="O93" s="8">
        <f t="shared" si="6"/>
        <v>0.21223976242478135</v>
      </c>
      <c r="P93" s="1">
        <f t="shared" si="11"/>
        <v>3.674612222554023</v>
      </c>
    </row>
    <row r="94" spans="1:16" x14ac:dyDescent="0.3">
      <c r="A94" s="7">
        <v>84</v>
      </c>
      <c r="B94" s="7">
        <v>63</v>
      </c>
      <c r="C94" s="7">
        <v>5</v>
      </c>
      <c r="D94" s="7">
        <v>8.1</v>
      </c>
      <c r="F94" s="7">
        <f>(B94-$B$5)/$B$6</f>
        <v>1.1512231673130238</v>
      </c>
      <c r="G94" s="7">
        <f>(C94-$C$5)/$C$6</f>
        <v>-0.91545760373604557</v>
      </c>
      <c r="H94" s="7">
        <f t="shared" si="7"/>
        <v>0.49056603773584911</v>
      </c>
      <c r="J94" s="8">
        <f t="shared" si="8"/>
        <v>1.0233585767033164E-3</v>
      </c>
      <c r="K94" s="8">
        <f t="shared" si="9"/>
        <v>0.35691294708861415</v>
      </c>
      <c r="L94" s="8">
        <f t="shared" si="10"/>
        <v>5.1517489488920161E-2</v>
      </c>
      <c r="O94" s="8">
        <f t="shared" si="6"/>
        <v>0.27783866221099884</v>
      </c>
      <c r="P94" s="1">
        <f t="shared" si="11"/>
        <v>4.7176347291548808</v>
      </c>
    </row>
    <row r="95" spans="1:16" x14ac:dyDescent="0.3">
      <c r="A95" s="7">
        <v>85</v>
      </c>
      <c r="B95" s="7">
        <v>44</v>
      </c>
      <c r="C95" s="7">
        <v>10</v>
      </c>
      <c r="D95" s="7">
        <v>15.8</v>
      </c>
      <c r="F95" s="7">
        <f>(B95-$B$5)/$B$6</f>
        <v>-9.7249445640597676E-2</v>
      </c>
      <c r="G95" s="7">
        <f>(C95-$C$5)/$C$6</f>
        <v>9.2755616237573085E-2</v>
      </c>
      <c r="H95" s="7">
        <f t="shared" si="7"/>
        <v>0.9748427672955976</v>
      </c>
      <c r="J95" s="8">
        <f t="shared" si="8"/>
        <v>4.0899544689961907E-3</v>
      </c>
      <c r="K95" s="8">
        <f t="shared" si="9"/>
        <v>0.51196849631264962</v>
      </c>
      <c r="L95" s="8">
        <f t="shared" si="10"/>
        <v>0.99351593537567218</v>
      </c>
      <c r="O95" s="8">
        <f t="shared" si="6"/>
        <v>0.76524351922119882</v>
      </c>
      <c r="P95" s="1">
        <f t="shared" si="11"/>
        <v>12.467371955617061</v>
      </c>
    </row>
    <row r="96" spans="1:16" x14ac:dyDescent="0.3">
      <c r="A96" s="7">
        <v>86</v>
      </c>
      <c r="B96" s="7">
        <v>48</v>
      </c>
      <c r="C96" s="7">
        <v>17</v>
      </c>
      <c r="D96" s="7">
        <v>12.6</v>
      </c>
      <c r="F96" s="7">
        <f>(B96-$B$5)/$B$6</f>
        <v>0.16558689392858578</v>
      </c>
      <c r="G96" s="7">
        <f>(C96-$C$5)/$C$6</f>
        <v>1.5042541242006393</v>
      </c>
      <c r="H96" s="7">
        <f t="shared" si="7"/>
        <v>0.77358490566037741</v>
      </c>
      <c r="J96" s="8">
        <f t="shared" si="8"/>
        <v>0.6262969991664914</v>
      </c>
      <c r="K96" s="8">
        <f t="shared" si="9"/>
        <v>0.16676307181361247</v>
      </c>
      <c r="L96" s="8">
        <f t="shared" si="10"/>
        <v>0.99918637196712579</v>
      </c>
      <c r="O96" s="8">
        <f t="shared" si="6"/>
        <v>0.60535214692349315</v>
      </c>
      <c r="P96" s="1">
        <f t="shared" si="11"/>
        <v>9.9250991360835403</v>
      </c>
    </row>
    <row r="97" spans="1:16" x14ac:dyDescent="0.3">
      <c r="A97" s="7">
        <v>87</v>
      </c>
      <c r="B97" s="7">
        <v>40</v>
      </c>
      <c r="C97" s="7">
        <v>20</v>
      </c>
      <c r="D97" s="7">
        <v>8.1</v>
      </c>
      <c r="F97" s="7">
        <f>(B97-$B$5)/$B$6</f>
        <v>-0.36008578520978113</v>
      </c>
      <c r="G97" s="7">
        <f>(C97-$C$5)/$C$6</f>
        <v>2.1091820561848102</v>
      </c>
      <c r="H97" s="7">
        <f t="shared" si="7"/>
        <v>0.49056603773584911</v>
      </c>
      <c r="J97" s="8">
        <f t="shared" si="8"/>
        <v>0.85832237629440056</v>
      </c>
      <c r="K97" s="8">
        <f t="shared" si="9"/>
        <v>0.1809612319383207</v>
      </c>
      <c r="L97" s="8">
        <f t="shared" si="10"/>
        <v>0.99998108411964282</v>
      </c>
      <c r="O97" s="8">
        <f t="shared" si="6"/>
        <v>0.33490809763467527</v>
      </c>
      <c r="P97" s="1">
        <f t="shared" si="11"/>
        <v>5.6250387523913359</v>
      </c>
    </row>
    <row r="98" spans="1:16" x14ac:dyDescent="0.3">
      <c r="A98" s="7">
        <v>88</v>
      </c>
      <c r="B98" s="7">
        <v>72</v>
      </c>
      <c r="C98" s="7">
        <v>9</v>
      </c>
      <c r="D98" s="7">
        <v>6.7</v>
      </c>
      <c r="F98" s="7">
        <f>(B98-$B$5)/$B$6</f>
        <v>1.7426049313436864</v>
      </c>
      <c r="G98" s="7">
        <f>(C98-$C$5)/$C$6</f>
        <v>-0.10888702775715065</v>
      </c>
      <c r="H98" s="7">
        <f t="shared" si="7"/>
        <v>0.40251572327044033</v>
      </c>
      <c r="J98" s="8">
        <f t="shared" si="8"/>
        <v>7.2024586763235962E-2</v>
      </c>
      <c r="K98" s="8">
        <f t="shared" si="9"/>
        <v>0.1096315703980732</v>
      </c>
      <c r="L98" s="8">
        <f t="shared" si="10"/>
        <v>2.395043153933369E-2</v>
      </c>
      <c r="O98" s="8">
        <f t="shared" si="6"/>
        <v>0.51811860362389317</v>
      </c>
      <c r="P98" s="1">
        <f t="shared" si="11"/>
        <v>8.5380857976199014</v>
      </c>
    </row>
    <row r="99" spans="1:16" x14ac:dyDescent="0.3">
      <c r="A99" s="7">
        <v>89</v>
      </c>
      <c r="B99" s="7">
        <v>63</v>
      </c>
      <c r="C99" s="7">
        <v>5</v>
      </c>
      <c r="D99" s="7">
        <v>4.5</v>
      </c>
      <c r="F99" s="7">
        <f>(B99-$B$5)/$B$6</f>
        <v>1.1512231673130238</v>
      </c>
      <c r="G99" s="7">
        <f>(C99-$C$5)/$C$6</f>
        <v>-0.91545760373604557</v>
      </c>
      <c r="H99" s="7">
        <f t="shared" si="7"/>
        <v>0.26415094339622647</v>
      </c>
      <c r="J99" s="8">
        <f t="shared" si="8"/>
        <v>1.0233585767033164E-3</v>
      </c>
      <c r="K99" s="8">
        <f t="shared" si="9"/>
        <v>0.35691294708861415</v>
      </c>
      <c r="L99" s="8">
        <f t="shared" si="10"/>
        <v>5.1517489488920161E-2</v>
      </c>
      <c r="O99" s="8">
        <f t="shared" si="6"/>
        <v>0.27783866221099884</v>
      </c>
      <c r="P99" s="1">
        <f t="shared" si="11"/>
        <v>4.7176347291548808</v>
      </c>
    </row>
    <row r="100" spans="1:16" x14ac:dyDescent="0.3">
      <c r="A100" s="7">
        <v>90</v>
      </c>
      <c r="B100" s="7">
        <v>28</v>
      </c>
      <c r="C100" s="7">
        <v>10</v>
      </c>
      <c r="D100" s="7">
        <v>4.5999999999999996</v>
      </c>
      <c r="F100" s="7">
        <f>(B100-$B$5)/$B$6</f>
        <v>-1.1485948039173315</v>
      </c>
      <c r="G100" s="7">
        <f>(C100-$C$5)/$C$6</f>
        <v>9.2755616237573085E-2</v>
      </c>
      <c r="H100" s="7">
        <f t="shared" si="7"/>
        <v>0.27044025157232704</v>
      </c>
      <c r="J100" s="8">
        <f t="shared" si="8"/>
        <v>4.8934553279622768E-4</v>
      </c>
      <c r="K100" s="8">
        <f t="shared" si="9"/>
        <v>0.79901564063040198</v>
      </c>
      <c r="L100" s="8">
        <f t="shared" si="10"/>
        <v>0.99994225868253694</v>
      </c>
      <c r="O100" s="8">
        <f t="shared" ref="O100:O110" si="12">1/(1+EXP(-(J100*$O$2+K100*$O$3+L100*$O$4+$O$5)))</f>
        <v>0.39044970705020055</v>
      </c>
      <c r="P100" s="1">
        <f t="shared" si="11"/>
        <v>6.5081503420981877</v>
      </c>
    </row>
    <row r="101" spans="1:16" x14ac:dyDescent="0.3">
      <c r="A101" s="7">
        <v>91</v>
      </c>
      <c r="B101" s="7">
        <v>16</v>
      </c>
      <c r="C101" s="7">
        <v>1</v>
      </c>
      <c r="D101" s="7">
        <v>3.1</v>
      </c>
      <c r="F101" s="7">
        <f>(B101-$B$5)/$B$6</f>
        <v>-1.9371038226248818</v>
      </c>
      <c r="G101" s="7">
        <f>(C101-$C$5)/$C$6</f>
        <v>-1.7220281797149404</v>
      </c>
      <c r="H101" s="7">
        <f t="shared" si="7"/>
        <v>0.17610062893081765</v>
      </c>
      <c r="J101" s="8">
        <f t="shared" si="8"/>
        <v>8.6553378971968006E-8</v>
      </c>
      <c r="K101" s="8">
        <f t="shared" si="9"/>
        <v>0.98339121954572084</v>
      </c>
      <c r="L101" s="8">
        <f t="shared" si="10"/>
        <v>0.99988941760877315</v>
      </c>
      <c r="O101" s="8">
        <f t="shared" si="12"/>
        <v>0.18061629522016515</v>
      </c>
      <c r="P101" s="1">
        <f t="shared" si="11"/>
        <v>3.1717990940006255</v>
      </c>
    </row>
    <row r="102" spans="1:16" x14ac:dyDescent="0.3">
      <c r="A102" s="7">
        <v>92</v>
      </c>
      <c r="B102" s="7">
        <v>23</v>
      </c>
      <c r="C102" s="7">
        <v>3</v>
      </c>
      <c r="D102" s="7">
        <v>5.7</v>
      </c>
      <c r="F102" s="7">
        <f>(B102-$B$5)/$B$6</f>
        <v>-1.4771402283788109</v>
      </c>
      <c r="G102" s="7">
        <f>(C102-$C$5)/$C$6</f>
        <v>-1.3187428917254931</v>
      </c>
      <c r="H102" s="7">
        <f t="shared" si="7"/>
        <v>0.339622641509434</v>
      </c>
      <c r="J102" s="8">
        <f t="shared" si="8"/>
        <v>1.0503716068744788E-6</v>
      </c>
      <c r="K102" s="8">
        <f t="shared" si="9"/>
        <v>0.95771214834232032</v>
      </c>
      <c r="L102" s="8">
        <f t="shared" si="10"/>
        <v>0.99965570337570919</v>
      </c>
      <c r="O102" s="8">
        <f t="shared" si="12"/>
        <v>0.20357713897707497</v>
      </c>
      <c r="P102" s="1">
        <f t="shared" si="11"/>
        <v>3.5368765097354915</v>
      </c>
    </row>
    <row r="103" spans="1:16" x14ac:dyDescent="0.3">
      <c r="A103" s="7">
        <v>93</v>
      </c>
      <c r="B103" s="7">
        <v>64</v>
      </c>
      <c r="C103" s="7">
        <v>1</v>
      </c>
      <c r="D103" s="7">
        <v>5.5</v>
      </c>
      <c r="F103" s="7">
        <f>(B103-$B$5)/$B$6</f>
        <v>1.2169322522053196</v>
      </c>
      <c r="G103" s="7">
        <f>(C103-$C$5)/$C$6</f>
        <v>-1.7220281797149404</v>
      </c>
      <c r="H103" s="7">
        <f t="shared" si="7"/>
        <v>0.32704402515723274</v>
      </c>
      <c r="J103" s="8">
        <f t="shared" si="8"/>
        <v>5.1082525407375921E-5</v>
      </c>
      <c r="K103" s="8">
        <f t="shared" si="9"/>
        <v>0.52105370229165859</v>
      </c>
      <c r="L103" s="8">
        <f t="shared" si="10"/>
        <v>6.2240387689301907E-3</v>
      </c>
      <c r="O103" s="8">
        <f t="shared" si="12"/>
        <v>0.11415716216888346</v>
      </c>
      <c r="P103" s="1">
        <f t="shared" si="11"/>
        <v>2.1150988784852469</v>
      </c>
    </row>
    <row r="104" spans="1:16" x14ac:dyDescent="0.3">
      <c r="A104" s="7">
        <v>94</v>
      </c>
      <c r="B104" s="7">
        <v>32</v>
      </c>
      <c r="C104" s="7">
        <v>16</v>
      </c>
      <c r="D104" s="7">
        <v>9.3000000000000007</v>
      </c>
      <c r="F104" s="7">
        <f>(B104-$B$5)/$B$6</f>
        <v>-0.88575846434814798</v>
      </c>
      <c r="G104" s="7">
        <f>(C104-$C$5)/$C$6</f>
        <v>1.3026114802059154</v>
      </c>
      <c r="H104" s="7">
        <f t="shared" si="7"/>
        <v>0.5660377358490567</v>
      </c>
      <c r="J104" s="8">
        <f t="shared" si="8"/>
        <v>8.3685693185880733E-2</v>
      </c>
      <c r="K104" s="8">
        <f t="shared" si="9"/>
        <v>0.47816546341721394</v>
      </c>
      <c r="L104" s="8">
        <f t="shared" si="10"/>
        <v>0.99998851665435207</v>
      </c>
      <c r="O104" s="8">
        <f t="shared" si="12"/>
        <v>0.73957833523922201</v>
      </c>
      <c r="P104" s="1">
        <f t="shared" si="11"/>
        <v>12.059295530303629</v>
      </c>
    </row>
    <row r="105" spans="1:16" x14ac:dyDescent="0.3">
      <c r="A105" s="7">
        <v>95</v>
      </c>
      <c r="B105" s="7">
        <v>41</v>
      </c>
      <c r="C105" s="7">
        <v>8</v>
      </c>
      <c r="D105" s="7">
        <v>12.1</v>
      </c>
      <c r="F105" s="7">
        <f>(B105-$B$5)/$B$6</f>
        <v>-0.29437670031748525</v>
      </c>
      <c r="G105" s="7">
        <f>(C105-$C$5)/$C$6</f>
        <v>-0.31052967175187435</v>
      </c>
      <c r="H105" s="7">
        <f t="shared" si="7"/>
        <v>0.74213836477987416</v>
      </c>
      <c r="J105" s="8">
        <f t="shared" si="8"/>
        <v>5.755810558316063E-4</v>
      </c>
      <c r="K105" s="8">
        <f t="shared" si="9"/>
        <v>0.66281041806313046</v>
      </c>
      <c r="L105" s="8">
        <f t="shared" si="10"/>
        <v>0.9932133272709428</v>
      </c>
      <c r="O105" s="8">
        <f t="shared" si="12"/>
        <v>0.57979901170192416</v>
      </c>
      <c r="P105" s="1">
        <f t="shared" si="11"/>
        <v>9.5188042860605933</v>
      </c>
    </row>
    <row r="106" spans="1:16" x14ac:dyDescent="0.3">
      <c r="A106" s="7">
        <v>96</v>
      </c>
      <c r="B106" s="7">
        <v>55</v>
      </c>
      <c r="C106" s="7">
        <v>14</v>
      </c>
      <c r="D106" s="7">
        <v>14.1</v>
      </c>
      <c r="F106" s="7">
        <f>(B106-$B$5)/$B$6</f>
        <v>0.62555048817465686</v>
      </c>
      <c r="G106" s="7">
        <f>(C106-$C$5)/$C$6</f>
        <v>0.89932619221646803</v>
      </c>
      <c r="H106" s="7">
        <f t="shared" si="7"/>
        <v>0.86792452830188682</v>
      </c>
      <c r="J106" s="8">
        <f t="shared" si="8"/>
        <v>0.28871653097542888</v>
      </c>
      <c r="K106" s="8">
        <f t="shared" si="9"/>
        <v>0.1646027424632456</v>
      </c>
      <c r="L106" s="8">
        <f t="shared" si="10"/>
        <v>0.97457752235237827</v>
      </c>
      <c r="O106" s="8">
        <f t="shared" si="12"/>
        <v>0.86591374124352294</v>
      </c>
      <c r="P106" s="1">
        <f t="shared" si="11"/>
        <v>14.068028485772015</v>
      </c>
    </row>
    <row r="107" spans="1:16" x14ac:dyDescent="0.3">
      <c r="A107" s="7">
        <v>97</v>
      </c>
      <c r="B107" s="7">
        <v>56</v>
      </c>
      <c r="C107" s="7">
        <v>3</v>
      </c>
      <c r="D107" s="7">
        <v>6.5</v>
      </c>
      <c r="F107" s="7">
        <f>(B107-$B$5)/$B$6</f>
        <v>0.69125957306695263</v>
      </c>
      <c r="G107" s="7">
        <f>(C107-$C$5)/$C$6</f>
        <v>-1.3187428917254931</v>
      </c>
      <c r="H107" s="7">
        <f t="shared" si="7"/>
        <v>0.38993710691823902</v>
      </c>
      <c r="J107" s="8">
        <f t="shared" si="8"/>
        <v>8.4406613511440508E-5</v>
      </c>
      <c r="K107" s="8">
        <f t="shared" si="9"/>
        <v>0.59200011148154197</v>
      </c>
      <c r="L107" s="8">
        <f t="shared" si="10"/>
        <v>0.14467823419595688</v>
      </c>
      <c r="O107" s="8">
        <f t="shared" si="12"/>
        <v>0.11793030171375467</v>
      </c>
      <c r="P107" s="1">
        <f t="shared" si="11"/>
        <v>2.1750917972486992</v>
      </c>
    </row>
    <row r="108" spans="1:16" x14ac:dyDescent="0.3">
      <c r="A108" s="7">
        <v>98</v>
      </c>
      <c r="B108" s="7">
        <v>38</v>
      </c>
      <c r="C108" s="7">
        <v>19</v>
      </c>
      <c r="D108" s="7">
        <v>9</v>
      </c>
      <c r="F108" s="7">
        <f>(B108-$B$5)/$B$6</f>
        <v>-0.49150395499437283</v>
      </c>
      <c r="G108" s="7">
        <f>(C108-$C$5)/$C$6</f>
        <v>1.9075394121900866</v>
      </c>
      <c r="H108" s="7">
        <f t="shared" si="7"/>
        <v>0.54716981132075471</v>
      </c>
      <c r="J108" s="8">
        <f t="shared" si="8"/>
        <v>0.67977681010590385</v>
      </c>
      <c r="K108" s="8">
        <f t="shared" si="9"/>
        <v>0.23971641510759326</v>
      </c>
      <c r="L108" s="8">
        <f t="shared" si="10"/>
        <v>0.99998330304853156</v>
      </c>
      <c r="O108" s="8">
        <f t="shared" si="12"/>
        <v>0.44254137409319122</v>
      </c>
      <c r="P108" s="1">
        <f t="shared" si="11"/>
        <v>7.3364078480817394</v>
      </c>
    </row>
    <row r="109" spans="1:16" x14ac:dyDescent="0.3">
      <c r="A109" s="7">
        <v>99</v>
      </c>
      <c r="B109" s="7">
        <v>45</v>
      </c>
      <c r="C109" s="7">
        <v>17</v>
      </c>
      <c r="D109" s="7">
        <v>8.5</v>
      </c>
      <c r="F109" s="7">
        <f>(B109-$B$5)/$B$6</f>
        <v>-3.1540360748301806E-2</v>
      </c>
      <c r="G109" s="7">
        <f>(C109-$C$5)/$C$6</f>
        <v>1.5042541242006393</v>
      </c>
      <c r="H109" s="7">
        <f t="shared" si="7"/>
        <v>0.51572327044025157</v>
      </c>
      <c r="J109" s="8">
        <f t="shared" si="8"/>
        <v>0.52936189554850732</v>
      </c>
      <c r="K109" s="8">
        <f t="shared" si="9"/>
        <v>0.20441210145219266</v>
      </c>
      <c r="L109" s="8">
        <f t="shared" si="10"/>
        <v>0.99966452045681087</v>
      </c>
      <c r="O109" s="8">
        <f t="shared" si="12"/>
        <v>0.65547033447148728</v>
      </c>
      <c r="P109" s="1">
        <f t="shared" si="11"/>
        <v>10.721978318096648</v>
      </c>
    </row>
    <row r="110" spans="1:16" x14ac:dyDescent="0.3">
      <c r="A110" s="7">
        <v>100</v>
      </c>
      <c r="B110" s="7">
        <v>45</v>
      </c>
      <c r="C110" s="7">
        <v>10</v>
      </c>
      <c r="D110" s="7">
        <v>13.5</v>
      </c>
      <c r="F110" s="7">
        <f>(B110-$B$5)/$B$6</f>
        <v>-3.1540360748301806E-2</v>
      </c>
      <c r="G110" s="7">
        <f>(C110-$C$5)/$C$6</f>
        <v>9.2755616237573085E-2</v>
      </c>
      <c r="H110" s="7">
        <f t="shared" si="7"/>
        <v>0.83018867924528306</v>
      </c>
      <c r="J110" s="8">
        <f t="shared" si="8"/>
        <v>4.6686939939793882E-3</v>
      </c>
      <c r="K110" s="8">
        <f t="shared" si="9"/>
        <v>0.49115498241463845</v>
      </c>
      <c r="L110" s="8">
        <f t="shared" si="10"/>
        <v>0.99130633453475137</v>
      </c>
      <c r="O110" s="8">
        <f t="shared" si="12"/>
        <v>0.78458058042031287</v>
      </c>
      <c r="P110" s="1">
        <f t="shared" si="11"/>
        <v>12.774831228682974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E499-36CA-4EDC-8845-688E52624996}">
  <dimension ref="A1:S110"/>
  <sheetViews>
    <sheetView workbookViewId="0">
      <selection activeCell="A2" sqref="A2"/>
    </sheetView>
  </sheetViews>
  <sheetFormatPr defaultRowHeight="16.2" x14ac:dyDescent="0.3"/>
  <cols>
    <col min="1" max="5" width="8.88671875" style="1"/>
    <col min="6" max="6" width="10.88671875" style="1" customWidth="1"/>
    <col min="7" max="7" width="17.88671875" style="1" bestFit="1" customWidth="1"/>
    <col min="8" max="8" width="10.33203125" style="1" bestFit="1" customWidth="1"/>
    <col min="9" max="9" width="12.44140625" style="1" customWidth="1"/>
    <col min="10" max="12" width="9.33203125" style="1" bestFit="1" customWidth="1"/>
    <col min="13" max="14" width="8.88671875" style="1"/>
    <col min="15" max="15" width="9.33203125" style="1" bestFit="1" customWidth="1"/>
    <col min="16" max="18" width="8.88671875" style="1"/>
    <col min="19" max="19" width="10" style="1" customWidth="1"/>
    <col min="20" max="16384" width="8.88671875" style="1"/>
  </cols>
  <sheetData>
    <row r="1" spans="1:19" x14ac:dyDescent="0.3">
      <c r="A1" s="1" t="s">
        <v>45</v>
      </c>
      <c r="G1" s="1" t="s">
        <v>21</v>
      </c>
      <c r="J1" s="1" t="s">
        <v>10</v>
      </c>
      <c r="K1" s="1" t="s">
        <v>11</v>
      </c>
      <c r="L1" s="1" t="s">
        <v>12</v>
      </c>
      <c r="O1" s="1" t="s">
        <v>20</v>
      </c>
      <c r="Q1" s="1" t="s">
        <v>33</v>
      </c>
      <c r="S1" s="2">
        <f>SUMXMY2(H11:H60,O11:O60)</f>
        <v>28.663107192150509</v>
      </c>
    </row>
    <row r="2" spans="1:19" x14ac:dyDescent="0.3">
      <c r="G2" s="1">
        <f ca="1">RAND()-0.5</f>
        <v>-0.40271252597022433</v>
      </c>
      <c r="I2" s="1" t="s">
        <v>13</v>
      </c>
      <c r="J2" s="1">
        <v>-9.602464521917689</v>
      </c>
      <c r="K2" s="1">
        <v>-62.746553357043993</v>
      </c>
      <c r="L2" s="1">
        <v>-29.291547312973083</v>
      </c>
      <c r="N2" s="1" t="s">
        <v>19</v>
      </c>
      <c r="O2" s="1">
        <v>51.190479954052321</v>
      </c>
      <c r="Q2" s="1" t="s">
        <v>34</v>
      </c>
      <c r="S2" s="7">
        <f>SUMXMY2(H61:H110,O61:O110)</f>
        <v>43.466786642119573</v>
      </c>
    </row>
    <row r="3" spans="1:19" x14ac:dyDescent="0.3">
      <c r="I3" s="1" t="s">
        <v>14</v>
      </c>
      <c r="J3" s="1">
        <v>-11.39575495485148</v>
      </c>
      <c r="K3" s="1">
        <v>-61.467215104598303</v>
      </c>
      <c r="L3" s="1">
        <v>-126.56873786656013</v>
      </c>
      <c r="N3" s="1" t="s">
        <v>16</v>
      </c>
      <c r="O3" s="1">
        <v>-48.24605443200398</v>
      </c>
    </row>
    <row r="4" spans="1:19" x14ac:dyDescent="0.3">
      <c r="I4" s="1" t="s">
        <v>15</v>
      </c>
      <c r="J4" s="1">
        <v>20.682454191440296</v>
      </c>
      <c r="K4" s="1">
        <v>-25.446281882272977</v>
      </c>
      <c r="L4" s="1">
        <v>-30.673193976120714</v>
      </c>
      <c r="N4" s="1" t="s">
        <v>17</v>
      </c>
      <c r="O4" s="1">
        <v>-88.655847489028616</v>
      </c>
    </row>
    <row r="5" spans="1:19" ht="15.6" x14ac:dyDescent="0.3">
      <c r="A5" s="1" t="s">
        <v>2</v>
      </c>
      <c r="B5" s="1">
        <f>AVERAGE(B11:B110)</f>
        <v>45.48</v>
      </c>
      <c r="C5" s="1">
        <f>AVERAGE(C11:C110)</f>
        <v>9.5399999999999991</v>
      </c>
      <c r="D5" s="1">
        <f>AVERAGE(D11:D110)</f>
        <v>8.5580000000000016</v>
      </c>
      <c r="F5" s="4">
        <f>AVERAGE(F11:F110)</f>
        <v>1.8193779816044752E-16</v>
      </c>
      <c r="G5" s="4">
        <f>AVERAGE(G11:G110)</f>
        <v>1.9290125052862095E-16</v>
      </c>
      <c r="H5" s="4">
        <f>AVERAGE(H11:H110)</f>
        <v>-4.1744385725905884E-16</v>
      </c>
      <c r="N5" s="1" t="s">
        <v>18</v>
      </c>
      <c r="O5" s="1">
        <v>-30.883654408296067</v>
      </c>
    </row>
    <row r="6" spans="1:19" ht="15.6" x14ac:dyDescent="0.3">
      <c r="A6" s="1" t="s">
        <v>3</v>
      </c>
      <c r="B6" s="1">
        <f>STDEV(B11:B110)</f>
        <v>15.218595748808642</v>
      </c>
      <c r="C6" s="1">
        <f>STDEV(C11:C110)</f>
        <v>4.9592684374152842</v>
      </c>
      <c r="D6" s="1">
        <f>STDEV(D11:D110)</f>
        <v>3.9695349955389037</v>
      </c>
      <c r="F6" s="4">
        <f>STDEV(F11:F110)</f>
        <v>1.0000000000000004</v>
      </c>
      <c r="G6" s="4">
        <f>STDEV(G11:G110)</f>
        <v>1</v>
      </c>
      <c r="H6" s="4">
        <f>STDEV(H11:H110)</f>
        <v>1.0000000000000013</v>
      </c>
    </row>
    <row r="7" spans="1:19" ht="15.6" x14ac:dyDescent="0.3">
      <c r="A7" s="1" t="s">
        <v>0</v>
      </c>
      <c r="B7" s="1">
        <f>MAX(B11:B110)</f>
        <v>74</v>
      </c>
      <c r="C7" s="1">
        <f>MAX(C11:C110)</f>
        <v>20</v>
      </c>
      <c r="D7" s="1">
        <f>MAX(D11:D110)</f>
        <v>16.2</v>
      </c>
      <c r="F7" s="4">
        <f>MAX(F11:F110)</f>
        <v>1.8740231011282782</v>
      </c>
      <c r="G7" s="4">
        <f>MAX(G11:G110)</f>
        <v>2.1091820561848102</v>
      </c>
      <c r="H7" s="4">
        <f>MAX(H11:H110)</f>
        <v>1.9251625211991665</v>
      </c>
      <c r="N7" s="1" t="s">
        <v>35</v>
      </c>
      <c r="O7" s="1">
        <f>MAX(O11:O110)</f>
        <v>0.99999999848344645</v>
      </c>
    </row>
    <row r="8" spans="1:19" ht="15.6" x14ac:dyDescent="0.3">
      <c r="A8" s="1" t="s">
        <v>1</v>
      </c>
      <c r="B8" s="1">
        <f>MIN(B11:B110)</f>
        <v>16</v>
      </c>
      <c r="C8" s="1">
        <f>MIN(C11:C110)</f>
        <v>0</v>
      </c>
      <c r="D8" s="1">
        <f>MIN(D11:D110)</f>
        <v>0.3</v>
      </c>
      <c r="F8" s="4">
        <f>MIN(F11:F110)</f>
        <v>-1.9371038226248818</v>
      </c>
      <c r="G8" s="4">
        <f>MIN(G11:G110)</f>
        <v>-1.9236708237096642</v>
      </c>
      <c r="H8" s="4">
        <f>MIN(H11:H110)</f>
        <v>-2.0803444255512593</v>
      </c>
      <c r="N8" s="1" t="s">
        <v>36</v>
      </c>
      <c r="O8" s="4">
        <f>MIN(O11:O110)</f>
        <v>2.3088818677648188E-51</v>
      </c>
    </row>
    <row r="10" spans="1:19" ht="15.6" x14ac:dyDescent="0.3">
      <c r="A10" s="3" t="s">
        <v>4</v>
      </c>
      <c r="B10" s="3" t="s">
        <v>5</v>
      </c>
      <c r="C10" s="3" t="s">
        <v>6</v>
      </c>
      <c r="D10" s="3" t="s">
        <v>24</v>
      </c>
      <c r="E10" s="3"/>
      <c r="F10" s="3" t="s">
        <v>29</v>
      </c>
      <c r="G10" s="3" t="s">
        <v>30</v>
      </c>
      <c r="H10" s="3" t="s">
        <v>31</v>
      </c>
      <c r="I10" s="3"/>
      <c r="J10" s="3" t="s">
        <v>26</v>
      </c>
      <c r="K10" s="3" t="s">
        <v>27</v>
      </c>
      <c r="L10" s="3" t="s">
        <v>28</v>
      </c>
      <c r="M10" s="3"/>
      <c r="N10" s="3"/>
      <c r="O10" s="3" t="s">
        <v>32</v>
      </c>
    </row>
    <row r="11" spans="1:19" ht="15.6" x14ac:dyDescent="0.3">
      <c r="A11" s="2">
        <v>1</v>
      </c>
      <c r="B11" s="2">
        <v>58</v>
      </c>
      <c r="C11" s="2">
        <v>9</v>
      </c>
      <c r="D11" s="2">
        <v>10</v>
      </c>
      <c r="F11" s="2">
        <f>(B11-$B$5)/$B$6</f>
        <v>0.82267774285154438</v>
      </c>
      <c r="G11" s="2">
        <f>(C11-$C$5)/$C$6</f>
        <v>-0.10888702775715065</v>
      </c>
      <c r="H11" s="2">
        <f>(D11-$D$5)/$D$6</f>
        <v>0.36326673064239673</v>
      </c>
      <c r="J11" s="5">
        <f>1/(1+EXP(-($J$2*F11+$J$3*G11+$J$4)))</f>
        <v>0.99999918784209474</v>
      </c>
      <c r="K11" s="5">
        <f>1/(1+EXP(-($K$2*F11+$K$3*G11+$K$4)))</f>
        <v>2.7364062455662821E-31</v>
      </c>
      <c r="L11" s="5">
        <f>1/(1+EXP(-($L$2*F11+$L$3*G11+$L$4)))</f>
        <v>1.5801619518704993E-18</v>
      </c>
      <c r="O11" s="6">
        <f t="shared" ref="O11:O34" si="0">1/(1+EXP(-(J11*$O$2+K11*$O$3+L11*$O$4+$O$5)))</f>
        <v>0.99999999848338361</v>
      </c>
    </row>
    <row r="12" spans="1:19" ht="15.6" x14ac:dyDescent="0.3">
      <c r="A12" s="2">
        <v>2</v>
      </c>
      <c r="B12" s="2">
        <v>30</v>
      </c>
      <c r="C12" s="2">
        <v>6</v>
      </c>
      <c r="D12" s="2">
        <v>4.8</v>
      </c>
      <c r="F12" s="2">
        <f>(B12-$B$5)/$B$6</f>
        <v>-1.0171766341327397</v>
      </c>
      <c r="G12" s="2">
        <f>(C12-$C$5)/$C$6</f>
        <v>-0.71381495974132181</v>
      </c>
      <c r="H12" s="2">
        <f>(D12-$D$5)/$D$6</f>
        <v>-0.94671038401812002</v>
      </c>
      <c r="J12" s="5">
        <f t="shared" ref="J12:J75" si="1">1/(1+EXP(-($J$2*F12+$J$3*G12+$J$4)))</f>
        <v>1</v>
      </c>
      <c r="K12" s="5">
        <f t="shared" ref="K12:K75" si="2">1/(1+EXP(-($K$2*F12+$K$3*G12+$K$4)))</f>
        <v>1</v>
      </c>
      <c r="L12" s="5">
        <f t="shared" ref="L12:L75" si="3">1/(1+EXP(-($L$2*F12+$L$3*G12+$L$4)))</f>
        <v>1</v>
      </c>
      <c r="O12" s="6">
        <f t="shared" si="0"/>
        <v>2.3088818677649826E-51</v>
      </c>
    </row>
    <row r="13" spans="1:19" ht="15.6" x14ac:dyDescent="0.3">
      <c r="A13" s="2">
        <v>3</v>
      </c>
      <c r="B13" s="2">
        <v>37</v>
      </c>
      <c r="C13" s="2">
        <v>12</v>
      </c>
      <c r="D13" s="2">
        <v>12.8</v>
      </c>
      <c r="F13" s="2">
        <f>(B13-$B$5)/$B$6</f>
        <v>-0.5572130398866687</v>
      </c>
      <c r="G13" s="2">
        <f>(C13-$C$5)/$C$6</f>
        <v>0.49604090422702057</v>
      </c>
      <c r="H13" s="2">
        <f>(D13-$D$5)/$D$6</f>
        <v>1.0686390231519058</v>
      </c>
      <c r="J13" s="5">
        <f t="shared" si="1"/>
        <v>0.99999999859089628</v>
      </c>
      <c r="K13" s="5">
        <f t="shared" si="2"/>
        <v>7.7874528114984618E-10</v>
      </c>
      <c r="L13" s="5">
        <f t="shared" si="3"/>
        <v>3.1678721888876128E-34</v>
      </c>
      <c r="O13" s="6">
        <f t="shared" si="0"/>
        <v>0.99999999848344645</v>
      </c>
    </row>
    <row r="14" spans="1:19" ht="15.6" x14ac:dyDescent="0.3">
      <c r="A14" s="2">
        <v>4</v>
      </c>
      <c r="B14" s="2">
        <v>70</v>
      </c>
      <c r="C14" s="2">
        <v>12</v>
      </c>
      <c r="D14" s="2">
        <v>5.0999999999999996</v>
      </c>
      <c r="F14" s="2">
        <f>(B14-$B$5)/$B$6</f>
        <v>1.6111867615590947</v>
      </c>
      <c r="G14" s="2">
        <f>(C14-$C$5)/$C$6</f>
        <v>0.49604090422702057</v>
      </c>
      <c r="H14" s="2">
        <f>(D14-$D$5)/$D$6</f>
        <v>-0.87113478124924404</v>
      </c>
      <c r="J14" s="5">
        <f t="shared" si="1"/>
        <v>0.39134308589140016</v>
      </c>
      <c r="K14" s="5">
        <f t="shared" si="2"/>
        <v>6.3307611334819187E-69</v>
      </c>
      <c r="L14" s="5">
        <f t="shared" si="3"/>
        <v>8.245415550665479E-62</v>
      </c>
      <c r="O14" s="6">
        <f t="shared" si="0"/>
        <v>1.9392320760938962E-5</v>
      </c>
    </row>
    <row r="15" spans="1:19" ht="15.6" x14ac:dyDescent="0.3">
      <c r="A15" s="2">
        <v>5</v>
      </c>
      <c r="B15" s="2">
        <v>40</v>
      </c>
      <c r="C15" s="2">
        <v>5</v>
      </c>
      <c r="D15" s="2">
        <v>5.3</v>
      </c>
      <c r="F15" s="2">
        <f>(B15-$B$5)/$B$6</f>
        <v>-0.36008578520978113</v>
      </c>
      <c r="G15" s="2">
        <f>(C15-$C$5)/$C$6</f>
        <v>-0.91545760373604557</v>
      </c>
      <c r="H15" s="2">
        <f>(D15-$D$5)/$D$6</f>
        <v>-0.82075104606999338</v>
      </c>
      <c r="J15" s="5">
        <f t="shared" si="1"/>
        <v>0.99999999999999911</v>
      </c>
      <c r="K15" s="5">
        <f t="shared" si="2"/>
        <v>1</v>
      </c>
      <c r="L15" s="5">
        <f t="shared" si="3"/>
        <v>1</v>
      </c>
      <c r="O15" s="6">
        <f t="shared" si="0"/>
        <v>2.3088818677649171E-51</v>
      </c>
    </row>
    <row r="16" spans="1:19" ht="15.6" x14ac:dyDescent="0.3">
      <c r="A16" s="2">
        <v>6</v>
      </c>
      <c r="B16" s="2">
        <v>27</v>
      </c>
      <c r="C16" s="2">
        <v>7</v>
      </c>
      <c r="D16" s="2">
        <v>6.2</v>
      </c>
      <c r="F16" s="2">
        <f>(B16-$B$5)/$B$6</f>
        <v>-1.2143038888096274</v>
      </c>
      <c r="G16" s="2">
        <f>(C16-$C$5)/$C$6</f>
        <v>-0.51217231574659805</v>
      </c>
      <c r="H16" s="2">
        <f>(D16-$D$5)/$D$6</f>
        <v>-0.59402423776336544</v>
      </c>
      <c r="J16" s="5">
        <f t="shared" si="1"/>
        <v>1</v>
      </c>
      <c r="K16" s="5">
        <f t="shared" si="2"/>
        <v>1</v>
      </c>
      <c r="L16" s="5">
        <f t="shared" si="3"/>
        <v>1</v>
      </c>
      <c r="O16" s="6">
        <f t="shared" si="0"/>
        <v>2.3088818677649826E-51</v>
      </c>
    </row>
    <row r="17" spans="1:15" ht="15.6" x14ac:dyDescent="0.3">
      <c r="A17" s="2">
        <v>7</v>
      </c>
      <c r="B17" s="2">
        <v>39</v>
      </c>
      <c r="C17" s="2">
        <v>13</v>
      </c>
      <c r="D17" s="2">
        <v>11.7</v>
      </c>
      <c r="F17" s="2">
        <f>(B17-$B$5)/$B$6</f>
        <v>-0.42579487010207701</v>
      </c>
      <c r="G17" s="2">
        <f>(C17-$C$5)/$C$6</f>
        <v>0.69768354822174428</v>
      </c>
      <c r="H17" s="2">
        <f>(D17-$D$5)/$D$6</f>
        <v>0.79152847966602702</v>
      </c>
      <c r="J17" s="5">
        <f t="shared" si="1"/>
        <v>0.99999995046090207</v>
      </c>
      <c r="K17" s="5">
        <f t="shared" si="2"/>
        <v>8.4598436058756566E-19</v>
      </c>
      <c r="L17" s="5">
        <f t="shared" si="3"/>
        <v>5.559842881421886E-47</v>
      </c>
      <c r="O17" s="6">
        <f t="shared" si="0"/>
        <v>0.99999999848344268</v>
      </c>
    </row>
    <row r="18" spans="1:15" ht="15.6" x14ac:dyDescent="0.3">
      <c r="A18" s="2">
        <v>8</v>
      </c>
      <c r="B18" s="2">
        <v>52</v>
      </c>
      <c r="C18" s="2">
        <v>6</v>
      </c>
      <c r="D18" s="2">
        <v>5.7</v>
      </c>
      <c r="F18" s="2">
        <f>(B18-$B$5)/$B$6</f>
        <v>0.42842323349776923</v>
      </c>
      <c r="G18" s="2">
        <f>(C18-$C$5)/$C$6</f>
        <v>-0.71381495974132181</v>
      </c>
      <c r="H18" s="2">
        <f>(D18-$D$5)/$D$6</f>
        <v>-0.71998357571149207</v>
      </c>
      <c r="J18" s="5">
        <f t="shared" si="1"/>
        <v>0.9999999999813094</v>
      </c>
      <c r="K18" s="5">
        <f t="shared" si="2"/>
        <v>2.1339643899132617E-4</v>
      </c>
      <c r="L18" s="5">
        <f t="shared" si="3"/>
        <v>1</v>
      </c>
      <c r="O18" s="6">
        <f t="shared" si="0"/>
        <v>2.0508109686380521E-30</v>
      </c>
    </row>
    <row r="19" spans="1:15" ht="15.6" x14ac:dyDescent="0.3">
      <c r="A19" s="2">
        <v>9</v>
      </c>
      <c r="B19" s="2">
        <v>61</v>
      </c>
      <c r="C19" s="2">
        <v>8</v>
      </c>
      <c r="D19" s="2">
        <v>10.8</v>
      </c>
      <c r="F19" s="2">
        <f>(B19-$B$5)/$B$6</f>
        <v>1.019804997528432</v>
      </c>
      <c r="G19" s="2">
        <f>(C19-$C$5)/$C$6</f>
        <v>-0.31052967175187435</v>
      </c>
      <c r="H19" s="2">
        <f>(D19-$D$5)/$D$6</f>
        <v>0.56480167135939952</v>
      </c>
      <c r="J19" s="5">
        <f t="shared" si="1"/>
        <v>0.99999945828915304</v>
      </c>
      <c r="K19" s="5">
        <f t="shared" si="2"/>
        <v>2.8066776118212958E-31</v>
      </c>
      <c r="L19" s="5">
        <f t="shared" si="3"/>
        <v>5.9556434073486711E-10</v>
      </c>
      <c r="O19" s="6">
        <f t="shared" si="0"/>
        <v>0.99999999848340448</v>
      </c>
    </row>
    <row r="20" spans="1:15" ht="15.6" x14ac:dyDescent="0.3">
      <c r="A20" s="2">
        <v>10</v>
      </c>
      <c r="B20" s="2">
        <v>44</v>
      </c>
      <c r="C20" s="2">
        <v>14</v>
      </c>
      <c r="D20" s="2">
        <v>15.2</v>
      </c>
      <c r="F20" s="2">
        <f>(B20-$B$5)/$B$6</f>
        <v>-9.7249445640597676E-2</v>
      </c>
      <c r="G20" s="2">
        <f>(C20-$C$5)/$C$6</f>
        <v>0.89932619221646803</v>
      </c>
      <c r="H20" s="2">
        <f>(D20-$D$5)/$D$6</f>
        <v>1.6732438453029133</v>
      </c>
      <c r="J20" s="5">
        <f t="shared" si="1"/>
        <v>0.99998843814446181</v>
      </c>
      <c r="K20" s="5">
        <f t="shared" si="2"/>
        <v>3.9040606750396523E-33</v>
      </c>
      <c r="L20" s="5">
        <f t="shared" si="3"/>
        <v>3.0315906491004778E-62</v>
      </c>
      <c r="O20" s="6">
        <f t="shared" si="0"/>
        <v>0.99999999848254872</v>
      </c>
    </row>
    <row r="21" spans="1:15" ht="15.6" x14ac:dyDescent="0.3">
      <c r="A21" s="2">
        <v>11</v>
      </c>
      <c r="B21" s="2">
        <v>62</v>
      </c>
      <c r="C21" s="2">
        <v>17</v>
      </c>
      <c r="D21" s="2">
        <v>6.2</v>
      </c>
      <c r="F21" s="2">
        <f>(B21-$B$5)/$B$6</f>
        <v>1.0855140824207279</v>
      </c>
      <c r="G21" s="2">
        <f>(C21-$C$5)/$C$6</f>
        <v>1.5042541242006393</v>
      </c>
      <c r="H21" s="2">
        <f>(D21-$D$5)/$D$6</f>
        <v>-0.59402423776336544</v>
      </c>
      <c r="J21" s="5">
        <f t="shared" si="1"/>
        <v>1.0237407815545554E-3</v>
      </c>
      <c r="K21" s="5">
        <f t="shared" si="2"/>
        <v>1.629920977512925E-81</v>
      </c>
      <c r="L21" s="5">
        <f t="shared" si="3"/>
        <v>1.5268903534563652E-110</v>
      </c>
      <c r="O21" s="6">
        <f t="shared" si="0"/>
        <v>4.0752931207441747E-14</v>
      </c>
    </row>
    <row r="22" spans="1:15" ht="15.6" x14ac:dyDescent="0.3">
      <c r="A22" s="2">
        <v>12</v>
      </c>
      <c r="B22" s="2">
        <v>18</v>
      </c>
      <c r="C22" s="2">
        <v>5</v>
      </c>
      <c r="D22" s="2">
        <v>4.9000000000000004</v>
      </c>
      <c r="F22" s="2">
        <f>(B22-$B$5)/$B$6</f>
        <v>-1.80568565284029</v>
      </c>
      <c r="G22" s="2">
        <f>(C22-$C$5)/$C$6</f>
        <v>-0.91545760373604557</v>
      </c>
      <c r="H22" s="2">
        <f>(D22-$D$5)/$D$6</f>
        <v>-0.92151851642849458</v>
      </c>
      <c r="J22" s="5">
        <f t="shared" si="1"/>
        <v>1</v>
      </c>
      <c r="K22" s="5">
        <f t="shared" si="2"/>
        <v>1</v>
      </c>
      <c r="L22" s="5">
        <f t="shared" si="3"/>
        <v>1</v>
      </c>
      <c r="O22" s="6">
        <f t="shared" si="0"/>
        <v>2.3088818677649826E-51</v>
      </c>
    </row>
    <row r="23" spans="1:15" ht="15.6" x14ac:dyDescent="0.3">
      <c r="A23" s="2">
        <v>13</v>
      </c>
      <c r="B23" s="2">
        <v>16</v>
      </c>
      <c r="C23" s="2">
        <v>0</v>
      </c>
      <c r="D23" s="2">
        <v>2.9</v>
      </c>
      <c r="F23" s="2">
        <f>(B23-$B$5)/$B$6</f>
        <v>-1.9371038226248818</v>
      </c>
      <c r="G23" s="2">
        <f>(C23-$C$5)/$C$6</f>
        <v>-1.9236708237096642</v>
      </c>
      <c r="H23" s="2">
        <f>(D23-$D$5)/$D$6</f>
        <v>-1.425355868221001</v>
      </c>
      <c r="J23" s="5">
        <f t="shared" si="1"/>
        <v>1</v>
      </c>
      <c r="K23" s="5">
        <f t="shared" si="2"/>
        <v>1</v>
      </c>
      <c r="L23" s="5">
        <f t="shared" si="3"/>
        <v>1</v>
      </c>
      <c r="O23" s="6">
        <f t="shared" si="0"/>
        <v>2.3088818677649826E-51</v>
      </c>
    </row>
    <row r="24" spans="1:15" ht="15.6" x14ac:dyDescent="0.3">
      <c r="A24" s="2">
        <v>14</v>
      </c>
      <c r="B24" s="2">
        <v>18</v>
      </c>
      <c r="C24" s="2">
        <v>12</v>
      </c>
      <c r="D24" s="2">
        <v>4.5999999999999996</v>
      </c>
      <c r="F24" s="2">
        <f>(B24-$B$5)/$B$6</f>
        <v>-1.80568565284029</v>
      </c>
      <c r="G24" s="2">
        <f>(C24-$C$5)/$C$6</f>
        <v>0.49604090422702057</v>
      </c>
      <c r="H24" s="2">
        <f>(D24-$D$5)/$D$6</f>
        <v>-0.99709411919737068</v>
      </c>
      <c r="J24" s="5">
        <f t="shared" si="1"/>
        <v>0.99999999999999134</v>
      </c>
      <c r="K24" s="5">
        <f t="shared" si="2"/>
        <v>1</v>
      </c>
      <c r="L24" s="5">
        <f t="shared" si="3"/>
        <v>2.4142610385412552E-18</v>
      </c>
      <c r="O24" s="6">
        <f t="shared" si="0"/>
        <v>7.3476264027951336E-13</v>
      </c>
    </row>
    <row r="25" spans="1:15" ht="15.6" x14ac:dyDescent="0.3">
      <c r="A25" s="2">
        <v>15</v>
      </c>
      <c r="B25" s="2">
        <v>71</v>
      </c>
      <c r="C25" s="2">
        <v>2</v>
      </c>
      <c r="D25" s="2">
        <v>5</v>
      </c>
      <c r="F25" s="2">
        <f>(B25-$B$5)/$B$6</f>
        <v>1.6768958464513906</v>
      </c>
      <c r="G25" s="2">
        <f>(C25-$C$5)/$C$6</f>
        <v>-1.5203855357202167</v>
      </c>
      <c r="H25" s="2">
        <f>(D25-$D$5)/$D$6</f>
        <v>-0.89632664883886937</v>
      </c>
      <c r="J25" s="5">
        <f t="shared" si="1"/>
        <v>0.99999999969357933</v>
      </c>
      <c r="K25" s="5">
        <f t="shared" si="2"/>
        <v>6.9039572458111756E-17</v>
      </c>
      <c r="L25" s="5">
        <f t="shared" si="3"/>
        <v>1</v>
      </c>
      <c r="O25" s="6">
        <f t="shared" si="0"/>
        <v>2.0720342016797099E-30</v>
      </c>
    </row>
    <row r="26" spans="1:15" ht="15.6" x14ac:dyDescent="0.3">
      <c r="A26" s="2">
        <v>16</v>
      </c>
      <c r="B26" s="2">
        <v>60</v>
      </c>
      <c r="C26" s="2">
        <v>8</v>
      </c>
      <c r="D26" s="2">
        <v>11</v>
      </c>
      <c r="F26" s="2">
        <f>(B26-$B$5)/$B$6</f>
        <v>0.95409591263613613</v>
      </c>
      <c r="G26" s="2">
        <f>(C26-$C$5)/$C$6</f>
        <v>-0.31052967175187435</v>
      </c>
      <c r="H26" s="2">
        <f>(D26-$D$5)/$D$6</f>
        <v>0.61518540653864995</v>
      </c>
      <c r="J26" s="5">
        <f t="shared" si="1"/>
        <v>0.99999971176864788</v>
      </c>
      <c r="K26" s="5">
        <f t="shared" si="2"/>
        <v>1.732992797307809E-29</v>
      </c>
      <c r="L26" s="5">
        <f t="shared" si="3"/>
        <v>4.081542229422339E-9</v>
      </c>
      <c r="O26" s="6">
        <f t="shared" si="0"/>
        <v>0.99999999848342358</v>
      </c>
    </row>
    <row r="27" spans="1:15" ht="15.6" x14ac:dyDescent="0.3">
      <c r="A27" s="2">
        <v>17</v>
      </c>
      <c r="B27" s="2">
        <v>46</v>
      </c>
      <c r="C27" s="2">
        <v>9</v>
      </c>
      <c r="D27" s="2">
        <v>10.4</v>
      </c>
      <c r="F27" s="2">
        <f>(B27-$B$5)/$B$6</f>
        <v>3.4168724143994057E-2</v>
      </c>
      <c r="G27" s="2">
        <f>(C27-$C$5)/$C$6</f>
        <v>-0.10888702775715065</v>
      </c>
      <c r="H27" s="2">
        <f>(D27-$D$5)/$D$6</f>
        <v>0.46403420100089809</v>
      </c>
      <c r="J27" s="5">
        <f t="shared" si="1"/>
        <v>0.99999999958185803</v>
      </c>
      <c r="K27" s="5">
        <f t="shared" si="2"/>
        <v>8.4029407295393769E-10</v>
      </c>
      <c r="L27" s="5">
        <f t="shared" si="3"/>
        <v>1.696090037733225E-8</v>
      </c>
      <c r="O27" s="6">
        <f t="shared" si="0"/>
        <v>0.99999999848344423</v>
      </c>
    </row>
    <row r="28" spans="1:15" ht="15.6" x14ac:dyDescent="0.3">
      <c r="A28" s="2">
        <v>18</v>
      </c>
      <c r="B28" s="2">
        <v>58</v>
      </c>
      <c r="C28" s="2">
        <v>9</v>
      </c>
      <c r="D28" s="2">
        <v>13.9</v>
      </c>
      <c r="F28" s="2">
        <f>(B28-$B$5)/$B$6</f>
        <v>0.82267774285154438</v>
      </c>
      <c r="G28" s="2">
        <f>(C28-$C$5)/$C$6</f>
        <v>-0.10888702775715065</v>
      </c>
      <c r="H28" s="2">
        <f>(D28-$D$5)/$D$6</f>
        <v>1.3457495666377843</v>
      </c>
      <c r="J28" s="5">
        <f t="shared" si="1"/>
        <v>0.99999918784209474</v>
      </c>
      <c r="K28" s="5">
        <f t="shared" si="2"/>
        <v>2.7364062455662821E-31</v>
      </c>
      <c r="L28" s="5">
        <f t="shared" si="3"/>
        <v>1.5801619518704993E-18</v>
      </c>
      <c r="O28" s="6">
        <f t="shared" si="0"/>
        <v>0.99999999848338361</v>
      </c>
    </row>
    <row r="29" spans="1:15" ht="15.6" x14ac:dyDescent="0.3">
      <c r="A29" s="2">
        <v>19</v>
      </c>
      <c r="B29" s="2">
        <v>48</v>
      </c>
      <c r="C29" s="2">
        <v>5</v>
      </c>
      <c r="D29" s="2">
        <v>9.1</v>
      </c>
      <c r="F29" s="2">
        <f>(B29-$B$5)/$B$6</f>
        <v>0.16558689392858578</v>
      </c>
      <c r="G29" s="2">
        <f>(C29-$C$5)/$C$6</f>
        <v>-0.91545760373604557</v>
      </c>
      <c r="H29" s="2">
        <f>(D29-$D$5)/$D$6</f>
        <v>0.13653992233576875</v>
      </c>
      <c r="J29" s="5">
        <f t="shared" si="1"/>
        <v>0.99999999999984945</v>
      </c>
      <c r="K29" s="5">
        <f t="shared" si="2"/>
        <v>0.99999999866500811</v>
      </c>
      <c r="L29" s="5">
        <f t="shared" si="3"/>
        <v>1</v>
      </c>
      <c r="O29" s="6">
        <f t="shared" si="0"/>
        <v>2.3088820164578617E-51</v>
      </c>
    </row>
    <row r="30" spans="1:15" ht="15.6" x14ac:dyDescent="0.3">
      <c r="A30" s="2">
        <v>20</v>
      </c>
      <c r="B30" s="2">
        <v>46</v>
      </c>
      <c r="C30" s="2">
        <v>6</v>
      </c>
      <c r="D30" s="2">
        <v>10.3</v>
      </c>
      <c r="F30" s="2">
        <f>(B30-$B$5)/$B$6</f>
        <v>3.4168724143994057E-2</v>
      </c>
      <c r="G30" s="2">
        <f>(C30-$C$5)/$C$6</f>
        <v>-0.71381495974132181</v>
      </c>
      <c r="H30" s="2">
        <f>(D30-$D$5)/$D$6</f>
        <v>0.43884233341127288</v>
      </c>
      <c r="J30" s="5">
        <f t="shared" si="1"/>
        <v>0.99999999999957589</v>
      </c>
      <c r="K30" s="5">
        <f t="shared" si="2"/>
        <v>0.99999991545367295</v>
      </c>
      <c r="L30" s="5">
        <f t="shared" si="3"/>
        <v>1</v>
      </c>
      <c r="O30" s="6">
        <f t="shared" si="0"/>
        <v>2.3088912857248624E-51</v>
      </c>
    </row>
    <row r="31" spans="1:15" ht="15.6" x14ac:dyDescent="0.3">
      <c r="A31" s="2">
        <v>21</v>
      </c>
      <c r="B31" s="2">
        <v>47</v>
      </c>
      <c r="C31" s="2">
        <v>10</v>
      </c>
      <c r="D31" s="2">
        <v>10.8</v>
      </c>
      <c r="F31" s="2">
        <f>(B31-$B$5)/$B$6</f>
        <v>9.9877809036289913E-2</v>
      </c>
      <c r="G31" s="2">
        <f>(C31-$C$5)/$C$6</f>
        <v>9.2755616237573085E-2</v>
      </c>
      <c r="H31" s="2">
        <f>(D31-$D$5)/$D$6</f>
        <v>0.56480167135939952</v>
      </c>
      <c r="J31" s="5">
        <f t="shared" si="1"/>
        <v>0.99999999217827573</v>
      </c>
      <c r="K31" s="5">
        <f t="shared" si="2"/>
        <v>5.6364081472659341E-17</v>
      </c>
      <c r="L31" s="5">
        <f t="shared" si="3"/>
        <v>2.0400433092045228E-20</v>
      </c>
      <c r="O31" s="6">
        <f t="shared" si="0"/>
        <v>0.99999999848344601</v>
      </c>
    </row>
    <row r="32" spans="1:15" ht="15.6" x14ac:dyDescent="0.3">
      <c r="A32" s="2">
        <v>22</v>
      </c>
      <c r="B32" s="2">
        <v>36</v>
      </c>
      <c r="C32" s="2">
        <v>18</v>
      </c>
      <c r="D32" s="2">
        <v>9.5</v>
      </c>
      <c r="F32" s="2">
        <f>(B32-$B$5)/$B$6</f>
        <v>-0.62292212477896458</v>
      </c>
      <c r="G32" s="2">
        <f>(C32-$C$5)/$C$6</f>
        <v>1.705896768195363</v>
      </c>
      <c r="H32" s="2">
        <f>(D32-$D$5)/$D$6</f>
        <v>0.23730739269427012</v>
      </c>
      <c r="J32" s="5">
        <f t="shared" si="1"/>
        <v>0.99927169367166613</v>
      </c>
      <c r="K32" s="5">
        <f t="shared" si="2"/>
        <v>2.4268996542827139E-40</v>
      </c>
      <c r="L32" s="5">
        <f t="shared" si="3"/>
        <v>6.8105122146996171E-100</v>
      </c>
      <c r="O32" s="6">
        <f t="shared" si="0"/>
        <v>0.99999999842583875</v>
      </c>
    </row>
    <row r="33" spans="1:15" ht="15.6" x14ac:dyDescent="0.3">
      <c r="A33" s="2">
        <v>23</v>
      </c>
      <c r="B33" s="2">
        <v>34</v>
      </c>
      <c r="C33" s="2">
        <v>8</v>
      </c>
      <c r="D33" s="2">
        <v>6.7</v>
      </c>
      <c r="F33" s="2">
        <f>(B33-$B$5)/$B$6</f>
        <v>-0.75434029456355634</v>
      </c>
      <c r="G33" s="2">
        <f>(C33-$C$5)/$C$6</f>
        <v>-0.31052967175187435</v>
      </c>
      <c r="H33" s="2">
        <f>(D33-$D$5)/$D$6</f>
        <v>-0.4680648998152388</v>
      </c>
      <c r="J33" s="5">
        <f t="shared" si="1"/>
        <v>0.99999999999997846</v>
      </c>
      <c r="K33" s="5">
        <f t="shared" si="2"/>
        <v>1</v>
      </c>
      <c r="L33" s="5">
        <f t="shared" si="3"/>
        <v>0.9999999999999547</v>
      </c>
      <c r="O33" s="6">
        <f t="shared" si="0"/>
        <v>2.3088818677717417E-51</v>
      </c>
    </row>
    <row r="34" spans="1:15" ht="15.6" x14ac:dyDescent="0.3">
      <c r="A34" s="2">
        <v>24</v>
      </c>
      <c r="B34" s="2">
        <v>64</v>
      </c>
      <c r="C34" s="2">
        <v>12</v>
      </c>
      <c r="D34" s="2">
        <v>9.9</v>
      </c>
      <c r="F34" s="2">
        <f>(B34-$B$5)/$B$6</f>
        <v>1.2169322522053196</v>
      </c>
      <c r="G34" s="2">
        <f>(C34-$C$5)/$C$6</f>
        <v>0.49604090422702057</v>
      </c>
      <c r="H34" s="2">
        <f>(D34-$D$5)/$D$6</f>
        <v>0.33807486305277151</v>
      </c>
      <c r="J34" s="5">
        <f t="shared" si="1"/>
        <v>0.9659125763766121</v>
      </c>
      <c r="K34" s="5">
        <f t="shared" si="2"/>
        <v>3.5081753382952413E-58</v>
      </c>
      <c r="L34" s="5">
        <f t="shared" si="3"/>
        <v>8.5425239119974502E-57</v>
      </c>
      <c r="O34" s="6">
        <f t="shared" si="0"/>
        <v>0.99999999131678508</v>
      </c>
    </row>
    <row r="35" spans="1:15" ht="15.6" x14ac:dyDescent="0.3">
      <c r="A35" s="2">
        <v>25</v>
      </c>
      <c r="B35" s="2">
        <v>63</v>
      </c>
      <c r="C35" s="2">
        <v>3</v>
      </c>
      <c r="D35" s="2">
        <v>3.2</v>
      </c>
      <c r="F35" s="2">
        <f>(B35-$B$5)/$B$6</f>
        <v>1.1512231673130238</v>
      </c>
      <c r="G35" s="2">
        <f>(C35-$C$5)/$C$6</f>
        <v>-1.3187428917254931</v>
      </c>
      <c r="H35" s="2">
        <f>(D35-$D$5)/$D$6</f>
        <v>-1.3497802654521251</v>
      </c>
      <c r="J35" s="5">
        <f t="shared" si="1"/>
        <v>0.999999999980409</v>
      </c>
      <c r="K35" s="5">
        <f t="shared" si="2"/>
        <v>6.0409778887242275E-8</v>
      </c>
      <c r="L35" s="5">
        <f t="shared" si="3"/>
        <v>1</v>
      </c>
      <c r="O35" s="6">
        <f>1/(1+EXP(-(J35*$O$2+K35*$O$3+L35*$O$4+$O$5)))</f>
        <v>2.0720281930989469E-30</v>
      </c>
    </row>
    <row r="36" spans="1:15" ht="15.6" x14ac:dyDescent="0.3">
      <c r="A36" s="2">
        <v>26</v>
      </c>
      <c r="B36" s="2">
        <v>41</v>
      </c>
      <c r="C36" s="2">
        <v>15</v>
      </c>
      <c r="D36" s="2">
        <v>13.3</v>
      </c>
      <c r="F36" s="2">
        <f>(B36-$B$5)/$B$6</f>
        <v>-0.29437670031748525</v>
      </c>
      <c r="G36" s="2">
        <f>(C36-$C$5)/$C$6</f>
        <v>1.1009688362111918</v>
      </c>
      <c r="H36" s="2">
        <f>(D36-$D$5)/$D$6</f>
        <v>1.1945983611000326</v>
      </c>
      <c r="J36" s="5">
        <f t="shared" si="1"/>
        <v>0.99998266602788688</v>
      </c>
      <c r="K36" s="5">
        <f t="shared" si="2"/>
        <v>3.806313902691445E-33</v>
      </c>
      <c r="L36" s="5">
        <f t="shared" si="3"/>
        <v>8.0434704814444914E-71</v>
      </c>
      <c r="O36" s="6">
        <f t="shared" ref="O36:O99" si="4">1/(1+EXP(-(J36*$O$2+K36*$O$3+L36*$O$4+$O$5)))</f>
        <v>0.99999999848210019</v>
      </c>
    </row>
    <row r="37" spans="1:15" ht="15.6" x14ac:dyDescent="0.3">
      <c r="A37" s="2">
        <v>27</v>
      </c>
      <c r="B37" s="2">
        <v>25</v>
      </c>
      <c r="C37" s="2">
        <v>2</v>
      </c>
      <c r="D37" s="2">
        <v>1.9</v>
      </c>
      <c r="F37" s="2">
        <f>(B37-$B$5)/$B$6</f>
        <v>-1.3457220585942191</v>
      </c>
      <c r="G37" s="2">
        <f>(C37-$C$5)/$C$6</f>
        <v>-1.5203855357202167</v>
      </c>
      <c r="H37" s="2">
        <f>(D37-$D$5)/$D$6</f>
        <v>-1.6772745441172541</v>
      </c>
      <c r="J37" s="5">
        <f t="shared" si="1"/>
        <v>1</v>
      </c>
      <c r="K37" s="5">
        <f t="shared" si="2"/>
        <v>1</v>
      </c>
      <c r="L37" s="5">
        <f t="shared" si="3"/>
        <v>1</v>
      </c>
      <c r="O37" s="6">
        <f t="shared" si="4"/>
        <v>2.3088818677649826E-51</v>
      </c>
    </row>
    <row r="38" spans="1:15" ht="15.6" x14ac:dyDescent="0.3">
      <c r="A38" s="2">
        <v>28</v>
      </c>
      <c r="B38" s="2">
        <v>37</v>
      </c>
      <c r="C38" s="2">
        <v>5</v>
      </c>
      <c r="D38" s="2">
        <v>5.6</v>
      </c>
      <c r="F38" s="2">
        <f>(B38-$B$5)/$B$6</f>
        <v>-0.5572130398866687</v>
      </c>
      <c r="G38" s="2">
        <f>(C38-$C$5)/$C$6</f>
        <v>-0.91545760373604557</v>
      </c>
      <c r="H38" s="2">
        <f>(D38-$D$5)/$D$6</f>
        <v>-0.74517544330111751</v>
      </c>
      <c r="J38" s="5">
        <f t="shared" si="1"/>
        <v>0.99999999999999978</v>
      </c>
      <c r="K38" s="5">
        <f t="shared" si="2"/>
        <v>1</v>
      </c>
      <c r="L38" s="5">
        <f t="shared" si="3"/>
        <v>1</v>
      </c>
      <c r="O38" s="6">
        <f t="shared" si="4"/>
        <v>2.3088818677649826E-51</v>
      </c>
    </row>
    <row r="39" spans="1:15" ht="15.6" x14ac:dyDescent="0.3">
      <c r="A39" s="2">
        <v>29</v>
      </c>
      <c r="B39" s="2">
        <v>22</v>
      </c>
      <c r="C39" s="2">
        <v>7</v>
      </c>
      <c r="D39" s="2">
        <v>2.1</v>
      </c>
      <c r="F39" s="2">
        <f>(B39-$B$5)/$B$6</f>
        <v>-1.5428493132711067</v>
      </c>
      <c r="G39" s="2">
        <f>(C39-$C$5)/$C$6</f>
        <v>-0.51217231574659805</v>
      </c>
      <c r="H39" s="2">
        <f>(D39-$D$5)/$D$6</f>
        <v>-1.6268908089380036</v>
      </c>
      <c r="J39" s="5">
        <f t="shared" si="1"/>
        <v>1</v>
      </c>
      <c r="K39" s="5">
        <f t="shared" si="2"/>
        <v>1</v>
      </c>
      <c r="L39" s="5">
        <f t="shared" si="3"/>
        <v>1</v>
      </c>
      <c r="O39" s="6">
        <f t="shared" si="4"/>
        <v>2.3088818677649826E-51</v>
      </c>
    </row>
    <row r="40" spans="1:15" ht="15.6" x14ac:dyDescent="0.3">
      <c r="A40" s="2">
        <v>30</v>
      </c>
      <c r="B40" s="2">
        <v>49</v>
      </c>
      <c r="C40" s="2">
        <v>11</v>
      </c>
      <c r="D40" s="2">
        <v>13.8</v>
      </c>
      <c r="F40" s="2">
        <f>(B40-$B$5)/$B$6</f>
        <v>0.23129597882088165</v>
      </c>
      <c r="G40" s="2">
        <f>(C40-$C$5)/$C$6</f>
        <v>0.29439826023229682</v>
      </c>
      <c r="H40" s="2">
        <f>(D40-$D$5)/$D$6</f>
        <v>1.3205576990481591</v>
      </c>
      <c r="J40" s="5">
        <f t="shared" si="1"/>
        <v>0.99999972501591194</v>
      </c>
      <c r="K40" s="5">
        <f t="shared" si="2"/>
        <v>6.1230716309720571E-26</v>
      </c>
      <c r="L40" s="5">
        <f t="shared" si="3"/>
        <v>3.580422313204477E-33</v>
      </c>
      <c r="O40" s="6">
        <f t="shared" si="4"/>
        <v>0.99999999848342513</v>
      </c>
    </row>
    <row r="41" spans="1:15" ht="15.6" x14ac:dyDescent="0.3">
      <c r="A41" s="2">
        <v>31</v>
      </c>
      <c r="B41" s="2">
        <v>48</v>
      </c>
      <c r="C41" s="2">
        <v>18</v>
      </c>
      <c r="D41" s="2">
        <v>8.1</v>
      </c>
      <c r="F41" s="2">
        <f>(B41-$B$5)/$B$6</f>
        <v>0.16558689392858578</v>
      </c>
      <c r="G41" s="2">
        <f>(C41-$C$5)/$C$6</f>
        <v>1.705896768195363</v>
      </c>
      <c r="H41" s="2">
        <f>(D41-$D$5)/$D$6</f>
        <v>-0.11537875356048446</v>
      </c>
      <c r="J41" s="5">
        <f t="shared" si="1"/>
        <v>0.41397190293283825</v>
      </c>
      <c r="K41" s="5">
        <f t="shared" si="2"/>
        <v>7.9031657838737702E-62</v>
      </c>
      <c r="L41" s="5">
        <f t="shared" si="3"/>
        <v>6.3450122649573088E-110</v>
      </c>
      <c r="O41" s="6">
        <f t="shared" si="4"/>
        <v>6.1757460679148419E-5</v>
      </c>
    </row>
    <row r="42" spans="1:15" ht="15.6" x14ac:dyDescent="0.3">
      <c r="A42" s="2">
        <v>32</v>
      </c>
      <c r="B42" s="2">
        <v>45</v>
      </c>
      <c r="C42" s="2">
        <v>15</v>
      </c>
      <c r="D42" s="2">
        <v>14.5</v>
      </c>
      <c r="F42" s="2">
        <f>(B42-$B$5)/$B$6</f>
        <v>-3.1540360748301806E-2</v>
      </c>
      <c r="G42" s="2">
        <f>(C42-$C$5)/$C$6</f>
        <v>1.1009688362111918</v>
      </c>
      <c r="H42" s="2">
        <f>(D42-$D$5)/$D$6</f>
        <v>1.4969007721755361</v>
      </c>
      <c r="J42" s="5">
        <f t="shared" si="1"/>
        <v>0.99978376927957802</v>
      </c>
      <c r="K42" s="5">
        <f t="shared" si="2"/>
        <v>2.6187117208108118E-40</v>
      </c>
      <c r="L42" s="5">
        <f t="shared" si="3"/>
        <v>3.6463725259029813E-74</v>
      </c>
      <c r="O42" s="6">
        <f t="shared" si="4"/>
        <v>0.99999999846656662</v>
      </c>
    </row>
    <row r="43" spans="1:15" ht="15.6" x14ac:dyDescent="0.3">
      <c r="A43" s="2">
        <v>33</v>
      </c>
      <c r="B43" s="2">
        <v>66</v>
      </c>
      <c r="C43" s="2">
        <v>6</v>
      </c>
      <c r="D43" s="2">
        <v>6.2</v>
      </c>
      <c r="F43" s="2">
        <f>(B43-$B$5)/$B$6</f>
        <v>1.3483504219899114</v>
      </c>
      <c r="G43" s="2">
        <f>(C43-$C$5)/$C$6</f>
        <v>-0.71381495974132181</v>
      </c>
      <c r="H43" s="2">
        <f>(D43-$D$5)/$D$6</f>
        <v>-0.59402423776336544</v>
      </c>
      <c r="J43" s="5">
        <f t="shared" si="1"/>
        <v>0.99999987176836935</v>
      </c>
      <c r="K43" s="5">
        <f t="shared" si="2"/>
        <v>1.8231427406089291E-29</v>
      </c>
      <c r="L43" s="5">
        <f t="shared" si="3"/>
        <v>0.99999999827526831</v>
      </c>
      <c r="O43" s="6">
        <f t="shared" si="4"/>
        <v>2.0720209497261946E-30</v>
      </c>
    </row>
    <row r="44" spans="1:15" ht="15.6" x14ac:dyDescent="0.3">
      <c r="A44" s="2">
        <v>34</v>
      </c>
      <c r="B44" s="2">
        <v>42</v>
      </c>
      <c r="C44" s="2">
        <v>12</v>
      </c>
      <c r="D44" s="2">
        <v>12.6</v>
      </c>
      <c r="F44" s="2">
        <f>(B44-$B$5)/$B$6</f>
        <v>-0.2286676154251894</v>
      </c>
      <c r="G44" s="2">
        <f>(C44-$C$5)/$C$6</f>
        <v>0.49604090422702057</v>
      </c>
      <c r="H44" s="2">
        <f>(D44-$D$5)/$D$6</f>
        <v>1.018255287972655</v>
      </c>
      <c r="J44" s="5">
        <f t="shared" si="1"/>
        <v>0.99999996695733717</v>
      </c>
      <c r="K44" s="5">
        <f t="shared" si="2"/>
        <v>8.6770937928505802E-19</v>
      </c>
      <c r="L44" s="5">
        <f t="shared" si="3"/>
        <v>2.0955093611233428E-38</v>
      </c>
      <c r="O44" s="6">
        <f t="shared" si="4"/>
        <v>0.99999999848344401</v>
      </c>
    </row>
    <row r="45" spans="1:15" ht="15.6" x14ac:dyDescent="0.3">
      <c r="A45" s="2">
        <v>35</v>
      </c>
      <c r="B45" s="2">
        <v>22</v>
      </c>
      <c r="C45" s="2">
        <v>13</v>
      </c>
      <c r="D45" s="2">
        <v>5.5</v>
      </c>
      <c r="F45" s="2">
        <f>(B45-$B$5)/$B$6</f>
        <v>-1.5428493132711067</v>
      </c>
      <c r="G45" s="2">
        <f>(C45-$C$5)/$C$6</f>
        <v>0.69768354822174428</v>
      </c>
      <c r="H45" s="2">
        <f>(D45-$D$5)/$D$6</f>
        <v>-0.77036731089074273</v>
      </c>
      <c r="J45" s="5">
        <f t="shared" si="1"/>
        <v>0.99999999999891243</v>
      </c>
      <c r="K45" s="5">
        <f t="shared" si="2"/>
        <v>0.99999999999957101</v>
      </c>
      <c r="L45" s="5">
        <f t="shared" si="3"/>
        <v>9.0216894814178389E-33</v>
      </c>
      <c r="O45" s="6">
        <f t="shared" si="4"/>
        <v>7.3476264025414026E-13</v>
      </c>
    </row>
    <row r="46" spans="1:15" ht="15.6" x14ac:dyDescent="0.3">
      <c r="A46" s="2">
        <v>36</v>
      </c>
      <c r="B46" s="2">
        <v>30</v>
      </c>
      <c r="C46" s="2">
        <v>12</v>
      </c>
      <c r="D46" s="2">
        <v>9.6</v>
      </c>
      <c r="F46" s="2">
        <f>(B46-$B$5)/$B$6</f>
        <v>-1.0171766341327397</v>
      </c>
      <c r="G46" s="2">
        <f>(C46-$C$5)/$C$6</f>
        <v>0.49604090422702057</v>
      </c>
      <c r="H46" s="2">
        <f>(D46-$D$5)/$D$6</f>
        <v>0.26249926028389536</v>
      </c>
      <c r="J46" s="5">
        <f t="shared" si="1"/>
        <v>0.99999999998298783</v>
      </c>
      <c r="K46" s="5">
        <f t="shared" si="2"/>
        <v>0.99962484389198236</v>
      </c>
      <c r="L46" s="5">
        <f t="shared" si="3"/>
        <v>2.2492457861377726E-28</v>
      </c>
      <c r="O46" s="6">
        <f t="shared" si="4"/>
        <v>7.4818278253382767E-13</v>
      </c>
    </row>
    <row r="47" spans="1:15" ht="15.6" x14ac:dyDescent="0.3">
      <c r="A47" s="2">
        <v>37</v>
      </c>
      <c r="B47" s="2">
        <v>66</v>
      </c>
      <c r="C47" s="2">
        <v>6</v>
      </c>
      <c r="D47" s="2">
        <v>5.0999999999999996</v>
      </c>
      <c r="F47" s="2">
        <f>(B47-$B$5)/$B$6</f>
        <v>1.3483504219899114</v>
      </c>
      <c r="G47" s="2">
        <f>(C47-$C$5)/$C$6</f>
        <v>-0.71381495974132181</v>
      </c>
      <c r="H47" s="2">
        <f>(D47-$D$5)/$D$6</f>
        <v>-0.87113478124924404</v>
      </c>
      <c r="J47" s="5">
        <f t="shared" si="1"/>
        <v>0.99999987176836935</v>
      </c>
      <c r="K47" s="5">
        <f t="shared" si="2"/>
        <v>1.8231427406089291E-29</v>
      </c>
      <c r="L47" s="5">
        <f t="shared" si="3"/>
        <v>0.99999999827526831</v>
      </c>
      <c r="O47" s="6">
        <f t="shared" si="4"/>
        <v>2.0720209497261946E-30</v>
      </c>
    </row>
    <row r="48" spans="1:15" ht="15.6" x14ac:dyDescent="0.3">
      <c r="A48" s="2">
        <v>38</v>
      </c>
      <c r="B48" s="2">
        <v>32</v>
      </c>
      <c r="C48" s="2">
        <v>12</v>
      </c>
      <c r="D48" s="2">
        <v>11</v>
      </c>
      <c r="F48" s="2">
        <f>(B48-$B$5)/$B$6</f>
        <v>-0.88575846434814798</v>
      </c>
      <c r="G48" s="2">
        <f>(C48-$C$5)/$C$6</f>
        <v>0.49604090422702057</v>
      </c>
      <c r="H48" s="2">
        <f>(D48-$D$5)/$D$6</f>
        <v>0.61518540653864995</v>
      </c>
      <c r="J48" s="5">
        <f t="shared" si="1"/>
        <v>0.99999999993990873</v>
      </c>
      <c r="K48" s="5">
        <f t="shared" si="2"/>
        <v>0.4113846865609222</v>
      </c>
      <c r="L48" s="5">
        <f t="shared" si="3"/>
        <v>4.7890094844281188E-30</v>
      </c>
      <c r="O48" s="6">
        <f t="shared" si="4"/>
        <v>0.61280956203037396</v>
      </c>
    </row>
    <row r="49" spans="1:15" ht="15.6" x14ac:dyDescent="0.3">
      <c r="A49" s="2">
        <v>39</v>
      </c>
      <c r="B49" s="2">
        <v>62</v>
      </c>
      <c r="C49" s="2">
        <v>5</v>
      </c>
      <c r="D49" s="2">
        <v>5.4</v>
      </c>
      <c r="F49" s="2">
        <f>(B49-$B$5)/$B$6</f>
        <v>1.0855140824207279</v>
      </c>
      <c r="G49" s="2">
        <f>(C49-$C$5)/$C$6</f>
        <v>-0.91545760373604557</v>
      </c>
      <c r="H49" s="2">
        <f>(D49-$D$5)/$D$6</f>
        <v>-0.79555917848036795</v>
      </c>
      <c r="J49" s="5">
        <f t="shared" si="1"/>
        <v>0.999999998967388</v>
      </c>
      <c r="K49" s="5">
        <f t="shared" si="2"/>
        <v>6.3982649636035057E-17</v>
      </c>
      <c r="L49" s="5">
        <f t="shared" si="3"/>
        <v>1</v>
      </c>
      <c r="O49" s="6">
        <f t="shared" si="4"/>
        <v>2.0720341246537556E-30</v>
      </c>
    </row>
    <row r="50" spans="1:15" ht="15.6" x14ac:dyDescent="0.3">
      <c r="A50" s="2">
        <v>40</v>
      </c>
      <c r="B50" s="2">
        <v>59</v>
      </c>
      <c r="C50" s="2">
        <v>0</v>
      </c>
      <c r="D50" s="2">
        <v>1.9</v>
      </c>
      <c r="F50" s="2">
        <f>(B50-$B$5)/$B$6</f>
        <v>0.88838682774384026</v>
      </c>
      <c r="G50" s="2">
        <f>(C50-$C$5)/$C$6</f>
        <v>-1.9236708237096642</v>
      </c>
      <c r="H50" s="2">
        <f>(D50-$D$5)/$D$6</f>
        <v>-1.6772745441172541</v>
      </c>
      <c r="J50" s="5">
        <f t="shared" si="1"/>
        <v>0.99999999999999845</v>
      </c>
      <c r="K50" s="5">
        <f t="shared" si="2"/>
        <v>1</v>
      </c>
      <c r="L50" s="5">
        <f t="shared" si="3"/>
        <v>1</v>
      </c>
      <c r="O50" s="6">
        <f t="shared" si="4"/>
        <v>2.3088818677648188E-51</v>
      </c>
    </row>
    <row r="51" spans="1:15" ht="15.6" x14ac:dyDescent="0.3">
      <c r="A51" s="2">
        <v>41</v>
      </c>
      <c r="B51" s="2">
        <v>58</v>
      </c>
      <c r="C51" s="2">
        <v>13</v>
      </c>
      <c r="D51" s="2">
        <v>15.8</v>
      </c>
      <c r="F51" s="2">
        <f>(B51-$B$5)/$B$6</f>
        <v>0.82267774285154438</v>
      </c>
      <c r="G51" s="2">
        <f>(C51-$C$5)/$C$6</f>
        <v>0.69768354822174428</v>
      </c>
      <c r="H51" s="2">
        <f>(D51-$D$5)/$D$6</f>
        <v>1.8243950508406654</v>
      </c>
      <c r="J51" s="5">
        <f t="shared" si="1"/>
        <v>0.99209316623352206</v>
      </c>
      <c r="K51" s="5">
        <f t="shared" si="2"/>
        <v>8.0515967471093554E-53</v>
      </c>
      <c r="L51" s="5">
        <f t="shared" si="3"/>
        <v>7.2953468400761E-63</v>
      </c>
      <c r="O51" s="6">
        <f t="shared" si="4"/>
        <v>0.99999999772678549</v>
      </c>
    </row>
    <row r="52" spans="1:15" ht="15.6" x14ac:dyDescent="0.3">
      <c r="A52" s="2">
        <v>42</v>
      </c>
      <c r="B52" s="2">
        <v>72</v>
      </c>
      <c r="C52" s="2">
        <v>1</v>
      </c>
      <c r="D52" s="2">
        <v>4</v>
      </c>
      <c r="F52" s="2">
        <f>(B52-$B$5)/$B$6</f>
        <v>1.7426049313436864</v>
      </c>
      <c r="G52" s="2">
        <f>(C52-$C$5)/$C$6</f>
        <v>-1.7220281797149404</v>
      </c>
      <c r="H52" s="2">
        <f>(D52-$D$5)/$D$6</f>
        <v>-1.1482453247351225</v>
      </c>
      <c r="J52" s="5">
        <f t="shared" si="1"/>
        <v>0.99999999994213828</v>
      </c>
      <c r="K52" s="5">
        <f t="shared" si="2"/>
        <v>2.699718641052736E-13</v>
      </c>
      <c r="L52" s="5">
        <f t="shared" si="3"/>
        <v>1</v>
      </c>
      <c r="O52" s="6">
        <f t="shared" si="4"/>
        <v>2.0720342280170098E-30</v>
      </c>
    </row>
    <row r="53" spans="1:15" ht="15.6" x14ac:dyDescent="0.3">
      <c r="A53" s="2">
        <v>43</v>
      </c>
      <c r="B53" s="2">
        <v>45</v>
      </c>
      <c r="C53" s="2">
        <v>11</v>
      </c>
      <c r="D53" s="2">
        <v>15.1</v>
      </c>
      <c r="F53" s="2">
        <f>(B53-$B$5)/$B$6</f>
        <v>-3.1540360748301806E-2</v>
      </c>
      <c r="G53" s="2">
        <f>(C53-$C$5)/$C$6</f>
        <v>0.29439826023229682</v>
      </c>
      <c r="H53" s="2">
        <f>(D53-$D$5)/$D$6</f>
        <v>1.648051977713288</v>
      </c>
      <c r="J53" s="5">
        <f t="shared" si="1"/>
        <v>0.99999997796048756</v>
      </c>
      <c r="K53" s="5">
        <f t="shared" si="2"/>
        <v>8.8999230006608118E-19</v>
      </c>
      <c r="L53" s="5">
        <f t="shared" si="3"/>
        <v>7.8979920407975482E-30</v>
      </c>
      <c r="O53" s="6">
        <f t="shared" si="4"/>
        <v>0.9999999984834449</v>
      </c>
    </row>
    <row r="54" spans="1:15" ht="15.6" x14ac:dyDescent="0.3">
      <c r="A54" s="2">
        <v>44</v>
      </c>
      <c r="B54" s="2">
        <v>40</v>
      </c>
      <c r="C54" s="2">
        <v>9</v>
      </c>
      <c r="D54" s="2">
        <v>9.1999999999999993</v>
      </c>
      <c r="F54" s="2">
        <f>(B54-$B$5)/$B$6</f>
        <v>-0.36008578520978113</v>
      </c>
      <c r="G54" s="2">
        <f>(C54-$C$5)/$C$6</f>
        <v>-0.10888702775715065</v>
      </c>
      <c r="H54" s="2">
        <f>(D54-$D$5)/$D$6</f>
        <v>0.16173178992539397</v>
      </c>
      <c r="J54" s="5">
        <f t="shared" si="1"/>
        <v>0.99999999999051226</v>
      </c>
      <c r="K54" s="5">
        <f t="shared" si="2"/>
        <v>0.97897599844889993</v>
      </c>
      <c r="L54" s="5">
        <f t="shared" si="3"/>
        <v>1.7541231928467392E-3</v>
      </c>
      <c r="O54" s="6">
        <f t="shared" si="4"/>
        <v>1.7343003475015961E-12</v>
      </c>
    </row>
    <row r="55" spans="1:15" ht="15.6" x14ac:dyDescent="0.3">
      <c r="A55" s="2">
        <v>45</v>
      </c>
      <c r="B55" s="2">
        <v>38</v>
      </c>
      <c r="C55" s="2">
        <v>10</v>
      </c>
      <c r="D55" s="2">
        <v>10.4</v>
      </c>
      <c r="F55" s="2">
        <f>(B55-$B$5)/$B$6</f>
        <v>-0.49150395499437283</v>
      </c>
      <c r="G55" s="2">
        <f>(C55-$C$5)/$C$6</f>
        <v>9.2755616237573085E-2</v>
      </c>
      <c r="H55" s="2">
        <f>(D55-$D$5)/$D$6</f>
        <v>0.46403420100089809</v>
      </c>
      <c r="J55" s="5">
        <f t="shared" si="1"/>
        <v>0.99999999997326605</v>
      </c>
      <c r="K55" s="5">
        <f t="shared" si="2"/>
        <v>0.42371722451742277</v>
      </c>
      <c r="L55" s="5">
        <f t="shared" si="3"/>
        <v>6.8029905876798272E-13</v>
      </c>
      <c r="O55" s="6">
        <f t="shared" si="4"/>
        <v>0.46608746257262107</v>
      </c>
    </row>
    <row r="56" spans="1:15" ht="15.6" x14ac:dyDescent="0.3">
      <c r="A56" s="2">
        <v>46</v>
      </c>
      <c r="B56" s="2">
        <v>48</v>
      </c>
      <c r="C56" s="2">
        <v>9</v>
      </c>
      <c r="D56" s="2">
        <v>10.6</v>
      </c>
      <c r="F56" s="2">
        <f>(B56-$B$5)/$B$6</f>
        <v>0.16558689392858578</v>
      </c>
      <c r="G56" s="2">
        <f>(C56-$C$5)/$C$6</f>
        <v>-0.10888702775715065</v>
      </c>
      <c r="H56" s="2">
        <f>(D56-$D$5)/$D$6</f>
        <v>0.51441793618014853</v>
      </c>
      <c r="J56" s="5">
        <f t="shared" si="1"/>
        <v>0.99999999852301324</v>
      </c>
      <c r="K56" s="5">
        <f t="shared" si="2"/>
        <v>2.2040571228897051E-13</v>
      </c>
      <c r="L56" s="5">
        <f t="shared" si="3"/>
        <v>3.6112511411788061E-10</v>
      </c>
      <c r="O56" s="6">
        <f t="shared" si="4"/>
        <v>0.99999999848344645</v>
      </c>
    </row>
    <row r="57" spans="1:15" ht="15.6" x14ac:dyDescent="0.3">
      <c r="A57" s="2">
        <v>47</v>
      </c>
      <c r="B57" s="2">
        <v>64</v>
      </c>
      <c r="C57" s="2">
        <v>12</v>
      </c>
      <c r="D57" s="2">
        <v>13.2</v>
      </c>
      <c r="F57" s="2">
        <f>(B57-$B$5)/$B$6</f>
        <v>1.2169322522053196</v>
      </c>
      <c r="G57" s="2">
        <f>(C57-$C$5)/$C$6</f>
        <v>0.49604090422702057</v>
      </c>
      <c r="H57" s="2">
        <f>(D57-$D$5)/$D$6</f>
        <v>1.1694064935104067</v>
      </c>
      <c r="J57" s="5">
        <f t="shared" si="1"/>
        <v>0.9659125763766121</v>
      </c>
      <c r="K57" s="5">
        <f t="shared" si="2"/>
        <v>3.5081753382952413E-58</v>
      </c>
      <c r="L57" s="5">
        <f t="shared" si="3"/>
        <v>8.5425239119974502E-57</v>
      </c>
      <c r="O57" s="6">
        <f t="shared" si="4"/>
        <v>0.99999999131678508</v>
      </c>
    </row>
    <row r="58" spans="1:15" ht="15.6" x14ac:dyDescent="0.3">
      <c r="A58" s="2">
        <v>48</v>
      </c>
      <c r="B58" s="2">
        <v>34</v>
      </c>
      <c r="C58" s="2">
        <v>5</v>
      </c>
      <c r="D58" s="2">
        <v>7.2</v>
      </c>
      <c r="F58" s="2">
        <f>(B58-$B$5)/$B$6</f>
        <v>-0.75434029456355634</v>
      </c>
      <c r="G58" s="2">
        <f>(C58-$C$5)/$C$6</f>
        <v>-0.91545760373604557</v>
      </c>
      <c r="H58" s="2">
        <f>(D58-$D$5)/$D$6</f>
        <v>-0.34210556186711222</v>
      </c>
      <c r="J58" s="5">
        <f t="shared" si="1"/>
        <v>1</v>
      </c>
      <c r="K58" s="5">
        <f t="shared" si="2"/>
        <v>1</v>
      </c>
      <c r="L58" s="5">
        <f t="shared" si="3"/>
        <v>1</v>
      </c>
      <c r="O58" s="6">
        <f t="shared" si="4"/>
        <v>2.3088818677649826E-51</v>
      </c>
    </row>
    <row r="59" spans="1:15" ht="15.6" x14ac:dyDescent="0.3">
      <c r="A59" s="2">
        <v>49</v>
      </c>
      <c r="B59" s="2">
        <v>57</v>
      </c>
      <c r="C59" s="2">
        <v>15</v>
      </c>
      <c r="D59" s="2">
        <v>12.4</v>
      </c>
      <c r="F59" s="2">
        <f>(B59-$B$5)/$B$6</f>
        <v>0.7569686579592485</v>
      </c>
      <c r="G59" s="2">
        <f>(C59-$C$5)/$C$6</f>
        <v>1.1009688362111918</v>
      </c>
      <c r="H59" s="2">
        <f>(D59-$D$5)/$D$6</f>
        <v>0.96787155279340453</v>
      </c>
      <c r="J59" s="5">
        <f t="shared" si="1"/>
        <v>0.70418741470522939</v>
      </c>
      <c r="K59" s="5">
        <f t="shared" si="2"/>
        <v>8.5277991750582196E-62</v>
      </c>
      <c r="L59" s="5">
        <f t="shared" si="3"/>
        <v>3.3971421928472706E-84</v>
      </c>
      <c r="O59" s="6">
        <f t="shared" si="4"/>
        <v>0.99431395075153517</v>
      </c>
    </row>
    <row r="60" spans="1:15" ht="15.6" x14ac:dyDescent="0.3">
      <c r="A60" s="2">
        <v>50</v>
      </c>
      <c r="B60" s="2">
        <v>46</v>
      </c>
      <c r="C60" s="2">
        <v>10</v>
      </c>
      <c r="D60" s="2">
        <v>16.2</v>
      </c>
      <c r="F60" s="2">
        <f>(B60-$B$5)/$B$6</f>
        <v>3.4168724143994057E-2</v>
      </c>
      <c r="G60" s="2">
        <f>(C60-$C$5)/$C$6</f>
        <v>9.2755616237573085E-2</v>
      </c>
      <c r="H60" s="2">
        <f>(D60-$D$5)/$D$6</f>
        <v>1.9251625211991665</v>
      </c>
      <c r="J60" s="5">
        <f t="shared" si="1"/>
        <v>0.99999999583824906</v>
      </c>
      <c r="K60" s="5">
        <f t="shared" si="2"/>
        <v>3.4802197020270408E-15</v>
      </c>
      <c r="L60" s="5">
        <f t="shared" si="3"/>
        <v>1.3980895725087738E-19</v>
      </c>
      <c r="O60" s="6">
        <f t="shared" si="4"/>
        <v>0.99999999848344623</v>
      </c>
    </row>
    <row r="61" spans="1:15" ht="15.6" x14ac:dyDescent="0.3">
      <c r="A61" s="7">
        <v>51</v>
      </c>
      <c r="B61" s="7">
        <v>69</v>
      </c>
      <c r="C61" s="7">
        <v>14</v>
      </c>
      <c r="D61" s="7">
        <v>5.4</v>
      </c>
      <c r="F61" s="7">
        <f>(B61-$B$5)/$B$6</f>
        <v>1.5454776766667988</v>
      </c>
      <c r="G61" s="7">
        <f>(C61-$C$5)/$C$6</f>
        <v>0.89932619221646803</v>
      </c>
      <c r="H61" s="7">
        <f>(D61-$D$5)/$D$6</f>
        <v>-0.79555917848036795</v>
      </c>
      <c r="J61" s="8">
        <f t="shared" si="1"/>
        <v>1.2051501883796431E-2</v>
      </c>
      <c r="K61" s="8">
        <f t="shared" si="2"/>
        <v>6.7051867185203475E-78</v>
      </c>
      <c r="L61" s="8">
        <f t="shared" si="3"/>
        <v>3.8395500143804702E-83</v>
      </c>
      <c r="O61" s="9">
        <f t="shared" si="4"/>
        <v>7.1667986259497027E-14</v>
      </c>
    </row>
    <row r="62" spans="1:15" ht="15.6" x14ac:dyDescent="0.3">
      <c r="A62" s="7">
        <v>52</v>
      </c>
      <c r="B62" s="7">
        <v>52</v>
      </c>
      <c r="C62" s="7">
        <v>7</v>
      </c>
      <c r="D62" s="7">
        <v>10.3</v>
      </c>
      <c r="F62" s="7">
        <f>(B62-$B$5)/$B$6</f>
        <v>0.42842323349776923</v>
      </c>
      <c r="G62" s="7">
        <f>(C62-$C$5)/$C$6</f>
        <v>-0.51217231574659805</v>
      </c>
      <c r="H62" s="7">
        <f>(D62-$D$5)/$D$6</f>
        <v>0.43884233341127288</v>
      </c>
      <c r="J62" s="8">
        <f t="shared" si="1"/>
        <v>0.99999999981397236</v>
      </c>
      <c r="K62" s="8">
        <f t="shared" si="2"/>
        <v>8.8400600475412007E-10</v>
      </c>
      <c r="L62" s="8">
        <f t="shared" si="3"/>
        <v>0.99999999958495334</v>
      </c>
      <c r="O62" s="9">
        <f t="shared" si="4"/>
        <v>2.0720342023209714E-30</v>
      </c>
    </row>
    <row r="63" spans="1:15" ht="15.6" x14ac:dyDescent="0.3">
      <c r="A63" s="7">
        <v>53</v>
      </c>
      <c r="B63" s="7">
        <v>71</v>
      </c>
      <c r="C63" s="7">
        <v>7</v>
      </c>
      <c r="D63" s="7">
        <v>6.1</v>
      </c>
      <c r="F63" s="7">
        <f>(B63-$B$5)/$B$6</f>
        <v>1.6768958464513906</v>
      </c>
      <c r="G63" s="7">
        <f>(C63-$C$5)/$C$6</f>
        <v>-0.51217231574659805</v>
      </c>
      <c r="H63" s="7">
        <f>(D63-$D$5)/$D$6</f>
        <v>-0.61921610535299088</v>
      </c>
      <c r="J63" s="8">
        <f t="shared" si="1"/>
        <v>0.9999700727598807</v>
      </c>
      <c r="K63" s="8">
        <f t="shared" si="2"/>
        <v>8.4134650830330676E-44</v>
      </c>
      <c r="L63" s="8">
        <f t="shared" si="3"/>
        <v>3.1614503937898561E-7</v>
      </c>
      <c r="O63" s="9">
        <f t="shared" si="4"/>
        <v>0.99999999848107879</v>
      </c>
    </row>
    <row r="64" spans="1:15" ht="15.6" x14ac:dyDescent="0.3">
      <c r="A64" s="7">
        <v>54</v>
      </c>
      <c r="B64" s="7">
        <v>74</v>
      </c>
      <c r="C64" s="7">
        <v>10</v>
      </c>
      <c r="D64" s="7">
        <v>5.3</v>
      </c>
      <c r="F64" s="7">
        <f>(B64-$B$5)/$B$6</f>
        <v>1.8740231011282782</v>
      </c>
      <c r="G64" s="7">
        <f>(C64-$C$5)/$C$6</f>
        <v>9.2755616237573085E-2</v>
      </c>
      <c r="H64" s="7">
        <f>(D64-$D$5)/$D$6</f>
        <v>-0.82075104606999338</v>
      </c>
      <c r="J64" s="8">
        <f t="shared" si="1"/>
        <v>0.83619615505951594</v>
      </c>
      <c r="K64" s="8">
        <f t="shared" si="2"/>
        <v>2.5391496452100513E-65</v>
      </c>
      <c r="L64" s="8">
        <f t="shared" si="3"/>
        <v>5.5012063970009838E-43</v>
      </c>
      <c r="O64" s="9">
        <f t="shared" si="4"/>
        <v>0.99999335492613528</v>
      </c>
    </row>
    <row r="65" spans="1:15" ht="15.6" x14ac:dyDescent="0.3">
      <c r="A65" s="7">
        <v>55</v>
      </c>
      <c r="B65" s="7">
        <v>55</v>
      </c>
      <c r="C65" s="7">
        <v>18</v>
      </c>
      <c r="D65" s="7">
        <v>8.5</v>
      </c>
      <c r="F65" s="7">
        <f>(B65-$B$5)/$B$6</f>
        <v>0.62555048817465686</v>
      </c>
      <c r="G65" s="7">
        <f>(C65-$C$5)/$C$6</f>
        <v>1.705896768195363</v>
      </c>
      <c r="H65" s="7">
        <f>(D65-$D$5)/$D$6</f>
        <v>-1.4611283201983091E-2</v>
      </c>
      <c r="J65" s="8">
        <f t="shared" si="1"/>
        <v>8.4562796196539832E-3</v>
      </c>
      <c r="K65" s="8">
        <f t="shared" si="2"/>
        <v>2.30978470434273E-74</v>
      </c>
      <c r="L65" s="8">
        <f t="shared" si="3"/>
        <v>8.9364123815139321E-116</v>
      </c>
      <c r="O65" s="9">
        <f t="shared" si="4"/>
        <v>5.9620710121378709E-14</v>
      </c>
    </row>
    <row r="66" spans="1:15" ht="15.6" x14ac:dyDescent="0.3">
      <c r="A66" s="7">
        <v>56</v>
      </c>
      <c r="B66" s="7">
        <v>50</v>
      </c>
      <c r="C66" s="7">
        <v>15</v>
      </c>
      <c r="D66" s="7">
        <v>10.7</v>
      </c>
      <c r="F66" s="7">
        <f>(B66-$B$5)/$B$6</f>
        <v>0.29700506371317753</v>
      </c>
      <c r="G66" s="7">
        <f>(C66-$C$5)/$C$6</f>
        <v>1.1009688362111918</v>
      </c>
      <c r="H66" s="7">
        <f>(D66-$D$5)/$D$6</f>
        <v>0.53960980376977374</v>
      </c>
      <c r="J66" s="8">
        <f t="shared" si="1"/>
        <v>0.99495400943457901</v>
      </c>
      <c r="K66" s="8">
        <f t="shared" si="2"/>
        <v>2.9178741432200022E-49</v>
      </c>
      <c r="L66" s="8">
        <f t="shared" si="3"/>
        <v>2.4120315803700042E-78</v>
      </c>
      <c r="O66" s="9">
        <f t="shared" si="4"/>
        <v>0.999999998036464</v>
      </c>
    </row>
    <row r="67" spans="1:15" ht="15.6" x14ac:dyDescent="0.3">
      <c r="A67" s="7">
        <v>57</v>
      </c>
      <c r="B67" s="7">
        <v>18</v>
      </c>
      <c r="C67" s="7">
        <v>9</v>
      </c>
      <c r="D67" s="7">
        <v>1.7</v>
      </c>
      <c r="F67" s="7">
        <f>(B67-$B$5)/$B$6</f>
        <v>-1.80568565284029</v>
      </c>
      <c r="G67" s="7">
        <f>(C67-$C$5)/$C$6</f>
        <v>-0.10888702775715065</v>
      </c>
      <c r="H67" s="7">
        <f>(D67-$D$5)/$D$6</f>
        <v>-1.727658279296505</v>
      </c>
      <c r="J67" s="8">
        <f t="shared" si="1"/>
        <v>1</v>
      </c>
      <c r="K67" s="8">
        <f t="shared" si="2"/>
        <v>1</v>
      </c>
      <c r="L67" s="8">
        <f t="shared" si="3"/>
        <v>0.99999999999999978</v>
      </c>
      <c r="O67" s="9">
        <f t="shared" si="4"/>
        <v>2.3088818677650482E-51</v>
      </c>
    </row>
    <row r="68" spans="1:15" ht="15.6" x14ac:dyDescent="0.3">
      <c r="A68" s="7">
        <v>58</v>
      </c>
      <c r="B68" s="7">
        <v>37</v>
      </c>
      <c r="C68" s="7">
        <v>16</v>
      </c>
      <c r="D68" s="7">
        <v>13.8</v>
      </c>
      <c r="F68" s="7">
        <f>(B68-$B$5)/$B$6</f>
        <v>-0.5572130398866687</v>
      </c>
      <c r="G68" s="7">
        <f>(C68-$C$5)/$C$6</f>
        <v>1.3026114802059154</v>
      </c>
      <c r="H68" s="7">
        <f>(D68-$D$5)/$D$6</f>
        <v>1.3205576990481591</v>
      </c>
      <c r="J68" s="8">
        <f t="shared" si="1"/>
        <v>0.99998617241760035</v>
      </c>
      <c r="K68" s="8">
        <f t="shared" si="2"/>
        <v>2.2913786969953543E-31</v>
      </c>
      <c r="L68" s="8">
        <f t="shared" si="3"/>
        <v>1.4625542866419043E-78</v>
      </c>
      <c r="O68" s="9">
        <f t="shared" si="4"/>
        <v>0.99999999848237264</v>
      </c>
    </row>
    <row r="69" spans="1:15" ht="15.6" x14ac:dyDescent="0.3">
      <c r="A69" s="7">
        <v>59</v>
      </c>
      <c r="B69" s="7">
        <v>29</v>
      </c>
      <c r="C69" s="7">
        <v>3</v>
      </c>
      <c r="D69" s="7">
        <v>1</v>
      </c>
      <c r="F69" s="7">
        <f>(B69-$B$5)/$B$6</f>
        <v>-1.0828857190250356</v>
      </c>
      <c r="G69" s="7">
        <f>(C69-$C$5)/$C$6</f>
        <v>-1.3187428917254931</v>
      </c>
      <c r="H69" s="7">
        <f>(D69-$D$5)/$D$6</f>
        <v>-1.9040013524238821</v>
      </c>
      <c r="J69" s="8">
        <f t="shared" si="1"/>
        <v>1</v>
      </c>
      <c r="K69" s="8">
        <f t="shared" si="2"/>
        <v>1</v>
      </c>
      <c r="L69" s="8">
        <f t="shared" si="3"/>
        <v>1</v>
      </c>
      <c r="O69" s="9">
        <f t="shared" si="4"/>
        <v>2.3088818677649826E-51</v>
      </c>
    </row>
    <row r="70" spans="1:15" ht="15.6" x14ac:dyDescent="0.3">
      <c r="A70" s="7">
        <v>60</v>
      </c>
      <c r="B70" s="7">
        <v>43</v>
      </c>
      <c r="C70" s="7">
        <v>8</v>
      </c>
      <c r="D70" s="7">
        <v>12.6</v>
      </c>
      <c r="F70" s="7">
        <f>(B70-$B$5)/$B$6</f>
        <v>-0.16295853053289353</v>
      </c>
      <c r="G70" s="7">
        <f>(C70-$C$5)/$C$6</f>
        <v>-0.31052967175187435</v>
      </c>
      <c r="H70" s="7">
        <f>(D70-$D$5)/$D$6</f>
        <v>1.018255287972655</v>
      </c>
      <c r="J70" s="8">
        <f t="shared" si="1"/>
        <v>0.99999999999367173</v>
      </c>
      <c r="K70" s="8">
        <f t="shared" si="2"/>
        <v>0.97949158544634884</v>
      </c>
      <c r="L70" s="8">
        <f t="shared" si="3"/>
        <v>0.99999849009476105</v>
      </c>
      <c r="O70" s="9">
        <f t="shared" si="4"/>
        <v>6.2111577633725781E-51</v>
      </c>
    </row>
    <row r="71" spans="1:15" ht="15.6" x14ac:dyDescent="0.3">
      <c r="A71" s="7">
        <v>61</v>
      </c>
      <c r="B71" s="7">
        <v>52</v>
      </c>
      <c r="C71" s="7">
        <v>12</v>
      </c>
      <c r="D71" s="7">
        <v>14.4</v>
      </c>
      <c r="F71" s="7">
        <f>(B71-$B$5)/$B$6</f>
        <v>0.42842323349776923</v>
      </c>
      <c r="G71" s="7">
        <f>(C71-$C$5)/$C$6</f>
        <v>0.49604090422702057</v>
      </c>
      <c r="H71" s="7">
        <f>(D71-$D$5)/$D$6</f>
        <v>1.4717089045859109</v>
      </c>
      <c r="J71" s="8">
        <f t="shared" si="1"/>
        <v>0.99998183098465809</v>
      </c>
      <c r="K71" s="8">
        <f t="shared" si="2"/>
        <v>1.0772884877405186E-36</v>
      </c>
      <c r="L71" s="8">
        <f t="shared" si="3"/>
        <v>9.1692436543166879E-47</v>
      </c>
      <c r="O71" s="9">
        <f t="shared" si="4"/>
        <v>0.99999999848203536</v>
      </c>
    </row>
    <row r="72" spans="1:15" ht="15.6" x14ac:dyDescent="0.3">
      <c r="A72" s="7">
        <v>62</v>
      </c>
      <c r="B72" s="7">
        <v>64</v>
      </c>
      <c r="C72" s="7">
        <v>1</v>
      </c>
      <c r="D72" s="7">
        <v>4.9000000000000004</v>
      </c>
      <c r="F72" s="7">
        <f>(B72-$B$5)/$B$6</f>
        <v>1.2169322522053196</v>
      </c>
      <c r="G72" s="7">
        <f>(C72-$C$5)/$C$6</f>
        <v>-1.7220281797149404</v>
      </c>
      <c r="H72" s="7">
        <f>(D72-$D$5)/$D$6</f>
        <v>-0.92151851642849458</v>
      </c>
      <c r="J72" s="8">
        <f t="shared" si="1"/>
        <v>0.9999999999996283</v>
      </c>
      <c r="K72" s="8">
        <f t="shared" si="2"/>
        <v>0.98276944283920831</v>
      </c>
      <c r="L72" s="8">
        <f t="shared" si="3"/>
        <v>1</v>
      </c>
      <c r="O72" s="9">
        <f t="shared" si="4"/>
        <v>5.3019239603611113E-51</v>
      </c>
    </row>
    <row r="73" spans="1:15" ht="15.6" x14ac:dyDescent="0.3">
      <c r="A73" s="7">
        <v>63</v>
      </c>
      <c r="B73" s="7">
        <v>33</v>
      </c>
      <c r="C73" s="7">
        <v>6</v>
      </c>
      <c r="D73" s="7">
        <v>7.8</v>
      </c>
      <c r="F73" s="7">
        <f>(B73-$B$5)/$B$6</f>
        <v>-0.82004937945585221</v>
      </c>
      <c r="G73" s="7">
        <f>(C73-$C$5)/$C$6</f>
        <v>-0.71381495974132181</v>
      </c>
      <c r="H73" s="7">
        <f>(D73-$D$5)/$D$6</f>
        <v>-0.19095435632936039</v>
      </c>
      <c r="J73" s="8">
        <f t="shared" si="1"/>
        <v>0.99999999999999978</v>
      </c>
      <c r="K73" s="8">
        <f t="shared" si="2"/>
        <v>1</v>
      </c>
      <c r="L73" s="8">
        <f t="shared" si="3"/>
        <v>1</v>
      </c>
      <c r="O73" s="9">
        <f t="shared" si="4"/>
        <v>2.3088818677649826E-51</v>
      </c>
    </row>
    <row r="74" spans="1:15" ht="15.6" x14ac:dyDescent="0.3">
      <c r="A74" s="7">
        <v>64</v>
      </c>
      <c r="B74" s="7">
        <v>40</v>
      </c>
      <c r="C74" s="7">
        <v>15</v>
      </c>
      <c r="D74" s="7">
        <v>11</v>
      </c>
      <c r="F74" s="7">
        <f>(B74-$B$5)/$B$6</f>
        <v>-0.36008578520978113</v>
      </c>
      <c r="G74" s="7">
        <f>(C74-$C$5)/$C$6</f>
        <v>1.1009688362111918</v>
      </c>
      <c r="H74" s="7">
        <f>(D74-$D$5)/$D$6</f>
        <v>0.61518540653864995</v>
      </c>
      <c r="J74" s="8">
        <f t="shared" si="1"/>
        <v>0.9999907769366172</v>
      </c>
      <c r="K74" s="8">
        <f t="shared" si="2"/>
        <v>2.3502216819894091E-31</v>
      </c>
      <c r="L74" s="8">
        <f t="shared" si="3"/>
        <v>5.5123791520263761E-70</v>
      </c>
      <c r="O74" s="9">
        <f t="shared" si="4"/>
        <v>0.99999999848273036</v>
      </c>
    </row>
    <row r="75" spans="1:15" ht="15.6" x14ac:dyDescent="0.3">
      <c r="A75" s="7">
        <v>65</v>
      </c>
      <c r="B75" s="7">
        <v>43</v>
      </c>
      <c r="C75" s="7">
        <v>11</v>
      </c>
      <c r="D75" s="7">
        <v>12.3</v>
      </c>
      <c r="F75" s="7">
        <f>(B75-$B$5)/$B$6</f>
        <v>-0.16295853053289353</v>
      </c>
      <c r="G75" s="7">
        <f>(C75-$C$5)/$C$6</f>
        <v>0.29439826023229682</v>
      </c>
      <c r="H75" s="7">
        <f>(D75-$D$5)/$D$6</f>
        <v>0.94267968520377932</v>
      </c>
      <c r="J75" s="8">
        <f t="shared" si="1"/>
        <v>0.9999999937605093</v>
      </c>
      <c r="K75" s="8">
        <f t="shared" si="2"/>
        <v>3.3930847235389498E-15</v>
      </c>
      <c r="L75" s="8">
        <f t="shared" si="3"/>
        <v>3.7094362361312298E-28</v>
      </c>
      <c r="O75" s="9">
        <f t="shared" si="4"/>
        <v>0.99999999848344601</v>
      </c>
    </row>
    <row r="76" spans="1:15" ht="15.6" x14ac:dyDescent="0.3">
      <c r="A76" s="7">
        <v>66</v>
      </c>
      <c r="B76" s="7">
        <v>50</v>
      </c>
      <c r="C76" s="7">
        <v>9</v>
      </c>
      <c r="D76" s="7">
        <v>9.6999999999999993</v>
      </c>
      <c r="F76" s="7">
        <f>(B76-$B$5)/$B$6</f>
        <v>0.29700506371317753</v>
      </c>
      <c r="G76" s="7">
        <f>(C76-$C$5)/$C$6</f>
        <v>-0.10888702775715065</v>
      </c>
      <c r="H76" s="7">
        <f>(D76-$D$5)/$D$6</f>
        <v>0.28769112787352058</v>
      </c>
      <c r="J76" s="8">
        <f t="shared" ref="J76:J110" si="5">1/(1+EXP(-($J$2*F76+$J$3*G76+$J$4)))</f>
        <v>0.99999999478289658</v>
      </c>
      <c r="K76" s="8">
        <f t="shared" ref="K76:K110" si="6">1/(1+EXP(-($K$2*F76+$K$3*G76+$K$4)))</f>
        <v>5.7811520433599523E-17</v>
      </c>
      <c r="L76" s="8">
        <f t="shared" ref="L76:L110" si="7">1/(1+EXP(-($L$2*F76+$L$3*G76+$L$4)))</f>
        <v>7.6889400342351752E-12</v>
      </c>
      <c r="O76" s="9">
        <f t="shared" si="4"/>
        <v>0.99999999848344623</v>
      </c>
    </row>
    <row r="77" spans="1:15" ht="15.6" x14ac:dyDescent="0.3">
      <c r="A77" s="7">
        <v>67</v>
      </c>
      <c r="B77" s="7">
        <v>25</v>
      </c>
      <c r="C77" s="7">
        <v>15</v>
      </c>
      <c r="D77" s="7">
        <v>6.4</v>
      </c>
      <c r="F77" s="7">
        <f>(B77-$B$5)/$B$6</f>
        <v>-1.3457220585942191</v>
      </c>
      <c r="G77" s="7">
        <f>(C77-$C$5)/$C$6</f>
        <v>1.1009688362111918</v>
      </c>
      <c r="H77" s="7">
        <f>(D77-$D$5)/$D$6</f>
        <v>-0.54364050258411478</v>
      </c>
      <c r="J77" s="8">
        <f t="shared" si="5"/>
        <v>0.99999999928470884</v>
      </c>
      <c r="K77" s="8">
        <f t="shared" si="6"/>
        <v>1.6986287142609533E-4</v>
      </c>
      <c r="L77" s="8">
        <f t="shared" si="7"/>
        <v>1.9044659809085514E-57</v>
      </c>
      <c r="O77" s="9">
        <f t="shared" si="4"/>
        <v>0.99999999847096688</v>
      </c>
    </row>
    <row r="78" spans="1:15" ht="15.6" x14ac:dyDescent="0.3">
      <c r="A78" s="7">
        <v>68</v>
      </c>
      <c r="B78" s="7">
        <v>48</v>
      </c>
      <c r="C78" s="7">
        <v>19</v>
      </c>
      <c r="D78" s="7">
        <v>11.1</v>
      </c>
      <c r="F78" s="7">
        <f>(B78-$B$5)/$B$6</f>
        <v>0.16558689392858578</v>
      </c>
      <c r="G78" s="7">
        <f>(C78-$C$5)/$C$6</f>
        <v>1.9075394121900866</v>
      </c>
      <c r="H78" s="7">
        <f>(D78-$D$5)/$D$6</f>
        <v>0.64037727412827516</v>
      </c>
      <c r="J78" s="8">
        <f t="shared" si="5"/>
        <v>6.6270632415293726E-2</v>
      </c>
      <c r="K78" s="8">
        <f t="shared" si="6"/>
        <v>3.2732294718708086E-67</v>
      </c>
      <c r="L78" s="8">
        <f t="shared" si="7"/>
        <v>5.2302030772344635E-121</v>
      </c>
      <c r="O78" s="9">
        <f t="shared" si="4"/>
        <v>1.1500347827976893E-12</v>
      </c>
    </row>
    <row r="79" spans="1:15" ht="15.6" x14ac:dyDescent="0.3">
      <c r="A79" s="7">
        <v>69</v>
      </c>
      <c r="B79" s="7">
        <v>17</v>
      </c>
      <c r="C79" s="7">
        <v>10</v>
      </c>
      <c r="D79" s="7">
        <v>6.4</v>
      </c>
      <c r="F79" s="7">
        <f>(B79-$B$5)/$B$6</f>
        <v>-1.8713947377325859</v>
      </c>
      <c r="G79" s="7">
        <f>(C79-$C$5)/$C$6</f>
        <v>9.2755616237573085E-2</v>
      </c>
      <c r="H79" s="7">
        <f>(D79-$D$5)/$D$6</f>
        <v>-0.54364050258411478</v>
      </c>
      <c r="J79" s="8">
        <f t="shared" si="5"/>
        <v>1</v>
      </c>
      <c r="K79" s="8">
        <f t="shared" si="6"/>
        <v>1</v>
      </c>
      <c r="L79" s="8">
        <f t="shared" si="7"/>
        <v>0.99999589332292838</v>
      </c>
      <c r="O79" s="9">
        <f t="shared" si="4"/>
        <v>2.3097226406822696E-51</v>
      </c>
    </row>
    <row r="80" spans="1:15" ht="15.6" x14ac:dyDescent="0.3">
      <c r="A80" s="7">
        <v>70</v>
      </c>
      <c r="B80" s="7">
        <v>57</v>
      </c>
      <c r="C80" s="7">
        <v>14</v>
      </c>
      <c r="D80" s="7">
        <v>10.4</v>
      </c>
      <c r="F80" s="7">
        <f>(B80-$B$5)/$B$6</f>
        <v>0.7569686579592485</v>
      </c>
      <c r="G80" s="7">
        <f>(C80-$C$5)/$C$6</f>
        <v>0.89932619221646803</v>
      </c>
      <c r="H80" s="7">
        <f>(D80-$D$5)/$D$6</f>
        <v>0.46403420100089809</v>
      </c>
      <c r="J80" s="8">
        <f t="shared" si="5"/>
        <v>0.95950304093302141</v>
      </c>
      <c r="K80" s="8">
        <f t="shared" si="6"/>
        <v>2.0590249241996651E-56</v>
      </c>
      <c r="L80" s="8">
        <f t="shared" si="7"/>
        <v>4.1212374665227255E-73</v>
      </c>
      <c r="O80" s="9">
        <f t="shared" si="4"/>
        <v>0.99999998794476441</v>
      </c>
    </row>
    <row r="81" spans="1:15" ht="15.6" x14ac:dyDescent="0.3">
      <c r="A81" s="7">
        <v>71</v>
      </c>
      <c r="B81" s="7">
        <v>37</v>
      </c>
      <c r="C81" s="7">
        <v>6</v>
      </c>
      <c r="D81" s="7">
        <v>9.1999999999999993</v>
      </c>
      <c r="F81" s="7">
        <f>(B81-$B$5)/$B$6</f>
        <v>-0.5572130398866687</v>
      </c>
      <c r="G81" s="7">
        <f>(C81-$C$5)/$C$6</f>
        <v>-0.71381495974132181</v>
      </c>
      <c r="H81" s="7">
        <f>(D81-$D$5)/$D$6</f>
        <v>0.16173178992539397</v>
      </c>
      <c r="J81" s="8">
        <f t="shared" si="5"/>
        <v>0.99999999999999845</v>
      </c>
      <c r="K81" s="8">
        <f t="shared" si="6"/>
        <v>1</v>
      </c>
      <c r="L81" s="8">
        <f t="shared" si="7"/>
        <v>1</v>
      </c>
      <c r="O81" s="9">
        <f t="shared" si="4"/>
        <v>2.3088818677648188E-51</v>
      </c>
    </row>
    <row r="82" spans="1:15" ht="15.6" x14ac:dyDescent="0.3">
      <c r="A82" s="7">
        <v>72</v>
      </c>
      <c r="B82" s="7">
        <v>72</v>
      </c>
      <c r="C82" s="7">
        <v>2</v>
      </c>
      <c r="D82" s="7">
        <v>0.3</v>
      </c>
      <c r="F82" s="7">
        <f>(B82-$B$5)/$B$6</f>
        <v>1.7426049313436864</v>
      </c>
      <c r="G82" s="7">
        <f>(C82-$C$5)/$C$6</f>
        <v>-1.5203855357202167</v>
      </c>
      <c r="H82" s="7">
        <f>(D82-$D$5)/$D$6</f>
        <v>-2.0803444255512593</v>
      </c>
      <c r="J82" s="8">
        <f t="shared" si="5"/>
        <v>0.99999999942410356</v>
      </c>
      <c r="K82" s="8">
        <f t="shared" si="6"/>
        <v>1.1181340317681771E-18</v>
      </c>
      <c r="L82" s="8">
        <f t="shared" si="7"/>
        <v>1</v>
      </c>
      <c r="O82" s="9">
        <f t="shared" si="4"/>
        <v>2.0720341730968471E-30</v>
      </c>
    </row>
    <row r="83" spans="1:15" ht="15.6" x14ac:dyDescent="0.3">
      <c r="A83" s="7">
        <v>73</v>
      </c>
      <c r="B83" s="7">
        <v>44</v>
      </c>
      <c r="C83" s="7">
        <v>8</v>
      </c>
      <c r="D83" s="7">
        <v>8.5</v>
      </c>
      <c r="F83" s="7">
        <f>(B83-$B$5)/$B$6</f>
        <v>-9.7249445640597676E-2</v>
      </c>
      <c r="G83" s="7">
        <f>(C83-$C$5)/$C$6</f>
        <v>-0.31052967175187435</v>
      </c>
      <c r="H83" s="7">
        <f>(D83-$D$5)/$D$6</f>
        <v>-1.4611283201983091E-2</v>
      </c>
      <c r="J83" s="8">
        <f t="shared" si="5"/>
        <v>0.99999999998810618</v>
      </c>
      <c r="K83" s="8">
        <f t="shared" si="6"/>
        <v>0.43614552796342149</v>
      </c>
      <c r="L83" s="8">
        <f t="shared" si="7"/>
        <v>0.99998965235637716</v>
      </c>
      <c r="O83" s="9">
        <f t="shared" si="4"/>
        <v>1.5074405001249838E-39</v>
      </c>
    </row>
    <row r="84" spans="1:15" ht="15.6" x14ac:dyDescent="0.3">
      <c r="A84" s="7">
        <v>74</v>
      </c>
      <c r="B84" s="7">
        <v>43</v>
      </c>
      <c r="C84" s="7">
        <v>8</v>
      </c>
      <c r="D84" s="7">
        <v>7.4</v>
      </c>
      <c r="F84" s="7">
        <f>(B84-$B$5)/$B$6</f>
        <v>-0.16295853053289353</v>
      </c>
      <c r="G84" s="7">
        <f>(C84-$C$5)/$C$6</f>
        <v>-0.31052967175187435</v>
      </c>
      <c r="H84" s="7">
        <f>(D84-$D$5)/$D$6</f>
        <v>-0.29172182668786151</v>
      </c>
      <c r="J84" s="8">
        <f t="shared" si="5"/>
        <v>0.99999999999367173</v>
      </c>
      <c r="K84" s="8">
        <f t="shared" si="6"/>
        <v>0.97949158544634884</v>
      </c>
      <c r="L84" s="8">
        <f t="shared" si="7"/>
        <v>0.99999849009476105</v>
      </c>
      <c r="O84" s="9">
        <f t="shared" si="4"/>
        <v>6.2111577633725781E-51</v>
      </c>
    </row>
    <row r="85" spans="1:15" ht="15.6" x14ac:dyDescent="0.3">
      <c r="A85" s="7">
        <v>75</v>
      </c>
      <c r="B85" s="7">
        <v>49</v>
      </c>
      <c r="C85" s="7">
        <v>17</v>
      </c>
      <c r="D85" s="7">
        <v>10.7</v>
      </c>
      <c r="F85" s="7">
        <f>(B85-$B$5)/$B$6</f>
        <v>0.23129597882088165</v>
      </c>
      <c r="G85" s="7">
        <f>(C85-$C$5)/$C$6</f>
        <v>1.5042541242006393</v>
      </c>
      <c r="H85" s="7">
        <f>(D85-$D$5)/$D$6</f>
        <v>0.53960980376977374</v>
      </c>
      <c r="J85" s="8">
        <f t="shared" si="5"/>
        <v>0.78907044266049009</v>
      </c>
      <c r="K85" s="8">
        <f t="shared" si="6"/>
        <v>3.0904484530238483E-58</v>
      </c>
      <c r="L85" s="8">
        <f t="shared" si="7"/>
        <v>1.1231836445585014E-99</v>
      </c>
      <c r="O85" s="9">
        <f t="shared" si="4"/>
        <v>0.99992584213525515</v>
      </c>
    </row>
    <row r="86" spans="1:15" ht="15.6" x14ac:dyDescent="0.3">
      <c r="A86" s="7">
        <v>76</v>
      </c>
      <c r="B86" s="7">
        <v>62</v>
      </c>
      <c r="C86" s="7">
        <v>4</v>
      </c>
      <c r="D86" s="7">
        <v>2.6</v>
      </c>
      <c r="F86" s="7">
        <f>(B86-$B$5)/$B$6</f>
        <v>1.0855140824207279</v>
      </c>
      <c r="G86" s="7">
        <f>(C86-$C$5)/$C$6</f>
        <v>-1.1171002477307692</v>
      </c>
      <c r="H86" s="7">
        <f>(D86-$D$5)/$D$6</f>
        <v>-1.5009314709898771</v>
      </c>
      <c r="J86" s="8">
        <f t="shared" si="5"/>
        <v>0.99999999989625077</v>
      </c>
      <c r="K86" s="8">
        <f t="shared" si="6"/>
        <v>1.5448519320225827E-11</v>
      </c>
      <c r="L86" s="8">
        <f t="shared" si="7"/>
        <v>1</v>
      </c>
      <c r="O86" s="9">
        <f t="shared" si="4"/>
        <v>2.0720342216324274E-30</v>
      </c>
    </row>
    <row r="87" spans="1:15" ht="15.6" x14ac:dyDescent="0.3">
      <c r="A87" s="7">
        <v>77</v>
      </c>
      <c r="B87" s="7">
        <v>45</v>
      </c>
      <c r="C87" s="7">
        <v>16</v>
      </c>
      <c r="D87" s="7">
        <v>14.2</v>
      </c>
      <c r="F87" s="7">
        <f>(B87-$B$5)/$B$6</f>
        <v>-3.1540360748301806E-2</v>
      </c>
      <c r="G87" s="7">
        <f>(C87-$C$5)/$C$6</f>
        <v>1.3026114802059154</v>
      </c>
      <c r="H87" s="7">
        <f>(D87-$D$5)/$D$6</f>
        <v>1.42132516940666</v>
      </c>
      <c r="J87" s="8">
        <f t="shared" si="5"/>
        <v>0.99785202221534641</v>
      </c>
      <c r="K87" s="8">
        <f t="shared" si="6"/>
        <v>1.0845836487932106E-45</v>
      </c>
      <c r="L87" s="8">
        <f t="shared" si="7"/>
        <v>3.0057103137608028E-85</v>
      </c>
      <c r="O87" s="9">
        <f t="shared" si="4"/>
        <v>0.99999999830717901</v>
      </c>
    </row>
    <row r="88" spans="1:15" ht="15.6" x14ac:dyDescent="0.3">
      <c r="A88" s="7">
        <v>78</v>
      </c>
      <c r="B88" s="7">
        <v>21</v>
      </c>
      <c r="C88" s="7">
        <v>12</v>
      </c>
      <c r="D88" s="7">
        <v>5.6</v>
      </c>
      <c r="F88" s="7">
        <f>(B88-$B$5)/$B$6</f>
        <v>-1.6085583981634026</v>
      </c>
      <c r="G88" s="7">
        <f>(C88-$C$5)/$C$6</f>
        <v>0.49604090422702057</v>
      </c>
      <c r="H88" s="7">
        <f>(D88-$D$5)/$D$6</f>
        <v>-0.74517544330111751</v>
      </c>
      <c r="J88" s="8">
        <f t="shared" si="5"/>
        <v>0.99999999999994182</v>
      </c>
      <c r="K88" s="8">
        <f t="shared" si="6"/>
        <v>1</v>
      </c>
      <c r="L88" s="8">
        <f t="shared" si="7"/>
        <v>7.5006240521682235E-21</v>
      </c>
      <c r="O88" s="9">
        <f t="shared" si="4"/>
        <v>7.3476264027764947E-13</v>
      </c>
    </row>
    <row r="89" spans="1:15" ht="15.6" x14ac:dyDescent="0.3">
      <c r="A89" s="7">
        <v>79</v>
      </c>
      <c r="B89" s="7">
        <v>23</v>
      </c>
      <c r="C89" s="7">
        <v>12</v>
      </c>
      <c r="D89" s="7">
        <v>3.7</v>
      </c>
      <c r="F89" s="7">
        <f>(B89-$B$5)/$B$6</f>
        <v>-1.4771402283788109</v>
      </c>
      <c r="G89" s="7">
        <f>(C89-$C$5)/$C$6</f>
        <v>0.49604090422702057</v>
      </c>
      <c r="H89" s="7">
        <f>(D89-$D$5)/$D$6</f>
        <v>-1.2238209275039984</v>
      </c>
      <c r="J89" s="8">
        <f t="shared" si="5"/>
        <v>0.99999999999979461</v>
      </c>
      <c r="K89" s="8">
        <f t="shared" si="6"/>
        <v>1</v>
      </c>
      <c r="L89" s="8">
        <f t="shared" si="7"/>
        <v>1.5970046469062523E-22</v>
      </c>
      <c r="O89" s="9">
        <f t="shared" si="4"/>
        <v>7.3476264027211023E-13</v>
      </c>
    </row>
    <row r="90" spans="1:15" ht="15.6" x14ac:dyDescent="0.3">
      <c r="A90" s="7">
        <v>80</v>
      </c>
      <c r="B90" s="7">
        <v>35</v>
      </c>
      <c r="C90" s="7">
        <v>8</v>
      </c>
      <c r="D90" s="7">
        <v>9.4</v>
      </c>
      <c r="F90" s="7">
        <f>(B90-$B$5)/$B$6</f>
        <v>-0.68863120967126046</v>
      </c>
      <c r="G90" s="7">
        <f>(C90-$C$5)/$C$6</f>
        <v>-0.31052967175187435</v>
      </c>
      <c r="H90" s="7">
        <f>(D90-$D$5)/$D$6</f>
        <v>0.21211552510464488</v>
      </c>
      <c r="J90" s="8">
        <f t="shared" si="5"/>
        <v>0.99999999999995937</v>
      </c>
      <c r="K90" s="8">
        <f t="shared" si="6"/>
        <v>1</v>
      </c>
      <c r="L90" s="8">
        <f t="shared" si="7"/>
        <v>0.9999999999996898</v>
      </c>
      <c r="O90" s="9">
        <f t="shared" si="4"/>
        <v>2.3088818678236819E-51</v>
      </c>
    </row>
    <row r="91" spans="1:15" ht="15.6" x14ac:dyDescent="0.3">
      <c r="A91" s="7">
        <v>81</v>
      </c>
      <c r="B91" s="7">
        <v>48</v>
      </c>
      <c r="C91" s="7">
        <v>13</v>
      </c>
      <c r="D91" s="7">
        <v>12.4</v>
      </c>
      <c r="F91" s="7">
        <f>(B91-$B$5)/$B$6</f>
        <v>0.16558689392858578</v>
      </c>
      <c r="G91" s="7">
        <f>(C91-$C$5)/$C$6</f>
        <v>0.69768354822174428</v>
      </c>
      <c r="H91" s="7">
        <f>(D91-$D$5)/$D$6</f>
        <v>0.96787155279340453</v>
      </c>
      <c r="J91" s="8">
        <f t="shared" si="5"/>
        <v>0.99998550628802441</v>
      </c>
      <c r="K91" s="8">
        <f t="shared" si="6"/>
        <v>6.4852136592873757E-35</v>
      </c>
      <c r="L91" s="8">
        <f t="shared" si="7"/>
        <v>1.6672550291347144E-54</v>
      </c>
      <c r="O91" s="9">
        <f t="shared" si="4"/>
        <v>0.99999999848232091</v>
      </c>
    </row>
    <row r="92" spans="1:15" ht="15.6" x14ac:dyDescent="0.3">
      <c r="A92" s="7">
        <v>82</v>
      </c>
      <c r="B92" s="7">
        <v>48</v>
      </c>
      <c r="C92" s="7">
        <v>9</v>
      </c>
      <c r="D92" s="7">
        <v>15.1</v>
      </c>
      <c r="F92" s="7">
        <f>(B92-$B$5)/$B$6</f>
        <v>0.16558689392858578</v>
      </c>
      <c r="G92" s="7">
        <f>(C92-$C$5)/$C$6</f>
        <v>-0.10888702775715065</v>
      </c>
      <c r="H92" s="7">
        <f>(D92-$D$5)/$D$6</f>
        <v>1.648051977713288</v>
      </c>
      <c r="J92" s="8">
        <f t="shared" si="5"/>
        <v>0.99999999852301324</v>
      </c>
      <c r="K92" s="8">
        <f t="shared" si="6"/>
        <v>2.2040571228897051E-13</v>
      </c>
      <c r="L92" s="8">
        <f t="shared" si="7"/>
        <v>3.6112511411788061E-10</v>
      </c>
      <c r="O92" s="9">
        <f t="shared" si="4"/>
        <v>0.99999999848344645</v>
      </c>
    </row>
    <row r="93" spans="1:15" ht="15.6" x14ac:dyDescent="0.3">
      <c r="A93" s="7">
        <v>83</v>
      </c>
      <c r="B93" s="7">
        <v>28</v>
      </c>
      <c r="C93" s="7">
        <v>2</v>
      </c>
      <c r="D93" s="7">
        <v>2.5</v>
      </c>
      <c r="F93" s="7">
        <f>(B93-$B$5)/$B$6</f>
        <v>-1.1485948039173315</v>
      </c>
      <c r="G93" s="7">
        <f>(C93-$C$5)/$C$6</f>
        <v>-1.5203855357202167</v>
      </c>
      <c r="H93" s="7">
        <f>(D93-$D$5)/$D$6</f>
        <v>-1.5261233385795023</v>
      </c>
      <c r="J93" s="8">
        <f t="shared" si="5"/>
        <v>1</v>
      </c>
      <c r="K93" s="8">
        <f t="shared" si="6"/>
        <v>1</v>
      </c>
      <c r="L93" s="8">
        <f t="shared" si="7"/>
        <v>1</v>
      </c>
      <c r="O93" s="9">
        <f t="shared" si="4"/>
        <v>2.3088818677649826E-51</v>
      </c>
    </row>
    <row r="94" spans="1:15" ht="15.6" x14ac:dyDescent="0.3">
      <c r="A94" s="7">
        <v>84</v>
      </c>
      <c r="B94" s="7">
        <v>63</v>
      </c>
      <c r="C94" s="7">
        <v>5</v>
      </c>
      <c r="D94" s="7">
        <v>8.1</v>
      </c>
      <c r="F94" s="7">
        <f>(B94-$B$5)/$B$6</f>
        <v>1.1512231673130238</v>
      </c>
      <c r="G94" s="7">
        <f>(C94-$C$5)/$C$6</f>
        <v>-0.91545760373604557</v>
      </c>
      <c r="H94" s="7">
        <f>(D94-$D$5)/$D$6</f>
        <v>-0.11537875356048446</v>
      </c>
      <c r="J94" s="8">
        <f t="shared" si="5"/>
        <v>0.99999999805927664</v>
      </c>
      <c r="K94" s="8">
        <f t="shared" si="6"/>
        <v>1.0362343718764568E-18</v>
      </c>
      <c r="L94" s="8">
        <f t="shared" si="7"/>
        <v>1</v>
      </c>
      <c r="O94" s="9">
        <f t="shared" si="4"/>
        <v>2.0720340283318381E-30</v>
      </c>
    </row>
    <row r="95" spans="1:15" ht="15.6" x14ac:dyDescent="0.3">
      <c r="A95" s="7">
        <v>85</v>
      </c>
      <c r="B95" s="7">
        <v>44</v>
      </c>
      <c r="C95" s="7">
        <v>10</v>
      </c>
      <c r="D95" s="7">
        <v>15.8</v>
      </c>
      <c r="F95" s="7">
        <f>(B95-$B$5)/$B$6</f>
        <v>-9.7249445640597676E-2</v>
      </c>
      <c r="G95" s="7">
        <f>(C95-$C$5)/$C$6</f>
        <v>9.2755616237573085E-2</v>
      </c>
      <c r="H95" s="7">
        <f>(D95-$D$5)/$D$6</f>
        <v>1.8243950508406654</v>
      </c>
      <c r="J95" s="8">
        <f t="shared" si="5"/>
        <v>0.99999999882178847</v>
      </c>
      <c r="K95" s="8">
        <f t="shared" si="6"/>
        <v>1.326829491049961E-11</v>
      </c>
      <c r="L95" s="8">
        <f t="shared" si="7"/>
        <v>6.5663830690534961E-18</v>
      </c>
      <c r="O95" s="9">
        <f t="shared" si="4"/>
        <v>0.99999999848344645</v>
      </c>
    </row>
    <row r="96" spans="1:15" ht="15.6" x14ac:dyDescent="0.3">
      <c r="A96" s="7">
        <v>86</v>
      </c>
      <c r="B96" s="7">
        <v>48</v>
      </c>
      <c r="C96" s="7">
        <v>17</v>
      </c>
      <c r="D96" s="7">
        <v>12.6</v>
      </c>
      <c r="F96" s="7">
        <f>(B96-$B$5)/$B$6</f>
        <v>0.16558689392858578</v>
      </c>
      <c r="G96" s="7">
        <f>(C96-$C$5)/$C$6</f>
        <v>1.5042541242006393</v>
      </c>
      <c r="H96" s="7">
        <f>(D96-$D$5)/$D$6</f>
        <v>1.018255287972655</v>
      </c>
      <c r="J96" s="8">
        <f t="shared" si="5"/>
        <v>0.87547940763202714</v>
      </c>
      <c r="K96" s="8">
        <f t="shared" si="6"/>
        <v>1.9082080845280363E-56</v>
      </c>
      <c r="L96" s="8">
        <f t="shared" si="7"/>
        <v>7.6974411983537209E-99</v>
      </c>
      <c r="O96" s="9">
        <f t="shared" si="4"/>
        <v>0.99999911045660739</v>
      </c>
    </row>
    <row r="97" spans="1:15" ht="15.6" x14ac:dyDescent="0.3">
      <c r="A97" s="7">
        <v>87</v>
      </c>
      <c r="B97" s="7">
        <v>40</v>
      </c>
      <c r="C97" s="7">
        <v>20</v>
      </c>
      <c r="D97" s="7">
        <v>8.1</v>
      </c>
      <c r="F97" s="7">
        <f>(B97-$B$5)/$B$6</f>
        <v>-0.36008578520978113</v>
      </c>
      <c r="G97" s="7">
        <f>(C97-$C$5)/$C$6</f>
        <v>2.1091820561848102</v>
      </c>
      <c r="H97" s="7">
        <f>(D97-$D$5)/$D$6</f>
        <v>-0.11537875356048446</v>
      </c>
      <c r="J97" s="8">
        <f t="shared" si="5"/>
        <v>0.52608711557374932</v>
      </c>
      <c r="K97" s="8">
        <f t="shared" si="6"/>
        <v>2.8640832141309137E-58</v>
      </c>
      <c r="L97" s="8">
        <f t="shared" si="7"/>
        <v>2.0978262303910407E-125</v>
      </c>
      <c r="O97" s="9">
        <f t="shared" si="4"/>
        <v>1.8835394290447498E-2</v>
      </c>
    </row>
    <row r="98" spans="1:15" ht="15.6" x14ac:dyDescent="0.3">
      <c r="A98" s="7">
        <v>88</v>
      </c>
      <c r="B98" s="7">
        <v>72</v>
      </c>
      <c r="C98" s="7">
        <v>9</v>
      </c>
      <c r="D98" s="7">
        <v>6.7</v>
      </c>
      <c r="F98" s="7">
        <f>(B98-$B$5)/$B$6</f>
        <v>1.7426049313436864</v>
      </c>
      <c r="G98" s="7">
        <f>(C98-$C$5)/$C$6</f>
        <v>-0.10888702775715065</v>
      </c>
      <c r="H98" s="7">
        <f>(D98-$D$5)/$D$6</f>
        <v>-0.4680648998152388</v>
      </c>
      <c r="J98" s="8">
        <f t="shared" si="5"/>
        <v>0.99445887969659241</v>
      </c>
      <c r="K98" s="8">
        <f t="shared" si="6"/>
        <v>2.3373373055114201E-56</v>
      </c>
      <c r="L98" s="8">
        <f t="shared" si="7"/>
        <v>3.1344624519197192E-30</v>
      </c>
      <c r="O98" s="9">
        <f t="shared" si="4"/>
        <v>0.99999999798606032</v>
      </c>
    </row>
    <row r="99" spans="1:15" ht="15.6" x14ac:dyDescent="0.3">
      <c r="A99" s="7">
        <v>89</v>
      </c>
      <c r="B99" s="7">
        <v>63</v>
      </c>
      <c r="C99" s="7">
        <v>5</v>
      </c>
      <c r="D99" s="7">
        <v>4.5</v>
      </c>
      <c r="F99" s="7">
        <f>(B99-$B$5)/$B$6</f>
        <v>1.1512231673130238</v>
      </c>
      <c r="G99" s="7">
        <f>(C99-$C$5)/$C$6</f>
        <v>-0.91545760373604557</v>
      </c>
      <c r="H99" s="7">
        <f>(D99-$D$5)/$D$6</f>
        <v>-1.022285986786996</v>
      </c>
      <c r="J99" s="8">
        <f t="shared" si="5"/>
        <v>0.99999999805927664</v>
      </c>
      <c r="K99" s="8">
        <f t="shared" si="6"/>
        <v>1.0362343718764568E-18</v>
      </c>
      <c r="L99" s="8">
        <f t="shared" si="7"/>
        <v>1</v>
      </c>
      <c r="O99" s="9">
        <f t="shared" si="4"/>
        <v>2.0720340283318381E-30</v>
      </c>
    </row>
    <row r="100" spans="1:15" ht="15.6" x14ac:dyDescent="0.3">
      <c r="A100" s="7">
        <v>90</v>
      </c>
      <c r="B100" s="7">
        <v>28</v>
      </c>
      <c r="C100" s="7">
        <v>10</v>
      </c>
      <c r="D100" s="7">
        <v>4.5999999999999996</v>
      </c>
      <c r="F100" s="7">
        <f>(B100-$B$5)/$B$6</f>
        <v>-1.1485948039173315</v>
      </c>
      <c r="G100" s="7">
        <f>(C100-$C$5)/$C$6</f>
        <v>9.2755616237573085E-2</v>
      </c>
      <c r="H100" s="7">
        <f>(D100-$D$5)/$D$6</f>
        <v>-0.99709411919737068</v>
      </c>
      <c r="J100" s="8">
        <f t="shared" si="5"/>
        <v>0.99999999999995137</v>
      </c>
      <c r="K100" s="8">
        <f t="shared" si="6"/>
        <v>1</v>
      </c>
      <c r="L100" s="8">
        <f t="shared" si="7"/>
        <v>1.5544918376939789E-4</v>
      </c>
      <c r="O100" s="9">
        <f t="shared" ref="O100:O110" si="8">1/(1+EXP(-(J100*$O$2+K100*$O$3+L100*$O$4+$O$5)))</f>
        <v>7.2470598127522815E-13</v>
      </c>
    </row>
    <row r="101" spans="1:15" ht="15.6" x14ac:dyDescent="0.3">
      <c r="A101" s="7">
        <v>91</v>
      </c>
      <c r="B101" s="7">
        <v>16</v>
      </c>
      <c r="C101" s="7">
        <v>1</v>
      </c>
      <c r="D101" s="7">
        <v>3.1</v>
      </c>
      <c r="F101" s="7">
        <f>(B101-$B$5)/$B$6</f>
        <v>-1.9371038226248818</v>
      </c>
      <c r="G101" s="7">
        <f>(C101-$C$5)/$C$6</f>
        <v>-1.7220281797149404</v>
      </c>
      <c r="H101" s="7">
        <f>(D101-$D$5)/$D$6</f>
        <v>-1.3749721330417506</v>
      </c>
      <c r="J101" s="8">
        <f t="shared" si="5"/>
        <v>1</v>
      </c>
      <c r="K101" s="8">
        <f t="shared" si="6"/>
        <v>1</v>
      </c>
      <c r="L101" s="8">
        <f t="shared" si="7"/>
        <v>1</v>
      </c>
      <c r="O101" s="9">
        <f t="shared" si="8"/>
        <v>2.3088818677649826E-51</v>
      </c>
    </row>
    <row r="102" spans="1:15" ht="15.6" x14ac:dyDescent="0.3">
      <c r="A102" s="7">
        <v>92</v>
      </c>
      <c r="B102" s="7">
        <v>23</v>
      </c>
      <c r="C102" s="7">
        <v>3</v>
      </c>
      <c r="D102" s="7">
        <v>5.7</v>
      </c>
      <c r="F102" s="7">
        <f>(B102-$B$5)/$B$6</f>
        <v>-1.4771402283788109</v>
      </c>
      <c r="G102" s="7">
        <f>(C102-$C$5)/$C$6</f>
        <v>-1.3187428917254931</v>
      </c>
      <c r="H102" s="7">
        <f>(D102-$D$5)/$D$6</f>
        <v>-0.71998357571149207</v>
      </c>
      <c r="J102" s="8">
        <f t="shared" si="5"/>
        <v>1</v>
      </c>
      <c r="K102" s="8">
        <f t="shared" si="6"/>
        <v>1</v>
      </c>
      <c r="L102" s="8">
        <f t="shared" si="7"/>
        <v>1</v>
      </c>
      <c r="O102" s="9">
        <f t="shared" si="8"/>
        <v>2.3088818677649826E-51</v>
      </c>
    </row>
    <row r="103" spans="1:15" ht="15.6" x14ac:dyDescent="0.3">
      <c r="A103" s="7">
        <v>93</v>
      </c>
      <c r="B103" s="7">
        <v>64</v>
      </c>
      <c r="C103" s="7">
        <v>1</v>
      </c>
      <c r="D103" s="7">
        <v>5.5</v>
      </c>
      <c r="F103" s="7">
        <f>(B103-$B$5)/$B$6</f>
        <v>1.2169322522053196</v>
      </c>
      <c r="G103" s="7">
        <f>(C103-$C$5)/$C$6</f>
        <v>-1.7220281797149404</v>
      </c>
      <c r="H103" s="7">
        <f>(D103-$D$5)/$D$6</f>
        <v>-0.77036731089074273</v>
      </c>
      <c r="J103" s="8">
        <f t="shared" si="5"/>
        <v>0.9999999999996283</v>
      </c>
      <c r="K103" s="8">
        <f t="shared" si="6"/>
        <v>0.98276944283920831</v>
      </c>
      <c r="L103" s="8">
        <f t="shared" si="7"/>
        <v>1</v>
      </c>
      <c r="O103" s="9">
        <f t="shared" si="8"/>
        <v>5.3019239603611113E-51</v>
      </c>
    </row>
    <row r="104" spans="1:15" ht="15.6" x14ac:dyDescent="0.3">
      <c r="A104" s="7">
        <v>94</v>
      </c>
      <c r="B104" s="7">
        <v>32</v>
      </c>
      <c r="C104" s="7">
        <v>16</v>
      </c>
      <c r="D104" s="7">
        <v>9.3000000000000007</v>
      </c>
      <c r="F104" s="7">
        <f>(B104-$B$5)/$B$6</f>
        <v>-0.88575846434814798</v>
      </c>
      <c r="G104" s="7">
        <f>(C104-$C$5)/$C$6</f>
        <v>1.3026114802059154</v>
      </c>
      <c r="H104" s="7">
        <f>(D104-$D$5)/$D$6</f>
        <v>0.18692365751501966</v>
      </c>
      <c r="J104" s="8">
        <f t="shared" si="5"/>
        <v>0.99999941031525896</v>
      </c>
      <c r="K104" s="8">
        <f t="shared" si="6"/>
        <v>2.0564493038812872E-22</v>
      </c>
      <c r="L104" s="8">
        <f t="shared" si="7"/>
        <v>2.2110066103009277E-74</v>
      </c>
      <c r="O104" s="9">
        <f t="shared" si="8"/>
        <v>0.99999999848340071</v>
      </c>
    </row>
    <row r="105" spans="1:15" ht="15.6" x14ac:dyDescent="0.3">
      <c r="A105" s="7">
        <v>95</v>
      </c>
      <c r="B105" s="7">
        <v>41</v>
      </c>
      <c r="C105" s="7">
        <v>8</v>
      </c>
      <c r="D105" s="7">
        <v>12.1</v>
      </c>
      <c r="F105" s="7">
        <f>(B105-$B$5)/$B$6</f>
        <v>-0.29437670031748525</v>
      </c>
      <c r="G105" s="7">
        <f>(C105-$C$5)/$C$6</f>
        <v>-0.31052967175187435</v>
      </c>
      <c r="H105" s="7">
        <f>(D105-$D$5)/$D$6</f>
        <v>0.89229595002452833</v>
      </c>
      <c r="J105" s="8">
        <f t="shared" si="5"/>
        <v>0.99999999999820832</v>
      </c>
      <c r="K105" s="8">
        <f t="shared" si="6"/>
        <v>0.99999450812633117</v>
      </c>
      <c r="L105" s="8">
        <f t="shared" si="7"/>
        <v>0.99999996785161838</v>
      </c>
      <c r="O105" s="9">
        <f t="shared" si="8"/>
        <v>2.3095002951950797E-51</v>
      </c>
    </row>
    <row r="106" spans="1:15" ht="15.6" x14ac:dyDescent="0.3">
      <c r="A106" s="7">
        <v>96</v>
      </c>
      <c r="B106" s="7">
        <v>55</v>
      </c>
      <c r="C106" s="7">
        <v>14</v>
      </c>
      <c r="D106" s="7">
        <v>14.1</v>
      </c>
      <c r="F106" s="7">
        <f>(B106-$B$5)/$B$6</f>
        <v>0.62555048817465686</v>
      </c>
      <c r="G106" s="7">
        <f>(C106-$C$5)/$C$6</f>
        <v>0.89932619221646803</v>
      </c>
      <c r="H106" s="7">
        <f>(D106-$D$5)/$D$6</f>
        <v>1.3961333018170348</v>
      </c>
      <c r="J106" s="8">
        <f t="shared" si="5"/>
        <v>0.98819231700873555</v>
      </c>
      <c r="K106" s="8">
        <f t="shared" si="6"/>
        <v>7.8500072586795578E-53</v>
      </c>
      <c r="L106" s="8">
        <f t="shared" si="7"/>
        <v>1.935614459605974E-71</v>
      </c>
      <c r="O106" s="9">
        <f t="shared" si="8"/>
        <v>0.99999999722436028</v>
      </c>
    </row>
    <row r="107" spans="1:15" ht="15.6" x14ac:dyDescent="0.3">
      <c r="A107" s="7">
        <v>97</v>
      </c>
      <c r="B107" s="7">
        <v>56</v>
      </c>
      <c r="C107" s="7">
        <v>3</v>
      </c>
      <c r="D107" s="7">
        <v>6.5</v>
      </c>
      <c r="F107" s="7">
        <f>(B107-$B$5)/$B$6</f>
        <v>0.69125957306695263</v>
      </c>
      <c r="G107" s="7">
        <f>(C107-$C$5)/$C$6</f>
        <v>-1.3187428917254931</v>
      </c>
      <c r="H107" s="7">
        <f>(D107-$D$5)/$D$6</f>
        <v>-0.51844863499448945</v>
      </c>
      <c r="J107" s="8">
        <f t="shared" si="5"/>
        <v>0.99999999999976352</v>
      </c>
      <c r="K107" s="8">
        <f t="shared" si="6"/>
        <v>0.9999951620537898</v>
      </c>
      <c r="L107" s="8">
        <f t="shared" si="7"/>
        <v>1</v>
      </c>
      <c r="O107" s="9">
        <f t="shared" si="8"/>
        <v>2.3094208509472377E-51</v>
      </c>
    </row>
    <row r="108" spans="1:15" ht="15.6" x14ac:dyDescent="0.3">
      <c r="A108" s="7">
        <v>98</v>
      </c>
      <c r="B108" s="7">
        <v>38</v>
      </c>
      <c r="C108" s="7">
        <v>19</v>
      </c>
      <c r="D108" s="7">
        <v>9</v>
      </c>
      <c r="F108" s="7">
        <f>(B108-$B$5)/$B$6</f>
        <v>-0.49150395499437283</v>
      </c>
      <c r="G108" s="7">
        <f>(C108-$C$5)/$C$6</f>
        <v>1.9075394121900866</v>
      </c>
      <c r="H108" s="7">
        <f>(D108-$D$5)/$D$6</f>
        <v>0.11134805474614351</v>
      </c>
      <c r="J108" s="8">
        <f t="shared" si="5"/>
        <v>0.97501681634424542</v>
      </c>
      <c r="K108" s="8">
        <f t="shared" si="6"/>
        <v>2.6364450614816983E-49</v>
      </c>
      <c r="L108" s="8">
        <f t="shared" si="7"/>
        <v>1.1952937365516241E-112</v>
      </c>
      <c r="O108" s="9">
        <f t="shared" si="8"/>
        <v>0.99999999455149391</v>
      </c>
    </row>
    <row r="109" spans="1:15" ht="15.6" x14ac:dyDescent="0.3">
      <c r="A109" s="7">
        <v>99</v>
      </c>
      <c r="B109" s="7">
        <v>45</v>
      </c>
      <c r="C109" s="7">
        <v>17</v>
      </c>
      <c r="D109" s="7">
        <v>8.5</v>
      </c>
      <c r="F109" s="7">
        <f>(B109-$B$5)/$B$6</f>
        <v>-3.1540360748301806E-2</v>
      </c>
      <c r="G109" s="7">
        <f>(C109-$C$5)/$C$6</f>
        <v>1.5042541242006393</v>
      </c>
      <c r="H109" s="7">
        <f>(D109-$D$5)/$D$6</f>
        <v>-1.4611283201983091E-2</v>
      </c>
      <c r="J109" s="8">
        <f t="shared" si="5"/>
        <v>0.97902463182817723</v>
      </c>
      <c r="K109" s="8">
        <f t="shared" si="6"/>
        <v>4.4919862002426867E-51</v>
      </c>
      <c r="L109" s="8">
        <f t="shared" si="7"/>
        <v>2.4776114963762002E-96</v>
      </c>
      <c r="O109" s="9">
        <f t="shared" si="8"/>
        <v>0.99999999556210817</v>
      </c>
    </row>
    <row r="110" spans="1:15" ht="15.6" x14ac:dyDescent="0.3">
      <c r="A110" s="7">
        <v>100</v>
      </c>
      <c r="B110" s="7">
        <v>45</v>
      </c>
      <c r="C110" s="7">
        <v>10</v>
      </c>
      <c r="D110" s="7">
        <v>13.5</v>
      </c>
      <c r="F110" s="7">
        <f>(B110-$B$5)/$B$6</f>
        <v>-3.1540360748301806E-2</v>
      </c>
      <c r="G110" s="7">
        <f>(C110-$C$5)/$C$6</f>
        <v>9.2755616237573085E-2</v>
      </c>
      <c r="H110" s="7">
        <f>(D110-$D$5)/$D$6</f>
        <v>1.244982096279283</v>
      </c>
      <c r="J110" s="8">
        <f t="shared" si="5"/>
        <v>0.99999999778563264</v>
      </c>
      <c r="K110" s="8">
        <f t="shared" si="6"/>
        <v>2.1488736901088173E-13</v>
      </c>
      <c r="L110" s="8">
        <f t="shared" si="7"/>
        <v>9.581436060393967E-19</v>
      </c>
      <c r="O110" s="9">
        <f t="shared" si="8"/>
        <v>0.99999999848344645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A8A-9E7C-47AC-935D-013F99F11718}">
  <dimension ref="A1:W110"/>
  <sheetViews>
    <sheetView workbookViewId="0">
      <selection activeCell="L22" sqref="L22"/>
    </sheetView>
  </sheetViews>
  <sheetFormatPr defaultRowHeight="16.2" x14ac:dyDescent="0.3"/>
  <cols>
    <col min="1" max="5" width="8.88671875" style="1"/>
    <col min="6" max="6" width="10.88671875" style="1" customWidth="1"/>
    <col min="7" max="7" width="17.88671875" style="1" bestFit="1" customWidth="1"/>
    <col min="8" max="8" width="10.33203125" style="1" bestFit="1" customWidth="1"/>
    <col min="9" max="9" width="12.44140625" style="1" customWidth="1"/>
    <col min="10" max="12" width="9.33203125" style="1" bestFit="1" customWidth="1"/>
    <col min="13" max="13" width="8.88671875" style="1"/>
    <col min="14" max="15" width="9.33203125" style="1" bestFit="1" customWidth="1"/>
    <col min="16" max="18" width="8.88671875" style="1"/>
    <col min="19" max="19" width="10" style="1" customWidth="1"/>
    <col min="20" max="16384" width="8.88671875" style="1"/>
  </cols>
  <sheetData>
    <row r="1" spans="1:23" x14ac:dyDescent="0.3">
      <c r="G1" s="1" t="s">
        <v>21</v>
      </c>
      <c r="J1" s="1" t="s">
        <v>10</v>
      </c>
      <c r="K1" s="1" t="s">
        <v>11</v>
      </c>
      <c r="N1" s="1" t="s">
        <v>22</v>
      </c>
      <c r="O1" s="1" t="s">
        <v>23</v>
      </c>
      <c r="S1" s="1" t="s">
        <v>20</v>
      </c>
      <c r="U1" s="1" t="s">
        <v>33</v>
      </c>
      <c r="W1" s="2">
        <f>SUMXMY2(H11:H60,S11:S60)</f>
        <v>34.349386544474342</v>
      </c>
    </row>
    <row r="2" spans="1:23" x14ac:dyDescent="0.3">
      <c r="G2" s="1">
        <f ca="1">RAND()-0.5</f>
        <v>0.34641527212221634</v>
      </c>
      <c r="I2" s="1" t="s">
        <v>13</v>
      </c>
      <c r="J2" s="1">
        <v>-20.414412744184762</v>
      </c>
      <c r="K2" s="1">
        <v>-2.3689773601262174</v>
      </c>
      <c r="M2" s="1" t="s">
        <v>13</v>
      </c>
      <c r="N2" s="1">
        <v>27.815401198995104</v>
      </c>
      <c r="O2" s="1">
        <v>0.10133785833583393</v>
      </c>
      <c r="R2" s="1" t="s">
        <v>19</v>
      </c>
      <c r="S2" s="1">
        <v>-33.728943620658811</v>
      </c>
      <c r="U2" s="1" t="s">
        <v>34</v>
      </c>
      <c r="W2" s="7">
        <f>SUMXMY2(H61:H110,S61:S110)</f>
        <v>46.254968902388782</v>
      </c>
    </row>
    <row r="3" spans="1:23" x14ac:dyDescent="0.3">
      <c r="I3" s="1" t="s">
        <v>14</v>
      </c>
      <c r="J3" s="1">
        <v>-41.393548307990116</v>
      </c>
      <c r="K3" s="1">
        <v>-22.874094707262998</v>
      </c>
      <c r="M3" s="1" t="s">
        <v>14</v>
      </c>
      <c r="N3" s="1">
        <v>40.925860566642747</v>
      </c>
      <c r="O3" s="1">
        <v>20.782166177930119</v>
      </c>
      <c r="R3" s="1" t="s">
        <v>16</v>
      </c>
      <c r="S3" s="1">
        <v>14.1310523063466</v>
      </c>
    </row>
    <row r="4" spans="1:23" x14ac:dyDescent="0.3">
      <c r="I4" s="1" t="s">
        <v>15</v>
      </c>
      <c r="J4" s="1">
        <v>-5.6027015934218021</v>
      </c>
      <c r="K4" s="1">
        <v>-68.824487708643019</v>
      </c>
      <c r="M4" s="1" t="s">
        <v>15</v>
      </c>
      <c r="N4" s="1">
        <v>-1.4417928910607454</v>
      </c>
      <c r="O4" s="1">
        <v>-7.5570962775187684</v>
      </c>
      <c r="R4" s="1" t="s">
        <v>18</v>
      </c>
      <c r="S4" s="1">
        <v>6.2665006934769218</v>
      </c>
    </row>
    <row r="5" spans="1:23" ht="15.6" x14ac:dyDescent="0.3">
      <c r="A5" s="1" t="s">
        <v>2</v>
      </c>
      <c r="B5" s="1">
        <f>AVERAGE(B11:B110)</f>
        <v>45.48</v>
      </c>
      <c r="C5" s="1">
        <f>AVERAGE(C11:C110)</f>
        <v>9.5399999999999991</v>
      </c>
      <c r="D5" s="1">
        <f>AVERAGE(D11:D110)</f>
        <v>8.5580000000000016</v>
      </c>
      <c r="F5" s="4">
        <f>AVERAGE(F11:F110)</f>
        <v>1.8193779816044752E-16</v>
      </c>
      <c r="G5" s="4">
        <f>AVERAGE(G11:G110)</f>
        <v>1.9290125052862095E-16</v>
      </c>
      <c r="H5" s="4">
        <f>AVERAGE(H11:H110)</f>
        <v>-4.1744385725905884E-16</v>
      </c>
    </row>
    <row r="6" spans="1:23" ht="15.6" x14ac:dyDescent="0.3">
      <c r="A6" s="1" t="s">
        <v>3</v>
      </c>
      <c r="B6" s="1">
        <f>STDEV(B11:B110)</f>
        <v>15.218595748808642</v>
      </c>
      <c r="C6" s="1">
        <f>STDEV(C11:C110)</f>
        <v>4.9592684374152842</v>
      </c>
      <c r="D6" s="1">
        <f>STDEV(D11:D110)</f>
        <v>3.9695349955389037</v>
      </c>
      <c r="F6" s="4">
        <f>STDEV(F11:F110)</f>
        <v>1.0000000000000004</v>
      </c>
      <c r="G6" s="4">
        <f>STDEV(G11:G110)</f>
        <v>1</v>
      </c>
      <c r="H6" s="4">
        <f>STDEV(H11:H110)</f>
        <v>1.0000000000000013</v>
      </c>
    </row>
    <row r="7" spans="1:23" ht="15.6" x14ac:dyDescent="0.3">
      <c r="A7" s="1" t="s">
        <v>0</v>
      </c>
      <c r="B7" s="1">
        <f>MAX(B11:B110)</f>
        <v>74</v>
      </c>
      <c r="C7" s="1">
        <f>MAX(C11:C110)</f>
        <v>20</v>
      </c>
      <c r="D7" s="1">
        <f>MAX(D11:D110)</f>
        <v>16.2</v>
      </c>
      <c r="F7" s="4">
        <f>MAX(F11:F110)</f>
        <v>1.8740231011282782</v>
      </c>
      <c r="G7" s="4">
        <f>MAX(G11:G110)</f>
        <v>2.1091820561848102</v>
      </c>
      <c r="H7" s="4">
        <f>MAX(H11:H110)</f>
        <v>1.9251625211991665</v>
      </c>
      <c r="R7" s="1" t="s">
        <v>35</v>
      </c>
      <c r="S7" s="1">
        <f>MAX(S11:S110)</f>
        <v>0.83745797388266241</v>
      </c>
    </row>
    <row r="8" spans="1:23" ht="15.6" x14ac:dyDescent="0.3">
      <c r="A8" s="1" t="s">
        <v>1</v>
      </c>
      <c r="B8" s="1">
        <f>MIN(B11:B110)</f>
        <v>16</v>
      </c>
      <c r="C8" s="1">
        <f>MIN(C11:C110)</f>
        <v>0</v>
      </c>
      <c r="D8" s="1">
        <f>MIN(D11:D110)</f>
        <v>0.3</v>
      </c>
      <c r="F8" s="4">
        <f>MIN(F11:F110)</f>
        <v>-1.9371038226248818</v>
      </c>
      <c r="G8" s="4">
        <f>MIN(G11:G110)</f>
        <v>-1.9236708237096642</v>
      </c>
      <c r="H8" s="4">
        <f>MIN(H11:H110)</f>
        <v>-2.0803444255512593</v>
      </c>
      <c r="R8" s="1" t="s">
        <v>36</v>
      </c>
      <c r="S8" s="4">
        <f>MIN(S11:S110)</f>
        <v>1.1929815881043269E-12</v>
      </c>
    </row>
    <row r="10" spans="1:23" ht="15.6" x14ac:dyDescent="0.3">
      <c r="A10" s="3" t="s">
        <v>4</v>
      </c>
      <c r="B10" s="3" t="s">
        <v>5</v>
      </c>
      <c r="C10" s="3" t="s">
        <v>6</v>
      </c>
      <c r="D10" s="3" t="s">
        <v>24</v>
      </c>
      <c r="E10" s="3"/>
      <c r="F10" s="3" t="s">
        <v>29</v>
      </c>
      <c r="G10" s="3" t="s">
        <v>30</v>
      </c>
      <c r="H10" s="3" t="s">
        <v>31</v>
      </c>
      <c r="I10" s="3"/>
      <c r="J10" s="3" t="s">
        <v>41</v>
      </c>
      <c r="K10" s="3" t="s">
        <v>42</v>
      </c>
      <c r="L10" s="3"/>
      <c r="M10" s="3"/>
      <c r="N10" s="1" t="s">
        <v>43</v>
      </c>
      <c r="O10" s="1" t="s">
        <v>44</v>
      </c>
      <c r="R10" s="3"/>
      <c r="S10" s="3" t="s">
        <v>32</v>
      </c>
    </row>
    <row r="11" spans="1:23" ht="15.6" x14ac:dyDescent="0.3">
      <c r="A11" s="2">
        <v>1</v>
      </c>
      <c r="B11" s="2">
        <v>58</v>
      </c>
      <c r="C11" s="2">
        <v>9</v>
      </c>
      <c r="D11" s="2">
        <v>10</v>
      </c>
      <c r="F11" s="2">
        <f>(B11-$B$5)/$B$6</f>
        <v>0.82267774285154438</v>
      </c>
      <c r="G11" s="2">
        <f>(C11-$C$5)/$C$6</f>
        <v>-0.10888702775715065</v>
      </c>
      <c r="H11" s="2">
        <f>(D11-$D$5)/$D$6</f>
        <v>0.36326673064239673</v>
      </c>
      <c r="J11" s="5">
        <f>1/(1+EXP(-($J$2*F11+$J$3*G11+$J$4)))</f>
        <v>1.7001501642661766E-8</v>
      </c>
      <c r="K11" s="5">
        <f>1/(1+EXP(-($K$2*F11+$K$3*G11+$K$4)))</f>
        <v>2.2141139900740865E-30</v>
      </c>
      <c r="L11" s="10"/>
      <c r="N11" s="5">
        <f>1/(1+EXP(-($N$2*J11+$N$3*K11+$N$4)))</f>
        <v>0.19126793579301496</v>
      </c>
      <c r="O11" s="5">
        <f>1/(1+EXP(-($O$2*J11+$O$3*K11+$O$4)))</f>
        <v>5.2211717122726501E-4</v>
      </c>
      <c r="S11" s="5">
        <f>1/(+EXP(-(N11*$S$2+O11*$S$3+$S$4)))</f>
        <v>0.83745590763502908</v>
      </c>
    </row>
    <row r="12" spans="1:23" ht="15.6" x14ac:dyDescent="0.3">
      <c r="A12" s="2">
        <v>2</v>
      </c>
      <c r="B12" s="2">
        <v>30</v>
      </c>
      <c r="C12" s="2">
        <v>6</v>
      </c>
      <c r="D12" s="2">
        <v>4.8</v>
      </c>
      <c r="F12" s="2">
        <f>(B12-$B$5)/$B$6</f>
        <v>-1.0171766341327397</v>
      </c>
      <c r="G12" s="2">
        <f>(C12-$C$5)/$C$6</f>
        <v>-0.71381495974132181</v>
      </c>
      <c r="H12" s="2">
        <f>(D12-$D$5)/$D$6</f>
        <v>-0.94671038401812002</v>
      </c>
      <c r="J12" s="5">
        <f t="shared" ref="J12:J75" si="0">1/(1+EXP(-($J$2*F12+$J$3*G12+$J$4)))</f>
        <v>1</v>
      </c>
      <c r="K12" s="5">
        <f t="shared" ref="K12:K75" si="1">1/(1+EXP(-($K$2*F12+$K$3*G12+$K$4)))</f>
        <v>1.7681322214726728E-22</v>
      </c>
      <c r="L12" s="10"/>
      <c r="N12" s="5">
        <f t="shared" ref="N12:N75" si="2">1/(1+EXP(-($N$2*J12+$N$3*K12+$N$4)))</f>
        <v>0.9999999999964837</v>
      </c>
      <c r="O12" s="5">
        <f t="shared" ref="O12:O75" si="3">1/(1+EXP(-($O$2*J12+$O$3*K12+$O$4)))</f>
        <v>5.7776903926461804E-4</v>
      </c>
      <c r="S12" s="5">
        <f t="shared" ref="S12:S75" si="4">1/(+EXP(-(N12*$S$2+O12*$S$3+$S$4)))</f>
        <v>1.1933239795884741E-12</v>
      </c>
    </row>
    <row r="13" spans="1:23" ht="15.6" x14ac:dyDescent="0.3">
      <c r="A13" s="2">
        <v>3</v>
      </c>
      <c r="B13" s="2">
        <v>37</v>
      </c>
      <c r="C13" s="2">
        <v>12</v>
      </c>
      <c r="D13" s="2">
        <v>12.8</v>
      </c>
      <c r="F13" s="2">
        <f>(B13-$B$5)/$B$6</f>
        <v>-0.5572130398866687</v>
      </c>
      <c r="G13" s="2">
        <f>(C13-$C$5)/$C$6</f>
        <v>0.49604090422702057</v>
      </c>
      <c r="H13" s="2">
        <f>(D13-$D$5)/$D$6</f>
        <v>1.0686390231519058</v>
      </c>
      <c r="J13" s="5">
        <f t="shared" si="0"/>
        <v>3.8871549691458057E-7</v>
      </c>
      <c r="K13" s="5">
        <f t="shared" si="1"/>
        <v>5.6946606082896744E-35</v>
      </c>
      <c r="L13" s="10"/>
      <c r="N13" s="5">
        <f t="shared" si="2"/>
        <v>0.19126953513913331</v>
      </c>
      <c r="O13" s="5">
        <f t="shared" si="3"/>
        <v>5.2211719088447186E-4</v>
      </c>
      <c r="S13" s="5">
        <f t="shared" si="4"/>
        <v>0.8374107331510322</v>
      </c>
    </row>
    <row r="14" spans="1:23" ht="15.6" x14ac:dyDescent="0.3">
      <c r="A14" s="2">
        <v>4</v>
      </c>
      <c r="B14" s="2">
        <v>70</v>
      </c>
      <c r="C14" s="2">
        <v>12</v>
      </c>
      <c r="D14" s="2">
        <v>5.0999999999999996</v>
      </c>
      <c r="F14" s="2">
        <f>(B14-$B$5)/$B$6</f>
        <v>1.6111867615590947</v>
      </c>
      <c r="G14" s="2">
        <f>(C14-$C$5)/$C$6</f>
        <v>0.49604090422702057</v>
      </c>
      <c r="H14" s="2">
        <f>(D14-$D$5)/$D$6</f>
        <v>-0.87113478124924404</v>
      </c>
      <c r="J14" s="5">
        <f t="shared" si="0"/>
        <v>2.31679817186041E-26</v>
      </c>
      <c r="K14" s="5">
        <f t="shared" si="1"/>
        <v>3.3461457098894527E-37</v>
      </c>
      <c r="L14" s="10"/>
      <c r="N14" s="5">
        <f t="shared" si="2"/>
        <v>0.19126786264216447</v>
      </c>
      <c r="O14" s="5">
        <f t="shared" si="3"/>
        <v>5.2211717032818125E-4</v>
      </c>
      <c r="S14" s="5">
        <f t="shared" si="4"/>
        <v>0.83745797388266241</v>
      </c>
    </row>
    <row r="15" spans="1:23" ht="15.6" x14ac:dyDescent="0.3">
      <c r="A15" s="2">
        <v>5</v>
      </c>
      <c r="B15" s="2">
        <v>40</v>
      </c>
      <c r="C15" s="2">
        <v>5</v>
      </c>
      <c r="D15" s="2">
        <v>5.3</v>
      </c>
      <c r="F15" s="2">
        <f>(B15-$B$5)/$B$6</f>
        <v>-0.36008578520978113</v>
      </c>
      <c r="G15" s="2">
        <f>(C15-$C$5)/$C$6</f>
        <v>-0.91545760373604557</v>
      </c>
      <c r="H15" s="2">
        <f>(D15-$D$5)/$D$6</f>
        <v>-0.82075104606999338</v>
      </c>
      <c r="J15" s="5">
        <f t="shared" si="0"/>
        <v>1</v>
      </c>
      <c r="K15" s="5">
        <f t="shared" si="1"/>
        <v>3.7550374008252328E-21</v>
      </c>
      <c r="L15" s="10"/>
      <c r="N15" s="5">
        <f t="shared" si="2"/>
        <v>0.9999999999964837</v>
      </c>
      <c r="O15" s="5">
        <f t="shared" si="3"/>
        <v>5.7776903926461804E-4</v>
      </c>
      <c r="S15" s="5">
        <f t="shared" si="4"/>
        <v>1.1933239795884741E-12</v>
      </c>
    </row>
    <row r="16" spans="1:23" ht="15.6" x14ac:dyDescent="0.3">
      <c r="A16" s="2">
        <v>6</v>
      </c>
      <c r="B16" s="2">
        <v>27</v>
      </c>
      <c r="C16" s="2">
        <v>7</v>
      </c>
      <c r="D16" s="2">
        <v>6.2</v>
      </c>
      <c r="F16" s="2">
        <f>(B16-$B$5)/$B$6</f>
        <v>-1.2143038888096274</v>
      </c>
      <c r="G16" s="2">
        <f>(C16-$C$5)/$C$6</f>
        <v>-0.51217231574659805</v>
      </c>
      <c r="H16" s="2">
        <f>(D16-$D$5)/$D$6</f>
        <v>-0.59402423776336544</v>
      </c>
      <c r="J16" s="5">
        <f t="shared" si="0"/>
        <v>1</v>
      </c>
      <c r="K16" s="5">
        <f t="shared" si="1"/>
        <v>2.8002004417078098E-24</v>
      </c>
      <c r="L16" s="10"/>
      <c r="N16" s="5">
        <f t="shared" si="2"/>
        <v>0.9999999999964837</v>
      </c>
      <c r="O16" s="5">
        <f t="shared" si="3"/>
        <v>5.7776903926461804E-4</v>
      </c>
      <c r="S16" s="5">
        <f t="shared" si="4"/>
        <v>1.1933239795884741E-12</v>
      </c>
    </row>
    <row r="17" spans="1:19" ht="15.6" x14ac:dyDescent="0.3">
      <c r="A17" s="2">
        <v>7</v>
      </c>
      <c r="B17" s="2">
        <v>39</v>
      </c>
      <c r="C17" s="2">
        <v>13</v>
      </c>
      <c r="D17" s="2">
        <v>11.7</v>
      </c>
      <c r="F17" s="2">
        <f>(B17-$B$5)/$B$6</f>
        <v>-0.42579487010207701</v>
      </c>
      <c r="G17" s="2">
        <f>(C17-$C$5)/$C$6</f>
        <v>0.69768354822174428</v>
      </c>
      <c r="H17" s="2">
        <f>(D17-$D$5)/$D$6</f>
        <v>0.79152847966602702</v>
      </c>
      <c r="J17" s="5">
        <f t="shared" si="0"/>
        <v>6.3033049312820288E-12</v>
      </c>
      <c r="K17" s="5">
        <f t="shared" si="1"/>
        <v>4.1411750735010099E-37</v>
      </c>
      <c r="L17" s="10"/>
      <c r="N17" s="5">
        <f t="shared" si="2"/>
        <v>0.19126786266928514</v>
      </c>
      <c r="O17" s="5">
        <f t="shared" si="3"/>
        <v>5.2211717032851453E-4</v>
      </c>
      <c r="S17" s="5">
        <f t="shared" si="4"/>
        <v>0.83745797311660075</v>
      </c>
    </row>
    <row r="18" spans="1:19" ht="15.6" x14ac:dyDescent="0.3">
      <c r="A18" s="2">
        <v>8</v>
      </c>
      <c r="B18" s="2">
        <v>52</v>
      </c>
      <c r="C18" s="2">
        <v>6</v>
      </c>
      <c r="D18" s="2">
        <v>5.7</v>
      </c>
      <c r="F18" s="2">
        <f>(B18-$B$5)/$B$6</f>
        <v>0.42842323349776923</v>
      </c>
      <c r="G18" s="2">
        <f>(C18-$C$5)/$C$6</f>
        <v>-0.71381495974132181</v>
      </c>
      <c r="H18" s="2">
        <f>(D18-$D$5)/$D$6</f>
        <v>-0.71998357571149207</v>
      </c>
      <c r="J18" s="5">
        <f t="shared" si="0"/>
        <v>0.99999974920349366</v>
      </c>
      <c r="K18" s="5">
        <f t="shared" si="1"/>
        <v>5.7574840078590232E-24</v>
      </c>
      <c r="L18" s="10"/>
      <c r="N18" s="5">
        <f t="shared" si="2"/>
        <v>0.9999999999964837</v>
      </c>
      <c r="O18" s="5">
        <f t="shared" si="3"/>
        <v>5.7776902458899794E-4</v>
      </c>
      <c r="S18" s="5">
        <f t="shared" si="4"/>
        <v>1.1933239793410035E-12</v>
      </c>
    </row>
    <row r="19" spans="1:19" ht="15.6" x14ac:dyDescent="0.3">
      <c r="A19" s="2">
        <v>9</v>
      </c>
      <c r="B19" s="2">
        <v>61</v>
      </c>
      <c r="C19" s="2">
        <v>8</v>
      </c>
      <c r="D19" s="2">
        <v>10.8</v>
      </c>
      <c r="F19" s="2">
        <f>(B19-$B$5)/$B$6</f>
        <v>1.019804997528432</v>
      </c>
      <c r="G19" s="2">
        <f>(C19-$C$5)/$C$6</f>
        <v>-0.31052967175187435</v>
      </c>
      <c r="H19" s="2">
        <f>(D19-$D$5)/$D$6</f>
        <v>0.56480167135939952</v>
      </c>
      <c r="J19" s="5">
        <f t="shared" si="0"/>
        <v>1.2814759680527001E-6</v>
      </c>
      <c r="K19" s="5">
        <f t="shared" si="1"/>
        <v>1.3980593065958417E-28</v>
      </c>
      <c r="L19" s="10"/>
      <c r="N19" s="5">
        <f t="shared" si="2"/>
        <v>0.19127337639482089</v>
      </c>
      <c r="O19" s="5">
        <f t="shared" si="3"/>
        <v>5.2211723809598033E-4</v>
      </c>
      <c r="S19" s="5">
        <f t="shared" si="4"/>
        <v>0.83730224455000934</v>
      </c>
    </row>
    <row r="20" spans="1:19" ht="15.6" x14ac:dyDescent="0.3">
      <c r="A20" s="2">
        <v>10</v>
      </c>
      <c r="B20" s="2">
        <v>44</v>
      </c>
      <c r="C20" s="2">
        <v>14</v>
      </c>
      <c r="D20" s="2">
        <v>15.2</v>
      </c>
      <c r="F20" s="2">
        <f>(B20-$B$5)/$B$6</f>
        <v>-9.7249445640597676E-2</v>
      </c>
      <c r="G20" s="2">
        <f>(C20-$C$5)/$C$6</f>
        <v>0.89932619221646803</v>
      </c>
      <c r="H20" s="2">
        <f>(D20-$D$5)/$D$6</f>
        <v>1.6732438453029133</v>
      </c>
      <c r="J20" s="5">
        <f t="shared" si="0"/>
        <v>1.8272611762074302E-18</v>
      </c>
      <c r="K20" s="5">
        <f t="shared" si="1"/>
        <v>1.8878529152881063E-39</v>
      </c>
      <c r="L20" s="10"/>
      <c r="N20" s="5">
        <f t="shared" si="2"/>
        <v>0.19126786264216447</v>
      </c>
      <c r="O20" s="5">
        <f t="shared" si="3"/>
        <v>5.2211717032818125E-4</v>
      </c>
      <c r="S20" s="5">
        <f t="shared" si="4"/>
        <v>0.83745797388266241</v>
      </c>
    </row>
    <row r="21" spans="1:19" ht="15.6" x14ac:dyDescent="0.3">
      <c r="A21" s="2">
        <v>11</v>
      </c>
      <c r="B21" s="2">
        <v>62</v>
      </c>
      <c r="C21" s="2">
        <v>17</v>
      </c>
      <c r="D21" s="2">
        <v>6.2</v>
      </c>
      <c r="F21" s="2">
        <f>(B21-$B$5)/$B$6</f>
        <v>1.0855140824207279</v>
      </c>
      <c r="G21" s="2">
        <f>(C21-$C$5)/$C$6</f>
        <v>1.5042541242006393</v>
      </c>
      <c r="H21" s="2">
        <f>(D21-$D$5)/$D$6</f>
        <v>-0.59402423776336544</v>
      </c>
      <c r="J21" s="5">
        <f t="shared" si="0"/>
        <v>7.9578101130933689E-40</v>
      </c>
      <c r="K21" s="5">
        <f t="shared" si="1"/>
        <v>1.1212195568869075E-46</v>
      </c>
      <c r="L21" s="10"/>
      <c r="N21" s="5">
        <f t="shared" si="2"/>
        <v>0.19126786264216447</v>
      </c>
      <c r="O21" s="5">
        <f t="shared" si="3"/>
        <v>5.2211717032818125E-4</v>
      </c>
      <c r="S21" s="5">
        <f t="shared" si="4"/>
        <v>0.83745797388266241</v>
      </c>
    </row>
    <row r="22" spans="1:19" ht="15.6" x14ac:dyDescent="0.3">
      <c r="A22" s="2">
        <v>12</v>
      </c>
      <c r="B22" s="2">
        <v>18</v>
      </c>
      <c r="C22" s="2">
        <v>5</v>
      </c>
      <c r="D22" s="2">
        <v>4.9000000000000004</v>
      </c>
      <c r="F22" s="2">
        <f>(B22-$B$5)/$B$6</f>
        <v>-1.80568565284029</v>
      </c>
      <c r="G22" s="2">
        <f>(C22-$C$5)/$C$6</f>
        <v>-0.91545760373604557</v>
      </c>
      <c r="H22" s="2">
        <f>(D22-$D$5)/$D$6</f>
        <v>-0.92151851642849458</v>
      </c>
      <c r="J22" s="5">
        <f t="shared" si="0"/>
        <v>1</v>
      </c>
      <c r="K22" s="5">
        <f t="shared" si="1"/>
        <v>1.1531777790735049E-19</v>
      </c>
      <c r="L22" s="10"/>
      <c r="N22" s="5">
        <f t="shared" si="2"/>
        <v>0.9999999999964837</v>
      </c>
      <c r="O22" s="5">
        <f t="shared" si="3"/>
        <v>5.7776903926461804E-4</v>
      </c>
      <c r="S22" s="5">
        <f t="shared" si="4"/>
        <v>1.1933239795884741E-12</v>
      </c>
    </row>
    <row r="23" spans="1:19" ht="15.6" x14ac:dyDescent="0.3">
      <c r="A23" s="2">
        <v>13</v>
      </c>
      <c r="B23" s="2">
        <v>16</v>
      </c>
      <c r="C23" s="2">
        <v>0</v>
      </c>
      <c r="D23" s="2">
        <v>2.9</v>
      </c>
      <c r="F23" s="2">
        <f>(B23-$B$5)/$B$6</f>
        <v>-1.9371038226248818</v>
      </c>
      <c r="G23" s="2">
        <f>(C23-$C$5)/$C$6</f>
        <v>-1.9236708237096642</v>
      </c>
      <c r="H23" s="2">
        <f>(D23-$D$5)/$D$6</f>
        <v>-1.425355868221001</v>
      </c>
      <c r="J23" s="5">
        <f t="shared" si="0"/>
        <v>1</v>
      </c>
      <c r="K23" s="5">
        <f t="shared" si="1"/>
        <v>1.6322539218645295E-9</v>
      </c>
      <c r="L23" s="10"/>
      <c r="N23" s="5">
        <f t="shared" si="2"/>
        <v>0.9999999999964837</v>
      </c>
      <c r="O23" s="5">
        <f t="shared" si="3"/>
        <v>5.777690588522448E-4</v>
      </c>
      <c r="S23" s="5">
        <f t="shared" si="4"/>
        <v>1.1933239799187765E-12</v>
      </c>
    </row>
    <row r="24" spans="1:19" ht="15.6" x14ac:dyDescent="0.3">
      <c r="A24" s="2">
        <v>14</v>
      </c>
      <c r="B24" s="2">
        <v>18</v>
      </c>
      <c r="C24" s="2">
        <v>12</v>
      </c>
      <c r="D24" s="2">
        <v>4.5999999999999996</v>
      </c>
      <c r="F24" s="2">
        <f>(B24-$B$5)/$B$6</f>
        <v>-1.80568565284029</v>
      </c>
      <c r="G24" s="2">
        <f>(C24-$C$5)/$C$6</f>
        <v>0.49604090422702057</v>
      </c>
      <c r="H24" s="2">
        <f>(D24-$D$5)/$D$6</f>
        <v>-0.99709411919737068</v>
      </c>
      <c r="J24" s="5">
        <f t="shared" si="0"/>
        <v>0.99997804332654838</v>
      </c>
      <c r="K24" s="5">
        <f t="shared" si="1"/>
        <v>1.0963233465932298E-33</v>
      </c>
      <c r="L24" s="10"/>
      <c r="N24" s="5">
        <f t="shared" si="2"/>
        <v>0.99999999999648148</v>
      </c>
      <c r="O24" s="5">
        <f t="shared" si="3"/>
        <v>5.7776775444827195E-4</v>
      </c>
      <c r="S24" s="5">
        <f t="shared" si="4"/>
        <v>1.1933239579227966E-12</v>
      </c>
    </row>
    <row r="25" spans="1:19" ht="15.6" x14ac:dyDescent="0.3">
      <c r="A25" s="2">
        <v>15</v>
      </c>
      <c r="B25" s="2">
        <v>71</v>
      </c>
      <c r="C25" s="2">
        <v>2</v>
      </c>
      <c r="D25" s="2">
        <v>5</v>
      </c>
      <c r="F25" s="2">
        <f>(B25-$B$5)/$B$6</f>
        <v>1.6768958464513906</v>
      </c>
      <c r="G25" s="2">
        <f>(C25-$C$5)/$C$6</f>
        <v>-1.5203855357202167</v>
      </c>
      <c r="H25" s="2">
        <f>(D25-$D$5)/$D$6</f>
        <v>-0.89632664883886937</v>
      </c>
      <c r="J25" s="5">
        <f t="shared" si="0"/>
        <v>0.99999999990701727</v>
      </c>
      <c r="K25" s="5">
        <f t="shared" si="1"/>
        <v>3.0782871197597959E-17</v>
      </c>
      <c r="L25" s="10"/>
      <c r="N25" s="5">
        <f t="shared" si="2"/>
        <v>0.9999999999964837</v>
      </c>
      <c r="O25" s="5">
        <f t="shared" si="3"/>
        <v>5.7776903925917751E-4</v>
      </c>
      <c r="S25" s="5">
        <f t="shared" si="4"/>
        <v>1.1933239795883806E-12</v>
      </c>
    </row>
    <row r="26" spans="1:19" ht="15.6" x14ac:dyDescent="0.3">
      <c r="A26" s="2">
        <v>16</v>
      </c>
      <c r="B26" s="2">
        <v>60</v>
      </c>
      <c r="C26" s="2">
        <v>8</v>
      </c>
      <c r="D26" s="2">
        <v>11</v>
      </c>
      <c r="F26" s="2">
        <f>(B26-$B$5)/$B$6</f>
        <v>0.95409591263613613</v>
      </c>
      <c r="G26" s="2">
        <f>(C26-$C$5)/$C$6</f>
        <v>-0.31052967175187435</v>
      </c>
      <c r="H26" s="2">
        <f>(D26-$D$5)/$D$6</f>
        <v>0.61518540653864995</v>
      </c>
      <c r="J26" s="5">
        <f t="shared" si="0"/>
        <v>4.9009118235843572E-6</v>
      </c>
      <c r="K26" s="5">
        <f t="shared" si="1"/>
        <v>1.6335383023894665E-28</v>
      </c>
      <c r="L26" s="10"/>
      <c r="N26" s="5">
        <f t="shared" si="2"/>
        <v>0.19128895024440226</v>
      </c>
      <c r="O26" s="5">
        <f t="shared" si="3"/>
        <v>5.2211742950125639E-4</v>
      </c>
      <c r="S26" s="5">
        <f t="shared" si="4"/>
        <v>0.83686253623853157</v>
      </c>
    </row>
    <row r="27" spans="1:19" ht="15.6" x14ac:dyDescent="0.3">
      <c r="A27" s="2">
        <v>17</v>
      </c>
      <c r="B27" s="2">
        <v>46</v>
      </c>
      <c r="C27" s="2">
        <v>9</v>
      </c>
      <c r="D27" s="2">
        <v>10.4</v>
      </c>
      <c r="F27" s="2">
        <f>(B27-$B$5)/$B$6</f>
        <v>3.4168724143994057E-2</v>
      </c>
      <c r="G27" s="2">
        <f>(C27-$C$5)/$C$6</f>
        <v>-0.10888702775715065</v>
      </c>
      <c r="H27" s="2">
        <f>(D27-$D$5)/$D$6</f>
        <v>0.46403420100089809</v>
      </c>
      <c r="J27" s="5">
        <f t="shared" si="0"/>
        <v>0.14270340145205249</v>
      </c>
      <c r="K27" s="5">
        <f t="shared" si="1"/>
        <v>1.4336551607331612E-29</v>
      </c>
      <c r="L27" s="10"/>
      <c r="N27" s="5">
        <f t="shared" si="2"/>
        <v>0.92605139927351099</v>
      </c>
      <c r="O27" s="5">
        <f t="shared" si="3"/>
        <v>5.2971847104260335E-4</v>
      </c>
      <c r="S27" s="5">
        <f t="shared" si="4"/>
        <v>1.4443895273922886E-11</v>
      </c>
    </row>
    <row r="28" spans="1:19" ht="15.6" x14ac:dyDescent="0.3">
      <c r="A28" s="2">
        <v>18</v>
      </c>
      <c r="B28" s="2">
        <v>58</v>
      </c>
      <c r="C28" s="2">
        <v>9</v>
      </c>
      <c r="D28" s="2">
        <v>13.9</v>
      </c>
      <c r="F28" s="2">
        <f>(B28-$B$5)/$B$6</f>
        <v>0.82267774285154438</v>
      </c>
      <c r="G28" s="2">
        <f>(C28-$C$5)/$C$6</f>
        <v>-0.10888702775715065</v>
      </c>
      <c r="H28" s="2">
        <f>(D28-$D$5)/$D$6</f>
        <v>1.3457495666377843</v>
      </c>
      <c r="J28" s="5">
        <f t="shared" si="0"/>
        <v>1.7001501642661766E-8</v>
      </c>
      <c r="K28" s="5">
        <f t="shared" si="1"/>
        <v>2.2141139900740865E-30</v>
      </c>
      <c r="L28" s="10"/>
      <c r="N28" s="5">
        <f t="shared" si="2"/>
        <v>0.19126793579301496</v>
      </c>
      <c r="O28" s="5">
        <f t="shared" si="3"/>
        <v>5.2211717122726501E-4</v>
      </c>
      <c r="S28" s="5">
        <f t="shared" si="4"/>
        <v>0.83745590763502908</v>
      </c>
    </row>
    <row r="29" spans="1:19" ht="15.6" x14ac:dyDescent="0.3">
      <c r="A29" s="2">
        <v>19</v>
      </c>
      <c r="B29" s="2">
        <v>48</v>
      </c>
      <c r="C29" s="2">
        <v>5</v>
      </c>
      <c r="D29" s="2">
        <v>9.1</v>
      </c>
      <c r="F29" s="2">
        <f>(B29-$B$5)/$B$6</f>
        <v>0.16558689392858578</v>
      </c>
      <c r="G29" s="2">
        <f>(C29-$C$5)/$C$6</f>
        <v>-0.91545760373604557</v>
      </c>
      <c r="H29" s="2">
        <f>(D29-$D$5)/$D$6</f>
        <v>0.13653992233576875</v>
      </c>
      <c r="J29" s="5">
        <f t="shared" si="0"/>
        <v>0.999999999999722</v>
      </c>
      <c r="K29" s="5">
        <f t="shared" si="1"/>
        <v>1.08089734345785E-21</v>
      </c>
      <c r="L29" s="10"/>
      <c r="N29" s="5">
        <f t="shared" si="2"/>
        <v>0.9999999999964837</v>
      </c>
      <c r="O29" s="5">
        <f t="shared" si="3"/>
        <v>5.777690392646021E-4</v>
      </c>
      <c r="S29" s="5">
        <f t="shared" si="4"/>
        <v>1.1933239795884741E-12</v>
      </c>
    </row>
    <row r="30" spans="1:19" ht="15.6" x14ac:dyDescent="0.3">
      <c r="A30" s="2">
        <v>20</v>
      </c>
      <c r="B30" s="2">
        <v>46</v>
      </c>
      <c r="C30" s="2">
        <v>6</v>
      </c>
      <c r="D30" s="2">
        <v>10.3</v>
      </c>
      <c r="F30" s="2">
        <f>(B30-$B$5)/$B$6</f>
        <v>3.4168724143994057E-2</v>
      </c>
      <c r="G30" s="2">
        <f>(C30-$C$5)/$C$6</f>
        <v>-0.71381495974132181</v>
      </c>
      <c r="H30" s="2">
        <f>(D30-$D$5)/$D$6</f>
        <v>0.43884233341127288</v>
      </c>
      <c r="J30" s="5">
        <f t="shared" si="0"/>
        <v>0.99999999991984811</v>
      </c>
      <c r="K30" s="5">
        <f t="shared" si="1"/>
        <v>1.4650589621824284E-23</v>
      </c>
      <c r="L30" s="10"/>
      <c r="N30" s="5">
        <f t="shared" si="2"/>
        <v>0.9999999999964837</v>
      </c>
      <c r="O30" s="5">
        <f t="shared" si="3"/>
        <v>5.7776903925992789E-4</v>
      </c>
      <c r="S30" s="5">
        <f t="shared" si="4"/>
        <v>1.1933239795883978E-12</v>
      </c>
    </row>
    <row r="31" spans="1:19" ht="15.6" x14ac:dyDescent="0.3">
      <c r="A31" s="2">
        <v>21</v>
      </c>
      <c r="B31" s="2">
        <v>47</v>
      </c>
      <c r="C31" s="2">
        <v>10</v>
      </c>
      <c r="D31" s="2">
        <v>10.8</v>
      </c>
      <c r="F31" s="2">
        <f>(B31-$B$5)/$B$6</f>
        <v>9.9877809036289913E-2</v>
      </c>
      <c r="G31" s="2">
        <f>(C31-$C$5)/$C$6</f>
        <v>9.2755616237573085E-2</v>
      </c>
      <c r="H31" s="2">
        <f>(D31-$D$5)/$D$6</f>
        <v>0.56480167135939952</v>
      </c>
      <c r="J31" s="5">
        <f t="shared" si="0"/>
        <v>1.0322931113359814E-5</v>
      </c>
      <c r="K31" s="5">
        <f t="shared" si="1"/>
        <v>1.218159551458079E-31</v>
      </c>
      <c r="L31" s="10"/>
      <c r="N31" s="5">
        <f t="shared" si="2"/>
        <v>0.19131228213156418</v>
      </c>
      <c r="O31" s="5">
        <f t="shared" si="3"/>
        <v>5.2211771623201185E-4</v>
      </c>
      <c r="S31" s="5">
        <f t="shared" si="4"/>
        <v>0.83620422143226136</v>
      </c>
    </row>
    <row r="32" spans="1:19" ht="15.6" x14ac:dyDescent="0.3">
      <c r="A32" s="2">
        <v>22</v>
      </c>
      <c r="B32" s="2">
        <v>36</v>
      </c>
      <c r="C32" s="2">
        <v>18</v>
      </c>
      <c r="D32" s="2">
        <v>9.5</v>
      </c>
      <c r="F32" s="2">
        <f>(B32-$B$5)/$B$6</f>
        <v>-0.62292212477896458</v>
      </c>
      <c r="G32" s="2">
        <f>(C32-$C$5)/$C$6</f>
        <v>1.705896768195363</v>
      </c>
      <c r="H32" s="2">
        <f>(D32-$D$5)/$D$6</f>
        <v>0.23730739269427012</v>
      </c>
      <c r="J32" s="5">
        <f t="shared" si="0"/>
        <v>2.6462673248647007E-28</v>
      </c>
      <c r="K32" s="5">
        <f t="shared" si="1"/>
        <v>6.3716332652372157E-47</v>
      </c>
      <c r="L32" s="10"/>
      <c r="N32" s="5">
        <f t="shared" si="2"/>
        <v>0.19126786264216447</v>
      </c>
      <c r="O32" s="5">
        <f t="shared" si="3"/>
        <v>5.2211717032818125E-4</v>
      </c>
      <c r="S32" s="5">
        <f t="shared" si="4"/>
        <v>0.83745797388266241</v>
      </c>
    </row>
    <row r="33" spans="1:19" ht="15.6" x14ac:dyDescent="0.3">
      <c r="A33" s="2">
        <v>23</v>
      </c>
      <c r="B33" s="2">
        <v>34</v>
      </c>
      <c r="C33" s="2">
        <v>8</v>
      </c>
      <c r="D33" s="2">
        <v>6.7</v>
      </c>
      <c r="F33" s="2">
        <f>(B33-$B$5)/$B$6</f>
        <v>-0.75434029456355634</v>
      </c>
      <c r="G33" s="2">
        <f>(C33-$C$5)/$C$6</f>
        <v>-0.31052967175187435</v>
      </c>
      <c r="H33" s="2">
        <f>(D33-$D$5)/$D$6</f>
        <v>-0.4680648998152388</v>
      </c>
      <c r="J33" s="5">
        <f t="shared" si="0"/>
        <v>0.99999999985446975</v>
      </c>
      <c r="K33" s="5">
        <f t="shared" si="1"/>
        <v>9.3503147226996623E-27</v>
      </c>
      <c r="L33" s="10"/>
      <c r="N33" s="5">
        <f t="shared" si="2"/>
        <v>0.9999999999964837</v>
      </c>
      <c r="O33" s="5">
        <f t="shared" si="3"/>
        <v>5.7776903925610239E-4</v>
      </c>
      <c r="S33" s="5">
        <f t="shared" si="4"/>
        <v>1.1933239795883299E-12</v>
      </c>
    </row>
    <row r="34" spans="1:19" ht="15.6" x14ac:dyDescent="0.3">
      <c r="A34" s="2">
        <v>24</v>
      </c>
      <c r="B34" s="2">
        <v>64</v>
      </c>
      <c r="C34" s="2">
        <v>12</v>
      </c>
      <c r="D34" s="2">
        <v>9.9</v>
      </c>
      <c r="F34" s="2">
        <f>(B34-$B$5)/$B$6</f>
        <v>1.2169322522053196</v>
      </c>
      <c r="G34" s="2">
        <f>(C34-$C$5)/$C$6</f>
        <v>0.49604090422702057</v>
      </c>
      <c r="H34" s="2">
        <f>(D34-$D$5)/$D$6</f>
        <v>0.33807486305277151</v>
      </c>
      <c r="J34" s="5">
        <f t="shared" si="0"/>
        <v>7.2493016156531253E-23</v>
      </c>
      <c r="K34" s="5">
        <f t="shared" si="1"/>
        <v>8.5146580595797974E-37</v>
      </c>
      <c r="L34" s="10"/>
      <c r="N34" s="5">
        <f t="shared" si="2"/>
        <v>0.19126786264216447</v>
      </c>
      <c r="O34" s="5">
        <f t="shared" si="3"/>
        <v>5.2211717032818125E-4</v>
      </c>
      <c r="S34" s="5">
        <f t="shared" si="4"/>
        <v>0.83745797388266241</v>
      </c>
    </row>
    <row r="35" spans="1:19" ht="15.6" x14ac:dyDescent="0.3">
      <c r="A35" s="2">
        <v>25</v>
      </c>
      <c r="B35" s="2">
        <v>63</v>
      </c>
      <c r="C35" s="2">
        <v>3</v>
      </c>
      <c r="D35" s="2">
        <v>3.2</v>
      </c>
      <c r="F35" s="2">
        <f>(B35-$B$5)/$B$6</f>
        <v>1.1512231673130238</v>
      </c>
      <c r="G35" s="2">
        <f>(C35-$C$5)/$C$6</f>
        <v>-1.3187428917254931</v>
      </c>
      <c r="H35" s="2">
        <f>(D35-$D$5)/$D$6</f>
        <v>-1.3497802654521251</v>
      </c>
      <c r="J35" s="5">
        <f t="shared" si="0"/>
        <v>0.99999999999143374</v>
      </c>
      <c r="K35" s="5">
        <f t="shared" si="1"/>
        <v>1.0617007944214231E-18</v>
      </c>
      <c r="L35" s="10"/>
      <c r="N35" s="5">
        <f t="shared" si="2"/>
        <v>0.9999999999964837</v>
      </c>
      <c r="O35" s="5">
        <f t="shared" si="3"/>
        <v>5.7776903926411692E-4</v>
      </c>
      <c r="S35" s="5">
        <f t="shared" si="4"/>
        <v>1.1933239795884655E-12</v>
      </c>
    </row>
    <row r="36" spans="1:19" ht="15.6" x14ac:dyDescent="0.3">
      <c r="A36" s="2">
        <v>26</v>
      </c>
      <c r="B36" s="2">
        <v>41</v>
      </c>
      <c r="C36" s="2">
        <v>15</v>
      </c>
      <c r="D36" s="2">
        <v>13.3</v>
      </c>
      <c r="F36" s="2">
        <f>(B36-$B$5)/$B$6</f>
        <v>-0.29437670031748525</v>
      </c>
      <c r="G36" s="2">
        <f>(C36-$C$5)/$C$6</f>
        <v>1.1009688362111918</v>
      </c>
      <c r="H36" s="2">
        <f>(D36-$D$5)/$D$6</f>
        <v>1.1945983611000326</v>
      </c>
      <c r="J36" s="5">
        <f t="shared" si="0"/>
        <v>2.4242471478940926E-20</v>
      </c>
      <c r="K36" s="5">
        <f t="shared" si="1"/>
        <v>2.9898027438616374E-41</v>
      </c>
      <c r="L36" s="10"/>
      <c r="N36" s="5">
        <f t="shared" si="2"/>
        <v>0.19126786264216447</v>
      </c>
      <c r="O36" s="5">
        <f t="shared" si="3"/>
        <v>5.2211717032818125E-4</v>
      </c>
      <c r="S36" s="5">
        <f t="shared" si="4"/>
        <v>0.83745797388266241</v>
      </c>
    </row>
    <row r="37" spans="1:19" ht="15.6" x14ac:dyDescent="0.3">
      <c r="A37" s="2">
        <v>27</v>
      </c>
      <c r="B37" s="2">
        <v>25</v>
      </c>
      <c r="C37" s="2">
        <v>2</v>
      </c>
      <c r="D37" s="2">
        <v>1.9</v>
      </c>
      <c r="F37" s="2">
        <f>(B37-$B$5)/$B$6</f>
        <v>-1.3457220585942191</v>
      </c>
      <c r="G37" s="2">
        <f>(C37-$C$5)/$C$6</f>
        <v>-1.5203855357202167</v>
      </c>
      <c r="H37" s="2">
        <f>(D37-$D$5)/$D$6</f>
        <v>-1.6772745441172541</v>
      </c>
      <c r="J37" s="5">
        <f t="shared" si="0"/>
        <v>1</v>
      </c>
      <c r="K37" s="5">
        <f t="shared" si="1"/>
        <v>3.9635156377334975E-14</v>
      </c>
      <c r="L37" s="10"/>
      <c r="N37" s="5">
        <f t="shared" si="2"/>
        <v>0.9999999999964837</v>
      </c>
      <c r="O37" s="5">
        <f t="shared" si="3"/>
        <v>5.7776903926509389E-4</v>
      </c>
      <c r="S37" s="5">
        <f t="shared" si="4"/>
        <v>1.1933239795884826E-12</v>
      </c>
    </row>
    <row r="38" spans="1:19" ht="15.6" x14ac:dyDescent="0.3">
      <c r="A38" s="2">
        <v>28</v>
      </c>
      <c r="B38" s="2">
        <v>37</v>
      </c>
      <c r="C38" s="2">
        <v>5</v>
      </c>
      <c r="D38" s="2">
        <v>5.6</v>
      </c>
      <c r="F38" s="2">
        <f>(B38-$B$5)/$B$6</f>
        <v>-0.5572130398866687</v>
      </c>
      <c r="G38" s="2">
        <f>(C38-$C$5)/$C$6</f>
        <v>-0.91545760373604557</v>
      </c>
      <c r="H38" s="2">
        <f>(D38-$D$5)/$D$6</f>
        <v>-0.74517544330111751</v>
      </c>
      <c r="J38" s="5">
        <f t="shared" si="0"/>
        <v>1</v>
      </c>
      <c r="K38" s="5">
        <f t="shared" si="1"/>
        <v>5.9899810518962285E-21</v>
      </c>
      <c r="L38" s="10"/>
      <c r="N38" s="5">
        <f t="shared" si="2"/>
        <v>0.9999999999964837</v>
      </c>
      <c r="O38" s="5">
        <f t="shared" si="3"/>
        <v>5.7776903926461804E-4</v>
      </c>
      <c r="S38" s="5">
        <f t="shared" si="4"/>
        <v>1.1933239795884741E-12</v>
      </c>
    </row>
    <row r="39" spans="1:19" ht="15.6" x14ac:dyDescent="0.3">
      <c r="A39" s="2">
        <v>29</v>
      </c>
      <c r="B39" s="2">
        <v>22</v>
      </c>
      <c r="C39" s="2">
        <v>7</v>
      </c>
      <c r="D39" s="2">
        <v>2.1</v>
      </c>
      <c r="F39" s="2">
        <f>(B39-$B$5)/$B$6</f>
        <v>-1.5428493132711067</v>
      </c>
      <c r="G39" s="2">
        <f>(C39-$C$5)/$C$6</f>
        <v>-0.51217231574659805</v>
      </c>
      <c r="H39" s="2">
        <f>(D39-$D$5)/$D$6</f>
        <v>-1.6268908089380036</v>
      </c>
      <c r="J39" s="5">
        <f t="shared" si="0"/>
        <v>1</v>
      </c>
      <c r="K39" s="5">
        <f t="shared" si="1"/>
        <v>6.0982855437023764E-24</v>
      </c>
      <c r="L39" s="10"/>
      <c r="N39" s="5">
        <f t="shared" si="2"/>
        <v>0.9999999999964837</v>
      </c>
      <c r="O39" s="5">
        <f t="shared" si="3"/>
        <v>5.7776903926461804E-4</v>
      </c>
      <c r="S39" s="5">
        <f t="shared" si="4"/>
        <v>1.1933239795884741E-12</v>
      </c>
    </row>
    <row r="40" spans="1:19" ht="15.6" x14ac:dyDescent="0.3">
      <c r="A40" s="2">
        <v>30</v>
      </c>
      <c r="B40" s="2">
        <v>49</v>
      </c>
      <c r="C40" s="2">
        <v>11</v>
      </c>
      <c r="D40" s="2">
        <v>13.8</v>
      </c>
      <c r="F40" s="2">
        <f>(B40-$B$5)/$B$6</f>
        <v>0.23129597882088165</v>
      </c>
      <c r="G40" s="2">
        <f>(C40-$C$5)/$C$6</f>
        <v>0.29439826023229682</v>
      </c>
      <c r="H40" s="2">
        <f>(D40-$D$5)/$D$6</f>
        <v>1.3205576990481591</v>
      </c>
      <c r="J40" s="5">
        <f t="shared" si="0"/>
        <v>1.6739551036717282E-10</v>
      </c>
      <c r="K40" s="5">
        <f t="shared" si="1"/>
        <v>8.8584945039602397E-34</v>
      </c>
      <c r="L40" s="10"/>
      <c r="N40" s="5">
        <f t="shared" si="2"/>
        <v>0.19126786336240215</v>
      </c>
      <c r="O40" s="5">
        <f t="shared" si="3"/>
        <v>5.2211717033703354E-4</v>
      </c>
      <c r="S40" s="5">
        <f t="shared" si="4"/>
        <v>0.83745795353852115</v>
      </c>
    </row>
    <row r="41" spans="1:19" ht="15.6" x14ac:dyDescent="0.3">
      <c r="A41" s="2">
        <v>31</v>
      </c>
      <c r="B41" s="2">
        <v>48</v>
      </c>
      <c r="C41" s="2">
        <v>18</v>
      </c>
      <c r="D41" s="2">
        <v>8.1</v>
      </c>
      <c r="F41" s="2">
        <f>(B41-$B$5)/$B$6</f>
        <v>0.16558689392858578</v>
      </c>
      <c r="G41" s="2">
        <f>(C41-$C$5)/$C$6</f>
        <v>1.705896768195363</v>
      </c>
      <c r="H41" s="2">
        <f>(D41-$D$5)/$D$6</f>
        <v>-0.11537875356048446</v>
      </c>
      <c r="J41" s="5">
        <f t="shared" si="0"/>
        <v>2.7028240773233165E-35</v>
      </c>
      <c r="K41" s="5">
        <f t="shared" si="1"/>
        <v>9.8402480168024943E-48</v>
      </c>
      <c r="L41" s="10"/>
      <c r="N41" s="5">
        <f t="shared" si="2"/>
        <v>0.19126786264216447</v>
      </c>
      <c r="O41" s="5">
        <f t="shared" si="3"/>
        <v>5.2211717032818125E-4</v>
      </c>
      <c r="S41" s="5">
        <f t="shared" si="4"/>
        <v>0.83745797388266241</v>
      </c>
    </row>
    <row r="42" spans="1:19" ht="15.6" x14ac:dyDescent="0.3">
      <c r="A42" s="2">
        <v>32</v>
      </c>
      <c r="B42" s="2">
        <v>45</v>
      </c>
      <c r="C42" s="2">
        <v>15</v>
      </c>
      <c r="D42" s="2">
        <v>14.5</v>
      </c>
      <c r="F42" s="2">
        <f>(B42-$B$5)/$B$6</f>
        <v>-3.1540360748301806E-2</v>
      </c>
      <c r="G42" s="2">
        <f>(C42-$C$5)/$C$6</f>
        <v>1.1009688362111918</v>
      </c>
      <c r="H42" s="2">
        <f>(D42-$D$5)/$D$6</f>
        <v>1.4969007721755361</v>
      </c>
      <c r="J42" s="5">
        <f t="shared" si="0"/>
        <v>1.1331956922499972E-22</v>
      </c>
      <c r="K42" s="5">
        <f t="shared" si="1"/>
        <v>1.6040859221195844E-41</v>
      </c>
      <c r="L42" s="10"/>
      <c r="N42" s="5">
        <f t="shared" si="2"/>
        <v>0.19126786264216447</v>
      </c>
      <c r="O42" s="5">
        <f t="shared" si="3"/>
        <v>5.2211717032818125E-4</v>
      </c>
      <c r="S42" s="5">
        <f t="shared" si="4"/>
        <v>0.83745797388266241</v>
      </c>
    </row>
    <row r="43" spans="1:19" ht="15.6" x14ac:dyDescent="0.3">
      <c r="A43" s="2">
        <v>33</v>
      </c>
      <c r="B43" s="2">
        <v>66</v>
      </c>
      <c r="C43" s="2">
        <v>6</v>
      </c>
      <c r="D43" s="2">
        <v>6.2</v>
      </c>
      <c r="F43" s="2">
        <f>(B43-$B$5)/$B$6</f>
        <v>1.3483504219899114</v>
      </c>
      <c r="G43" s="2">
        <f>(C43-$C$5)/$C$6</f>
        <v>-0.71381495974132181</v>
      </c>
      <c r="H43" s="2">
        <f>(D43-$D$5)/$D$6</f>
        <v>-0.59402423776336544</v>
      </c>
      <c r="J43" s="5">
        <f t="shared" si="0"/>
        <v>2.7089402030037683E-2</v>
      </c>
      <c r="K43" s="5">
        <f t="shared" si="1"/>
        <v>6.512992223594982E-25</v>
      </c>
      <c r="L43" s="10"/>
      <c r="N43" s="5">
        <f t="shared" si="2"/>
        <v>0.33441351119270157</v>
      </c>
      <c r="O43" s="5">
        <f t="shared" si="3"/>
        <v>5.2355169468259175E-4</v>
      </c>
      <c r="S43" s="5">
        <f t="shared" si="4"/>
        <v>6.7008865854993127E-3</v>
      </c>
    </row>
    <row r="44" spans="1:19" ht="15.6" x14ac:dyDescent="0.3">
      <c r="A44" s="2">
        <v>34</v>
      </c>
      <c r="B44" s="2">
        <v>42</v>
      </c>
      <c r="C44" s="2">
        <v>12</v>
      </c>
      <c r="D44" s="2">
        <v>12.6</v>
      </c>
      <c r="F44" s="2">
        <f>(B44-$B$5)/$B$6</f>
        <v>-0.2286676154251894</v>
      </c>
      <c r="G44" s="2">
        <f>(C44-$C$5)/$C$6</f>
        <v>0.49604090422702057</v>
      </c>
      <c r="H44" s="2">
        <f>(D44-$D$5)/$D$6</f>
        <v>1.018255287972655</v>
      </c>
      <c r="J44" s="5">
        <f t="shared" si="0"/>
        <v>4.7510767981450726E-10</v>
      </c>
      <c r="K44" s="5">
        <f t="shared" si="1"/>
        <v>2.6148646265303981E-35</v>
      </c>
      <c r="L44" s="10"/>
      <c r="N44" s="5">
        <f t="shared" si="2"/>
        <v>0.19126786468636775</v>
      </c>
      <c r="O44" s="5">
        <f t="shared" si="3"/>
        <v>5.2211717035330622E-4</v>
      </c>
      <c r="S44" s="5">
        <f t="shared" si="4"/>
        <v>0.83745791614122511</v>
      </c>
    </row>
    <row r="45" spans="1:19" ht="15.6" x14ac:dyDescent="0.3">
      <c r="A45" s="2">
        <v>35</v>
      </c>
      <c r="B45" s="2">
        <v>22</v>
      </c>
      <c r="C45" s="2">
        <v>13</v>
      </c>
      <c r="D45" s="2">
        <v>5.5</v>
      </c>
      <c r="F45" s="2">
        <f>(B45-$B$5)/$B$6</f>
        <v>-1.5428493132711067</v>
      </c>
      <c r="G45" s="2">
        <f>(C45-$C$5)/$C$6</f>
        <v>0.69768354822174428</v>
      </c>
      <c r="H45" s="2">
        <f>(D45-$D$5)/$D$6</f>
        <v>-0.77036731089074273</v>
      </c>
      <c r="J45" s="5">
        <f t="shared" si="0"/>
        <v>4.8065271161780714E-2</v>
      </c>
      <c r="K45" s="5">
        <f t="shared" si="1"/>
        <v>5.8396518167584399E-36</v>
      </c>
      <c r="L45" s="10"/>
      <c r="N45" s="5">
        <f t="shared" si="2"/>
        <v>0.47381445694846103</v>
      </c>
      <c r="O45" s="5">
        <f t="shared" si="3"/>
        <v>5.2466518129016615E-4</v>
      </c>
      <c r="S45" s="5">
        <f t="shared" si="4"/>
        <v>6.0834935287058726E-5</v>
      </c>
    </row>
    <row r="46" spans="1:19" ht="15.6" x14ac:dyDescent="0.3">
      <c r="A46" s="2">
        <v>36</v>
      </c>
      <c r="B46" s="2">
        <v>30</v>
      </c>
      <c r="C46" s="2">
        <v>12</v>
      </c>
      <c r="D46" s="2">
        <v>9.6</v>
      </c>
      <c r="F46" s="2">
        <f>(B46-$B$5)/$B$6</f>
        <v>-1.0171766341327397</v>
      </c>
      <c r="G46" s="2">
        <f>(C46-$C$5)/$C$6</f>
        <v>0.49604090422702057</v>
      </c>
      <c r="H46" s="2">
        <f>(D46-$D$5)/$D$6</f>
        <v>0.26249926028389536</v>
      </c>
      <c r="J46" s="5">
        <f t="shared" si="0"/>
        <v>4.6301224828349634E-3</v>
      </c>
      <c r="K46" s="5">
        <f t="shared" si="1"/>
        <v>1.6931441575501071E-34</v>
      </c>
      <c r="L46" s="10"/>
      <c r="N46" s="5">
        <f t="shared" si="2"/>
        <v>0.21198457088199338</v>
      </c>
      <c r="O46" s="5">
        <f t="shared" si="3"/>
        <v>5.2236208068430078E-4</v>
      </c>
      <c r="S46" s="5">
        <f t="shared" si="4"/>
        <v>0.41638980743347354</v>
      </c>
    </row>
    <row r="47" spans="1:19" ht="15.6" x14ac:dyDescent="0.3">
      <c r="A47" s="2">
        <v>37</v>
      </c>
      <c r="B47" s="2">
        <v>66</v>
      </c>
      <c r="C47" s="2">
        <v>6</v>
      </c>
      <c r="D47" s="2">
        <v>5.0999999999999996</v>
      </c>
      <c r="F47" s="2">
        <f>(B47-$B$5)/$B$6</f>
        <v>1.3483504219899114</v>
      </c>
      <c r="G47" s="2">
        <f>(C47-$C$5)/$C$6</f>
        <v>-0.71381495974132181</v>
      </c>
      <c r="H47" s="2">
        <f>(D47-$D$5)/$D$6</f>
        <v>-0.87113478124924404</v>
      </c>
      <c r="J47" s="5">
        <f t="shared" si="0"/>
        <v>2.7089402030037683E-2</v>
      </c>
      <c r="K47" s="5">
        <f t="shared" si="1"/>
        <v>6.512992223594982E-25</v>
      </c>
      <c r="L47" s="10"/>
      <c r="N47" s="5">
        <f t="shared" si="2"/>
        <v>0.33441351119270157</v>
      </c>
      <c r="O47" s="5">
        <f t="shared" si="3"/>
        <v>5.2355169468259175E-4</v>
      </c>
      <c r="S47" s="5">
        <f t="shared" si="4"/>
        <v>6.7008865854993127E-3</v>
      </c>
    </row>
    <row r="48" spans="1:19" ht="15.6" x14ac:dyDescent="0.3">
      <c r="A48" s="2">
        <v>38</v>
      </c>
      <c r="B48" s="2">
        <v>32</v>
      </c>
      <c r="C48" s="2">
        <v>12</v>
      </c>
      <c r="D48" s="2">
        <v>11</v>
      </c>
      <c r="F48" s="2">
        <f>(B48-$B$5)/$B$6</f>
        <v>-0.88575846434814798</v>
      </c>
      <c r="G48" s="2">
        <f>(C48-$C$5)/$C$6</f>
        <v>0.49604090422702057</v>
      </c>
      <c r="H48" s="2">
        <f>(D48-$D$5)/$D$6</f>
        <v>0.61518540653864995</v>
      </c>
      <c r="J48" s="5">
        <f t="shared" si="0"/>
        <v>3.1793174877177779E-4</v>
      </c>
      <c r="K48" s="5">
        <f t="shared" si="1"/>
        <v>1.2401850219923651E-34</v>
      </c>
      <c r="L48" s="10"/>
      <c r="N48" s="5">
        <f t="shared" si="2"/>
        <v>0.19263953518669394</v>
      </c>
      <c r="O48" s="5">
        <f t="shared" si="3"/>
        <v>5.2213398365958286E-4</v>
      </c>
      <c r="S48" s="5">
        <f t="shared" si="4"/>
        <v>0.79959572298694848</v>
      </c>
    </row>
    <row r="49" spans="1:19" ht="15.6" x14ac:dyDescent="0.3">
      <c r="A49" s="2">
        <v>39</v>
      </c>
      <c r="B49" s="2">
        <v>62</v>
      </c>
      <c r="C49" s="2">
        <v>5</v>
      </c>
      <c r="D49" s="2">
        <v>5.4</v>
      </c>
      <c r="F49" s="2">
        <f>(B49-$B$5)/$B$6</f>
        <v>1.0855140824207279</v>
      </c>
      <c r="G49" s="2">
        <f>(C49-$C$5)/$C$6</f>
        <v>-0.91545760373604557</v>
      </c>
      <c r="H49" s="2">
        <f>(D49-$D$5)/$D$6</f>
        <v>-0.79555917848036795</v>
      </c>
      <c r="J49" s="5">
        <f t="shared" si="0"/>
        <v>0.99996018410084853</v>
      </c>
      <c r="K49" s="5">
        <f t="shared" si="1"/>
        <v>1.2227347888132997E-22</v>
      </c>
      <c r="L49" s="10"/>
      <c r="N49" s="5">
        <f t="shared" si="2"/>
        <v>0.9999999999964797</v>
      </c>
      <c r="O49" s="5">
        <f t="shared" si="3"/>
        <v>5.7776670940021756E-4</v>
      </c>
      <c r="S49" s="5">
        <f t="shared" si="4"/>
        <v>1.1933239403003075E-12</v>
      </c>
    </row>
    <row r="50" spans="1:19" ht="15.6" x14ac:dyDescent="0.3">
      <c r="A50" s="2">
        <v>40</v>
      </c>
      <c r="B50" s="2">
        <v>59</v>
      </c>
      <c r="C50" s="2">
        <v>0</v>
      </c>
      <c r="D50" s="2">
        <v>1.9</v>
      </c>
      <c r="F50" s="2">
        <f>(B50-$B$5)/$B$6</f>
        <v>0.88838682774384026</v>
      </c>
      <c r="G50" s="2">
        <f>(C50-$C$5)/$C$6</f>
        <v>-1.9236708237096642</v>
      </c>
      <c r="H50" s="2">
        <f>(D50-$D$5)/$D$6</f>
        <v>-1.6772745441172541</v>
      </c>
      <c r="J50" s="5">
        <f t="shared" si="0"/>
        <v>1</v>
      </c>
      <c r="K50" s="5">
        <f t="shared" si="1"/>
        <v>2.0222155806708265E-12</v>
      </c>
      <c r="L50" s="10"/>
      <c r="N50" s="5">
        <f t="shared" si="2"/>
        <v>0.9999999999964837</v>
      </c>
      <c r="O50" s="5">
        <f t="shared" si="3"/>
        <v>5.7776903928888573E-4</v>
      </c>
      <c r="S50" s="5">
        <f t="shared" si="4"/>
        <v>1.1933239795888811E-12</v>
      </c>
    </row>
    <row r="51" spans="1:19" ht="15.6" x14ac:dyDescent="0.3">
      <c r="A51" s="2">
        <v>41</v>
      </c>
      <c r="B51" s="2">
        <v>58</v>
      </c>
      <c r="C51" s="2">
        <v>13</v>
      </c>
      <c r="D51" s="2">
        <v>15.8</v>
      </c>
      <c r="F51" s="2">
        <f>(B51-$B$5)/$B$6</f>
        <v>0.82267774285154438</v>
      </c>
      <c r="G51" s="2">
        <f>(C51-$C$5)/$C$6</f>
        <v>0.69768354822174428</v>
      </c>
      <c r="H51" s="2">
        <f>(D51-$D$5)/$D$6</f>
        <v>1.8243950508406654</v>
      </c>
      <c r="J51" s="5">
        <f t="shared" si="0"/>
        <v>5.3799274578340092E-23</v>
      </c>
      <c r="K51" s="5">
        <f t="shared" si="1"/>
        <v>2.1510612390385564E-38</v>
      </c>
      <c r="L51" s="10"/>
      <c r="N51" s="5">
        <f t="shared" si="2"/>
        <v>0.19126786264216447</v>
      </c>
      <c r="O51" s="5">
        <f t="shared" si="3"/>
        <v>5.2211717032818125E-4</v>
      </c>
      <c r="S51" s="5">
        <f t="shared" si="4"/>
        <v>0.83745797388266241</v>
      </c>
    </row>
    <row r="52" spans="1:19" ht="15.6" x14ac:dyDescent="0.3">
      <c r="A52" s="2">
        <v>42</v>
      </c>
      <c r="B52" s="2">
        <v>72</v>
      </c>
      <c r="C52" s="2">
        <v>1</v>
      </c>
      <c r="D52" s="2">
        <v>4</v>
      </c>
      <c r="F52" s="2">
        <f>(B52-$B$5)/$B$6</f>
        <v>1.7426049313436864</v>
      </c>
      <c r="G52" s="2">
        <f>(C52-$C$5)/$C$6</f>
        <v>-1.7220281797149404</v>
      </c>
      <c r="H52" s="2">
        <f>(D52-$D$5)/$D$6</f>
        <v>-1.1482453247351225</v>
      </c>
      <c r="J52" s="5">
        <f t="shared" si="0"/>
        <v>0.99999999999991562</v>
      </c>
      <c r="K52" s="5">
        <f t="shared" si="1"/>
        <v>2.6536411815239212E-15</v>
      </c>
      <c r="L52" s="10"/>
      <c r="N52" s="5">
        <f t="shared" si="2"/>
        <v>0.9999999999964837</v>
      </c>
      <c r="O52" s="5">
        <f t="shared" si="3"/>
        <v>5.7776903926464525E-4</v>
      </c>
      <c r="S52" s="5">
        <f t="shared" si="4"/>
        <v>1.1933239795884741E-12</v>
      </c>
    </row>
    <row r="53" spans="1:19" ht="15.6" x14ac:dyDescent="0.3">
      <c r="A53" s="2">
        <v>43</v>
      </c>
      <c r="B53" s="2">
        <v>45</v>
      </c>
      <c r="C53" s="2">
        <v>11</v>
      </c>
      <c r="D53" s="2">
        <v>15.1</v>
      </c>
      <c r="F53" s="2">
        <f>(B53-$B$5)/$B$6</f>
        <v>-3.1540360748301806E-2</v>
      </c>
      <c r="G53" s="2">
        <f>(C53-$C$5)/$C$6</f>
        <v>0.29439826023229682</v>
      </c>
      <c r="H53" s="2">
        <f>(D53-$D$5)/$D$6</f>
        <v>1.648051977713288</v>
      </c>
      <c r="J53" s="5">
        <f t="shared" si="0"/>
        <v>3.5810943942763129E-8</v>
      </c>
      <c r="K53" s="5">
        <f t="shared" si="1"/>
        <v>1.6511055180527351E-33</v>
      </c>
      <c r="L53" s="10"/>
      <c r="N53" s="5">
        <f t="shared" si="2"/>
        <v>0.19126801672275595</v>
      </c>
      <c r="O53" s="5">
        <f t="shared" si="3"/>
        <v>5.2211717222195773E-4</v>
      </c>
      <c r="S53" s="5">
        <f t="shared" si="4"/>
        <v>0.83745362166774129</v>
      </c>
    </row>
    <row r="54" spans="1:19" ht="15.6" x14ac:dyDescent="0.3">
      <c r="A54" s="2">
        <v>44</v>
      </c>
      <c r="B54" s="2">
        <v>40</v>
      </c>
      <c r="C54" s="2">
        <v>9</v>
      </c>
      <c r="D54" s="2">
        <v>9.1999999999999993</v>
      </c>
      <c r="F54" s="2">
        <f>(B54-$B$5)/$B$6</f>
        <v>-0.36008578520978113</v>
      </c>
      <c r="G54" s="2">
        <f>(C54-$C$5)/$C$6</f>
        <v>-0.10888702775715065</v>
      </c>
      <c r="H54" s="2">
        <f>(D54-$D$5)/$D$6</f>
        <v>0.16173178992539397</v>
      </c>
      <c r="J54" s="5">
        <f t="shared" si="0"/>
        <v>0.99808373403625972</v>
      </c>
      <c r="K54" s="5">
        <f t="shared" si="1"/>
        <v>3.6481027807357706E-29</v>
      </c>
      <c r="L54" s="10"/>
      <c r="N54" s="5">
        <f t="shared" si="2"/>
        <v>0.99999999999629119</v>
      </c>
      <c r="O54" s="5">
        <f t="shared" si="3"/>
        <v>5.7765691782629453E-4</v>
      </c>
      <c r="S54" s="5">
        <f t="shared" si="4"/>
        <v>1.1933220889024712E-12</v>
      </c>
    </row>
    <row r="55" spans="1:19" ht="15.6" x14ac:dyDescent="0.3">
      <c r="A55" s="2">
        <v>45</v>
      </c>
      <c r="B55" s="2">
        <v>38</v>
      </c>
      <c r="C55" s="2">
        <v>10</v>
      </c>
      <c r="D55" s="2">
        <v>10.4</v>
      </c>
      <c r="F55" s="2">
        <f>(B55-$B$5)/$B$6</f>
        <v>-0.49150395499437283</v>
      </c>
      <c r="G55" s="2">
        <f>(C55-$C$5)/$C$6</f>
        <v>9.2755616237573085E-2</v>
      </c>
      <c r="H55" s="2">
        <f>(D55-$D$5)/$D$6</f>
        <v>0.46403420100089809</v>
      </c>
      <c r="J55" s="5">
        <f t="shared" si="0"/>
        <v>0.64372734295492029</v>
      </c>
      <c r="K55" s="5">
        <f t="shared" si="1"/>
        <v>4.9446746318957513E-31</v>
      </c>
      <c r="L55" s="10"/>
      <c r="N55" s="5">
        <f t="shared" si="2"/>
        <v>0.9999999292236893</v>
      </c>
      <c r="O55" s="5">
        <f t="shared" si="3"/>
        <v>5.5729280419316836E-4</v>
      </c>
      <c r="S55" s="5">
        <f t="shared" si="4"/>
        <v>1.1929815881043269E-12</v>
      </c>
    </row>
    <row r="56" spans="1:19" ht="15.6" x14ac:dyDescent="0.3">
      <c r="A56" s="2">
        <v>46</v>
      </c>
      <c r="B56" s="2">
        <v>48</v>
      </c>
      <c r="C56" s="2">
        <v>9</v>
      </c>
      <c r="D56" s="2">
        <v>10.6</v>
      </c>
      <c r="F56" s="2">
        <f>(B56-$B$5)/$B$6</f>
        <v>0.16558689392858578</v>
      </c>
      <c r="G56" s="2">
        <f>(C56-$C$5)/$C$6</f>
        <v>-0.10888702775715065</v>
      </c>
      <c r="H56" s="2">
        <f>(D56-$D$5)/$D$6</f>
        <v>0.51441793618014853</v>
      </c>
      <c r="J56" s="5">
        <f t="shared" si="0"/>
        <v>1.1252592533443616E-2</v>
      </c>
      <c r="K56" s="5">
        <f t="shared" si="1"/>
        <v>1.0501159331973363E-29</v>
      </c>
      <c r="L56" s="10"/>
      <c r="N56" s="5">
        <f t="shared" si="2"/>
        <v>0.24438308347737281</v>
      </c>
      <c r="O56" s="5">
        <f t="shared" si="3"/>
        <v>5.2271257585173678E-4</v>
      </c>
      <c r="S56" s="5">
        <f t="shared" si="4"/>
        <v>0.13961089151851871</v>
      </c>
    </row>
    <row r="57" spans="1:19" ht="15.6" x14ac:dyDescent="0.3">
      <c r="A57" s="2">
        <v>47</v>
      </c>
      <c r="B57" s="2">
        <v>64</v>
      </c>
      <c r="C57" s="2">
        <v>12</v>
      </c>
      <c r="D57" s="2">
        <v>13.2</v>
      </c>
      <c r="F57" s="2">
        <f>(B57-$B$5)/$B$6</f>
        <v>1.2169322522053196</v>
      </c>
      <c r="G57" s="2">
        <f>(C57-$C$5)/$C$6</f>
        <v>0.49604090422702057</v>
      </c>
      <c r="H57" s="2">
        <f>(D57-$D$5)/$D$6</f>
        <v>1.1694064935104067</v>
      </c>
      <c r="J57" s="5">
        <f t="shared" si="0"/>
        <v>7.2493016156531253E-23</v>
      </c>
      <c r="K57" s="5">
        <f t="shared" si="1"/>
        <v>8.5146580595797974E-37</v>
      </c>
      <c r="L57" s="10"/>
      <c r="N57" s="5">
        <f t="shared" si="2"/>
        <v>0.19126786264216447</v>
      </c>
      <c r="O57" s="5">
        <f t="shared" si="3"/>
        <v>5.2211717032818125E-4</v>
      </c>
      <c r="S57" s="5">
        <f t="shared" si="4"/>
        <v>0.83745797388266241</v>
      </c>
    </row>
    <row r="58" spans="1:19" ht="15.6" x14ac:dyDescent="0.3">
      <c r="A58" s="2">
        <v>48</v>
      </c>
      <c r="B58" s="2">
        <v>34</v>
      </c>
      <c r="C58" s="2">
        <v>5</v>
      </c>
      <c r="D58" s="2">
        <v>7.2</v>
      </c>
      <c r="F58" s="2">
        <f>(B58-$B$5)/$B$6</f>
        <v>-0.75434029456355634</v>
      </c>
      <c r="G58" s="2">
        <f>(C58-$C$5)/$C$6</f>
        <v>-0.91545760373604557</v>
      </c>
      <c r="H58" s="2">
        <f>(D58-$D$5)/$D$6</f>
        <v>-0.34210556186711222</v>
      </c>
      <c r="J58" s="5">
        <f t="shared" si="0"/>
        <v>1</v>
      </c>
      <c r="K58" s="5">
        <f t="shared" si="1"/>
        <v>9.5551306610662893E-21</v>
      </c>
      <c r="L58" s="10"/>
      <c r="N58" s="5">
        <f t="shared" si="2"/>
        <v>0.9999999999964837</v>
      </c>
      <c r="O58" s="5">
        <f t="shared" si="3"/>
        <v>5.7776903926461804E-4</v>
      </c>
      <c r="S58" s="5">
        <f t="shared" si="4"/>
        <v>1.1933239795884741E-12</v>
      </c>
    </row>
    <row r="59" spans="1:19" ht="15.6" x14ac:dyDescent="0.3">
      <c r="A59" s="2">
        <v>49</v>
      </c>
      <c r="B59" s="2">
        <v>57</v>
      </c>
      <c r="C59" s="2">
        <v>15</v>
      </c>
      <c r="D59" s="2">
        <v>12.4</v>
      </c>
      <c r="F59" s="2">
        <f>(B59-$B$5)/$B$6</f>
        <v>0.7569686579592485</v>
      </c>
      <c r="G59" s="2">
        <f>(C59-$C$5)/$C$6</f>
        <v>1.1009688362111918</v>
      </c>
      <c r="H59" s="2">
        <f>(D59-$D$5)/$D$6</f>
        <v>0.96787155279340453</v>
      </c>
      <c r="J59" s="5">
        <f t="shared" si="0"/>
        <v>1.157414661985804E-29</v>
      </c>
      <c r="K59" s="5">
        <f t="shared" si="1"/>
        <v>2.4773245189795749E-42</v>
      </c>
      <c r="L59" s="10"/>
      <c r="N59" s="5">
        <f t="shared" si="2"/>
        <v>0.19126786264216447</v>
      </c>
      <c r="O59" s="5">
        <f t="shared" si="3"/>
        <v>5.2211717032818125E-4</v>
      </c>
      <c r="S59" s="5">
        <f t="shared" si="4"/>
        <v>0.83745797388266241</v>
      </c>
    </row>
    <row r="60" spans="1:19" ht="15.6" x14ac:dyDescent="0.3">
      <c r="A60" s="2">
        <v>50</v>
      </c>
      <c r="B60" s="2">
        <v>46</v>
      </c>
      <c r="C60" s="2">
        <v>10</v>
      </c>
      <c r="D60" s="2">
        <v>16.2</v>
      </c>
      <c r="F60" s="2">
        <f>(B60-$B$5)/$B$6</f>
        <v>3.4168724143994057E-2</v>
      </c>
      <c r="G60" s="2">
        <f>(C60-$C$5)/$C$6</f>
        <v>9.2755616237573085E-2</v>
      </c>
      <c r="H60" s="2">
        <f>(D60-$D$5)/$D$6</f>
        <v>1.9251625211991665</v>
      </c>
      <c r="J60" s="5">
        <f t="shared" si="0"/>
        <v>3.9478292594836791E-5</v>
      </c>
      <c r="K60" s="5">
        <f t="shared" si="1"/>
        <v>1.4233375339230857E-31</v>
      </c>
      <c r="L60" s="10"/>
      <c r="N60" s="5">
        <f t="shared" si="2"/>
        <v>0.19143777994747116</v>
      </c>
      <c r="O60" s="5">
        <f t="shared" si="3"/>
        <v>5.2211925804752327E-4</v>
      </c>
      <c r="S60" s="5">
        <f t="shared" si="4"/>
        <v>0.8326721441949354</v>
      </c>
    </row>
    <row r="61" spans="1:19" ht="15.6" x14ac:dyDescent="0.3">
      <c r="A61" s="7">
        <v>51</v>
      </c>
      <c r="B61" s="7">
        <v>69</v>
      </c>
      <c r="C61" s="7">
        <v>14</v>
      </c>
      <c r="D61" s="7">
        <v>5.4</v>
      </c>
      <c r="F61" s="7">
        <f>(B61-$B$5)/$B$6</f>
        <v>1.5454776766667988</v>
      </c>
      <c r="G61" s="7">
        <f>(C61-$C$5)/$C$6</f>
        <v>0.89932619221646803</v>
      </c>
      <c r="H61" s="7">
        <f>(D61-$D$5)/$D$6</f>
        <v>-0.79555917848036795</v>
      </c>
      <c r="J61" s="8">
        <f t="shared" si="0"/>
        <v>4.9842608362098061E-33</v>
      </c>
      <c r="K61" s="8">
        <f t="shared" si="1"/>
        <v>3.8536740194772635E-41</v>
      </c>
      <c r="L61" s="10"/>
      <c r="N61" s="8">
        <f t="shared" si="2"/>
        <v>0.19126786264216447</v>
      </c>
      <c r="O61" s="8">
        <f t="shared" si="3"/>
        <v>5.2211717032818125E-4</v>
      </c>
      <c r="S61" s="8">
        <f t="shared" si="4"/>
        <v>0.83745797388266241</v>
      </c>
    </row>
    <row r="62" spans="1:19" ht="15.6" x14ac:dyDescent="0.3">
      <c r="A62" s="7">
        <v>52</v>
      </c>
      <c r="B62" s="7">
        <v>52</v>
      </c>
      <c r="C62" s="7">
        <v>7</v>
      </c>
      <c r="D62" s="7">
        <v>10.3</v>
      </c>
      <c r="F62" s="7">
        <f>(B62-$B$5)/$B$6</f>
        <v>0.42842323349776923</v>
      </c>
      <c r="G62" s="7">
        <f>(C62-$C$5)/$C$6</f>
        <v>-0.51217231574659805</v>
      </c>
      <c r="H62" s="7">
        <f>(D62-$D$5)/$D$6</f>
        <v>0.43884233341127288</v>
      </c>
      <c r="J62" s="8">
        <f t="shared" si="0"/>
        <v>0.99894369261133287</v>
      </c>
      <c r="K62" s="8">
        <f t="shared" si="1"/>
        <v>5.7160489591909696E-26</v>
      </c>
      <c r="L62" s="10"/>
      <c r="N62" s="8">
        <f t="shared" si="2"/>
        <v>0.9999999999963789</v>
      </c>
      <c r="O62" s="8">
        <f t="shared" si="3"/>
        <v>5.7770723163427492E-4</v>
      </c>
      <c r="S62" s="8">
        <f t="shared" si="4"/>
        <v>1.1933229373357999E-12</v>
      </c>
    </row>
    <row r="63" spans="1:19" ht="15.6" x14ac:dyDescent="0.3">
      <c r="A63" s="7">
        <v>53</v>
      </c>
      <c r="B63" s="7">
        <v>71</v>
      </c>
      <c r="C63" s="7">
        <v>7</v>
      </c>
      <c r="D63" s="7">
        <v>6.1</v>
      </c>
      <c r="F63" s="7">
        <f>(B63-$B$5)/$B$6</f>
        <v>1.6768958464513906</v>
      </c>
      <c r="G63" s="7">
        <f>(C63-$C$5)/$C$6</f>
        <v>-0.51217231574659805</v>
      </c>
      <c r="H63" s="7">
        <f>(D63-$D$5)/$D$6</f>
        <v>-0.61921610535299088</v>
      </c>
      <c r="J63" s="8">
        <f t="shared" si="0"/>
        <v>8.0715843657105141E-9</v>
      </c>
      <c r="K63" s="8">
        <f t="shared" si="1"/>
        <v>2.9691020394768319E-27</v>
      </c>
      <c r="L63" s="10"/>
      <c r="N63" s="8">
        <f t="shared" si="2"/>
        <v>0.19126789737105071</v>
      </c>
      <c r="O63" s="8">
        <f t="shared" si="3"/>
        <v>5.2211717075502785E-4</v>
      </c>
      <c r="S63" s="8">
        <f t="shared" si="4"/>
        <v>0.83745699291627496</v>
      </c>
    </row>
    <row r="64" spans="1:19" ht="15.6" x14ac:dyDescent="0.3">
      <c r="A64" s="7">
        <v>54</v>
      </c>
      <c r="B64" s="7">
        <v>74</v>
      </c>
      <c r="C64" s="7">
        <v>10</v>
      </c>
      <c r="D64" s="7">
        <v>5.3</v>
      </c>
      <c r="F64" s="7">
        <f>(B64-$B$5)/$B$6</f>
        <v>1.8740231011282782</v>
      </c>
      <c r="G64" s="7">
        <f>(C64-$C$5)/$C$6</f>
        <v>9.2755616237573085E-2</v>
      </c>
      <c r="H64" s="7">
        <f>(D64-$D$5)/$D$6</f>
        <v>-0.82075104606999338</v>
      </c>
      <c r="J64" s="8">
        <f t="shared" si="0"/>
        <v>1.9251814043311878E-21</v>
      </c>
      <c r="K64" s="8">
        <f t="shared" si="1"/>
        <v>1.8213924860733388E-33</v>
      </c>
      <c r="L64" s="10"/>
      <c r="N64" s="8">
        <f t="shared" si="2"/>
        <v>0.19126786264216447</v>
      </c>
      <c r="O64" s="8">
        <f t="shared" si="3"/>
        <v>5.2211717032818125E-4</v>
      </c>
      <c r="S64" s="8">
        <f t="shared" si="4"/>
        <v>0.83745797388266241</v>
      </c>
    </row>
    <row r="65" spans="1:19" ht="15.6" x14ac:dyDescent="0.3">
      <c r="A65" s="7">
        <v>55</v>
      </c>
      <c r="B65" s="7">
        <v>55</v>
      </c>
      <c r="C65" s="7">
        <v>18</v>
      </c>
      <c r="D65" s="7">
        <v>8.5</v>
      </c>
      <c r="F65" s="7">
        <f>(B65-$B$5)/$B$6</f>
        <v>0.62555048817465686</v>
      </c>
      <c r="G65" s="7">
        <f>(C65-$C$5)/$C$6</f>
        <v>1.705896768195363</v>
      </c>
      <c r="H65" s="7">
        <f>(D65-$D$5)/$D$6</f>
        <v>-1.4611283201983091E-2</v>
      </c>
      <c r="J65" s="8">
        <f t="shared" si="0"/>
        <v>2.2586129652501368E-39</v>
      </c>
      <c r="K65" s="8">
        <f t="shared" si="1"/>
        <v>3.3096338848174777E-48</v>
      </c>
      <c r="L65" s="10"/>
      <c r="N65" s="8">
        <f t="shared" si="2"/>
        <v>0.19126786264216447</v>
      </c>
      <c r="O65" s="8">
        <f t="shared" si="3"/>
        <v>5.2211717032818125E-4</v>
      </c>
      <c r="S65" s="8">
        <f t="shared" si="4"/>
        <v>0.83745797388266241</v>
      </c>
    </row>
    <row r="66" spans="1:19" ht="15.6" x14ac:dyDescent="0.3">
      <c r="A66" s="7">
        <v>56</v>
      </c>
      <c r="B66" s="7">
        <v>50</v>
      </c>
      <c r="C66" s="7">
        <v>15</v>
      </c>
      <c r="D66" s="7">
        <v>10.7</v>
      </c>
      <c r="F66" s="7">
        <f>(B66-$B$5)/$B$6</f>
        <v>0.29700506371317753</v>
      </c>
      <c r="G66" s="7">
        <f>(C66-$C$5)/$C$6</f>
        <v>1.1009688362111918</v>
      </c>
      <c r="H66" s="7">
        <f>(D66-$D$5)/$D$6</f>
        <v>0.53960980376977374</v>
      </c>
      <c r="J66" s="8">
        <f t="shared" si="0"/>
        <v>1.3850483743751147E-25</v>
      </c>
      <c r="K66" s="8">
        <f t="shared" si="1"/>
        <v>7.365614606707275E-42</v>
      </c>
      <c r="L66" s="10"/>
      <c r="N66" s="8">
        <f t="shared" si="2"/>
        <v>0.19126786264216447</v>
      </c>
      <c r="O66" s="8">
        <f t="shared" si="3"/>
        <v>5.2211717032818125E-4</v>
      </c>
      <c r="S66" s="8">
        <f t="shared" si="4"/>
        <v>0.83745797388266241</v>
      </c>
    </row>
    <row r="67" spans="1:19" ht="15.6" x14ac:dyDescent="0.3">
      <c r="A67" s="7">
        <v>57</v>
      </c>
      <c r="B67" s="7">
        <v>18</v>
      </c>
      <c r="C67" s="7">
        <v>9</v>
      </c>
      <c r="D67" s="7">
        <v>1.7</v>
      </c>
      <c r="F67" s="7">
        <f>(B67-$B$5)/$B$6</f>
        <v>-1.80568565284029</v>
      </c>
      <c r="G67" s="7">
        <f>(C67-$C$5)/$C$6</f>
        <v>-0.10888702775715065</v>
      </c>
      <c r="H67" s="7">
        <f>(D67-$D$5)/$D$6</f>
        <v>-1.727658279296505</v>
      </c>
      <c r="J67" s="8">
        <f t="shared" si="0"/>
        <v>0.99999999999999978</v>
      </c>
      <c r="K67" s="8">
        <f t="shared" si="1"/>
        <v>1.1203379922650606E-27</v>
      </c>
      <c r="L67" s="10"/>
      <c r="N67" s="8">
        <f t="shared" si="2"/>
        <v>0.9999999999964837</v>
      </c>
      <c r="O67" s="8">
        <f t="shared" si="3"/>
        <v>5.7776903926461804E-4</v>
      </c>
      <c r="S67" s="8">
        <f t="shared" si="4"/>
        <v>1.1933239795884741E-12</v>
      </c>
    </row>
    <row r="68" spans="1:19" ht="15.6" x14ac:dyDescent="0.3">
      <c r="A68" s="7">
        <v>58</v>
      </c>
      <c r="B68" s="7">
        <v>37</v>
      </c>
      <c r="C68" s="7">
        <v>16</v>
      </c>
      <c r="D68" s="7">
        <v>13.8</v>
      </c>
      <c r="F68" s="7">
        <f>(B68-$B$5)/$B$6</f>
        <v>-0.5572130398866687</v>
      </c>
      <c r="G68" s="7">
        <f>(C68-$C$5)/$C$6</f>
        <v>1.3026114802059154</v>
      </c>
      <c r="H68" s="7">
        <f>(D68-$D$5)/$D$6</f>
        <v>1.3205576990481591</v>
      </c>
      <c r="J68" s="8">
        <f t="shared" si="0"/>
        <v>1.2300454374218881E-21</v>
      </c>
      <c r="K68" s="8">
        <f t="shared" si="1"/>
        <v>5.5324900880833904E-43</v>
      </c>
      <c r="L68" s="10"/>
      <c r="N68" s="8">
        <f t="shared" si="2"/>
        <v>0.19126786264216447</v>
      </c>
      <c r="O68" s="8">
        <f t="shared" si="3"/>
        <v>5.2211717032818125E-4</v>
      </c>
      <c r="S68" s="8">
        <f t="shared" si="4"/>
        <v>0.83745797388266241</v>
      </c>
    </row>
    <row r="69" spans="1:19" ht="15.6" x14ac:dyDescent="0.3">
      <c r="A69" s="7">
        <v>59</v>
      </c>
      <c r="B69" s="7">
        <v>29</v>
      </c>
      <c r="C69" s="7">
        <v>3</v>
      </c>
      <c r="D69" s="7">
        <v>1</v>
      </c>
      <c r="F69" s="7">
        <f>(B69-$B$5)/$B$6</f>
        <v>-1.0828857190250356</v>
      </c>
      <c r="G69" s="7">
        <f>(C69-$C$5)/$C$6</f>
        <v>-1.3187428917254931</v>
      </c>
      <c r="H69" s="7">
        <f>(D69-$D$5)/$D$6</f>
        <v>-1.9040013524238821</v>
      </c>
      <c r="J69" s="8">
        <f t="shared" si="0"/>
        <v>1</v>
      </c>
      <c r="K69" s="8">
        <f t="shared" si="1"/>
        <v>2.1111975191046784E-16</v>
      </c>
      <c r="L69" s="10"/>
      <c r="N69" s="8">
        <f t="shared" si="2"/>
        <v>0.9999999999964837</v>
      </c>
      <c r="O69" s="8">
        <f t="shared" si="3"/>
        <v>5.7776903926462053E-4</v>
      </c>
      <c r="S69" s="8">
        <f t="shared" si="4"/>
        <v>1.1933239795884741E-12</v>
      </c>
    </row>
    <row r="70" spans="1:19" ht="15.6" x14ac:dyDescent="0.3">
      <c r="A70" s="7">
        <v>60</v>
      </c>
      <c r="B70" s="7">
        <v>43</v>
      </c>
      <c r="C70" s="7">
        <v>8</v>
      </c>
      <c r="D70" s="7">
        <v>12.6</v>
      </c>
      <c r="F70" s="7">
        <f>(B70-$B$5)/$B$6</f>
        <v>-0.16295853053289353</v>
      </c>
      <c r="G70" s="7">
        <f>(C70-$C$5)/$C$6</f>
        <v>-0.31052967175187435</v>
      </c>
      <c r="H70" s="7">
        <f>(D70-$D$5)/$D$6</f>
        <v>1.018255287972655</v>
      </c>
      <c r="J70" s="8">
        <f t="shared" si="0"/>
        <v>0.9999745285298447</v>
      </c>
      <c r="K70" s="8">
        <f t="shared" si="1"/>
        <v>2.3035236970139703E-27</v>
      </c>
      <c r="L70" s="10"/>
      <c r="N70" s="8">
        <f t="shared" si="2"/>
        <v>0.99999999999648126</v>
      </c>
      <c r="O70" s="8">
        <f t="shared" si="3"/>
        <v>5.7776754877675069E-4</v>
      </c>
      <c r="S70" s="8">
        <f t="shared" si="4"/>
        <v>1.1933239544545827E-12</v>
      </c>
    </row>
    <row r="71" spans="1:19" ht="15.6" x14ac:dyDescent="0.3">
      <c r="A71" s="7">
        <v>61</v>
      </c>
      <c r="B71" s="7">
        <v>52</v>
      </c>
      <c r="C71" s="7">
        <v>12</v>
      </c>
      <c r="D71" s="7">
        <v>14.4</v>
      </c>
      <c r="F71" s="7">
        <f>(B71-$B$5)/$B$6</f>
        <v>0.42842323349776923</v>
      </c>
      <c r="G71" s="7">
        <f>(C71-$C$5)/$C$6</f>
        <v>0.49604090422702057</v>
      </c>
      <c r="H71" s="7">
        <f>(D71-$D$5)/$D$6</f>
        <v>1.4717089045859109</v>
      </c>
      <c r="J71" s="8">
        <f t="shared" si="0"/>
        <v>7.0976095538522015E-16</v>
      </c>
      <c r="K71" s="8">
        <f t="shared" si="1"/>
        <v>5.5133039778978677E-36</v>
      </c>
      <c r="L71" s="10"/>
      <c r="N71" s="8">
        <f t="shared" si="2"/>
        <v>0.19126786264216752</v>
      </c>
      <c r="O71" s="8">
        <f t="shared" si="3"/>
        <v>5.2211717032818125E-4</v>
      </c>
      <c r="S71" s="8">
        <f t="shared" si="4"/>
        <v>0.83745797388257615</v>
      </c>
    </row>
    <row r="72" spans="1:19" ht="15.6" x14ac:dyDescent="0.3">
      <c r="A72" s="7">
        <v>62</v>
      </c>
      <c r="B72" s="7">
        <v>64</v>
      </c>
      <c r="C72" s="7">
        <v>1</v>
      </c>
      <c r="D72" s="7">
        <v>4.9000000000000004</v>
      </c>
      <c r="F72" s="7">
        <f>(B72-$B$5)/$B$6</f>
        <v>1.2169322522053196</v>
      </c>
      <c r="G72" s="7">
        <f>(C72-$C$5)/$C$6</f>
        <v>-1.7220281797149404</v>
      </c>
      <c r="H72" s="7">
        <f>(D72-$D$5)/$D$6</f>
        <v>-0.92151851642849458</v>
      </c>
      <c r="J72" s="8">
        <f t="shared" si="0"/>
        <v>1</v>
      </c>
      <c r="K72" s="8">
        <f t="shared" si="1"/>
        <v>9.2187495374123755E-15</v>
      </c>
      <c r="L72" s="10"/>
      <c r="N72" s="8">
        <f t="shared" si="2"/>
        <v>0.9999999999964837</v>
      </c>
      <c r="O72" s="8">
        <f t="shared" si="3"/>
        <v>5.7776903926472873E-4</v>
      </c>
      <c r="S72" s="8">
        <f t="shared" si="4"/>
        <v>1.1933239795884741E-12</v>
      </c>
    </row>
    <row r="73" spans="1:19" ht="15.6" x14ac:dyDescent="0.3">
      <c r="A73" s="7">
        <v>63</v>
      </c>
      <c r="B73" s="7">
        <v>33</v>
      </c>
      <c r="C73" s="7">
        <v>6</v>
      </c>
      <c r="D73" s="7">
        <v>7.8</v>
      </c>
      <c r="F73" s="7">
        <f>(B73-$B$5)/$B$6</f>
        <v>-0.82004937945585221</v>
      </c>
      <c r="G73" s="7">
        <f>(C73-$C$5)/$C$6</f>
        <v>-0.71381495974132181</v>
      </c>
      <c r="H73" s="7">
        <f>(D73-$D$5)/$D$6</f>
        <v>-0.19095435632936039</v>
      </c>
      <c r="J73" s="8">
        <f t="shared" si="0"/>
        <v>1</v>
      </c>
      <c r="K73" s="8">
        <f t="shared" si="1"/>
        <v>1.1084179672208271E-22</v>
      </c>
      <c r="L73" s="10"/>
      <c r="N73" s="8">
        <f t="shared" si="2"/>
        <v>0.9999999999964837</v>
      </c>
      <c r="O73" s="8">
        <f t="shared" si="3"/>
        <v>5.7776903926461804E-4</v>
      </c>
      <c r="S73" s="8">
        <f t="shared" si="4"/>
        <v>1.1933239795884741E-12</v>
      </c>
    </row>
    <row r="74" spans="1:19" ht="15.6" x14ac:dyDescent="0.3">
      <c r="A74" s="7">
        <v>64</v>
      </c>
      <c r="B74" s="7">
        <v>40</v>
      </c>
      <c r="C74" s="7">
        <v>15</v>
      </c>
      <c r="D74" s="7">
        <v>11</v>
      </c>
      <c r="F74" s="7">
        <f>(B74-$B$5)/$B$6</f>
        <v>-0.36008578520978113</v>
      </c>
      <c r="G74" s="7">
        <f>(C74-$C$5)/$C$6</f>
        <v>1.1009688362111918</v>
      </c>
      <c r="H74" s="7">
        <f>(D74-$D$5)/$D$6</f>
        <v>0.61518540653864995</v>
      </c>
      <c r="J74" s="8">
        <f t="shared" si="0"/>
        <v>9.2713908098213961E-20</v>
      </c>
      <c r="K74" s="8">
        <f t="shared" si="1"/>
        <v>3.4933834892734767E-41</v>
      </c>
      <c r="L74" s="10"/>
      <c r="N74" s="8">
        <f t="shared" si="2"/>
        <v>0.19126786264216447</v>
      </c>
      <c r="O74" s="8">
        <f t="shared" si="3"/>
        <v>5.2211717032818125E-4</v>
      </c>
      <c r="S74" s="8">
        <f t="shared" si="4"/>
        <v>0.83745797388266241</v>
      </c>
    </row>
    <row r="75" spans="1:19" ht="15.6" x14ac:dyDescent="0.3">
      <c r="A75" s="7">
        <v>65</v>
      </c>
      <c r="B75" s="7">
        <v>43</v>
      </c>
      <c r="C75" s="7">
        <v>11</v>
      </c>
      <c r="D75" s="7">
        <v>12.3</v>
      </c>
      <c r="F75" s="7">
        <f>(B75-$B$5)/$B$6</f>
        <v>-0.16295853053289353</v>
      </c>
      <c r="G75" s="7">
        <f>(C75-$C$5)/$C$6</f>
        <v>0.29439826023229682</v>
      </c>
      <c r="H75" s="7">
        <f>(D75-$D$5)/$D$6</f>
        <v>0.94267968520377932</v>
      </c>
      <c r="J75" s="8">
        <f t="shared" si="0"/>
        <v>5.2378317761505945E-7</v>
      </c>
      <c r="K75" s="8">
        <f t="shared" si="1"/>
        <v>2.2541472536884918E-33</v>
      </c>
      <c r="L75" s="10"/>
      <c r="N75" s="8">
        <f t="shared" si="2"/>
        <v>0.19127011628731097</v>
      </c>
      <c r="O75" s="8">
        <f t="shared" si="3"/>
        <v>5.221171980272039E-4</v>
      </c>
      <c r="S75" s="8">
        <f t="shared" si="4"/>
        <v>0.83739431887811799</v>
      </c>
    </row>
    <row r="76" spans="1:19" ht="15.6" x14ac:dyDescent="0.3">
      <c r="A76" s="7">
        <v>66</v>
      </c>
      <c r="B76" s="7">
        <v>50</v>
      </c>
      <c r="C76" s="7">
        <v>9</v>
      </c>
      <c r="D76" s="7">
        <v>9.6999999999999993</v>
      </c>
      <c r="F76" s="7">
        <f>(B76-$B$5)/$B$6</f>
        <v>0.29700506371317753</v>
      </c>
      <c r="G76" s="7">
        <f>(C76-$C$5)/$C$6</f>
        <v>-0.10888702775715065</v>
      </c>
      <c r="H76" s="7">
        <f>(D76-$D$5)/$D$6</f>
        <v>0.28769112787352058</v>
      </c>
      <c r="J76" s="8">
        <f t="shared" ref="J76:J110" si="5">1/(1+EXP(-($J$2*F76+$J$3*G76+$J$4)))</f>
        <v>7.7748757280478612E-4</v>
      </c>
      <c r="K76" s="8">
        <f t="shared" ref="K76:K110" si="6">1/(1+EXP(-($K$2*F76+$K$3*G76+$K$4)))</f>
        <v>7.6918320622579946E-30</v>
      </c>
      <c r="L76" s="10"/>
      <c r="N76" s="8">
        <f t="shared" ref="N76:N110" si="7">1/(1+EXP(-($N$2*J76+$N$3*K76+$N$4)))</f>
        <v>0.19463544185584941</v>
      </c>
      <c r="O76" s="8">
        <f t="shared" ref="O76:O110" si="8">1/(1+EXP(-($O$2*J76+$O$3*K76+$O$4)))</f>
        <v>5.2215828751873863E-4</v>
      </c>
      <c r="S76" s="8">
        <f t="shared" ref="S76:S110" si="9">1/(+EXP(-(N76*$S$2+O76*$S$3+$S$4)))</f>
        <v>0.7475392211051326</v>
      </c>
    </row>
    <row r="77" spans="1:19" ht="15.6" x14ac:dyDescent="0.3">
      <c r="A77" s="7">
        <v>67</v>
      </c>
      <c r="B77" s="7">
        <v>25</v>
      </c>
      <c r="C77" s="7">
        <v>15</v>
      </c>
      <c r="D77" s="7">
        <v>6.4</v>
      </c>
      <c r="F77" s="7">
        <f>(B77-$B$5)/$B$6</f>
        <v>-1.3457220585942191</v>
      </c>
      <c r="G77" s="7">
        <f>(C77-$C$5)/$C$6</f>
        <v>1.1009688362111918</v>
      </c>
      <c r="H77" s="7">
        <f>(D77-$D$5)/$D$6</f>
        <v>-0.54364050258411478</v>
      </c>
      <c r="J77" s="8">
        <f t="shared" si="5"/>
        <v>5.0776739113455863E-11</v>
      </c>
      <c r="K77" s="8">
        <f t="shared" si="6"/>
        <v>3.6082961189454679E-40</v>
      </c>
      <c r="L77" s="10"/>
      <c r="N77" s="8">
        <f t="shared" si="7"/>
        <v>0.19126786286063699</v>
      </c>
      <c r="O77" s="8">
        <f t="shared" si="8"/>
        <v>5.2211717033086628E-4</v>
      </c>
      <c r="S77" s="8">
        <f t="shared" si="9"/>
        <v>0.83745796771159431</v>
      </c>
    </row>
    <row r="78" spans="1:19" ht="15.6" x14ac:dyDescent="0.3">
      <c r="A78" s="7">
        <v>68</v>
      </c>
      <c r="B78" s="7">
        <v>48</v>
      </c>
      <c r="C78" s="7">
        <v>19</v>
      </c>
      <c r="D78" s="7">
        <v>11.1</v>
      </c>
      <c r="F78" s="7">
        <f>(B78-$B$5)/$B$6</f>
        <v>0.16558689392858578</v>
      </c>
      <c r="G78" s="7">
        <f>(C78-$C$5)/$C$6</f>
        <v>1.9075394121900866</v>
      </c>
      <c r="H78" s="7">
        <f>(D78-$D$5)/$D$6</f>
        <v>0.64037727412827516</v>
      </c>
      <c r="J78" s="8">
        <f t="shared" si="5"/>
        <v>6.4104727987949179E-39</v>
      </c>
      <c r="K78" s="8">
        <f t="shared" si="6"/>
        <v>9.7694304244436509E-50</v>
      </c>
      <c r="L78" s="10"/>
      <c r="N78" s="8">
        <f t="shared" si="7"/>
        <v>0.19126786264216447</v>
      </c>
      <c r="O78" s="8">
        <f t="shared" si="8"/>
        <v>5.2211717032818125E-4</v>
      </c>
      <c r="S78" s="8">
        <f t="shared" si="9"/>
        <v>0.83745797388266241</v>
      </c>
    </row>
    <row r="79" spans="1:19" ht="15.6" x14ac:dyDescent="0.3">
      <c r="A79" s="7">
        <v>69</v>
      </c>
      <c r="B79" s="7">
        <v>17</v>
      </c>
      <c r="C79" s="7">
        <v>10</v>
      </c>
      <c r="D79" s="7">
        <v>6.4</v>
      </c>
      <c r="F79" s="7">
        <f>(B79-$B$5)/$B$6</f>
        <v>-1.8713947377325859</v>
      </c>
      <c r="G79" s="7">
        <f>(C79-$C$5)/$C$6</f>
        <v>9.2755616237573085E-2</v>
      </c>
      <c r="H79" s="7">
        <f>(D79-$D$5)/$D$6</f>
        <v>-0.54364050258411478</v>
      </c>
      <c r="J79" s="8">
        <f t="shared" si="5"/>
        <v>0.99999999999967715</v>
      </c>
      <c r="K79" s="8">
        <f t="shared" si="6"/>
        <v>1.2996188163565445E-29</v>
      </c>
      <c r="L79" s="10"/>
      <c r="N79" s="8">
        <f t="shared" si="7"/>
        <v>0.9999999999964837</v>
      </c>
      <c r="O79" s="8">
        <f t="shared" si="8"/>
        <v>5.777690392645995E-4</v>
      </c>
      <c r="S79" s="8">
        <f t="shared" si="9"/>
        <v>1.1933239795884741E-12</v>
      </c>
    </row>
    <row r="80" spans="1:19" ht="15.6" x14ac:dyDescent="0.3">
      <c r="A80" s="7">
        <v>70</v>
      </c>
      <c r="B80" s="7">
        <v>57</v>
      </c>
      <c r="C80" s="7">
        <v>14</v>
      </c>
      <c r="D80" s="7">
        <v>10.4</v>
      </c>
      <c r="F80" s="7">
        <f>(B80-$B$5)/$B$6</f>
        <v>0.7569686579592485</v>
      </c>
      <c r="G80" s="7">
        <f>(C80-$C$5)/$C$6</f>
        <v>0.89932619221646803</v>
      </c>
      <c r="H80" s="7">
        <f>(D80-$D$5)/$D$6</f>
        <v>0.46403420100089809</v>
      </c>
      <c r="J80" s="8">
        <f t="shared" si="5"/>
        <v>4.8799648856638707E-26</v>
      </c>
      <c r="K80" s="8">
        <f t="shared" si="6"/>
        <v>2.4952823886099994E-40</v>
      </c>
      <c r="L80" s="10"/>
      <c r="N80" s="8">
        <f t="shared" si="7"/>
        <v>0.19126786264216447</v>
      </c>
      <c r="O80" s="8">
        <f t="shared" si="8"/>
        <v>5.2211717032818125E-4</v>
      </c>
      <c r="S80" s="8">
        <f t="shared" si="9"/>
        <v>0.83745797388266241</v>
      </c>
    </row>
    <row r="81" spans="1:19" ht="15.6" x14ac:dyDescent="0.3">
      <c r="A81" s="7">
        <v>71</v>
      </c>
      <c r="B81" s="7">
        <v>37</v>
      </c>
      <c r="C81" s="7">
        <v>6</v>
      </c>
      <c r="D81" s="7">
        <v>9.1999999999999993</v>
      </c>
      <c r="F81" s="7">
        <f>(B81-$B$5)/$B$6</f>
        <v>-0.5572130398866687</v>
      </c>
      <c r="G81" s="7">
        <f>(C81-$C$5)/$C$6</f>
        <v>-0.71381495974132181</v>
      </c>
      <c r="H81" s="7">
        <f>(D81-$D$5)/$D$6</f>
        <v>0.16173178992539397</v>
      </c>
      <c r="J81" s="8">
        <f t="shared" si="5"/>
        <v>0.99999999999999956</v>
      </c>
      <c r="K81" s="8">
        <f t="shared" si="6"/>
        <v>5.9468727851486354E-23</v>
      </c>
      <c r="L81" s="10"/>
      <c r="N81" s="8">
        <f t="shared" si="7"/>
        <v>0.9999999999964837</v>
      </c>
      <c r="O81" s="8">
        <f t="shared" si="8"/>
        <v>5.7776903926461804E-4</v>
      </c>
      <c r="S81" s="8">
        <f t="shared" si="9"/>
        <v>1.1933239795884741E-12</v>
      </c>
    </row>
    <row r="82" spans="1:19" ht="15.6" x14ac:dyDescent="0.3">
      <c r="A82" s="7">
        <v>72</v>
      </c>
      <c r="B82" s="7">
        <v>72</v>
      </c>
      <c r="C82" s="7">
        <v>2</v>
      </c>
      <c r="D82" s="7">
        <v>0.3</v>
      </c>
      <c r="F82" s="7">
        <f>(B82-$B$5)/$B$6</f>
        <v>1.7426049313436864</v>
      </c>
      <c r="G82" s="7">
        <f>(C82-$C$5)/$C$6</f>
        <v>-1.5203855357202167</v>
      </c>
      <c r="H82" s="7">
        <f>(D82-$D$5)/$D$6</f>
        <v>-2.0803444255512593</v>
      </c>
      <c r="J82" s="8">
        <f t="shared" si="5"/>
        <v>0.99999999964439268</v>
      </c>
      <c r="K82" s="8">
        <f t="shared" si="6"/>
        <v>2.6345436466712581E-17</v>
      </c>
      <c r="L82" s="10"/>
      <c r="N82" s="8">
        <f t="shared" si="7"/>
        <v>0.9999999999964837</v>
      </c>
      <c r="O82" s="8">
        <f t="shared" si="8"/>
        <v>5.7776903924381003E-4</v>
      </c>
      <c r="S82" s="8">
        <f t="shared" si="9"/>
        <v>1.1933239795881264E-12</v>
      </c>
    </row>
    <row r="83" spans="1:19" ht="15.6" x14ac:dyDescent="0.3">
      <c r="A83" s="7">
        <v>73</v>
      </c>
      <c r="B83" s="7">
        <v>44</v>
      </c>
      <c r="C83" s="7">
        <v>8</v>
      </c>
      <c r="D83" s="7">
        <v>8.5</v>
      </c>
      <c r="F83" s="7">
        <f>(B83-$B$5)/$B$6</f>
        <v>-9.7249445640597676E-2</v>
      </c>
      <c r="G83" s="7">
        <f>(C83-$C$5)/$C$6</f>
        <v>-0.31052967175187435</v>
      </c>
      <c r="H83" s="7">
        <f>(D83-$D$5)/$D$6</f>
        <v>-1.4611283201983091E-2</v>
      </c>
      <c r="J83" s="8">
        <f t="shared" si="5"/>
        <v>0.99990259286638827</v>
      </c>
      <c r="K83" s="8">
        <f t="shared" si="6"/>
        <v>1.9714644816492475E-27</v>
      </c>
      <c r="L83" s="10"/>
      <c r="N83" s="8">
        <f t="shared" si="7"/>
        <v>0.99999999999647415</v>
      </c>
      <c r="O83" s="8">
        <f t="shared" si="8"/>
        <v>5.7776333941213915E-4</v>
      </c>
      <c r="S83" s="8">
        <f t="shared" si="9"/>
        <v>1.1933238834726814E-12</v>
      </c>
    </row>
    <row r="84" spans="1:19" ht="15.6" x14ac:dyDescent="0.3">
      <c r="A84" s="7">
        <v>74</v>
      </c>
      <c r="B84" s="7">
        <v>43</v>
      </c>
      <c r="C84" s="7">
        <v>8</v>
      </c>
      <c r="D84" s="7">
        <v>7.4</v>
      </c>
      <c r="F84" s="7">
        <f>(B84-$B$5)/$B$6</f>
        <v>-0.16295853053289353</v>
      </c>
      <c r="G84" s="7">
        <f>(C84-$C$5)/$C$6</f>
        <v>-0.31052967175187435</v>
      </c>
      <c r="H84" s="7">
        <f>(D84-$D$5)/$D$6</f>
        <v>-0.29172182668786151</v>
      </c>
      <c r="J84" s="8">
        <f t="shared" si="5"/>
        <v>0.9999745285298447</v>
      </c>
      <c r="K84" s="8">
        <f t="shared" si="6"/>
        <v>2.3035236970139703E-27</v>
      </c>
      <c r="L84" s="10"/>
      <c r="N84" s="8">
        <f t="shared" si="7"/>
        <v>0.99999999999648126</v>
      </c>
      <c r="O84" s="8">
        <f t="shared" si="8"/>
        <v>5.7776754877675069E-4</v>
      </c>
      <c r="S84" s="8">
        <f t="shared" si="9"/>
        <v>1.1933239544545827E-12</v>
      </c>
    </row>
    <row r="85" spans="1:19" ht="15.6" x14ac:dyDescent="0.3">
      <c r="A85" s="7">
        <v>75</v>
      </c>
      <c r="B85" s="7">
        <v>49</v>
      </c>
      <c r="C85" s="7">
        <v>17</v>
      </c>
      <c r="D85" s="7">
        <v>10.7</v>
      </c>
      <c r="F85" s="7">
        <f>(B85-$B$5)/$B$6</f>
        <v>0.23129597882088165</v>
      </c>
      <c r="G85" s="7">
        <f>(C85-$C$5)/$C$6</f>
        <v>1.5042541242006393</v>
      </c>
      <c r="H85" s="7">
        <f>(D85-$D$5)/$D$6</f>
        <v>0.53960980376977374</v>
      </c>
      <c r="J85" s="8">
        <f t="shared" si="5"/>
        <v>2.9797340366124821E-32</v>
      </c>
      <c r="K85" s="8">
        <f t="shared" si="6"/>
        <v>8.4827978540980547E-46</v>
      </c>
      <c r="L85" s="10"/>
      <c r="N85" s="8">
        <f t="shared" si="7"/>
        <v>0.19126786264216447</v>
      </c>
      <c r="O85" s="8">
        <f t="shared" si="8"/>
        <v>5.2211717032818125E-4</v>
      </c>
      <c r="S85" s="8">
        <f t="shared" si="9"/>
        <v>0.83745797388266241</v>
      </c>
    </row>
    <row r="86" spans="1:19" ht="15.6" x14ac:dyDescent="0.3">
      <c r="A86" s="7">
        <v>76</v>
      </c>
      <c r="B86" s="7">
        <v>62</v>
      </c>
      <c r="C86" s="7">
        <v>4</v>
      </c>
      <c r="D86" s="7">
        <v>2.6</v>
      </c>
      <c r="F86" s="7">
        <f>(B86-$B$5)/$B$6</f>
        <v>1.0855140824207279</v>
      </c>
      <c r="G86" s="7">
        <f>(C86-$C$5)/$C$6</f>
        <v>-1.1171002477307692</v>
      </c>
      <c r="H86" s="7">
        <f>(D86-$D$5)/$D$6</f>
        <v>-1.5009314709898771</v>
      </c>
      <c r="J86" s="8">
        <f t="shared" si="5"/>
        <v>0.9999999905562148</v>
      </c>
      <c r="K86" s="8">
        <f t="shared" si="6"/>
        <v>1.2315982670382519E-20</v>
      </c>
      <c r="L86" s="10"/>
      <c r="N86" s="8">
        <f t="shared" si="7"/>
        <v>0.9999999999964837</v>
      </c>
      <c r="O86" s="8">
        <f t="shared" si="8"/>
        <v>5.7776903871200539E-4</v>
      </c>
      <c r="S86" s="8">
        <f t="shared" si="9"/>
        <v>1.1933239795791554E-12</v>
      </c>
    </row>
    <row r="87" spans="1:19" ht="15.6" x14ac:dyDescent="0.3">
      <c r="A87" s="7">
        <v>77</v>
      </c>
      <c r="B87" s="7">
        <v>45</v>
      </c>
      <c r="C87" s="7">
        <v>16</v>
      </c>
      <c r="D87" s="7">
        <v>14.2</v>
      </c>
      <c r="F87" s="7">
        <f>(B87-$B$5)/$B$6</f>
        <v>-3.1540360748301806E-2</v>
      </c>
      <c r="G87" s="7">
        <f>(C87-$C$5)/$C$6</f>
        <v>1.3026114802059154</v>
      </c>
      <c r="H87" s="7">
        <f>(D87-$D$5)/$D$6</f>
        <v>1.42132516940666</v>
      </c>
      <c r="J87" s="8">
        <f t="shared" si="5"/>
        <v>2.6876777596543944E-26</v>
      </c>
      <c r="K87" s="8">
        <f t="shared" si="6"/>
        <v>1.5925417514089221E-43</v>
      </c>
      <c r="L87" s="10"/>
      <c r="N87" s="8">
        <f t="shared" si="7"/>
        <v>0.19126786264216447</v>
      </c>
      <c r="O87" s="8">
        <f t="shared" si="8"/>
        <v>5.2211717032818125E-4</v>
      </c>
      <c r="S87" s="8">
        <f t="shared" si="9"/>
        <v>0.83745797388266241</v>
      </c>
    </row>
    <row r="88" spans="1:19" ht="15.6" x14ac:dyDescent="0.3">
      <c r="A88" s="7">
        <v>78</v>
      </c>
      <c r="B88" s="7">
        <v>21</v>
      </c>
      <c r="C88" s="7">
        <v>12</v>
      </c>
      <c r="D88" s="7">
        <v>5.6</v>
      </c>
      <c r="F88" s="7">
        <f>(B88-$B$5)/$B$6</f>
        <v>-1.6085583981634026</v>
      </c>
      <c r="G88" s="7">
        <f>(C88-$C$5)/$C$6</f>
        <v>0.49604090422702057</v>
      </c>
      <c r="H88" s="7">
        <f>(D88-$D$5)/$D$6</f>
        <v>-0.74517544330111751</v>
      </c>
      <c r="J88" s="8">
        <f t="shared" si="5"/>
        <v>0.99877327567845442</v>
      </c>
      <c r="K88" s="8">
        <f t="shared" si="6"/>
        <v>6.8727014896854649E-34</v>
      </c>
      <c r="L88" s="10"/>
      <c r="N88" s="8">
        <f t="shared" si="7"/>
        <v>0.99999999999636158</v>
      </c>
      <c r="O88" s="8">
        <f t="shared" si="8"/>
        <v>5.7769726066088703E-4</v>
      </c>
      <c r="S88" s="8">
        <f t="shared" si="9"/>
        <v>1.1933227691968908E-12</v>
      </c>
    </row>
    <row r="89" spans="1:19" ht="15.6" x14ac:dyDescent="0.3">
      <c r="A89" s="7">
        <v>79</v>
      </c>
      <c r="B89" s="7">
        <v>23</v>
      </c>
      <c r="C89" s="7">
        <v>12</v>
      </c>
      <c r="D89" s="7">
        <v>3.7</v>
      </c>
      <c r="F89" s="7">
        <f>(B89-$B$5)/$B$6</f>
        <v>-1.4771402283788109</v>
      </c>
      <c r="G89" s="7">
        <f>(C89-$C$5)/$C$6</f>
        <v>0.49604090422702057</v>
      </c>
      <c r="H89" s="7">
        <f>(D89-$D$5)/$D$6</f>
        <v>-1.2238209275039984</v>
      </c>
      <c r="J89" s="8">
        <f t="shared" si="5"/>
        <v>0.98235249138263947</v>
      </c>
      <c r="K89" s="8">
        <f t="shared" si="6"/>
        <v>5.0340790003761298E-34</v>
      </c>
      <c r="L89" s="10"/>
      <c r="N89" s="8">
        <f t="shared" si="7"/>
        <v>0.99999999999425526</v>
      </c>
      <c r="O89" s="8">
        <f t="shared" si="8"/>
        <v>5.7673729856132715E-4</v>
      </c>
      <c r="S89" s="8">
        <f t="shared" si="9"/>
        <v>1.193306581640366E-12</v>
      </c>
    </row>
    <row r="90" spans="1:19" ht="15.6" x14ac:dyDescent="0.3">
      <c r="A90" s="7">
        <v>80</v>
      </c>
      <c r="B90" s="7">
        <v>35</v>
      </c>
      <c r="C90" s="7">
        <v>8</v>
      </c>
      <c r="D90" s="7">
        <v>9.4</v>
      </c>
      <c r="F90" s="7">
        <f>(B90-$B$5)/$B$6</f>
        <v>-0.68863120967126046</v>
      </c>
      <c r="G90" s="7">
        <f>(C90-$C$5)/$C$6</f>
        <v>-0.31052967175187435</v>
      </c>
      <c r="H90" s="7">
        <f>(D90-$D$5)/$D$6</f>
        <v>0.21211552510464488</v>
      </c>
      <c r="J90" s="8">
        <f t="shared" si="5"/>
        <v>0.99999999944342832</v>
      </c>
      <c r="K90" s="8">
        <f t="shared" si="6"/>
        <v>8.0024413866199611E-27</v>
      </c>
      <c r="L90" s="10"/>
      <c r="N90" s="8">
        <f t="shared" si="7"/>
        <v>0.9999999999964837</v>
      </c>
      <c r="O90" s="8">
        <f t="shared" si="8"/>
        <v>5.7776903923205001E-4</v>
      </c>
      <c r="S90" s="8">
        <f t="shared" si="9"/>
        <v>1.1933239795879228E-12</v>
      </c>
    </row>
    <row r="91" spans="1:19" ht="15.6" x14ac:dyDescent="0.3">
      <c r="A91" s="7">
        <v>81</v>
      </c>
      <c r="B91" s="7">
        <v>48</v>
      </c>
      <c r="C91" s="7">
        <v>13</v>
      </c>
      <c r="D91" s="7">
        <v>12.4</v>
      </c>
      <c r="F91" s="7">
        <f>(B91-$B$5)/$B$6</f>
        <v>0.16558689392858578</v>
      </c>
      <c r="G91" s="7">
        <f>(C91-$C$5)/$C$6</f>
        <v>0.69768354822174428</v>
      </c>
      <c r="H91" s="7">
        <f>(D91-$D$5)/$D$6</f>
        <v>0.96787155279340453</v>
      </c>
      <c r="J91" s="8">
        <f t="shared" si="5"/>
        <v>3.6012756603227781E-17</v>
      </c>
      <c r="K91" s="8">
        <f t="shared" si="6"/>
        <v>1.0202111049946477E-37</v>
      </c>
      <c r="L91" s="10"/>
      <c r="N91" s="8">
        <f t="shared" si="7"/>
        <v>0.19126786264216464</v>
      </c>
      <c r="O91" s="8">
        <f t="shared" si="8"/>
        <v>5.2211717032818125E-4</v>
      </c>
      <c r="S91" s="8">
        <f t="shared" si="9"/>
        <v>0.8374579738826573</v>
      </c>
    </row>
    <row r="92" spans="1:19" ht="15.6" x14ac:dyDescent="0.3">
      <c r="A92" s="7">
        <v>82</v>
      </c>
      <c r="B92" s="7">
        <v>48</v>
      </c>
      <c r="C92" s="7">
        <v>9</v>
      </c>
      <c r="D92" s="7">
        <v>15.1</v>
      </c>
      <c r="F92" s="7">
        <f>(B92-$B$5)/$B$6</f>
        <v>0.16558689392858578</v>
      </c>
      <c r="G92" s="7">
        <f>(C92-$C$5)/$C$6</f>
        <v>-0.10888702775715065</v>
      </c>
      <c r="H92" s="7">
        <f>(D92-$D$5)/$D$6</f>
        <v>1.648051977713288</v>
      </c>
      <c r="J92" s="8">
        <f t="shared" si="5"/>
        <v>1.1252592533443616E-2</v>
      </c>
      <c r="K92" s="8">
        <f t="shared" si="6"/>
        <v>1.0501159331973363E-29</v>
      </c>
      <c r="L92" s="10"/>
      <c r="N92" s="8">
        <f t="shared" si="7"/>
        <v>0.24438308347737281</v>
      </c>
      <c r="O92" s="8">
        <f t="shared" si="8"/>
        <v>5.2271257585173678E-4</v>
      </c>
      <c r="S92" s="8">
        <f t="shared" si="9"/>
        <v>0.13961089151851871</v>
      </c>
    </row>
    <row r="93" spans="1:19" ht="15.6" x14ac:dyDescent="0.3">
      <c r="A93" s="7">
        <v>83</v>
      </c>
      <c r="B93" s="7">
        <v>28</v>
      </c>
      <c r="C93" s="7">
        <v>2</v>
      </c>
      <c r="D93" s="7">
        <v>2.5</v>
      </c>
      <c r="F93" s="7">
        <f>(B93-$B$5)/$B$6</f>
        <v>-1.1485948039173315</v>
      </c>
      <c r="G93" s="7">
        <f>(C93-$C$5)/$C$6</f>
        <v>-1.5203855357202167</v>
      </c>
      <c r="H93" s="7">
        <f>(D93-$D$5)/$D$6</f>
        <v>-1.5261233385795023</v>
      </c>
      <c r="J93" s="8">
        <f t="shared" si="5"/>
        <v>1</v>
      </c>
      <c r="K93" s="8">
        <f t="shared" si="6"/>
        <v>2.4846738795164749E-14</v>
      </c>
      <c r="L93" s="10"/>
      <c r="N93" s="8">
        <f t="shared" si="7"/>
        <v>0.9999999999964837</v>
      </c>
      <c r="O93" s="8">
        <f t="shared" si="8"/>
        <v>5.7776903926491652E-4</v>
      </c>
      <c r="S93" s="8">
        <f t="shared" si="9"/>
        <v>1.1933239795884826E-12</v>
      </c>
    </row>
    <row r="94" spans="1:19" ht="15.6" x14ac:dyDescent="0.3">
      <c r="A94" s="7">
        <v>84</v>
      </c>
      <c r="B94" s="7">
        <v>63</v>
      </c>
      <c r="C94" s="7">
        <v>5</v>
      </c>
      <c r="D94" s="7">
        <v>8.1</v>
      </c>
      <c r="F94" s="7">
        <f>(B94-$B$5)/$B$6</f>
        <v>1.1512231673130238</v>
      </c>
      <c r="G94" s="7">
        <f>(C94-$C$5)/$C$6</f>
        <v>-0.91545760373604557</v>
      </c>
      <c r="H94" s="7">
        <f>(D94-$D$5)/$D$6</f>
        <v>-0.11537875356048446</v>
      </c>
      <c r="J94" s="8">
        <f t="shared" si="5"/>
        <v>0.99984774355500072</v>
      </c>
      <c r="K94" s="8">
        <f t="shared" si="6"/>
        <v>1.0464742384665432E-22</v>
      </c>
      <c r="L94" s="10"/>
      <c r="N94" s="8">
        <f t="shared" si="7"/>
        <v>0.99999999999646882</v>
      </c>
      <c r="O94" s="8">
        <f t="shared" si="8"/>
        <v>5.7776012988771438E-4</v>
      </c>
      <c r="S94" s="8">
        <f t="shared" si="9"/>
        <v>1.1933238293509345E-12</v>
      </c>
    </row>
    <row r="95" spans="1:19" ht="15.6" x14ac:dyDescent="0.3">
      <c r="A95" s="7">
        <v>85</v>
      </c>
      <c r="B95" s="7">
        <v>44</v>
      </c>
      <c r="C95" s="7">
        <v>10</v>
      </c>
      <c r="D95" s="7">
        <v>15.8</v>
      </c>
      <c r="F95" s="7">
        <f>(B95-$B$5)/$B$6</f>
        <v>-9.7249445640597676E-2</v>
      </c>
      <c r="G95" s="7">
        <f>(C95-$C$5)/$C$6</f>
        <v>9.2755616237573085E-2</v>
      </c>
      <c r="H95" s="7">
        <f>(D95-$D$5)/$D$6</f>
        <v>1.8243950508406654</v>
      </c>
      <c r="J95" s="8">
        <f t="shared" si="5"/>
        <v>5.7711290652888371E-4</v>
      </c>
      <c r="K95" s="8">
        <f t="shared" si="6"/>
        <v>1.9431904006646567E-31</v>
      </c>
      <c r="L95" s="10"/>
      <c r="N95" s="8">
        <f t="shared" si="7"/>
        <v>0.19376326825356391</v>
      </c>
      <c r="O95" s="8">
        <f t="shared" si="8"/>
        <v>5.2214769045675095E-4</v>
      </c>
      <c r="S95" s="8">
        <f t="shared" si="9"/>
        <v>0.76985648788398997</v>
      </c>
    </row>
    <row r="96" spans="1:19" ht="15.6" x14ac:dyDescent="0.3">
      <c r="A96" s="7">
        <v>86</v>
      </c>
      <c r="B96" s="7">
        <v>48</v>
      </c>
      <c r="C96" s="7">
        <v>17</v>
      </c>
      <c r="D96" s="7">
        <v>12.6</v>
      </c>
      <c r="F96" s="7">
        <f>(B96-$B$5)/$B$6</f>
        <v>0.16558689392858578</v>
      </c>
      <c r="G96" s="7">
        <f>(C96-$C$5)/$C$6</f>
        <v>1.5042541242006393</v>
      </c>
      <c r="H96" s="7">
        <f>(D96-$D$5)/$D$6</f>
        <v>1.018255287972655</v>
      </c>
      <c r="J96" s="8">
        <f t="shared" si="5"/>
        <v>1.1395817784816008E-31</v>
      </c>
      <c r="K96" s="8">
        <f t="shared" si="6"/>
        <v>9.9115789585757467E-46</v>
      </c>
      <c r="L96" s="10"/>
      <c r="N96" s="8">
        <f t="shared" si="7"/>
        <v>0.19126786264216447</v>
      </c>
      <c r="O96" s="8">
        <f t="shared" si="8"/>
        <v>5.2211717032818125E-4</v>
      </c>
      <c r="S96" s="8">
        <f t="shared" si="9"/>
        <v>0.83745797388266241</v>
      </c>
    </row>
    <row r="97" spans="1:19" ht="15.6" x14ac:dyDescent="0.3">
      <c r="A97" s="7">
        <v>87</v>
      </c>
      <c r="B97" s="7">
        <v>40</v>
      </c>
      <c r="C97" s="7">
        <v>20</v>
      </c>
      <c r="D97" s="7">
        <v>8.1</v>
      </c>
      <c r="F97" s="7">
        <f>(B97-$B$5)/$B$6</f>
        <v>-0.36008578520978113</v>
      </c>
      <c r="G97" s="7">
        <f>(C97-$C$5)/$C$6</f>
        <v>2.1091820561848102</v>
      </c>
      <c r="H97" s="7">
        <f>(D97-$D$5)/$D$6</f>
        <v>-0.11537875356048446</v>
      </c>
      <c r="J97" s="8">
        <f t="shared" si="5"/>
        <v>6.9583505053911219E-38</v>
      </c>
      <c r="K97" s="8">
        <f t="shared" si="6"/>
        <v>3.3694751786136194E-51</v>
      </c>
      <c r="L97" s="10"/>
      <c r="N97" s="8">
        <f t="shared" si="7"/>
        <v>0.19126786264216447</v>
      </c>
      <c r="O97" s="8">
        <f t="shared" si="8"/>
        <v>5.2211717032818125E-4</v>
      </c>
      <c r="S97" s="8">
        <f t="shared" si="9"/>
        <v>0.83745797388266241</v>
      </c>
    </row>
    <row r="98" spans="1:19" ht="15.6" x14ac:dyDescent="0.3">
      <c r="A98" s="7">
        <v>88</v>
      </c>
      <c r="B98" s="7">
        <v>72</v>
      </c>
      <c r="C98" s="7">
        <v>9</v>
      </c>
      <c r="D98" s="7">
        <v>6.7</v>
      </c>
      <c r="F98" s="7">
        <f>(B98-$B$5)/$B$6</f>
        <v>1.7426049313436864</v>
      </c>
      <c r="G98" s="7">
        <f>(C98-$C$5)/$C$6</f>
        <v>-0.10888702775715065</v>
      </c>
      <c r="H98" s="7">
        <f>(D98-$D$5)/$D$6</f>
        <v>-0.4680648998152388</v>
      </c>
      <c r="J98" s="8">
        <f t="shared" si="5"/>
        <v>1.187231373515194E-16</v>
      </c>
      <c r="K98" s="8">
        <f t="shared" si="6"/>
        <v>2.5046543211967668E-31</v>
      </c>
      <c r="L98" s="10"/>
      <c r="N98" s="8">
        <f t="shared" si="7"/>
        <v>0.191267862642165</v>
      </c>
      <c r="O98" s="8">
        <f t="shared" si="8"/>
        <v>5.2211717032818125E-4</v>
      </c>
      <c r="S98" s="8">
        <f t="shared" si="9"/>
        <v>0.83745797388264764</v>
      </c>
    </row>
    <row r="99" spans="1:19" ht="15.6" x14ac:dyDescent="0.3">
      <c r="A99" s="7">
        <v>89</v>
      </c>
      <c r="B99" s="7">
        <v>63</v>
      </c>
      <c r="C99" s="7">
        <v>5</v>
      </c>
      <c r="D99" s="7">
        <v>4.5</v>
      </c>
      <c r="F99" s="7">
        <f>(B99-$B$5)/$B$6</f>
        <v>1.1512231673130238</v>
      </c>
      <c r="G99" s="7">
        <f>(C99-$C$5)/$C$6</f>
        <v>-0.91545760373604557</v>
      </c>
      <c r="H99" s="7">
        <f>(D99-$D$5)/$D$6</f>
        <v>-1.022285986786996</v>
      </c>
      <c r="J99" s="8">
        <f t="shared" si="5"/>
        <v>0.99984774355500072</v>
      </c>
      <c r="K99" s="8">
        <f t="shared" si="6"/>
        <v>1.0464742384665432E-22</v>
      </c>
      <c r="L99" s="10"/>
      <c r="N99" s="8">
        <f t="shared" si="7"/>
        <v>0.99999999999646882</v>
      </c>
      <c r="O99" s="8">
        <f t="shared" si="8"/>
        <v>5.7776012988771438E-4</v>
      </c>
      <c r="S99" s="8">
        <f t="shared" si="9"/>
        <v>1.1933238293509345E-12</v>
      </c>
    </row>
    <row r="100" spans="1:19" ht="15.6" x14ac:dyDescent="0.3">
      <c r="A100" s="7">
        <v>90</v>
      </c>
      <c r="B100" s="7">
        <v>28</v>
      </c>
      <c r="C100" s="7">
        <v>10</v>
      </c>
      <c r="D100" s="7">
        <v>4.5999999999999996</v>
      </c>
      <c r="F100" s="7">
        <f>(B100-$B$5)/$B$6</f>
        <v>-1.1485948039173315</v>
      </c>
      <c r="G100" s="7">
        <f>(C100-$C$5)/$C$6</f>
        <v>9.2755616237573085E-2</v>
      </c>
      <c r="H100" s="7">
        <f>(D100-$D$5)/$D$6</f>
        <v>-0.99709411919737068</v>
      </c>
      <c r="J100" s="8">
        <f t="shared" si="5"/>
        <v>0.99999917320045106</v>
      </c>
      <c r="K100" s="8">
        <f t="shared" si="6"/>
        <v>2.3451735722317788E-30</v>
      </c>
      <c r="L100" s="10"/>
      <c r="N100" s="8">
        <f t="shared" si="7"/>
        <v>0.9999999999964837</v>
      </c>
      <c r="O100" s="8">
        <f t="shared" si="8"/>
        <v>5.7776899088357743E-4</v>
      </c>
      <c r="S100" s="8">
        <f t="shared" si="9"/>
        <v>1.1933239787726257E-12</v>
      </c>
    </row>
    <row r="101" spans="1:19" ht="15.6" x14ac:dyDescent="0.3">
      <c r="A101" s="7">
        <v>91</v>
      </c>
      <c r="B101" s="7">
        <v>16</v>
      </c>
      <c r="C101" s="7">
        <v>1</v>
      </c>
      <c r="D101" s="7">
        <v>3.1</v>
      </c>
      <c r="F101" s="7">
        <f>(B101-$B$5)/$B$6</f>
        <v>-1.9371038226248818</v>
      </c>
      <c r="G101" s="7">
        <f>(C101-$C$5)/$C$6</f>
        <v>-1.7220281797149404</v>
      </c>
      <c r="H101" s="7">
        <f>(D101-$D$5)/$D$6</f>
        <v>-1.3749721330417506</v>
      </c>
      <c r="J101" s="8">
        <f t="shared" si="5"/>
        <v>1</v>
      </c>
      <c r="K101" s="8">
        <f t="shared" si="6"/>
        <v>1.6205070363289581E-11</v>
      </c>
      <c r="L101" s="10"/>
      <c r="N101" s="8">
        <f t="shared" si="7"/>
        <v>0.9999999999964837</v>
      </c>
      <c r="O101" s="8">
        <f t="shared" si="8"/>
        <v>5.7776903945908488E-4</v>
      </c>
      <c r="S101" s="8">
        <f t="shared" si="9"/>
        <v>1.1933239795917554E-12</v>
      </c>
    </row>
    <row r="102" spans="1:19" ht="15.6" x14ac:dyDescent="0.3">
      <c r="A102" s="7">
        <v>92</v>
      </c>
      <c r="B102" s="7">
        <v>23</v>
      </c>
      <c r="C102" s="7">
        <v>3</v>
      </c>
      <c r="D102" s="7">
        <v>5.7</v>
      </c>
      <c r="F102" s="7">
        <f>(B102-$B$5)/$B$6</f>
        <v>-1.4771402283788109</v>
      </c>
      <c r="G102" s="7">
        <f>(C102-$C$5)/$C$6</f>
        <v>-1.3187428917254931</v>
      </c>
      <c r="H102" s="7">
        <f>(D102-$D$5)/$D$6</f>
        <v>-0.71998357571149207</v>
      </c>
      <c r="J102" s="8">
        <f t="shared" si="5"/>
        <v>1</v>
      </c>
      <c r="K102" s="8">
        <f t="shared" si="6"/>
        <v>5.3721883414345601E-16</v>
      </c>
      <c r="L102" s="10"/>
      <c r="N102" s="8">
        <f t="shared" si="7"/>
        <v>0.9999999999964837</v>
      </c>
      <c r="O102" s="8">
        <f t="shared" si="8"/>
        <v>5.7776903926462465E-4</v>
      </c>
      <c r="S102" s="8">
        <f t="shared" si="9"/>
        <v>1.1933239795884741E-12</v>
      </c>
    </row>
    <row r="103" spans="1:19" ht="15.6" x14ac:dyDescent="0.3">
      <c r="A103" s="7">
        <v>93</v>
      </c>
      <c r="B103" s="7">
        <v>64</v>
      </c>
      <c r="C103" s="7">
        <v>1</v>
      </c>
      <c r="D103" s="7">
        <v>5.5</v>
      </c>
      <c r="F103" s="7">
        <f>(B103-$B$5)/$B$6</f>
        <v>1.2169322522053196</v>
      </c>
      <c r="G103" s="7">
        <f>(C103-$C$5)/$C$6</f>
        <v>-1.7220281797149404</v>
      </c>
      <c r="H103" s="7">
        <f>(D103-$D$5)/$D$6</f>
        <v>-0.77036731089074273</v>
      </c>
      <c r="J103" s="8">
        <f t="shared" si="5"/>
        <v>1</v>
      </c>
      <c r="K103" s="8">
        <f t="shared" si="6"/>
        <v>9.2187495374123755E-15</v>
      </c>
      <c r="L103" s="10"/>
      <c r="N103" s="8">
        <f t="shared" si="7"/>
        <v>0.9999999999964837</v>
      </c>
      <c r="O103" s="8">
        <f t="shared" si="8"/>
        <v>5.7776903926472873E-4</v>
      </c>
      <c r="S103" s="8">
        <f t="shared" si="9"/>
        <v>1.1933239795884741E-12</v>
      </c>
    </row>
    <row r="104" spans="1:19" ht="15.6" x14ac:dyDescent="0.3">
      <c r="A104" s="7">
        <v>94</v>
      </c>
      <c r="B104" s="7">
        <v>32</v>
      </c>
      <c r="C104" s="7">
        <v>16</v>
      </c>
      <c r="D104" s="7">
        <v>9.3000000000000007</v>
      </c>
      <c r="F104" s="7">
        <f>(B104-$B$5)/$B$6</f>
        <v>-0.88575846434814798</v>
      </c>
      <c r="G104" s="7">
        <f>(C104-$C$5)/$C$6</f>
        <v>1.3026114802059154</v>
      </c>
      <c r="H104" s="7">
        <f>(D104-$D$5)/$D$6</f>
        <v>0.18692365751501966</v>
      </c>
      <c r="J104" s="8">
        <f t="shared" si="5"/>
        <v>1.0063779841531657E-18</v>
      </c>
      <c r="K104" s="8">
        <f t="shared" si="6"/>
        <v>1.2048674738533638E-42</v>
      </c>
      <c r="L104" s="10"/>
      <c r="N104" s="8">
        <f t="shared" si="7"/>
        <v>0.19126786264216447</v>
      </c>
      <c r="O104" s="8">
        <f t="shared" si="8"/>
        <v>5.2211717032818125E-4</v>
      </c>
      <c r="S104" s="8">
        <f t="shared" si="9"/>
        <v>0.83745797388266241</v>
      </c>
    </row>
    <row r="105" spans="1:19" ht="15.6" x14ac:dyDescent="0.3">
      <c r="A105" s="7">
        <v>95</v>
      </c>
      <c r="B105" s="7">
        <v>41</v>
      </c>
      <c r="C105" s="7">
        <v>8</v>
      </c>
      <c r="D105" s="7">
        <v>12.1</v>
      </c>
      <c r="F105" s="7">
        <f>(B105-$B$5)/$B$6</f>
        <v>-0.29437670031748525</v>
      </c>
      <c r="G105" s="7">
        <f>(C105-$C$5)/$C$6</f>
        <v>-0.31052967175187435</v>
      </c>
      <c r="H105" s="7">
        <f>(D105-$D$5)/$D$6</f>
        <v>0.89229595002452833</v>
      </c>
      <c r="J105" s="8">
        <f t="shared" si="5"/>
        <v>0.99999825848055135</v>
      </c>
      <c r="K105" s="8">
        <f t="shared" si="6"/>
        <v>3.1448514699135032E-27</v>
      </c>
      <c r="L105" s="10"/>
      <c r="N105" s="8">
        <f t="shared" si="7"/>
        <v>0.99999999999648348</v>
      </c>
      <c r="O105" s="8">
        <f t="shared" si="8"/>
        <v>5.7776893735779044E-4</v>
      </c>
      <c r="S105" s="8">
        <f t="shared" si="9"/>
        <v>1.1933239778700365E-12</v>
      </c>
    </row>
    <row r="106" spans="1:19" ht="15.6" x14ac:dyDescent="0.3">
      <c r="A106" s="7">
        <v>96</v>
      </c>
      <c r="B106" s="7">
        <v>55</v>
      </c>
      <c r="C106" s="7">
        <v>14</v>
      </c>
      <c r="D106" s="7">
        <v>14.1</v>
      </c>
      <c r="F106" s="7">
        <f>(B106-$B$5)/$B$6</f>
        <v>0.62555048817465686</v>
      </c>
      <c r="G106" s="7">
        <f>(C106-$C$5)/$C$6</f>
        <v>0.89932619221646803</v>
      </c>
      <c r="H106" s="7">
        <f>(D106-$D$5)/$D$6</f>
        <v>1.3961333018170348</v>
      </c>
      <c r="J106" s="8">
        <f t="shared" si="5"/>
        <v>7.1376078939086875E-25</v>
      </c>
      <c r="K106" s="8">
        <f t="shared" si="6"/>
        <v>3.4066471718271613E-40</v>
      </c>
      <c r="L106" s="10"/>
      <c r="N106" s="8">
        <f t="shared" si="7"/>
        <v>0.19126786264216447</v>
      </c>
      <c r="O106" s="8">
        <f t="shared" si="8"/>
        <v>5.2211717032818125E-4</v>
      </c>
      <c r="S106" s="8">
        <f t="shared" si="9"/>
        <v>0.83745797388266241</v>
      </c>
    </row>
    <row r="107" spans="1:19" ht="15.6" x14ac:dyDescent="0.3">
      <c r="A107" s="7">
        <v>97</v>
      </c>
      <c r="B107" s="7">
        <v>56</v>
      </c>
      <c r="C107" s="7">
        <v>3</v>
      </c>
      <c r="D107" s="7">
        <v>6.5</v>
      </c>
      <c r="F107" s="7">
        <f>(B107-$B$5)/$B$6</f>
        <v>0.69125957306695263</v>
      </c>
      <c r="G107" s="7">
        <f>(C107-$C$5)/$C$6</f>
        <v>-1.3187428917254931</v>
      </c>
      <c r="H107" s="7">
        <f>(D107-$D$5)/$D$6</f>
        <v>-0.51844863499448945</v>
      </c>
      <c r="J107" s="8">
        <f t="shared" si="5"/>
        <v>0.99999999999999933</v>
      </c>
      <c r="K107" s="8">
        <f t="shared" si="6"/>
        <v>3.1566630933618213E-18</v>
      </c>
      <c r="L107" s="10"/>
      <c r="N107" s="8">
        <f t="shared" si="7"/>
        <v>0.9999999999964837</v>
      </c>
      <c r="O107" s="8">
        <f t="shared" si="8"/>
        <v>5.7776903926461804E-4</v>
      </c>
      <c r="S107" s="8">
        <f t="shared" si="9"/>
        <v>1.1933239795884741E-12</v>
      </c>
    </row>
    <row r="108" spans="1:19" ht="15.6" x14ac:dyDescent="0.3">
      <c r="A108" s="7">
        <v>98</v>
      </c>
      <c r="B108" s="7">
        <v>38</v>
      </c>
      <c r="C108" s="7">
        <v>19</v>
      </c>
      <c r="D108" s="7">
        <v>9</v>
      </c>
      <c r="F108" s="7">
        <f>(B108-$B$5)/$B$6</f>
        <v>-0.49150395499437283</v>
      </c>
      <c r="G108" s="7">
        <f>(C108-$C$5)/$C$6</f>
        <v>1.9075394121900866</v>
      </c>
      <c r="H108" s="7">
        <f>(D108-$D$5)/$D$6</f>
        <v>0.11134805474614351</v>
      </c>
      <c r="J108" s="8">
        <f t="shared" si="5"/>
        <v>4.2911135591326758E-33</v>
      </c>
      <c r="K108" s="8">
        <f t="shared" si="6"/>
        <v>4.6334717150799523E-49</v>
      </c>
      <c r="L108" s="10"/>
      <c r="N108" s="8">
        <f t="shared" si="7"/>
        <v>0.19126786264216447</v>
      </c>
      <c r="O108" s="8">
        <f t="shared" si="8"/>
        <v>5.2211717032818125E-4</v>
      </c>
      <c r="S108" s="8">
        <f t="shared" si="9"/>
        <v>0.83745797388266241</v>
      </c>
    </row>
    <row r="109" spans="1:19" ht="15.6" x14ac:dyDescent="0.3">
      <c r="A109" s="7">
        <v>99</v>
      </c>
      <c r="B109" s="7">
        <v>45</v>
      </c>
      <c r="C109" s="7">
        <v>17</v>
      </c>
      <c r="D109" s="7">
        <v>8.5</v>
      </c>
      <c r="F109" s="7">
        <f>(B109-$B$5)/$B$6</f>
        <v>-3.1540360748301806E-2</v>
      </c>
      <c r="G109" s="7">
        <f>(C109-$C$5)/$C$6</f>
        <v>1.5042541242006393</v>
      </c>
      <c r="H109" s="7">
        <f>(D109-$D$5)/$D$6</f>
        <v>-1.4611283201983091E-2</v>
      </c>
      <c r="J109" s="8">
        <f t="shared" si="5"/>
        <v>6.3745492408270112E-30</v>
      </c>
      <c r="K109" s="8">
        <f t="shared" si="6"/>
        <v>1.5810806609594595E-45</v>
      </c>
      <c r="L109" s="10"/>
      <c r="N109" s="8">
        <f t="shared" si="7"/>
        <v>0.19126786264216447</v>
      </c>
      <c r="O109" s="8">
        <f t="shared" si="8"/>
        <v>5.2211717032818125E-4</v>
      </c>
      <c r="S109" s="8">
        <f t="shared" si="9"/>
        <v>0.83745797388266241</v>
      </c>
    </row>
    <row r="110" spans="1:19" ht="15.6" x14ac:dyDescent="0.3">
      <c r="A110" s="7">
        <v>100</v>
      </c>
      <c r="B110" s="7">
        <v>45</v>
      </c>
      <c r="C110" s="7">
        <v>10</v>
      </c>
      <c r="D110" s="7">
        <v>13.5</v>
      </c>
      <c r="F110" s="7">
        <f>(B110-$B$5)/$B$6</f>
        <v>-3.1540360748301806E-2</v>
      </c>
      <c r="G110" s="7">
        <f>(C110-$C$5)/$C$6</f>
        <v>9.2755616237573085E-2</v>
      </c>
      <c r="H110" s="7">
        <f>(D110-$D$5)/$D$6</f>
        <v>1.244982096279283</v>
      </c>
      <c r="J110" s="8">
        <f t="shared" si="5"/>
        <v>1.509655776760515E-4</v>
      </c>
      <c r="K110" s="8">
        <f t="shared" si="6"/>
        <v>1.6630742114605245E-31</v>
      </c>
      <c r="L110" s="10"/>
      <c r="N110" s="8">
        <f t="shared" si="7"/>
        <v>0.19191825094417603</v>
      </c>
      <c r="O110" s="8">
        <f t="shared" si="8"/>
        <v>5.221251538430284E-4</v>
      </c>
      <c r="S110" s="8">
        <f t="shared" si="9"/>
        <v>0.81928686451348609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5A17-9230-4EDD-8494-1584184DEE6E}">
  <dimension ref="A1:W110"/>
  <sheetViews>
    <sheetView tabSelected="1" workbookViewId="0">
      <selection activeCell="L21" sqref="L21"/>
    </sheetView>
  </sheetViews>
  <sheetFormatPr defaultRowHeight="16.2" x14ac:dyDescent="0.3"/>
  <cols>
    <col min="1" max="5" width="8.88671875" style="1"/>
    <col min="6" max="6" width="10.88671875" style="1" customWidth="1"/>
    <col min="7" max="7" width="17.88671875" style="1" bestFit="1" customWidth="1"/>
    <col min="8" max="8" width="10.33203125" style="1" bestFit="1" customWidth="1"/>
    <col min="9" max="9" width="12.44140625" style="1" customWidth="1"/>
    <col min="10" max="12" width="9.33203125" style="1" bestFit="1" customWidth="1"/>
    <col min="13" max="13" width="8.88671875" style="1"/>
    <col min="14" max="15" width="9.33203125" style="1" bestFit="1" customWidth="1"/>
    <col min="16" max="18" width="8.88671875" style="1"/>
    <col min="19" max="19" width="10" style="1" customWidth="1"/>
    <col min="20" max="16384" width="8.88671875" style="1"/>
  </cols>
  <sheetData>
    <row r="1" spans="1:23" x14ac:dyDescent="0.3">
      <c r="G1" s="1" t="s">
        <v>21</v>
      </c>
      <c r="J1" s="1" t="s">
        <v>10</v>
      </c>
      <c r="K1" s="1" t="s">
        <v>11</v>
      </c>
      <c r="N1" s="1" t="s">
        <v>22</v>
      </c>
      <c r="O1" s="1" t="s">
        <v>23</v>
      </c>
      <c r="S1" s="1" t="s">
        <v>20</v>
      </c>
      <c r="U1" s="1" t="s">
        <v>33</v>
      </c>
      <c r="W1" s="2">
        <f>SUMXMY2(H11:H60,S11:S60)</f>
        <v>0.95234099692132435</v>
      </c>
    </row>
    <row r="2" spans="1:23" x14ac:dyDescent="0.3">
      <c r="G2" s="1">
        <f ca="1">RAND()-0.5</f>
        <v>-0.40705726628745253</v>
      </c>
      <c r="I2" s="1" t="s">
        <v>13</v>
      </c>
      <c r="J2" s="1">
        <v>-0.84286255640000307</v>
      </c>
      <c r="K2" s="1">
        <v>-0.81392407591902005</v>
      </c>
      <c r="M2" s="1" t="s">
        <v>13</v>
      </c>
      <c r="N2" s="1">
        <v>-5.3441893748340608</v>
      </c>
      <c r="O2" s="1">
        <v>0.21939275284367368</v>
      </c>
      <c r="R2" s="1" t="s">
        <v>19</v>
      </c>
      <c r="S2" s="1">
        <v>-9.8045476564944174</v>
      </c>
      <c r="U2" s="1" t="s">
        <v>34</v>
      </c>
      <c r="W2" s="7">
        <f>SUMXMY2(H61:H110,S61:S110)</f>
        <v>2.2947935706857465</v>
      </c>
    </row>
    <row r="3" spans="1:23" x14ac:dyDescent="0.3">
      <c r="I3" s="1" t="s">
        <v>14</v>
      </c>
      <c r="J3" s="1">
        <v>-1.533970137563643</v>
      </c>
      <c r="K3" s="1">
        <v>-1.5395528458944456</v>
      </c>
      <c r="M3" s="1" t="s">
        <v>14</v>
      </c>
      <c r="N3" s="1">
        <v>4.6928790266255351</v>
      </c>
      <c r="O3" s="1">
        <v>-3.5655993002730302</v>
      </c>
      <c r="R3" s="1" t="s">
        <v>16</v>
      </c>
      <c r="S3" s="1">
        <v>2.1649340095979759</v>
      </c>
    </row>
    <row r="4" spans="1:23" x14ac:dyDescent="0.3">
      <c r="I4" s="1" t="s">
        <v>15</v>
      </c>
      <c r="J4" s="1">
        <v>1.310216087524525</v>
      </c>
      <c r="K4" s="1">
        <v>0.80761150975237428</v>
      </c>
      <c r="M4" s="1" t="s">
        <v>15</v>
      </c>
      <c r="N4" s="1">
        <v>1.2166289921267981</v>
      </c>
      <c r="O4" s="1">
        <v>1.2889157902881954</v>
      </c>
      <c r="R4" s="1" t="s">
        <v>18</v>
      </c>
      <c r="S4" s="1">
        <v>4.4319918224606347</v>
      </c>
    </row>
    <row r="5" spans="1:23" ht="15.6" x14ac:dyDescent="0.3">
      <c r="A5" s="1" t="s">
        <v>2</v>
      </c>
      <c r="B5" s="1">
        <f>AVERAGE(B11:B110)</f>
        <v>45.48</v>
      </c>
      <c r="C5" s="1">
        <f>AVERAGE(C11:C110)</f>
        <v>9.5399999999999991</v>
      </c>
      <c r="D5" s="1">
        <f>AVERAGE(D11:D110)</f>
        <v>8.5580000000000016</v>
      </c>
      <c r="F5" s="4">
        <f>AVERAGE(F11:F110)</f>
        <v>1.8193779816044752E-16</v>
      </c>
      <c r="G5" s="4">
        <f>AVERAGE(G11:G110)</f>
        <v>1.9290125052862095E-16</v>
      </c>
      <c r="H5" s="4">
        <f>AVERAGE(H11:H110)</f>
        <v>0.51937106918239007</v>
      </c>
    </row>
    <row r="6" spans="1:23" ht="15.6" x14ac:dyDescent="0.3">
      <c r="A6" s="1" t="s">
        <v>3</v>
      </c>
      <c r="B6" s="1">
        <f>STDEV(B11:B110)</f>
        <v>15.218595748808642</v>
      </c>
      <c r="C6" s="1">
        <f>STDEV(C11:C110)</f>
        <v>4.9592684374152842</v>
      </c>
      <c r="D6" s="1">
        <f>STDEV(D11:D110)</f>
        <v>3.9695349955389037</v>
      </c>
      <c r="F6" s="4">
        <f>STDEV(F11:F110)</f>
        <v>1.0000000000000004</v>
      </c>
      <c r="G6" s="4">
        <f>STDEV(G11:G110)</f>
        <v>1</v>
      </c>
      <c r="H6" s="4">
        <f>STDEV(H11:H110)</f>
        <v>0.24965628902760426</v>
      </c>
    </row>
    <row r="7" spans="1:23" ht="15.6" x14ac:dyDescent="0.3">
      <c r="A7" s="1" t="s">
        <v>0</v>
      </c>
      <c r="B7" s="1">
        <f>MAX(B11:B110)</f>
        <v>74</v>
      </c>
      <c r="C7" s="1">
        <f>MAX(C11:C110)</f>
        <v>20</v>
      </c>
      <c r="D7" s="1">
        <f>MAX(D11:D110)</f>
        <v>16.2</v>
      </c>
      <c r="F7" s="4">
        <f>MAX(F11:F110)</f>
        <v>1.8740231011282782</v>
      </c>
      <c r="G7" s="4">
        <f>MAX(G11:G110)</f>
        <v>2.1091820561848102</v>
      </c>
      <c r="H7" s="4">
        <f>MAX(H11:H110)</f>
        <v>1</v>
      </c>
      <c r="R7" s="1" t="s">
        <v>35</v>
      </c>
      <c r="S7" s="1">
        <f>MAX(S11:S110)</f>
        <v>0.98957492209307629</v>
      </c>
    </row>
    <row r="8" spans="1:23" ht="15.6" x14ac:dyDescent="0.3">
      <c r="A8" s="1" t="s">
        <v>1</v>
      </c>
      <c r="B8" s="1">
        <f>MIN(B11:B110)</f>
        <v>16</v>
      </c>
      <c r="C8" s="1">
        <f>MIN(C11:C110)</f>
        <v>0</v>
      </c>
      <c r="D8" s="1">
        <f>MIN(D11:D110)</f>
        <v>0.3</v>
      </c>
      <c r="F8" s="4">
        <f>MIN(F11:F110)</f>
        <v>-1.9371038226248818</v>
      </c>
      <c r="G8" s="4">
        <f>MIN(G11:G110)</f>
        <v>-1.9236708237096642</v>
      </c>
      <c r="H8" s="4">
        <f>MIN(H11:H110)</f>
        <v>0</v>
      </c>
      <c r="R8" s="1" t="s">
        <v>36</v>
      </c>
      <c r="S8" s="4">
        <f>MIN(S11:S110)</f>
        <v>0.21137668238198318</v>
      </c>
    </row>
    <row r="10" spans="1:23" ht="15.6" x14ac:dyDescent="0.3">
      <c r="A10" s="3" t="s">
        <v>4</v>
      </c>
      <c r="B10" s="3" t="s">
        <v>5</v>
      </c>
      <c r="C10" s="3" t="s">
        <v>6</v>
      </c>
      <c r="D10" s="3" t="s">
        <v>24</v>
      </c>
      <c r="E10" s="3"/>
      <c r="F10" s="3" t="s">
        <v>29</v>
      </c>
      <c r="G10" s="3" t="s">
        <v>30</v>
      </c>
      <c r="H10" s="3" t="s">
        <v>37</v>
      </c>
      <c r="I10" s="3"/>
      <c r="J10" s="3" t="s">
        <v>41</v>
      </c>
      <c r="K10" s="3" t="s">
        <v>42</v>
      </c>
      <c r="L10" s="3"/>
      <c r="M10" s="3"/>
      <c r="N10" s="1" t="s">
        <v>43</v>
      </c>
      <c r="O10" s="1" t="s">
        <v>44</v>
      </c>
      <c r="R10" s="3"/>
      <c r="S10" s="3" t="s">
        <v>32</v>
      </c>
    </row>
    <row r="11" spans="1:23" ht="15.6" x14ac:dyDescent="0.3">
      <c r="A11" s="2">
        <v>1</v>
      </c>
      <c r="B11" s="2">
        <v>58</v>
      </c>
      <c r="C11" s="2">
        <v>9</v>
      </c>
      <c r="D11" s="2">
        <v>10</v>
      </c>
      <c r="F11" s="2">
        <f>(B11-$B$5)/$B$6</f>
        <v>0.82267774285154438</v>
      </c>
      <c r="G11" s="2">
        <f>(C11-$C$5)/$C$6</f>
        <v>-0.10888702775715065</v>
      </c>
      <c r="H11" s="2">
        <v>0.61006289308176098</v>
      </c>
      <c r="J11" s="5">
        <f>1/(1+EXP(-($J$2*F11+$J$3*G11+$J$4)))</f>
        <v>0.68650740471368155</v>
      </c>
      <c r="K11" s="5">
        <f>1/(1+EXP(-($K$2*F11+$K$3*G11+$K$4)))</f>
        <v>0.57582351799123854</v>
      </c>
      <c r="L11" s="10"/>
      <c r="N11" s="5">
        <f>1/(1+EXP(-($N$2*J11+$N$3*K11+$N$4)))</f>
        <v>0.56219459774500002</v>
      </c>
      <c r="O11" s="5">
        <f>1/(1+EXP(-($O$2*J11+$O$3*K11+$O$4)))</f>
        <v>0.35123264094812473</v>
      </c>
      <c r="S11" s="5">
        <f>1/(+EXP(-(N11*$S$2+O11*$S$3+$S$4)))</f>
        <v>0.72638404698610715</v>
      </c>
    </row>
    <row r="12" spans="1:23" ht="15.6" x14ac:dyDescent="0.3">
      <c r="A12" s="2">
        <v>2</v>
      </c>
      <c r="B12" s="2">
        <v>30</v>
      </c>
      <c r="C12" s="2">
        <v>6</v>
      </c>
      <c r="D12" s="2">
        <v>4.8</v>
      </c>
      <c r="F12" s="2">
        <f>(B12-$B$5)/$B$6</f>
        <v>-1.0171766341327397</v>
      </c>
      <c r="G12" s="2">
        <f>(C12-$C$5)/$C$6</f>
        <v>-0.71381495974132181</v>
      </c>
      <c r="H12" s="2">
        <v>0.28301886792452835</v>
      </c>
      <c r="J12" s="5">
        <f t="shared" ref="J12:J75" si="0">1/(1+EXP(-($J$2*F12+$J$3*G12+$J$4)))</f>
        <v>0.96312065362144161</v>
      </c>
      <c r="K12" s="5">
        <f t="shared" ref="K12:K75" si="1">1/(1+EXP(-($K$2*F12+$K$3*G12+$K$4)))</f>
        <v>0.93903036794961225</v>
      </c>
      <c r="L12" s="10"/>
      <c r="N12" s="5">
        <f t="shared" ref="N12:N75" si="2">1/(1+EXP(-($N$2*J12+$N$3*K12+$N$4)))</f>
        <v>0.61687042538282288</v>
      </c>
      <c r="O12" s="5">
        <f t="shared" ref="O12:O75" si="3">1/(1+EXP(-($O$2*J12+$O$3*K12+$O$4)))</f>
        <v>0.13610923834518426</v>
      </c>
      <c r="S12" s="5">
        <f t="shared" ref="S12:S75" si="4">1/(+EXP(-(N12*$S$2+O12*$S$3+$S$4)))</f>
        <v>0.26674126323418279</v>
      </c>
    </row>
    <row r="13" spans="1:23" ht="15.6" x14ac:dyDescent="0.3">
      <c r="A13" s="2">
        <v>3</v>
      </c>
      <c r="B13" s="2">
        <v>37</v>
      </c>
      <c r="C13" s="2">
        <v>12</v>
      </c>
      <c r="D13" s="2">
        <v>12.8</v>
      </c>
      <c r="F13" s="2">
        <f>(B13-$B$5)/$B$6</f>
        <v>-0.5572130398866687</v>
      </c>
      <c r="G13" s="2">
        <f>(C13-$C$5)/$C$6</f>
        <v>0.49604090422702057</v>
      </c>
      <c r="H13" s="2">
        <v>0.78616352201257866</v>
      </c>
      <c r="J13" s="5">
        <f t="shared" si="0"/>
        <v>0.73476961212464642</v>
      </c>
      <c r="K13" s="5">
        <f t="shared" si="1"/>
        <v>0.62186210293371336</v>
      </c>
      <c r="L13" s="10"/>
      <c r="N13" s="5">
        <f t="shared" si="2"/>
        <v>0.551863944858625</v>
      </c>
      <c r="O13" s="5">
        <f t="shared" si="3"/>
        <v>0.31708681099851604</v>
      </c>
      <c r="S13" s="5">
        <f t="shared" si="4"/>
        <v>0.74653520451729727</v>
      </c>
    </row>
    <row r="14" spans="1:23" ht="15.6" x14ac:dyDescent="0.3">
      <c r="A14" s="2">
        <v>4</v>
      </c>
      <c r="B14" s="2">
        <v>70</v>
      </c>
      <c r="C14" s="2">
        <v>12</v>
      </c>
      <c r="D14" s="2">
        <v>5.0999999999999996</v>
      </c>
      <c r="F14" s="2">
        <f>(B14-$B$5)/$B$6</f>
        <v>1.6111867615590947</v>
      </c>
      <c r="G14" s="2">
        <f>(C14-$C$5)/$C$6</f>
        <v>0.49604090422702057</v>
      </c>
      <c r="H14" s="2">
        <v>0.30188679245283018</v>
      </c>
      <c r="J14" s="5">
        <f t="shared" si="0"/>
        <v>0.3081665552506283</v>
      </c>
      <c r="K14" s="5">
        <f t="shared" si="1"/>
        <v>0.21969350445679969</v>
      </c>
      <c r="L14" s="10"/>
      <c r="N14" s="5">
        <f t="shared" si="2"/>
        <v>0.64582183732950027</v>
      </c>
      <c r="O14" s="5">
        <f t="shared" si="3"/>
        <v>0.63949807017702442</v>
      </c>
      <c r="S14" s="5">
        <f t="shared" si="4"/>
        <v>0.59718517485787448</v>
      </c>
    </row>
    <row r="15" spans="1:23" ht="15.6" x14ac:dyDescent="0.3">
      <c r="A15" s="2">
        <v>5</v>
      </c>
      <c r="B15" s="2">
        <v>40</v>
      </c>
      <c r="C15" s="2">
        <v>5</v>
      </c>
      <c r="D15" s="2">
        <v>5.3</v>
      </c>
      <c r="F15" s="2">
        <f>(B15-$B$5)/$B$6</f>
        <v>-0.36008578520978113</v>
      </c>
      <c r="G15" s="2">
        <f>(C15-$C$5)/$C$6</f>
        <v>-0.91545760373604557</v>
      </c>
      <c r="H15" s="2">
        <v>0.31446540880503149</v>
      </c>
      <c r="J15" s="5">
        <f t="shared" si="0"/>
        <v>0.95338087149703299</v>
      </c>
      <c r="K15" s="5">
        <f t="shared" si="1"/>
        <v>0.9248461017117009</v>
      </c>
      <c r="L15" s="10"/>
      <c r="N15" s="5">
        <f t="shared" si="2"/>
        <v>0.61343444578308348</v>
      </c>
      <c r="O15" s="5">
        <f t="shared" si="3"/>
        <v>0.14190585571602074</v>
      </c>
      <c r="S15" s="5">
        <f t="shared" si="4"/>
        <v>0.27936429775668054</v>
      </c>
    </row>
    <row r="16" spans="1:23" ht="15.6" x14ac:dyDescent="0.3">
      <c r="A16" s="2">
        <v>6</v>
      </c>
      <c r="B16" s="2">
        <v>27</v>
      </c>
      <c r="C16" s="2">
        <v>7</v>
      </c>
      <c r="D16" s="2">
        <v>6.2</v>
      </c>
      <c r="F16" s="2">
        <f>(B16-$B$5)/$B$6</f>
        <v>-1.2143038888096274</v>
      </c>
      <c r="G16" s="2">
        <f>(C16-$C$5)/$C$6</f>
        <v>-0.51217231574659805</v>
      </c>
      <c r="H16" s="2">
        <v>0.37106918238993714</v>
      </c>
      <c r="J16" s="5">
        <f t="shared" si="0"/>
        <v>0.95768447821950853</v>
      </c>
      <c r="K16" s="5">
        <f t="shared" si="1"/>
        <v>0.92985597150170352</v>
      </c>
      <c r="L16" s="10"/>
      <c r="N16" s="5">
        <f t="shared" si="2"/>
        <v>0.61355571395353081</v>
      </c>
      <c r="O16" s="5">
        <f t="shared" si="3"/>
        <v>0.13985810739181351</v>
      </c>
      <c r="S16" s="5">
        <f t="shared" si="4"/>
        <v>0.2777980573406198</v>
      </c>
    </row>
    <row r="17" spans="1:19" ht="15.6" x14ac:dyDescent="0.3">
      <c r="A17" s="2">
        <v>7</v>
      </c>
      <c r="B17" s="2">
        <v>39</v>
      </c>
      <c r="C17" s="2">
        <v>13</v>
      </c>
      <c r="D17" s="2">
        <v>11.7</v>
      </c>
      <c r="F17" s="2">
        <f>(B17-$B$5)/$B$6</f>
        <v>-0.42579487010207701</v>
      </c>
      <c r="G17" s="2">
        <f>(C17-$C$5)/$C$6</f>
        <v>0.69768354822174428</v>
      </c>
      <c r="H17" s="2">
        <v>0.71698113207547165</v>
      </c>
      <c r="J17" s="5">
        <f t="shared" si="0"/>
        <v>0.64539931933264472</v>
      </c>
      <c r="K17" s="5">
        <f t="shared" si="1"/>
        <v>0.52000319639155979</v>
      </c>
      <c r="L17" s="10"/>
      <c r="N17" s="5">
        <f t="shared" si="2"/>
        <v>0.55176507884862169</v>
      </c>
      <c r="O17" s="5">
        <f t="shared" si="3"/>
        <v>0.39565291923836488</v>
      </c>
      <c r="S17" s="5">
        <f t="shared" si="4"/>
        <v>0.88581006278840191</v>
      </c>
    </row>
    <row r="18" spans="1:19" ht="15.6" x14ac:dyDescent="0.3">
      <c r="A18" s="2">
        <v>8</v>
      </c>
      <c r="B18" s="2">
        <v>52</v>
      </c>
      <c r="C18" s="2">
        <v>6</v>
      </c>
      <c r="D18" s="2">
        <v>5.7</v>
      </c>
      <c r="F18" s="2">
        <f>(B18-$B$5)/$B$6</f>
        <v>0.42842323349776923</v>
      </c>
      <c r="G18" s="2">
        <f>(C18-$C$5)/$C$6</f>
        <v>-0.71381495974132181</v>
      </c>
      <c r="H18" s="2">
        <v>0.339622641509434</v>
      </c>
      <c r="J18" s="5">
        <f t="shared" si="0"/>
        <v>0.88534857688270741</v>
      </c>
      <c r="K18" s="5">
        <f t="shared" si="1"/>
        <v>0.82604654782429143</v>
      </c>
      <c r="L18" s="10"/>
      <c r="N18" s="5">
        <f t="shared" si="2"/>
        <v>0.58945069677299289</v>
      </c>
      <c r="O18" s="5">
        <f t="shared" si="3"/>
        <v>0.18813166094232966</v>
      </c>
      <c r="S18" s="5">
        <f t="shared" si="4"/>
        <v>0.39062275951566811</v>
      </c>
    </row>
    <row r="19" spans="1:19" ht="15.6" x14ac:dyDescent="0.3">
      <c r="A19" s="2">
        <v>9</v>
      </c>
      <c r="B19" s="2">
        <v>61</v>
      </c>
      <c r="C19" s="2">
        <v>8</v>
      </c>
      <c r="D19" s="2">
        <v>10.8</v>
      </c>
      <c r="F19" s="2">
        <f>(B19-$B$5)/$B$6</f>
        <v>1.019804997528432</v>
      </c>
      <c r="G19" s="2">
        <f>(C19-$C$5)/$C$6</f>
        <v>-0.31052967175187435</v>
      </c>
      <c r="H19" s="2">
        <v>0.66037735849056611</v>
      </c>
      <c r="J19" s="5">
        <f t="shared" si="0"/>
        <v>0.71646704328917743</v>
      </c>
      <c r="K19" s="5">
        <f t="shared" si="1"/>
        <v>0.61198042549311871</v>
      </c>
      <c r="L19" s="10"/>
      <c r="N19" s="5">
        <f t="shared" si="2"/>
        <v>0.56454866290638595</v>
      </c>
      <c r="O19" s="5">
        <f t="shared" si="3"/>
        <v>0.32388525308379434</v>
      </c>
      <c r="S19" s="5">
        <f t="shared" si="4"/>
        <v>0.66900600165738677</v>
      </c>
    </row>
    <row r="20" spans="1:19" ht="15.6" x14ac:dyDescent="0.3">
      <c r="A20" s="2">
        <v>10</v>
      </c>
      <c r="B20" s="2">
        <v>44</v>
      </c>
      <c r="C20" s="2">
        <v>14</v>
      </c>
      <c r="D20" s="2">
        <v>15.2</v>
      </c>
      <c r="F20" s="2">
        <f>(B20-$B$5)/$B$6</f>
        <v>-9.7249445640597676E-2</v>
      </c>
      <c r="G20" s="2">
        <f>(C20-$C$5)/$C$6</f>
        <v>0.89932619221646803</v>
      </c>
      <c r="H20" s="2">
        <v>0.93710691823899372</v>
      </c>
      <c r="J20" s="5">
        <f t="shared" si="0"/>
        <v>0.5031610781574396</v>
      </c>
      <c r="K20" s="5">
        <f t="shared" si="1"/>
        <v>0.3780589861634443</v>
      </c>
      <c r="L20" s="10"/>
      <c r="N20" s="5">
        <f t="shared" si="2"/>
        <v>0.57488883479419417</v>
      </c>
      <c r="O20" s="5">
        <f t="shared" si="3"/>
        <v>0.51282189526968069</v>
      </c>
      <c r="S20" s="5">
        <f t="shared" si="4"/>
        <v>0.91000280821107682</v>
      </c>
    </row>
    <row r="21" spans="1:19" ht="15.6" x14ac:dyDescent="0.3">
      <c r="A21" s="2">
        <v>11</v>
      </c>
      <c r="B21" s="2">
        <v>62</v>
      </c>
      <c r="C21" s="2">
        <v>17</v>
      </c>
      <c r="D21" s="2">
        <v>6.2</v>
      </c>
      <c r="F21" s="2">
        <f>(B21-$B$5)/$B$6</f>
        <v>1.0855140824207279</v>
      </c>
      <c r="G21" s="2">
        <f>(C21-$C$5)/$C$6</f>
        <v>1.5042541242006393</v>
      </c>
      <c r="H21" s="2">
        <v>0.37106918238993714</v>
      </c>
      <c r="J21" s="5">
        <f t="shared" si="0"/>
        <v>0.12873344743986959</v>
      </c>
      <c r="K21" s="5">
        <f t="shared" si="1"/>
        <v>8.3800646425100586E-2</v>
      </c>
      <c r="L21" s="10"/>
      <c r="N21" s="5">
        <f t="shared" si="2"/>
        <v>0.71543302831444044</v>
      </c>
      <c r="O21" s="5">
        <f t="shared" si="3"/>
        <v>0.73465291694588641</v>
      </c>
      <c r="S21" s="5">
        <f t="shared" si="4"/>
        <v>0.37082303917178633</v>
      </c>
    </row>
    <row r="22" spans="1:19" ht="15.6" x14ac:dyDescent="0.3">
      <c r="A22" s="2">
        <v>12</v>
      </c>
      <c r="B22" s="2">
        <v>18</v>
      </c>
      <c r="C22" s="2">
        <v>5</v>
      </c>
      <c r="D22" s="2">
        <v>4.9000000000000004</v>
      </c>
      <c r="F22" s="2">
        <f>(B22-$B$5)/$B$6</f>
        <v>-1.80568565284029</v>
      </c>
      <c r="G22" s="2">
        <f>(C22-$C$5)/$C$6</f>
        <v>-0.91545760373604557</v>
      </c>
      <c r="H22" s="2">
        <v>0.28930817610062898</v>
      </c>
      <c r="J22" s="5">
        <f t="shared" si="0"/>
        <v>0.98574718574848275</v>
      </c>
      <c r="K22" s="5">
        <f t="shared" si="1"/>
        <v>0.9755577912230522</v>
      </c>
      <c r="L22" s="10"/>
      <c r="N22" s="5">
        <f t="shared" si="2"/>
        <v>0.62873273167660715</v>
      </c>
      <c r="O22" s="5">
        <f t="shared" si="3"/>
        <v>0.12203845451811042</v>
      </c>
      <c r="S22" s="5">
        <f t="shared" si="4"/>
        <v>0.23032981757221191</v>
      </c>
    </row>
    <row r="23" spans="1:19" ht="15.6" x14ac:dyDescent="0.3">
      <c r="A23" s="2">
        <v>13</v>
      </c>
      <c r="B23" s="2">
        <v>16</v>
      </c>
      <c r="C23" s="2">
        <v>0</v>
      </c>
      <c r="D23" s="2">
        <v>2.9</v>
      </c>
      <c r="F23" s="2">
        <f>(B23-$B$5)/$B$6</f>
        <v>-1.9371038226248818</v>
      </c>
      <c r="G23" s="2">
        <f>(C23-$C$5)/$C$6</f>
        <v>-1.9236708237096642</v>
      </c>
      <c r="H23" s="2">
        <v>0.16352201257861637</v>
      </c>
      <c r="J23" s="5">
        <f t="shared" si="0"/>
        <v>0.99725104573014645</v>
      </c>
      <c r="K23" s="5">
        <f t="shared" si="1"/>
        <v>0.99525477466639845</v>
      </c>
      <c r="L23" s="10"/>
      <c r="N23" s="5">
        <f t="shared" si="2"/>
        <v>0.63592964579864064</v>
      </c>
      <c r="O23" s="5">
        <f t="shared" si="3"/>
        <v>0.1149675612651509</v>
      </c>
      <c r="S23" s="5">
        <f t="shared" si="4"/>
        <v>0.21137668238198318</v>
      </c>
    </row>
    <row r="24" spans="1:19" ht="15.6" x14ac:dyDescent="0.3">
      <c r="A24" s="2">
        <v>14</v>
      </c>
      <c r="B24" s="2">
        <v>18</v>
      </c>
      <c r="C24" s="2">
        <v>12</v>
      </c>
      <c r="D24" s="2">
        <v>4.5999999999999996</v>
      </c>
      <c r="F24" s="2">
        <f>(B24-$B$5)/$B$6</f>
        <v>-1.80568565284029</v>
      </c>
      <c r="G24" s="2">
        <f>(C24-$C$5)/$C$6</f>
        <v>0.49604090422702057</v>
      </c>
      <c r="H24" s="2">
        <v>0.27044025157232704</v>
      </c>
      <c r="J24" s="5">
        <f t="shared" si="0"/>
        <v>0.88807716527118785</v>
      </c>
      <c r="K24" s="5">
        <f t="shared" si="1"/>
        <v>0.81959727080486444</v>
      </c>
      <c r="L24" s="10"/>
      <c r="N24" s="5">
        <f t="shared" si="2"/>
        <v>0.57855571951043572</v>
      </c>
      <c r="O24" s="5">
        <f t="shared" si="3"/>
        <v>0.19176193472710157</v>
      </c>
      <c r="S24" s="5">
        <f t="shared" si="4"/>
        <v>0.43808892365003121</v>
      </c>
    </row>
    <row r="25" spans="1:19" ht="15.6" x14ac:dyDescent="0.3">
      <c r="A25" s="2">
        <v>15</v>
      </c>
      <c r="B25" s="2">
        <v>71</v>
      </c>
      <c r="C25" s="2">
        <v>2</v>
      </c>
      <c r="D25" s="2">
        <v>5</v>
      </c>
      <c r="F25" s="2">
        <f>(B25-$B$5)/$B$6</f>
        <v>1.6768958464513906</v>
      </c>
      <c r="G25" s="2">
        <f>(C25-$C$5)/$C$6</f>
        <v>-1.5203855357202167</v>
      </c>
      <c r="H25" s="2">
        <v>0.29559748427672961</v>
      </c>
      <c r="J25" s="5">
        <f t="shared" si="0"/>
        <v>0.90282799315592344</v>
      </c>
      <c r="K25" s="5">
        <f t="shared" si="1"/>
        <v>0.85612351689486643</v>
      </c>
      <c r="L25" s="10"/>
      <c r="N25" s="5">
        <f t="shared" si="2"/>
        <v>0.60095103270390049</v>
      </c>
      <c r="O25" s="5">
        <f t="shared" si="3"/>
        <v>0.17284402194952447</v>
      </c>
      <c r="S25" s="5">
        <f t="shared" si="4"/>
        <v>0.33760952073454353</v>
      </c>
    </row>
    <row r="26" spans="1:19" ht="15.6" x14ac:dyDescent="0.3">
      <c r="A26" s="2">
        <v>16</v>
      </c>
      <c r="B26" s="2">
        <v>60</v>
      </c>
      <c r="C26" s="2">
        <v>8</v>
      </c>
      <c r="D26" s="2">
        <v>11</v>
      </c>
      <c r="F26" s="2">
        <f>(B26-$B$5)/$B$6</f>
        <v>0.95409591263613613</v>
      </c>
      <c r="G26" s="2">
        <f>(C26-$C$5)/$C$6</f>
        <v>-0.31052967175187435</v>
      </c>
      <c r="H26" s="2">
        <v>0.67295597484276726</v>
      </c>
      <c r="J26" s="5">
        <f t="shared" si="0"/>
        <v>0.72758171354423384</v>
      </c>
      <c r="K26" s="5">
        <f t="shared" si="1"/>
        <v>0.62460173391770724</v>
      </c>
      <c r="L26" s="10"/>
      <c r="N26" s="5">
        <f t="shared" si="2"/>
        <v>0.56450720778150332</v>
      </c>
      <c r="O26" s="5">
        <f t="shared" si="3"/>
        <v>0.3146351609061766</v>
      </c>
      <c r="S26" s="5">
        <f t="shared" si="4"/>
        <v>0.65600843085560734</v>
      </c>
    </row>
    <row r="27" spans="1:19" ht="15.6" x14ac:dyDescent="0.3">
      <c r="A27" s="2">
        <v>17</v>
      </c>
      <c r="B27" s="2">
        <v>46</v>
      </c>
      <c r="C27" s="2">
        <v>9</v>
      </c>
      <c r="D27" s="2">
        <v>10.4</v>
      </c>
      <c r="F27" s="2">
        <f>(B27-$B$5)/$B$6</f>
        <v>3.4168724143994057E-2</v>
      </c>
      <c r="G27" s="2">
        <f>(C27-$C$5)/$C$6</f>
        <v>-0.10888702775715065</v>
      </c>
      <c r="H27" s="2">
        <v>0.6352201257861636</v>
      </c>
      <c r="J27" s="5">
        <f t="shared" si="0"/>
        <v>0.80975915639188978</v>
      </c>
      <c r="K27" s="5">
        <f t="shared" si="1"/>
        <v>0.72059966668903208</v>
      </c>
      <c r="L27" s="10"/>
      <c r="N27" s="5">
        <f t="shared" si="2"/>
        <v>0.56729169267767943</v>
      </c>
      <c r="O27" s="5">
        <f t="shared" si="3"/>
        <v>0.2492158909163292</v>
      </c>
      <c r="S27" s="5">
        <f t="shared" si="4"/>
        <v>0.55404428669121375</v>
      </c>
    </row>
    <row r="28" spans="1:19" ht="15.6" x14ac:dyDescent="0.3">
      <c r="A28" s="2">
        <v>18</v>
      </c>
      <c r="B28" s="2">
        <v>58</v>
      </c>
      <c r="C28" s="2">
        <v>9</v>
      </c>
      <c r="D28" s="2">
        <v>13.9</v>
      </c>
      <c r="F28" s="2">
        <f>(B28-$B$5)/$B$6</f>
        <v>0.82267774285154438</v>
      </c>
      <c r="G28" s="2">
        <f>(C28-$C$5)/$C$6</f>
        <v>-0.10888702775715065</v>
      </c>
      <c r="H28" s="2">
        <v>0.85534591194968557</v>
      </c>
      <c r="J28" s="5">
        <f t="shared" si="0"/>
        <v>0.68650740471368155</v>
      </c>
      <c r="K28" s="5">
        <f t="shared" si="1"/>
        <v>0.57582351799123854</v>
      </c>
      <c r="L28" s="10"/>
      <c r="N28" s="5">
        <f t="shared" si="2"/>
        <v>0.56219459774500002</v>
      </c>
      <c r="O28" s="5">
        <f t="shared" si="3"/>
        <v>0.35123264094812473</v>
      </c>
      <c r="S28" s="5">
        <f t="shared" si="4"/>
        <v>0.72638404698610715</v>
      </c>
    </row>
    <row r="29" spans="1:19" ht="15.6" x14ac:dyDescent="0.3">
      <c r="A29" s="2">
        <v>19</v>
      </c>
      <c r="B29" s="2">
        <v>48</v>
      </c>
      <c r="C29" s="2">
        <v>5</v>
      </c>
      <c r="D29" s="2">
        <v>9.1</v>
      </c>
      <c r="F29" s="2">
        <f>(B29-$B$5)/$B$6</f>
        <v>0.16558689392858578</v>
      </c>
      <c r="G29" s="2">
        <f>(C29-$C$5)/$C$6</f>
        <v>-0.91545760373604557</v>
      </c>
      <c r="H29" s="2">
        <v>0.55345911949685533</v>
      </c>
      <c r="J29" s="5">
        <f t="shared" si="0"/>
        <v>0.92923082971059401</v>
      </c>
      <c r="K29" s="5">
        <f t="shared" si="1"/>
        <v>0.88916416212707028</v>
      </c>
      <c r="L29" s="10"/>
      <c r="N29" s="5">
        <f t="shared" si="2"/>
        <v>0.60429256279864751</v>
      </c>
      <c r="O29" s="5">
        <f t="shared" si="3"/>
        <v>0.1574107693761157</v>
      </c>
      <c r="S29" s="5">
        <f t="shared" si="4"/>
        <v>0.31599165313794392</v>
      </c>
    </row>
    <row r="30" spans="1:19" ht="15.6" x14ac:dyDescent="0.3">
      <c r="A30" s="2">
        <v>20</v>
      </c>
      <c r="B30" s="2">
        <v>46</v>
      </c>
      <c r="C30" s="2">
        <v>6</v>
      </c>
      <c r="D30" s="2">
        <v>10.3</v>
      </c>
      <c r="F30" s="2">
        <f>(B30-$B$5)/$B$6</f>
        <v>3.4168724143994057E-2</v>
      </c>
      <c r="G30" s="2">
        <f>(C30-$C$5)/$C$6</f>
        <v>-0.71381495974132181</v>
      </c>
      <c r="H30" s="2">
        <v>0.62893081761006298</v>
      </c>
      <c r="J30" s="5">
        <f t="shared" si="0"/>
        <v>0.91500891045622201</v>
      </c>
      <c r="K30" s="5">
        <f t="shared" si="1"/>
        <v>0.86746824343252593</v>
      </c>
      <c r="L30" s="10"/>
      <c r="N30" s="5">
        <f t="shared" si="2"/>
        <v>0.59810407635877949</v>
      </c>
      <c r="O30" s="5">
        <f t="shared" si="3"/>
        <v>0.16750945768261905</v>
      </c>
      <c r="S30" s="5">
        <f t="shared" si="4"/>
        <v>0.34317966102360148</v>
      </c>
    </row>
    <row r="31" spans="1:19" ht="15.6" x14ac:dyDescent="0.3">
      <c r="A31" s="2">
        <v>21</v>
      </c>
      <c r="B31" s="2">
        <v>47</v>
      </c>
      <c r="C31" s="2">
        <v>10</v>
      </c>
      <c r="D31" s="2">
        <v>10.8</v>
      </c>
      <c r="F31" s="2">
        <f>(B31-$B$5)/$B$6</f>
        <v>9.9877809036289913E-2</v>
      </c>
      <c r="G31" s="2">
        <f>(C31-$C$5)/$C$6</f>
        <v>9.2755616237573085E-2</v>
      </c>
      <c r="H31" s="2">
        <v>0.66037735849056611</v>
      </c>
      <c r="J31" s="5">
        <f t="shared" si="0"/>
        <v>0.74720269208741374</v>
      </c>
      <c r="K31" s="5">
        <f t="shared" si="1"/>
        <v>0.6418761241081623</v>
      </c>
      <c r="L31" s="10"/>
      <c r="N31" s="5">
        <f t="shared" si="2"/>
        <v>0.55864959495524424</v>
      </c>
      <c r="O31" s="5">
        <f t="shared" si="3"/>
        <v>0.30241451704397121</v>
      </c>
      <c r="S31" s="5">
        <f t="shared" si="4"/>
        <v>0.67664583512712029</v>
      </c>
    </row>
    <row r="32" spans="1:19" ht="15.6" x14ac:dyDescent="0.3">
      <c r="A32" s="2">
        <v>22</v>
      </c>
      <c r="B32" s="2">
        <v>36</v>
      </c>
      <c r="C32" s="2">
        <v>18</v>
      </c>
      <c r="D32" s="2">
        <v>9.5</v>
      </c>
      <c r="F32" s="2">
        <f>(B32-$B$5)/$B$6</f>
        <v>-0.62292212477896458</v>
      </c>
      <c r="G32" s="2">
        <f>(C32-$C$5)/$C$6</f>
        <v>1.705896768195363</v>
      </c>
      <c r="H32" s="2">
        <v>0.57861635220125784</v>
      </c>
      <c r="J32" s="5">
        <f t="shared" si="0"/>
        <v>0.31398788660133525</v>
      </c>
      <c r="K32" s="5">
        <f t="shared" si="1"/>
        <v>0.21220328068771838</v>
      </c>
      <c r="L32" s="10"/>
      <c r="N32" s="5">
        <f t="shared" si="2"/>
        <v>0.63052333744639055</v>
      </c>
      <c r="O32" s="5">
        <f t="shared" si="3"/>
        <v>0.64592407261592788</v>
      </c>
      <c r="S32" s="5">
        <f t="shared" si="4"/>
        <v>0.70354650766225002</v>
      </c>
    </row>
    <row r="33" spans="1:19" ht="15.6" x14ac:dyDescent="0.3">
      <c r="A33" s="2">
        <v>23</v>
      </c>
      <c r="B33" s="2">
        <v>34</v>
      </c>
      <c r="C33" s="2">
        <v>8</v>
      </c>
      <c r="D33" s="2">
        <v>6.7</v>
      </c>
      <c r="F33" s="2">
        <f>(B33-$B$5)/$B$6</f>
        <v>-0.75434029456355634</v>
      </c>
      <c r="G33" s="2">
        <f>(C33-$C$5)/$C$6</f>
        <v>-0.31052967175187435</v>
      </c>
      <c r="H33" s="2">
        <v>0.40251572327044033</v>
      </c>
      <c r="J33" s="5">
        <f t="shared" si="0"/>
        <v>0.91851688896965777</v>
      </c>
      <c r="K33" s="5">
        <f t="shared" si="1"/>
        <v>0.86985350103929782</v>
      </c>
      <c r="L33" s="10"/>
      <c r="N33" s="5">
        <f t="shared" si="2"/>
        <v>0.59628704319631876</v>
      </c>
      <c r="O33" s="5">
        <f t="shared" si="3"/>
        <v>0.16643354956367998</v>
      </c>
      <c r="S33" s="5">
        <f t="shared" si="4"/>
        <v>0.34853547599073714</v>
      </c>
    </row>
    <row r="34" spans="1:19" ht="15.6" x14ac:dyDescent="0.3">
      <c r="A34" s="2">
        <v>24</v>
      </c>
      <c r="B34" s="2">
        <v>64</v>
      </c>
      <c r="C34" s="2">
        <v>12</v>
      </c>
      <c r="D34" s="2">
        <v>9.9</v>
      </c>
      <c r="F34" s="2">
        <f>(B34-$B$5)/$B$6</f>
        <v>1.2169322522053196</v>
      </c>
      <c r="G34" s="2">
        <f>(C34-$C$5)/$C$6</f>
        <v>0.49604090422702057</v>
      </c>
      <c r="H34" s="2">
        <v>0.60377358490566035</v>
      </c>
      <c r="J34" s="5">
        <f t="shared" si="0"/>
        <v>0.38310198730943373</v>
      </c>
      <c r="K34" s="5">
        <f t="shared" si="1"/>
        <v>0.27957713253683247</v>
      </c>
      <c r="L34" s="10"/>
      <c r="N34" s="5">
        <f t="shared" si="2"/>
        <v>0.61805033835775736</v>
      </c>
      <c r="O34" s="5">
        <f t="shared" si="3"/>
        <v>0.5929334694580346</v>
      </c>
      <c r="S34" s="5">
        <f t="shared" si="4"/>
        <v>0.70889324102466866</v>
      </c>
    </row>
    <row r="35" spans="1:19" ht="15.6" x14ac:dyDescent="0.3">
      <c r="A35" s="2">
        <v>25</v>
      </c>
      <c r="B35" s="2">
        <v>63</v>
      </c>
      <c r="C35" s="2">
        <v>3</v>
      </c>
      <c r="D35" s="2">
        <v>3.2</v>
      </c>
      <c r="F35" s="2">
        <f>(B35-$B$5)/$B$6</f>
        <v>1.1512231673130238</v>
      </c>
      <c r="G35" s="2">
        <f>(C35-$C$5)/$C$6</f>
        <v>-1.3187428917254931</v>
      </c>
      <c r="H35" s="2">
        <v>0.18238993710691828</v>
      </c>
      <c r="J35" s="5">
        <f t="shared" si="0"/>
        <v>0.91394670140237055</v>
      </c>
      <c r="K35" s="5">
        <f t="shared" si="1"/>
        <v>0.86999082368251224</v>
      </c>
      <c r="L35" s="10"/>
      <c r="N35" s="5">
        <f t="shared" si="2"/>
        <v>0.60230688020901468</v>
      </c>
      <c r="O35" s="5">
        <f t="shared" si="3"/>
        <v>0.16622662022773152</v>
      </c>
      <c r="S35" s="5">
        <f t="shared" si="4"/>
        <v>0.32841243886249816</v>
      </c>
    </row>
    <row r="36" spans="1:19" ht="15.6" x14ac:dyDescent="0.3">
      <c r="A36" s="2">
        <v>26</v>
      </c>
      <c r="B36" s="2">
        <v>41</v>
      </c>
      <c r="C36" s="2">
        <v>15</v>
      </c>
      <c r="D36" s="2">
        <v>13.3</v>
      </c>
      <c r="F36" s="2">
        <f>(B36-$B$5)/$B$6</f>
        <v>-0.29437670031748525</v>
      </c>
      <c r="G36" s="2">
        <f>(C36-$C$5)/$C$6</f>
        <v>1.1009688362111918</v>
      </c>
      <c r="H36" s="2">
        <v>0.8176100628930818</v>
      </c>
      <c r="J36" s="5">
        <f t="shared" si="0"/>
        <v>0.46741670866368212</v>
      </c>
      <c r="K36" s="5">
        <f t="shared" si="1"/>
        <v>0.34348819940705816</v>
      </c>
      <c r="L36" s="10"/>
      <c r="N36" s="5">
        <f t="shared" si="2"/>
        <v>0.58190880172257753</v>
      </c>
      <c r="O36" s="5">
        <f t="shared" si="3"/>
        <v>0.54158430661695867</v>
      </c>
      <c r="S36" s="5">
        <f t="shared" si="4"/>
        <v>0.90405374194539379</v>
      </c>
    </row>
    <row r="37" spans="1:19" ht="15.6" x14ac:dyDescent="0.3">
      <c r="A37" s="2">
        <v>27</v>
      </c>
      <c r="B37" s="2">
        <v>25</v>
      </c>
      <c r="C37" s="2">
        <v>2</v>
      </c>
      <c r="D37" s="2">
        <v>1.9</v>
      </c>
      <c r="F37" s="2">
        <f>(B37-$B$5)/$B$6</f>
        <v>-1.3457220585942191</v>
      </c>
      <c r="G37" s="2">
        <f>(C37-$C$5)/$C$6</f>
        <v>-1.5203855357202167</v>
      </c>
      <c r="H37" s="2">
        <v>0.10062893081761007</v>
      </c>
      <c r="J37" s="5">
        <f t="shared" si="0"/>
        <v>0.99164662219356992</v>
      </c>
      <c r="K37" s="5">
        <f t="shared" si="1"/>
        <v>0.9858479266621144</v>
      </c>
      <c r="L37" s="10"/>
      <c r="N37" s="5">
        <f t="shared" si="2"/>
        <v>0.63263708617230596</v>
      </c>
      <c r="O37" s="5">
        <f t="shared" si="3"/>
        <v>0.11829637922187079</v>
      </c>
      <c r="S37" s="5">
        <f t="shared" si="4"/>
        <v>0.21989067596042003</v>
      </c>
    </row>
    <row r="38" spans="1:19" ht="15.6" x14ac:dyDescent="0.3">
      <c r="A38" s="2">
        <v>28</v>
      </c>
      <c r="B38" s="2">
        <v>37</v>
      </c>
      <c r="C38" s="2">
        <v>5</v>
      </c>
      <c r="D38" s="2">
        <v>5.6</v>
      </c>
      <c r="F38" s="2">
        <f>(B38-$B$5)/$B$6</f>
        <v>-0.5572130398866687</v>
      </c>
      <c r="G38" s="2">
        <f>(C38-$C$5)/$C$6</f>
        <v>-0.91545760373604557</v>
      </c>
      <c r="H38" s="2">
        <v>0.33333333333333337</v>
      </c>
      <c r="J38" s="5">
        <f t="shared" si="0"/>
        <v>0.96023361785358274</v>
      </c>
      <c r="K38" s="5">
        <f t="shared" si="1"/>
        <v>0.93526548915922714</v>
      </c>
      <c r="L38" s="10"/>
      <c r="N38" s="5">
        <f t="shared" si="2"/>
        <v>0.61634105865971534</v>
      </c>
      <c r="O38" s="5">
        <f t="shared" si="3"/>
        <v>0.13762022055445047</v>
      </c>
      <c r="S38" s="5">
        <f t="shared" si="4"/>
        <v>0.26900783754867419</v>
      </c>
    </row>
    <row r="39" spans="1:19" ht="15.6" x14ac:dyDescent="0.3">
      <c r="A39" s="2">
        <v>29</v>
      </c>
      <c r="B39" s="2">
        <v>22</v>
      </c>
      <c r="C39" s="2">
        <v>7</v>
      </c>
      <c r="D39" s="2">
        <v>2.1</v>
      </c>
      <c r="F39" s="2">
        <f>(B39-$B$5)/$B$6</f>
        <v>-1.5428493132711067</v>
      </c>
      <c r="G39" s="2">
        <f>(C39-$C$5)/$C$6</f>
        <v>-0.51217231574659805</v>
      </c>
      <c r="H39" s="2">
        <v>0.11320754716981134</v>
      </c>
      <c r="J39" s="5">
        <f t="shared" si="0"/>
        <v>0.96758816901429501</v>
      </c>
      <c r="K39" s="5">
        <f t="shared" si="1"/>
        <v>0.94541630007363964</v>
      </c>
      <c r="L39" s="10"/>
      <c r="N39" s="5">
        <f t="shared" si="2"/>
        <v>0.61830946123422215</v>
      </c>
      <c r="O39" s="5">
        <f t="shared" si="3"/>
        <v>0.1335674031116994</v>
      </c>
      <c r="S39" s="5">
        <f t="shared" si="4"/>
        <v>0.26156089798608445</v>
      </c>
    </row>
    <row r="40" spans="1:19" ht="15.6" x14ac:dyDescent="0.3">
      <c r="A40" s="2">
        <v>30</v>
      </c>
      <c r="B40" s="2">
        <v>49</v>
      </c>
      <c r="C40" s="2">
        <v>11</v>
      </c>
      <c r="D40" s="2">
        <v>13.8</v>
      </c>
      <c r="F40" s="2">
        <f>(B40-$B$5)/$B$6</f>
        <v>0.23129597882088165</v>
      </c>
      <c r="G40" s="2">
        <f>(C40-$C$5)/$C$6</f>
        <v>0.29439826023229682</v>
      </c>
      <c r="H40" s="2">
        <v>0.84905660377358494</v>
      </c>
      <c r="J40" s="5">
        <f t="shared" si="0"/>
        <v>0.66008369853151239</v>
      </c>
      <c r="K40" s="5">
        <f t="shared" si="1"/>
        <v>0.5414328872430797</v>
      </c>
      <c r="L40" s="10"/>
      <c r="N40" s="5">
        <f t="shared" si="2"/>
        <v>0.5572221323228459</v>
      </c>
      <c r="O40" s="5">
        <f t="shared" si="3"/>
        <v>0.37829312679999955</v>
      </c>
      <c r="S40" s="5">
        <f t="shared" si="4"/>
        <v>0.80869012222223291</v>
      </c>
    </row>
    <row r="41" spans="1:19" ht="15.6" x14ac:dyDescent="0.3">
      <c r="A41" s="2">
        <v>31</v>
      </c>
      <c r="B41" s="2">
        <v>48</v>
      </c>
      <c r="C41" s="2">
        <v>18</v>
      </c>
      <c r="D41" s="2">
        <v>8.1</v>
      </c>
      <c r="F41" s="2">
        <f>(B41-$B$5)/$B$6</f>
        <v>0.16558689392858578</v>
      </c>
      <c r="G41" s="2">
        <f>(C41-$C$5)/$C$6</f>
        <v>1.705896768195363</v>
      </c>
      <c r="H41" s="2">
        <v>0.49056603773584911</v>
      </c>
      <c r="J41" s="5">
        <f t="shared" si="0"/>
        <v>0.19059546998483692</v>
      </c>
      <c r="K41" s="5">
        <f t="shared" si="1"/>
        <v>0.12417419131176767</v>
      </c>
      <c r="L41" s="10"/>
      <c r="N41" s="5">
        <f t="shared" si="2"/>
        <v>0.68584931020986273</v>
      </c>
      <c r="O41" s="5">
        <f t="shared" si="3"/>
        <v>0.70847224026801792</v>
      </c>
      <c r="S41" s="5">
        <f t="shared" si="4"/>
        <v>0.46829596605268003</v>
      </c>
    </row>
    <row r="42" spans="1:19" ht="15.6" x14ac:dyDescent="0.3">
      <c r="A42" s="2">
        <v>32</v>
      </c>
      <c r="B42" s="2">
        <v>45</v>
      </c>
      <c r="C42" s="2">
        <v>15</v>
      </c>
      <c r="D42" s="2">
        <v>14.5</v>
      </c>
      <c r="F42" s="2">
        <f>(B42-$B$5)/$B$6</f>
        <v>-3.1540360748301806E-2</v>
      </c>
      <c r="G42" s="2">
        <f>(C42-$C$5)/$C$6</f>
        <v>1.1009688362111918</v>
      </c>
      <c r="H42" s="2">
        <v>0.89308176100628933</v>
      </c>
      <c r="J42" s="5">
        <f t="shared" si="0"/>
        <v>0.41288465279699416</v>
      </c>
      <c r="K42" s="5">
        <f t="shared" si="1"/>
        <v>0.29698079507479008</v>
      </c>
      <c r="L42" s="10"/>
      <c r="N42" s="5">
        <f t="shared" si="2"/>
        <v>0.59959794571830194</v>
      </c>
      <c r="O42" s="5">
        <f t="shared" si="3"/>
        <v>0.5794668573418329</v>
      </c>
      <c r="S42" s="5">
        <f t="shared" si="4"/>
        <v>0.82506978844021461</v>
      </c>
    </row>
    <row r="43" spans="1:19" ht="15.6" x14ac:dyDescent="0.3">
      <c r="A43" s="2">
        <v>33</v>
      </c>
      <c r="B43" s="2">
        <v>66</v>
      </c>
      <c r="C43" s="2">
        <v>6</v>
      </c>
      <c r="D43" s="2">
        <v>6.2</v>
      </c>
      <c r="F43" s="2">
        <f>(B43-$B$5)/$B$6</f>
        <v>1.3483504219899114</v>
      </c>
      <c r="G43" s="2">
        <f>(C43-$C$5)/$C$6</f>
        <v>-0.71381495974132181</v>
      </c>
      <c r="H43" s="2">
        <v>0.37106918238993714</v>
      </c>
      <c r="J43" s="5">
        <f t="shared" si="0"/>
        <v>0.78052232702503255</v>
      </c>
      <c r="K43" s="5">
        <f t="shared" si="1"/>
        <v>0.69192034932458102</v>
      </c>
      <c r="L43" s="10"/>
      <c r="N43" s="5">
        <f t="shared" si="2"/>
        <v>0.57260032081079115</v>
      </c>
      <c r="O43" s="5">
        <f t="shared" si="3"/>
        <v>0.26757638450771981</v>
      </c>
      <c r="S43" s="5">
        <f t="shared" si="4"/>
        <v>0.54727158752970273</v>
      </c>
    </row>
    <row r="44" spans="1:19" ht="15.6" x14ac:dyDescent="0.3">
      <c r="A44" s="2">
        <v>34</v>
      </c>
      <c r="B44" s="2">
        <v>42</v>
      </c>
      <c r="C44" s="2">
        <v>12</v>
      </c>
      <c r="D44" s="2">
        <v>12.6</v>
      </c>
      <c r="F44" s="2">
        <f>(B44-$B$5)/$B$6</f>
        <v>-0.2286676154251894</v>
      </c>
      <c r="G44" s="2">
        <f>(C44-$C$5)/$C$6</f>
        <v>0.49604090422702057</v>
      </c>
      <c r="H44" s="2">
        <v>0.77358490566037741</v>
      </c>
      <c r="J44" s="5">
        <f t="shared" si="0"/>
        <v>0.67744168296340168</v>
      </c>
      <c r="K44" s="5">
        <f t="shared" si="1"/>
        <v>0.55725979632504863</v>
      </c>
      <c r="L44" s="10"/>
      <c r="N44" s="5">
        <f t="shared" si="2"/>
        <v>0.55265532893272351</v>
      </c>
      <c r="O44" s="5">
        <f t="shared" si="3"/>
        <v>0.36599815924181966</v>
      </c>
      <c r="S44" s="5">
        <f t="shared" si="4"/>
        <v>0.82350815605147365</v>
      </c>
    </row>
    <row r="45" spans="1:19" ht="15.6" x14ac:dyDescent="0.3">
      <c r="A45" s="2">
        <v>35</v>
      </c>
      <c r="B45" s="2">
        <v>22</v>
      </c>
      <c r="C45" s="2">
        <v>13</v>
      </c>
      <c r="D45" s="2">
        <v>5.5</v>
      </c>
      <c r="F45" s="2">
        <f>(B45-$B$5)/$B$6</f>
        <v>-1.5428493132711067</v>
      </c>
      <c r="G45" s="2">
        <f>(C45-$C$5)/$C$6</f>
        <v>0.69768354822174428</v>
      </c>
      <c r="H45" s="2">
        <v>0.32704402515723274</v>
      </c>
      <c r="J45" s="5">
        <f t="shared" si="0"/>
        <v>0.82352290595178779</v>
      </c>
      <c r="K45" s="5">
        <f t="shared" si="1"/>
        <v>0.72894035439757721</v>
      </c>
      <c r="L45" s="10"/>
      <c r="N45" s="5">
        <f t="shared" si="2"/>
        <v>0.55882519379037687</v>
      </c>
      <c r="O45" s="5">
        <f t="shared" si="3"/>
        <v>0.24424997652187758</v>
      </c>
      <c r="S45" s="5">
        <f t="shared" si="4"/>
        <v>0.59556107135602965</v>
      </c>
    </row>
    <row r="46" spans="1:19" ht="15.6" x14ac:dyDescent="0.3">
      <c r="A46" s="2">
        <v>36</v>
      </c>
      <c r="B46" s="2">
        <v>30</v>
      </c>
      <c r="C46" s="2">
        <v>12</v>
      </c>
      <c r="D46" s="2">
        <v>9.6</v>
      </c>
      <c r="F46" s="2">
        <f>(B46-$B$5)/$B$6</f>
        <v>-1.0171766341327397</v>
      </c>
      <c r="G46" s="2">
        <f>(C46-$C$5)/$C$6</f>
        <v>0.49604090422702057</v>
      </c>
      <c r="H46" s="2">
        <v>0.58490566037735847</v>
      </c>
      <c r="J46" s="5">
        <f t="shared" si="0"/>
        <v>0.80323611442528953</v>
      </c>
      <c r="K46" s="5">
        <f t="shared" si="1"/>
        <v>0.70512735402808824</v>
      </c>
      <c r="L46" s="10"/>
      <c r="N46" s="5">
        <f t="shared" si="2"/>
        <v>0.55800280534624247</v>
      </c>
      <c r="O46" s="5">
        <f t="shared" si="3"/>
        <v>0.25940533480042222</v>
      </c>
      <c r="S46" s="5">
        <f t="shared" si="4"/>
        <v>0.62040806788677572</v>
      </c>
    </row>
    <row r="47" spans="1:19" ht="15.6" x14ac:dyDescent="0.3">
      <c r="A47" s="2">
        <v>37</v>
      </c>
      <c r="B47" s="2">
        <v>66</v>
      </c>
      <c r="C47" s="2">
        <v>6</v>
      </c>
      <c r="D47" s="2">
        <v>5.0999999999999996</v>
      </c>
      <c r="F47" s="2">
        <f>(B47-$B$5)/$B$6</f>
        <v>1.3483504219899114</v>
      </c>
      <c r="G47" s="2">
        <f>(C47-$C$5)/$C$6</f>
        <v>-0.71381495974132181</v>
      </c>
      <c r="H47" s="2">
        <v>0.30188679245283018</v>
      </c>
      <c r="J47" s="5">
        <f t="shared" si="0"/>
        <v>0.78052232702503255</v>
      </c>
      <c r="K47" s="5">
        <f t="shared" si="1"/>
        <v>0.69192034932458102</v>
      </c>
      <c r="L47" s="10"/>
      <c r="N47" s="5">
        <f t="shared" si="2"/>
        <v>0.57260032081079115</v>
      </c>
      <c r="O47" s="5">
        <f t="shared" si="3"/>
        <v>0.26757638450771981</v>
      </c>
      <c r="S47" s="5">
        <f t="shared" si="4"/>
        <v>0.54727158752970273</v>
      </c>
    </row>
    <row r="48" spans="1:19" ht="15.6" x14ac:dyDescent="0.3">
      <c r="A48" s="2">
        <v>38</v>
      </c>
      <c r="B48" s="2">
        <v>32</v>
      </c>
      <c r="C48" s="2">
        <v>12</v>
      </c>
      <c r="D48" s="2">
        <v>11</v>
      </c>
      <c r="F48" s="2">
        <f>(B48-$B$5)/$B$6</f>
        <v>-0.88575846434814798</v>
      </c>
      <c r="G48" s="2">
        <f>(C48-$C$5)/$C$6</f>
        <v>0.49604090422702057</v>
      </c>
      <c r="H48" s="2">
        <v>0.67295597484276726</v>
      </c>
      <c r="J48" s="5">
        <f t="shared" si="0"/>
        <v>0.78514023692418267</v>
      </c>
      <c r="K48" s="5">
        <f t="shared" si="1"/>
        <v>0.68241022887427538</v>
      </c>
      <c r="L48" s="10"/>
      <c r="N48" s="5">
        <f t="shared" si="2"/>
        <v>0.55555950111414965</v>
      </c>
      <c r="O48" s="5">
        <f t="shared" si="3"/>
        <v>0.27447575319524331</v>
      </c>
      <c r="S48" s="5">
        <f t="shared" si="4"/>
        <v>0.65652409130718825</v>
      </c>
    </row>
    <row r="49" spans="1:19" ht="15.6" x14ac:dyDescent="0.3">
      <c r="A49" s="2">
        <v>39</v>
      </c>
      <c r="B49" s="2">
        <v>62</v>
      </c>
      <c r="C49" s="2">
        <v>5</v>
      </c>
      <c r="D49" s="2">
        <v>5.4</v>
      </c>
      <c r="F49" s="2">
        <f>(B49-$B$5)/$B$6</f>
        <v>1.0855140824207279</v>
      </c>
      <c r="G49" s="2">
        <f>(C49-$C$5)/$C$6</f>
        <v>-0.91545760373604557</v>
      </c>
      <c r="H49" s="2">
        <v>0.32075471698113212</v>
      </c>
      <c r="J49" s="5">
        <f t="shared" si="0"/>
        <v>0.85809555319116648</v>
      </c>
      <c r="K49" s="5">
        <f t="shared" si="1"/>
        <v>0.79141582075444383</v>
      </c>
      <c r="L49" s="10"/>
      <c r="N49" s="5">
        <f t="shared" si="2"/>
        <v>0.58536150289051725</v>
      </c>
      <c r="O49" s="5">
        <f t="shared" si="3"/>
        <v>0.20673887018469375</v>
      </c>
      <c r="S49" s="5">
        <f t="shared" si="4"/>
        <v>0.42331575285965434</v>
      </c>
    </row>
    <row r="50" spans="1:19" ht="15.6" x14ac:dyDescent="0.3">
      <c r="A50" s="2">
        <v>40</v>
      </c>
      <c r="B50" s="2">
        <v>59</v>
      </c>
      <c r="C50" s="2">
        <v>0</v>
      </c>
      <c r="D50" s="2">
        <v>1.9</v>
      </c>
      <c r="F50" s="2">
        <f>(B50-$B$5)/$B$6</f>
        <v>0.88838682774384026</v>
      </c>
      <c r="G50" s="2">
        <f>(C50-$C$5)/$C$6</f>
        <v>-1.9236708237096642</v>
      </c>
      <c r="H50" s="2">
        <v>0.10062893081761007</v>
      </c>
      <c r="J50" s="5">
        <f t="shared" si="0"/>
        <v>0.97103520769554652</v>
      </c>
      <c r="K50" s="5">
        <f t="shared" si="1"/>
        <v>0.95461493541382603</v>
      </c>
      <c r="L50" s="10"/>
      <c r="N50" s="5">
        <f t="shared" si="2"/>
        <v>0.62413235069987194</v>
      </c>
      <c r="O50" s="5">
        <f t="shared" si="3"/>
        <v>0.12990257201468139</v>
      </c>
      <c r="S50" s="5">
        <f t="shared" si="4"/>
        <v>0.24509410066124263</v>
      </c>
    </row>
    <row r="51" spans="1:19" ht="15.6" x14ac:dyDescent="0.3">
      <c r="A51" s="2">
        <v>41</v>
      </c>
      <c r="B51" s="2">
        <v>58</v>
      </c>
      <c r="C51" s="2">
        <v>13</v>
      </c>
      <c r="D51" s="2">
        <v>15.8</v>
      </c>
      <c r="F51" s="2">
        <f>(B51-$B$5)/$B$6</f>
        <v>0.82267774285154438</v>
      </c>
      <c r="G51" s="2">
        <f>(C51-$C$5)/$C$6</f>
        <v>0.69768354822174428</v>
      </c>
      <c r="H51" s="2">
        <v>0.9748427672955976</v>
      </c>
      <c r="J51" s="5">
        <f t="shared" si="0"/>
        <v>0.38854938648351528</v>
      </c>
      <c r="K51" s="5">
        <f t="shared" si="1"/>
        <v>0.28168750133592224</v>
      </c>
      <c r="L51" s="10"/>
      <c r="N51" s="5">
        <f t="shared" si="2"/>
        <v>0.61350579994137766</v>
      </c>
      <c r="O51" s="5">
        <f t="shared" si="3"/>
        <v>0.59140483946312417</v>
      </c>
      <c r="S51" s="5">
        <f t="shared" si="4"/>
        <v>0.73874492484633658</v>
      </c>
    </row>
    <row r="52" spans="1:19" ht="15.6" x14ac:dyDescent="0.3">
      <c r="A52" s="2">
        <v>42</v>
      </c>
      <c r="B52" s="2">
        <v>72</v>
      </c>
      <c r="C52" s="2">
        <v>1</v>
      </c>
      <c r="D52" s="2">
        <v>4</v>
      </c>
      <c r="F52" s="2">
        <f>(B52-$B$5)/$B$6</f>
        <v>1.7426049313436864</v>
      </c>
      <c r="G52" s="2">
        <f>(C52-$C$5)/$C$6</f>
        <v>-1.7220281797149404</v>
      </c>
      <c r="H52" s="2">
        <v>0.2327044025157233</v>
      </c>
      <c r="J52" s="5">
        <f t="shared" si="0"/>
        <v>0.92293996843956894</v>
      </c>
      <c r="K52" s="5">
        <f t="shared" si="1"/>
        <v>0.88497570096629907</v>
      </c>
      <c r="L52" s="10"/>
      <c r="N52" s="5">
        <f t="shared" si="2"/>
        <v>0.60762667490502831</v>
      </c>
      <c r="O52" s="5">
        <f t="shared" si="3"/>
        <v>0.15921685802609384</v>
      </c>
      <c r="S52" s="5">
        <f t="shared" si="4"/>
        <v>0.30702721774929309</v>
      </c>
    </row>
    <row r="53" spans="1:19" ht="15.6" x14ac:dyDescent="0.3">
      <c r="A53" s="2">
        <v>43</v>
      </c>
      <c r="B53" s="2">
        <v>45</v>
      </c>
      <c r="C53" s="2">
        <v>11</v>
      </c>
      <c r="D53" s="2">
        <v>15.1</v>
      </c>
      <c r="F53" s="2">
        <f>(B53-$B$5)/$B$6</f>
        <v>-3.1540360748301806E-2</v>
      </c>
      <c r="G53" s="2">
        <f>(C53-$C$5)/$C$6</f>
        <v>0.29439826023229682</v>
      </c>
      <c r="H53" s="2">
        <v>0.9308176100628931</v>
      </c>
      <c r="J53" s="5">
        <f t="shared" si="0"/>
        <v>0.70789907063335245</v>
      </c>
      <c r="K53" s="5">
        <f t="shared" si="1"/>
        <v>0.59388306138750024</v>
      </c>
      <c r="L53" s="10"/>
      <c r="N53" s="5">
        <f t="shared" si="2"/>
        <v>0.55490363615855587</v>
      </c>
      <c r="O53" s="5">
        <f t="shared" si="3"/>
        <v>0.33775264816302208</v>
      </c>
      <c r="S53" s="5">
        <f t="shared" si="4"/>
        <v>0.75777018283861974</v>
      </c>
    </row>
    <row r="54" spans="1:19" ht="15.6" x14ac:dyDescent="0.3">
      <c r="A54" s="2">
        <v>44</v>
      </c>
      <c r="B54" s="2">
        <v>40</v>
      </c>
      <c r="C54" s="2">
        <v>9</v>
      </c>
      <c r="D54" s="2">
        <v>9.1999999999999993</v>
      </c>
      <c r="F54" s="2">
        <f>(B54-$B$5)/$B$6</f>
        <v>-0.36008578520978113</v>
      </c>
      <c r="G54" s="2">
        <f>(C54-$C$5)/$C$6</f>
        <v>-0.10888702775715065</v>
      </c>
      <c r="H54" s="2">
        <v>0.55974842767295596</v>
      </c>
      <c r="J54" s="5">
        <f t="shared" si="0"/>
        <v>0.85578924884841479</v>
      </c>
      <c r="K54" s="5">
        <f t="shared" si="1"/>
        <v>0.78045696585943458</v>
      </c>
      <c r="L54" s="10"/>
      <c r="N54" s="5">
        <f t="shared" si="2"/>
        <v>0.57584005026859775</v>
      </c>
      <c r="O54" s="5">
        <f t="shared" si="3"/>
        <v>0.21313564845329999</v>
      </c>
      <c r="S54" s="5">
        <f t="shared" si="4"/>
        <v>0.47121784360894942</v>
      </c>
    </row>
    <row r="55" spans="1:19" ht="15.6" x14ac:dyDescent="0.3">
      <c r="A55" s="2">
        <v>45</v>
      </c>
      <c r="B55" s="2">
        <v>38</v>
      </c>
      <c r="C55" s="2">
        <v>10</v>
      </c>
      <c r="D55" s="2">
        <v>10.4</v>
      </c>
      <c r="F55" s="2">
        <f>(B55-$B$5)/$B$6</f>
        <v>-0.49150395499437283</v>
      </c>
      <c r="G55" s="2">
        <f>(C55-$C$5)/$C$6</f>
        <v>9.2755616237573085E-2</v>
      </c>
      <c r="H55" s="2">
        <v>0.6352201257861636</v>
      </c>
      <c r="J55" s="5">
        <f t="shared" si="0"/>
        <v>0.82951615197147976</v>
      </c>
      <c r="K55" s="5">
        <f t="shared" si="1"/>
        <v>0.74361748464100974</v>
      </c>
      <c r="L55" s="10"/>
      <c r="N55" s="5">
        <f t="shared" si="2"/>
        <v>0.56788924701234778</v>
      </c>
      <c r="O55" s="5">
        <f t="shared" si="3"/>
        <v>0.23495577089434305</v>
      </c>
      <c r="S55" s="5">
        <f t="shared" si="4"/>
        <v>0.5340629172899195</v>
      </c>
    </row>
    <row r="56" spans="1:19" ht="15.6" x14ac:dyDescent="0.3">
      <c r="A56" s="2">
        <v>46</v>
      </c>
      <c r="B56" s="2">
        <v>48</v>
      </c>
      <c r="C56" s="2">
        <v>9</v>
      </c>
      <c r="D56" s="2">
        <v>10.6</v>
      </c>
      <c r="F56" s="2">
        <f>(B56-$B$5)/$B$6</f>
        <v>0.16558689392858578</v>
      </c>
      <c r="G56" s="2">
        <f>(C56-$C$5)/$C$6</f>
        <v>-0.10888702775715065</v>
      </c>
      <c r="H56" s="2">
        <v>0.64779874213836475</v>
      </c>
      <c r="J56" s="5">
        <f t="shared" si="0"/>
        <v>0.79210791958692173</v>
      </c>
      <c r="K56" s="5">
        <f t="shared" si="1"/>
        <v>0.69856496986211825</v>
      </c>
      <c r="L56" s="10"/>
      <c r="N56" s="5">
        <f t="shared" si="2"/>
        <v>0.56506278471037386</v>
      </c>
      <c r="O56" s="5">
        <f t="shared" si="3"/>
        <v>0.26345180173943256</v>
      </c>
      <c r="S56" s="5">
        <f t="shared" si="4"/>
        <v>0.584009859454933</v>
      </c>
    </row>
    <row r="57" spans="1:19" ht="15.6" x14ac:dyDescent="0.3">
      <c r="A57" s="2">
        <v>47</v>
      </c>
      <c r="B57" s="2">
        <v>64</v>
      </c>
      <c r="C57" s="2">
        <v>12</v>
      </c>
      <c r="D57" s="2">
        <v>13.2</v>
      </c>
      <c r="F57" s="2">
        <f>(B57-$B$5)/$B$6</f>
        <v>1.2169322522053196</v>
      </c>
      <c r="G57" s="2">
        <f>(C57-$C$5)/$C$6</f>
        <v>0.49604090422702057</v>
      </c>
      <c r="H57" s="2">
        <v>0.81132075471698106</v>
      </c>
      <c r="J57" s="5">
        <f t="shared" si="0"/>
        <v>0.38310198730943373</v>
      </c>
      <c r="K57" s="5">
        <f t="shared" si="1"/>
        <v>0.27957713253683247</v>
      </c>
      <c r="L57" s="10"/>
      <c r="N57" s="5">
        <f t="shared" si="2"/>
        <v>0.61805033835775736</v>
      </c>
      <c r="O57" s="5">
        <f t="shared" si="3"/>
        <v>0.5929334694580346</v>
      </c>
      <c r="S57" s="5">
        <f t="shared" si="4"/>
        <v>0.70889324102466866</v>
      </c>
    </row>
    <row r="58" spans="1:19" ht="15.6" x14ac:dyDescent="0.3">
      <c r="A58" s="2">
        <v>48</v>
      </c>
      <c r="B58" s="2">
        <v>34</v>
      </c>
      <c r="C58" s="2">
        <v>5</v>
      </c>
      <c r="D58" s="2">
        <v>7.2</v>
      </c>
      <c r="F58" s="2">
        <f>(B58-$B$5)/$B$6</f>
        <v>-0.75434029456355634</v>
      </c>
      <c r="G58" s="2">
        <f>(C58-$C$5)/$C$6</f>
        <v>-0.91545760373604557</v>
      </c>
      <c r="H58" s="2">
        <v>0.43396226415094347</v>
      </c>
      <c r="J58" s="5">
        <f t="shared" si="0"/>
        <v>0.96611485159636501</v>
      </c>
      <c r="K58" s="5">
        <f t="shared" si="1"/>
        <v>0.94432728291448609</v>
      </c>
      <c r="L58" s="10"/>
      <c r="N58" s="5">
        <f t="shared" si="2"/>
        <v>0.61896133817226817</v>
      </c>
      <c r="O58" s="5">
        <f t="shared" si="3"/>
        <v>0.13397990205481089</v>
      </c>
      <c r="S58" s="5">
        <f t="shared" si="4"/>
        <v>0.26012669749088979</v>
      </c>
    </row>
    <row r="59" spans="1:19" ht="15.6" x14ac:dyDescent="0.3">
      <c r="A59" s="2">
        <v>49</v>
      </c>
      <c r="B59" s="2">
        <v>57</v>
      </c>
      <c r="C59" s="2">
        <v>15</v>
      </c>
      <c r="D59" s="2">
        <v>12.4</v>
      </c>
      <c r="F59" s="2">
        <f>(B59-$B$5)/$B$6</f>
        <v>0.7569686579592485</v>
      </c>
      <c r="G59" s="2">
        <f>(C59-$C$5)/$C$6</f>
        <v>1.1009688362111918</v>
      </c>
      <c r="H59" s="2">
        <v>0.76100628930817615</v>
      </c>
      <c r="J59" s="5">
        <f t="shared" si="0"/>
        <v>0.26567893792223207</v>
      </c>
      <c r="K59" s="5">
        <f t="shared" si="1"/>
        <v>0.18190361353333823</v>
      </c>
      <c r="L59" s="10"/>
      <c r="N59" s="5">
        <f t="shared" si="2"/>
        <v>0.65711007922894482</v>
      </c>
      <c r="O59" s="5">
        <f t="shared" si="3"/>
        <v>0.66787917028072719</v>
      </c>
      <c r="S59" s="5">
        <f t="shared" si="4"/>
        <v>0.56849603809864357</v>
      </c>
    </row>
    <row r="60" spans="1:19" ht="15.6" x14ac:dyDescent="0.3">
      <c r="A60" s="2">
        <v>50</v>
      </c>
      <c r="B60" s="2">
        <v>46</v>
      </c>
      <c r="C60" s="2">
        <v>10</v>
      </c>
      <c r="D60" s="2">
        <v>16.2</v>
      </c>
      <c r="F60" s="2">
        <f>(B60-$B$5)/$B$6</f>
        <v>3.4168724143994057E-2</v>
      </c>
      <c r="G60" s="2">
        <f>(C60-$C$5)/$C$6</f>
        <v>9.2755616237573085E-2</v>
      </c>
      <c r="H60" s="2">
        <v>1</v>
      </c>
      <c r="J60" s="5">
        <f t="shared" si="0"/>
        <v>0.75752027497735075</v>
      </c>
      <c r="K60" s="5">
        <f t="shared" si="1"/>
        <v>0.65407467290613275</v>
      </c>
      <c r="L60" s="10"/>
      <c r="N60" s="5">
        <f t="shared" si="2"/>
        <v>0.55916908151696931</v>
      </c>
      <c r="O60" s="5">
        <f t="shared" si="3"/>
        <v>0.29378781526686804</v>
      </c>
      <c r="S60" s="5">
        <f t="shared" si="4"/>
        <v>0.66075189837961068</v>
      </c>
    </row>
    <row r="61" spans="1:19" ht="15.6" x14ac:dyDescent="0.3">
      <c r="A61" s="7">
        <v>51</v>
      </c>
      <c r="B61" s="7">
        <v>69</v>
      </c>
      <c r="C61" s="7">
        <v>14</v>
      </c>
      <c r="D61" s="7">
        <v>5.4</v>
      </c>
      <c r="F61" s="7">
        <f>(B61-$B$5)/$B$6</f>
        <v>1.5454776766667988</v>
      </c>
      <c r="G61" s="7">
        <f>(C61-$C$5)/$C$6</f>
        <v>0.89932619221646803</v>
      </c>
      <c r="H61" s="7">
        <v>0.32075471698113212</v>
      </c>
      <c r="J61" s="8">
        <f t="shared" si="0"/>
        <v>0.20230518696597136</v>
      </c>
      <c r="K61" s="8">
        <f t="shared" si="1"/>
        <v>0.13766149204367015</v>
      </c>
      <c r="L61" s="10"/>
      <c r="N61" s="8">
        <f t="shared" si="2"/>
        <v>0.68600341380677254</v>
      </c>
      <c r="O61" s="8">
        <f t="shared" si="3"/>
        <v>0.69898188117559212</v>
      </c>
      <c r="S61" s="8">
        <f t="shared" si="4"/>
        <v>0.45807988252833781</v>
      </c>
    </row>
    <row r="62" spans="1:19" ht="15.6" x14ac:dyDescent="0.3">
      <c r="A62" s="7">
        <v>52</v>
      </c>
      <c r="B62" s="7">
        <v>52</v>
      </c>
      <c r="C62" s="7">
        <v>7</v>
      </c>
      <c r="D62" s="7">
        <v>10.3</v>
      </c>
      <c r="F62" s="7">
        <f>(B62-$B$5)/$B$6</f>
        <v>0.42842323349776923</v>
      </c>
      <c r="G62" s="7">
        <f>(C62-$C$5)/$C$6</f>
        <v>-0.51217231574659805</v>
      </c>
      <c r="H62" s="7">
        <v>0.62893081761006298</v>
      </c>
      <c r="J62" s="8">
        <f t="shared" si="0"/>
        <v>0.85002169512416992</v>
      </c>
      <c r="K62" s="8">
        <f t="shared" si="1"/>
        <v>0.77685360247787949</v>
      </c>
      <c r="L62" s="10"/>
      <c r="N62" s="8">
        <f t="shared" si="2"/>
        <v>0.57923457936763822</v>
      </c>
      <c r="O62" s="8">
        <f t="shared" si="3"/>
        <v>0.21508463895076074</v>
      </c>
      <c r="S62" s="8">
        <f t="shared" si="4"/>
        <v>0.45772021517438483</v>
      </c>
    </row>
    <row r="63" spans="1:19" ht="15.6" x14ac:dyDescent="0.3">
      <c r="A63" s="7">
        <v>53</v>
      </c>
      <c r="B63" s="7">
        <v>71</v>
      </c>
      <c r="C63" s="7">
        <v>7</v>
      </c>
      <c r="D63" s="7">
        <v>6.1</v>
      </c>
      <c r="F63" s="7">
        <f>(B63-$B$5)/$B$6</f>
        <v>1.6768958464513906</v>
      </c>
      <c r="G63" s="7">
        <f>(C63-$C$5)/$C$6</f>
        <v>-0.51217231574659805</v>
      </c>
      <c r="H63" s="7">
        <v>0.36477987421383651</v>
      </c>
      <c r="J63" s="8">
        <f t="shared" si="0"/>
        <v>0.6642920731168932</v>
      </c>
      <c r="K63" s="8">
        <f t="shared" si="1"/>
        <v>0.55755918469620969</v>
      </c>
      <c r="L63" s="10"/>
      <c r="N63" s="8">
        <f t="shared" si="2"/>
        <v>0.57030218340842809</v>
      </c>
      <c r="O63" s="8">
        <f t="shared" si="3"/>
        <v>0.36508151065294503</v>
      </c>
      <c r="S63" s="8">
        <f t="shared" si="4"/>
        <v>0.69129700069690858</v>
      </c>
    </row>
    <row r="64" spans="1:19" ht="15.6" x14ac:dyDescent="0.3">
      <c r="A64" s="7">
        <v>54</v>
      </c>
      <c r="B64" s="7">
        <v>74</v>
      </c>
      <c r="C64" s="7">
        <v>10</v>
      </c>
      <c r="D64" s="7">
        <v>5.3</v>
      </c>
      <c r="F64" s="7">
        <f>(B64-$B$5)/$B$6</f>
        <v>1.8740231011282782</v>
      </c>
      <c r="G64" s="7">
        <f>(C64-$C$5)/$C$6</f>
        <v>9.2755616237573085E-2</v>
      </c>
      <c r="H64" s="7">
        <v>0.31446540880503149</v>
      </c>
      <c r="J64" s="8">
        <f t="shared" si="0"/>
        <v>0.39852561858365454</v>
      </c>
      <c r="K64" s="8">
        <f t="shared" si="1"/>
        <v>0.29723422681116435</v>
      </c>
      <c r="L64" s="10"/>
      <c r="N64" s="8">
        <f t="shared" si="2"/>
        <v>0.61815321004559698</v>
      </c>
      <c r="O64" s="8">
        <f t="shared" si="3"/>
        <v>0.57847866466020514</v>
      </c>
      <c r="S64" s="8">
        <f t="shared" si="4"/>
        <v>0.68636024576359167</v>
      </c>
    </row>
    <row r="65" spans="1:19" ht="15.6" x14ac:dyDescent="0.3">
      <c r="A65" s="7">
        <v>55</v>
      </c>
      <c r="B65" s="7">
        <v>55</v>
      </c>
      <c r="C65" s="7">
        <v>18</v>
      </c>
      <c r="D65" s="7">
        <v>8.5</v>
      </c>
      <c r="F65" s="7">
        <f>(B65-$B$5)/$B$6</f>
        <v>0.62555048817465686</v>
      </c>
      <c r="G65" s="7">
        <f>(C65-$C$5)/$C$6</f>
        <v>1.705896768195363</v>
      </c>
      <c r="H65" s="7">
        <v>0.51572327044025157</v>
      </c>
      <c r="J65" s="8">
        <f t="shared" si="0"/>
        <v>0.13778244153680699</v>
      </c>
      <c r="K65" s="8">
        <f t="shared" si="1"/>
        <v>8.8841958659201997E-2</v>
      </c>
      <c r="L65" s="10"/>
      <c r="N65" s="8">
        <f t="shared" si="2"/>
        <v>0.7103774852870004</v>
      </c>
      <c r="O65" s="8">
        <f t="shared" si="3"/>
        <v>0.73152418246448547</v>
      </c>
      <c r="S65" s="8">
        <f t="shared" si="4"/>
        <v>0.3870364111668424</v>
      </c>
    </row>
    <row r="66" spans="1:19" ht="15.6" x14ac:dyDescent="0.3">
      <c r="A66" s="7">
        <v>56</v>
      </c>
      <c r="B66" s="7">
        <v>50</v>
      </c>
      <c r="C66" s="7">
        <v>15</v>
      </c>
      <c r="D66" s="7">
        <v>10.7</v>
      </c>
      <c r="F66" s="7">
        <f>(B66-$B$5)/$B$6</f>
        <v>0.29700506371317753</v>
      </c>
      <c r="G66" s="7">
        <f>(C66-$C$5)/$C$6</f>
        <v>1.1009688362111918</v>
      </c>
      <c r="H66" s="7">
        <v>0.65408805031446537</v>
      </c>
      <c r="J66" s="8">
        <f t="shared" si="0"/>
        <v>0.34774374350146914</v>
      </c>
      <c r="K66" s="8">
        <f t="shared" si="1"/>
        <v>0.2443221042774722</v>
      </c>
      <c r="L66" s="10"/>
      <c r="N66" s="8">
        <f t="shared" si="2"/>
        <v>0.62358542883901735</v>
      </c>
      <c r="O66" s="8">
        <f t="shared" si="3"/>
        <v>0.62106087288913159</v>
      </c>
      <c r="S66" s="8">
        <f t="shared" si="4"/>
        <v>0.71360518858848165</v>
      </c>
    </row>
    <row r="67" spans="1:19" ht="15.6" x14ac:dyDescent="0.3">
      <c r="A67" s="7">
        <v>57</v>
      </c>
      <c r="B67" s="7">
        <v>18</v>
      </c>
      <c r="C67" s="7">
        <v>9</v>
      </c>
      <c r="D67" s="7">
        <v>1.7</v>
      </c>
      <c r="F67" s="7">
        <f>(B67-$B$5)/$B$6</f>
        <v>-1.80568565284029</v>
      </c>
      <c r="G67" s="7">
        <f>(C67-$C$5)/$C$6</f>
        <v>-0.10888702775715065</v>
      </c>
      <c r="H67" s="7">
        <v>8.8050314465408813E-2</v>
      </c>
      <c r="J67" s="8">
        <f t="shared" si="0"/>
        <v>0.95253753667116248</v>
      </c>
      <c r="K67" s="8">
        <f t="shared" si="1"/>
        <v>0.92019062490428438</v>
      </c>
      <c r="L67" s="10"/>
      <c r="N67" s="8">
        <f t="shared" si="2"/>
        <v>0.60931441129169872</v>
      </c>
      <c r="O67" s="8">
        <f t="shared" si="3"/>
        <v>0.14391640417175869</v>
      </c>
      <c r="S67" s="8">
        <f t="shared" si="4"/>
        <v>0.29214914314707568</v>
      </c>
    </row>
    <row r="68" spans="1:19" ht="15.6" x14ac:dyDescent="0.3">
      <c r="A68" s="7">
        <v>58</v>
      </c>
      <c r="B68" s="7">
        <v>37</v>
      </c>
      <c r="C68" s="7">
        <v>16</v>
      </c>
      <c r="D68" s="7">
        <v>13.8</v>
      </c>
      <c r="F68" s="7">
        <f>(B68-$B$5)/$B$6</f>
        <v>-0.5572130398866687</v>
      </c>
      <c r="G68" s="7">
        <f>(C68-$C$5)/$C$6</f>
        <v>1.3026114802059154</v>
      </c>
      <c r="H68" s="7">
        <v>0.84905660377358494</v>
      </c>
      <c r="J68" s="8">
        <f t="shared" si="0"/>
        <v>0.44564143960791663</v>
      </c>
      <c r="K68" s="8">
        <f t="shared" si="1"/>
        <v>0.32206487587370064</v>
      </c>
      <c r="L68" s="10"/>
      <c r="N68" s="8">
        <f t="shared" si="2"/>
        <v>0.5857560238691033</v>
      </c>
      <c r="O68" s="8">
        <f t="shared" si="3"/>
        <v>0.55930255516175098</v>
      </c>
      <c r="S68" s="8">
        <f t="shared" si="4"/>
        <v>0.90463122427373155</v>
      </c>
    </row>
    <row r="69" spans="1:19" ht="15.6" x14ac:dyDescent="0.3">
      <c r="A69" s="7">
        <v>59</v>
      </c>
      <c r="B69" s="7">
        <v>29</v>
      </c>
      <c r="C69" s="7">
        <v>3</v>
      </c>
      <c r="D69" s="7">
        <v>1</v>
      </c>
      <c r="F69" s="7">
        <f>(B69-$B$5)/$B$6</f>
        <v>-1.0828857190250356</v>
      </c>
      <c r="G69" s="7">
        <f>(C69-$C$5)/$C$6</f>
        <v>-1.3187428917254931</v>
      </c>
      <c r="H69" s="7">
        <v>4.4025157232704407E-2</v>
      </c>
      <c r="J69" s="8">
        <f t="shared" si="0"/>
        <v>0.98587874314492163</v>
      </c>
      <c r="K69" s="8">
        <f t="shared" si="1"/>
        <v>0.97632261345394122</v>
      </c>
      <c r="L69" s="10"/>
      <c r="N69" s="8">
        <f t="shared" si="2"/>
        <v>0.62940618901039103</v>
      </c>
      <c r="O69" s="8">
        <f t="shared" si="3"/>
        <v>0.1217496517958454</v>
      </c>
      <c r="S69" s="8">
        <f t="shared" si="4"/>
        <v>0.22867095392551043</v>
      </c>
    </row>
    <row r="70" spans="1:19" ht="15.6" x14ac:dyDescent="0.3">
      <c r="A70" s="7">
        <v>60</v>
      </c>
      <c r="B70" s="7">
        <v>43</v>
      </c>
      <c r="C70" s="7">
        <v>8</v>
      </c>
      <c r="D70" s="7">
        <v>12.6</v>
      </c>
      <c r="F70" s="7">
        <f>(B70-$B$5)/$B$6</f>
        <v>-0.16295853053289353</v>
      </c>
      <c r="G70" s="7">
        <f>(C70-$C$5)/$C$6</f>
        <v>-0.31052967175187435</v>
      </c>
      <c r="H70" s="7">
        <v>0.77358490566037741</v>
      </c>
      <c r="J70" s="8">
        <f t="shared" si="0"/>
        <v>0.87257392374312559</v>
      </c>
      <c r="K70" s="8">
        <f t="shared" si="1"/>
        <v>0.80507557270084251</v>
      </c>
      <c r="L70" s="10"/>
      <c r="N70" s="8">
        <f t="shared" si="2"/>
        <v>0.58213670383028637</v>
      </c>
      <c r="O70" s="8">
        <f t="shared" si="3"/>
        <v>0.19937188508778939</v>
      </c>
      <c r="S70" s="8">
        <f t="shared" si="4"/>
        <v>0.43000077917823237</v>
      </c>
    </row>
    <row r="71" spans="1:19" ht="15.6" x14ac:dyDescent="0.3">
      <c r="A71" s="7">
        <v>61</v>
      </c>
      <c r="B71" s="7">
        <v>52</v>
      </c>
      <c r="C71" s="7">
        <v>12</v>
      </c>
      <c r="D71" s="7">
        <v>14.4</v>
      </c>
      <c r="F71" s="7">
        <f>(B71-$B$5)/$B$6</f>
        <v>0.42842323349776923</v>
      </c>
      <c r="G71" s="7">
        <f>(C71-$C$5)/$C$6</f>
        <v>0.49604090422702057</v>
      </c>
      <c r="H71" s="7">
        <v>0.8867924528301887</v>
      </c>
      <c r="J71" s="8">
        <f t="shared" si="0"/>
        <v>0.5469121751345003</v>
      </c>
      <c r="K71" s="8">
        <f t="shared" si="1"/>
        <v>0.42439093897461511</v>
      </c>
      <c r="L71" s="10"/>
      <c r="N71" s="8">
        <f t="shared" si="2"/>
        <v>0.57087991757811529</v>
      </c>
      <c r="O71" s="8">
        <f t="shared" si="3"/>
        <v>0.4739476955876562</v>
      </c>
      <c r="S71" s="8">
        <f t="shared" si="4"/>
        <v>0.87008701889122309</v>
      </c>
    </row>
    <row r="72" spans="1:19" ht="15.6" x14ac:dyDescent="0.3">
      <c r="A72" s="7">
        <v>62</v>
      </c>
      <c r="B72" s="7">
        <v>64</v>
      </c>
      <c r="C72" s="7">
        <v>1</v>
      </c>
      <c r="D72" s="7">
        <v>4.9000000000000004</v>
      </c>
      <c r="F72" s="7">
        <f>(B72-$B$5)/$B$6</f>
        <v>1.2169322522053196</v>
      </c>
      <c r="G72" s="7">
        <f>(C72-$C$5)/$C$6</f>
        <v>-1.7220281797149404</v>
      </c>
      <c r="H72" s="7">
        <v>0.28930817610062898</v>
      </c>
      <c r="J72" s="8">
        <f t="shared" si="0"/>
        <v>0.94911922452006081</v>
      </c>
      <c r="K72" s="8">
        <f t="shared" si="1"/>
        <v>0.92188759593346281</v>
      </c>
      <c r="L72" s="10"/>
      <c r="N72" s="8">
        <f t="shared" si="2"/>
        <v>0.6155406867253177</v>
      </c>
      <c r="O72" s="8">
        <f t="shared" si="3"/>
        <v>0.14308055832147007</v>
      </c>
      <c r="S72" s="8">
        <f t="shared" si="4"/>
        <v>0.27435120913184652</v>
      </c>
    </row>
    <row r="73" spans="1:19" ht="15.6" x14ac:dyDescent="0.3">
      <c r="A73" s="7">
        <v>63</v>
      </c>
      <c r="B73" s="7">
        <v>33</v>
      </c>
      <c r="C73" s="7">
        <v>6</v>
      </c>
      <c r="D73" s="7">
        <v>7.8</v>
      </c>
      <c r="F73" s="7">
        <f>(B73-$B$5)/$B$6</f>
        <v>-0.82004937945585221</v>
      </c>
      <c r="G73" s="7">
        <f>(C73-$C$5)/$C$6</f>
        <v>-0.71381495974132181</v>
      </c>
      <c r="H73" s="7">
        <v>0.47169811320754723</v>
      </c>
      <c r="J73" s="8">
        <f t="shared" si="0"/>
        <v>0.9567430040560484</v>
      </c>
      <c r="K73" s="8">
        <f t="shared" si="1"/>
        <v>0.92917106755187917</v>
      </c>
      <c r="L73" s="10"/>
      <c r="N73" s="8">
        <f t="shared" si="2"/>
        <v>0.61398650295711121</v>
      </c>
      <c r="O73" s="8">
        <f t="shared" si="3"/>
        <v>0.14012725460797459</v>
      </c>
      <c r="S73" s="8">
        <f t="shared" si="4"/>
        <v>0.27678843226713645</v>
      </c>
    </row>
    <row r="74" spans="1:19" ht="15.6" x14ac:dyDescent="0.3">
      <c r="A74" s="7">
        <v>64</v>
      </c>
      <c r="B74" s="7">
        <v>40</v>
      </c>
      <c r="C74" s="7">
        <v>15</v>
      </c>
      <c r="D74" s="7">
        <v>11</v>
      </c>
      <c r="F74" s="7">
        <f>(B74-$B$5)/$B$6</f>
        <v>-0.36008578520978113</v>
      </c>
      <c r="G74" s="7">
        <f>(C74-$C$5)/$C$6</f>
        <v>1.1009688362111918</v>
      </c>
      <c r="H74" s="7">
        <v>0.67295597484276726</v>
      </c>
      <c r="J74" s="8">
        <f t="shared" si="0"/>
        <v>0.4812252303716299</v>
      </c>
      <c r="K74" s="8">
        <f t="shared" si="1"/>
        <v>0.35564753655932729</v>
      </c>
      <c r="L74" s="10"/>
      <c r="N74" s="8">
        <f t="shared" si="2"/>
        <v>0.57783230843022393</v>
      </c>
      <c r="O74" s="8">
        <f t="shared" si="3"/>
        <v>0.53155712562866964</v>
      </c>
      <c r="S74" s="8">
        <f t="shared" si="4"/>
        <v>0.92071339167917643</v>
      </c>
    </row>
    <row r="75" spans="1:19" ht="15.6" x14ac:dyDescent="0.3">
      <c r="A75" s="7">
        <v>65</v>
      </c>
      <c r="B75" s="7">
        <v>43</v>
      </c>
      <c r="C75" s="7">
        <v>11</v>
      </c>
      <c r="D75" s="7">
        <v>12.3</v>
      </c>
      <c r="F75" s="7">
        <f>(B75-$B$5)/$B$6</f>
        <v>-0.16295853053289353</v>
      </c>
      <c r="G75" s="7">
        <f>(C75-$C$5)/$C$6</f>
        <v>0.29439826023229682</v>
      </c>
      <c r="H75" s="7">
        <v>0.75471698113207553</v>
      </c>
      <c r="J75" s="8">
        <f t="shared" si="0"/>
        <v>0.7302654146367108</v>
      </c>
      <c r="K75" s="8">
        <f t="shared" si="1"/>
        <v>0.61940079895501032</v>
      </c>
      <c r="L75" s="10"/>
      <c r="N75" s="8">
        <f t="shared" si="2"/>
        <v>0.5549583866305956</v>
      </c>
      <c r="O75" s="8">
        <f t="shared" si="3"/>
        <v>0.31877560757574469</v>
      </c>
      <c r="S75" s="8">
        <f t="shared" si="4"/>
        <v>0.72687847690577512</v>
      </c>
    </row>
    <row r="76" spans="1:19" ht="15.6" x14ac:dyDescent="0.3">
      <c r="A76" s="7">
        <v>66</v>
      </c>
      <c r="B76" s="7">
        <v>50</v>
      </c>
      <c r="C76" s="7">
        <v>9</v>
      </c>
      <c r="D76" s="7">
        <v>9.6999999999999993</v>
      </c>
      <c r="F76" s="7">
        <f>(B76-$B$5)/$B$6</f>
        <v>0.29700506371317753</v>
      </c>
      <c r="G76" s="7">
        <f>(C76-$C$5)/$C$6</f>
        <v>-0.10888702775715065</v>
      </c>
      <c r="H76" s="7">
        <v>0.5911949685534591</v>
      </c>
      <c r="J76" s="8">
        <f t="shared" ref="J76:J110" si="5">1/(1+EXP(-($J$2*F76+$J$3*G76+$J$4)))</f>
        <v>0.77327748541269825</v>
      </c>
      <c r="K76" s="8">
        <f t="shared" ref="K76:K110" si="6">1/(1+EXP(-($K$2*F76+$K$3*G76+$K$4)))</f>
        <v>0.67557488508948038</v>
      </c>
      <c r="L76" s="10"/>
      <c r="N76" s="8">
        <f t="shared" ref="N76:N110" si="7">1/(1+EXP(-($N$2*J76+$N$3*K76+$N$4)))</f>
        <v>0.56327859713551409</v>
      </c>
      <c r="O76" s="8">
        <f t="shared" ref="O76:O110" si="8">1/(1+EXP(-($O$2*J76+$O$3*K76+$O$4)))</f>
        <v>0.27883212042979133</v>
      </c>
      <c r="S76" s="8">
        <f t="shared" ref="S76:S110" si="9">1/(+EXP(-(N76*$S$2+O76*$S$3+$S$4)))</f>
        <v>0.614438223380112</v>
      </c>
    </row>
    <row r="77" spans="1:19" ht="15.6" x14ac:dyDescent="0.3">
      <c r="A77" s="7">
        <v>67</v>
      </c>
      <c r="B77" s="7">
        <v>25</v>
      </c>
      <c r="C77" s="7">
        <v>15</v>
      </c>
      <c r="D77" s="7">
        <v>6.4</v>
      </c>
      <c r="F77" s="7">
        <f>(B77-$B$5)/$B$6</f>
        <v>-1.3457220585942191</v>
      </c>
      <c r="G77" s="7">
        <f>(C77-$C$5)/$C$6</f>
        <v>1.1009688362111918</v>
      </c>
      <c r="H77" s="7">
        <v>0.38364779874213845</v>
      </c>
      <c r="J77" s="8">
        <f t="shared" si="5"/>
        <v>0.68040236118946174</v>
      </c>
      <c r="K77" s="8">
        <f t="shared" si="6"/>
        <v>0.55179537202898321</v>
      </c>
      <c r="L77" s="10"/>
      <c r="N77" s="8">
        <f t="shared" si="7"/>
        <v>0.54238276346262237</v>
      </c>
      <c r="O77" s="8">
        <f t="shared" si="8"/>
        <v>0.37068248663685116</v>
      </c>
      <c r="S77" s="8">
        <f t="shared" si="9"/>
        <v>0.92005419056351889</v>
      </c>
    </row>
    <row r="78" spans="1:19" ht="15.6" x14ac:dyDescent="0.3">
      <c r="A78" s="7">
        <v>68</v>
      </c>
      <c r="B78" s="7">
        <v>48</v>
      </c>
      <c r="C78" s="7">
        <v>19</v>
      </c>
      <c r="D78" s="7">
        <v>11.1</v>
      </c>
      <c r="F78" s="7">
        <f>(B78-$B$5)/$B$6</f>
        <v>0.16558689392858578</v>
      </c>
      <c r="G78" s="7">
        <f>(C78-$C$5)/$C$6</f>
        <v>1.9075394121900866</v>
      </c>
      <c r="H78" s="7">
        <v>0.67924528301886788</v>
      </c>
      <c r="J78" s="8">
        <f t="shared" si="5"/>
        <v>0.14735993043258649</v>
      </c>
      <c r="K78" s="8">
        <f t="shared" si="6"/>
        <v>9.415538113757442E-2</v>
      </c>
      <c r="L78" s="10"/>
      <c r="N78" s="8">
        <f t="shared" si="7"/>
        <v>0.70494737638147209</v>
      </c>
      <c r="O78" s="8">
        <f t="shared" si="8"/>
        <v>0.72820314619251414</v>
      </c>
      <c r="S78" s="8">
        <f t="shared" si="9"/>
        <v>0.40527616008136996</v>
      </c>
    </row>
    <row r="79" spans="1:19" ht="15.6" x14ac:dyDescent="0.3">
      <c r="A79" s="7">
        <v>69</v>
      </c>
      <c r="B79" s="7">
        <v>17</v>
      </c>
      <c r="C79" s="7">
        <v>10</v>
      </c>
      <c r="D79" s="7">
        <v>6.4</v>
      </c>
      <c r="F79" s="7">
        <f>(B79-$B$5)/$B$6</f>
        <v>-1.8713947377325859</v>
      </c>
      <c r="G79" s="7">
        <f>(C79-$C$5)/$C$6</f>
        <v>9.2755616237573085E-2</v>
      </c>
      <c r="H79" s="7">
        <v>0.38364779874213845</v>
      </c>
      <c r="J79" s="8">
        <f t="shared" si="5"/>
        <v>0.93964511028250419</v>
      </c>
      <c r="K79" s="8">
        <f t="shared" si="6"/>
        <v>0.89916513891013805</v>
      </c>
      <c r="L79" s="10"/>
      <c r="N79" s="8">
        <f t="shared" si="7"/>
        <v>0.60220492281866667</v>
      </c>
      <c r="O79" s="8">
        <f t="shared" si="8"/>
        <v>0.15303464299891451</v>
      </c>
      <c r="S79" s="8">
        <f t="shared" si="9"/>
        <v>0.31948494108951864</v>
      </c>
    </row>
    <row r="80" spans="1:19" ht="15.6" x14ac:dyDescent="0.3">
      <c r="A80" s="7">
        <v>70</v>
      </c>
      <c r="B80" s="7">
        <v>57</v>
      </c>
      <c r="C80" s="7">
        <v>14</v>
      </c>
      <c r="D80" s="7">
        <v>10.4</v>
      </c>
      <c r="F80" s="7">
        <f>(B80-$B$5)/$B$6</f>
        <v>0.7569686579592485</v>
      </c>
      <c r="G80" s="7">
        <f>(C80-$C$5)/$C$6</f>
        <v>0.89932619221646803</v>
      </c>
      <c r="H80" s="7">
        <v>0.6352201257861636</v>
      </c>
      <c r="J80" s="8">
        <f t="shared" si="5"/>
        <v>0.33018599036523905</v>
      </c>
      <c r="K80" s="8">
        <f t="shared" si="6"/>
        <v>0.23271144254403636</v>
      </c>
      <c r="L80" s="10"/>
      <c r="N80" s="8">
        <f t="shared" si="7"/>
        <v>0.63277476975912439</v>
      </c>
      <c r="O80" s="8">
        <f t="shared" si="8"/>
        <v>0.62985631339415427</v>
      </c>
      <c r="S80" s="8">
        <f t="shared" si="9"/>
        <v>0.66465896168627869</v>
      </c>
    </row>
    <row r="81" spans="1:19" ht="15.6" x14ac:dyDescent="0.3">
      <c r="A81" s="7">
        <v>71</v>
      </c>
      <c r="B81" s="7">
        <v>37</v>
      </c>
      <c r="C81" s="7">
        <v>6</v>
      </c>
      <c r="D81" s="7">
        <v>9.1999999999999993</v>
      </c>
      <c r="F81" s="7">
        <f>(B81-$B$5)/$B$6</f>
        <v>-0.5572130398866687</v>
      </c>
      <c r="G81" s="7">
        <f>(C81-$C$5)/$C$6</f>
        <v>-0.71381495974132181</v>
      </c>
      <c r="H81" s="7">
        <v>0.55974842767295596</v>
      </c>
      <c r="J81" s="8">
        <f t="shared" si="5"/>
        <v>0.94658862825225898</v>
      </c>
      <c r="K81" s="8">
        <f t="shared" si="6"/>
        <v>0.91373341010535791</v>
      </c>
      <c r="L81" s="10"/>
      <c r="N81" s="8">
        <f t="shared" si="7"/>
        <v>0.60966884985452274</v>
      </c>
      <c r="O81" s="8">
        <f t="shared" si="8"/>
        <v>0.14661299284376805</v>
      </c>
      <c r="S81" s="8">
        <f t="shared" si="9"/>
        <v>0.29284025712591477</v>
      </c>
    </row>
    <row r="82" spans="1:19" ht="15.6" x14ac:dyDescent="0.3">
      <c r="A82" s="7">
        <v>72</v>
      </c>
      <c r="B82" s="7">
        <v>72</v>
      </c>
      <c r="C82" s="7">
        <v>2</v>
      </c>
      <c r="D82" s="7">
        <v>0.3</v>
      </c>
      <c r="F82" s="7">
        <f>(B82-$B$5)/$B$6</f>
        <v>1.7426049313436864</v>
      </c>
      <c r="G82" s="7">
        <f>(C82-$C$5)/$C$6</f>
        <v>-1.5203855357202167</v>
      </c>
      <c r="H82" s="7">
        <v>0</v>
      </c>
      <c r="J82" s="8">
        <f t="shared" si="5"/>
        <v>0.89785962553517562</v>
      </c>
      <c r="K82" s="8">
        <f t="shared" si="6"/>
        <v>0.84940951405458043</v>
      </c>
      <c r="L82" s="10"/>
      <c r="N82" s="8">
        <f t="shared" si="7"/>
        <v>0.59976192200407885</v>
      </c>
      <c r="O82" s="8">
        <f t="shared" si="8"/>
        <v>0.17613523962489153</v>
      </c>
      <c r="S82" s="8">
        <f t="shared" si="9"/>
        <v>0.34401110029620502</v>
      </c>
    </row>
    <row r="83" spans="1:19" ht="15.6" x14ac:dyDescent="0.3">
      <c r="A83" s="7">
        <v>73</v>
      </c>
      <c r="B83" s="7">
        <v>44</v>
      </c>
      <c r="C83" s="7">
        <v>8</v>
      </c>
      <c r="D83" s="7">
        <v>8.5</v>
      </c>
      <c r="F83" s="7">
        <f>(B83-$B$5)/$B$6</f>
        <v>-9.7249445640597676E-2</v>
      </c>
      <c r="G83" s="7">
        <f>(C83-$C$5)/$C$6</f>
        <v>-0.31052967175187435</v>
      </c>
      <c r="H83" s="7">
        <v>0.51572327044025157</v>
      </c>
      <c r="J83" s="8">
        <f t="shared" si="5"/>
        <v>0.86628777570684401</v>
      </c>
      <c r="K83" s="8">
        <f t="shared" si="6"/>
        <v>0.79654552509169618</v>
      </c>
      <c r="L83" s="10"/>
      <c r="N83" s="8">
        <f t="shared" si="7"/>
        <v>0.58057027302135678</v>
      </c>
      <c r="O83" s="8">
        <f t="shared" si="8"/>
        <v>0.20404710762431152</v>
      </c>
      <c r="S83" s="8">
        <f t="shared" si="9"/>
        <v>0.44109784188205747</v>
      </c>
    </row>
    <row r="84" spans="1:19" ht="15.6" x14ac:dyDescent="0.3">
      <c r="A84" s="7">
        <v>74</v>
      </c>
      <c r="B84" s="7">
        <v>43</v>
      </c>
      <c r="C84" s="7">
        <v>8</v>
      </c>
      <c r="D84" s="7">
        <v>7.4</v>
      </c>
      <c r="F84" s="7">
        <f>(B84-$B$5)/$B$6</f>
        <v>-0.16295853053289353</v>
      </c>
      <c r="G84" s="7">
        <f>(C84-$C$5)/$C$6</f>
        <v>-0.31052967175187435</v>
      </c>
      <c r="H84" s="7">
        <v>0.44654088050314472</v>
      </c>
      <c r="J84" s="8">
        <f t="shared" si="5"/>
        <v>0.87257392374312559</v>
      </c>
      <c r="K84" s="8">
        <f t="shared" si="6"/>
        <v>0.80507557270084251</v>
      </c>
      <c r="L84" s="10"/>
      <c r="N84" s="8">
        <f t="shared" si="7"/>
        <v>0.58213670383028637</v>
      </c>
      <c r="O84" s="8">
        <f t="shared" si="8"/>
        <v>0.19937188508778939</v>
      </c>
      <c r="S84" s="8">
        <f t="shared" si="9"/>
        <v>0.43000077917823237</v>
      </c>
    </row>
    <row r="85" spans="1:19" ht="15.6" x14ac:dyDescent="0.3">
      <c r="A85" s="7">
        <v>75</v>
      </c>
      <c r="B85" s="7">
        <v>49</v>
      </c>
      <c r="C85" s="7">
        <v>17</v>
      </c>
      <c r="D85" s="7">
        <v>10.7</v>
      </c>
      <c r="F85" s="7">
        <f>(B85-$B$5)/$B$6</f>
        <v>0.23129597882088165</v>
      </c>
      <c r="G85" s="7">
        <f>(C85-$C$5)/$C$6</f>
        <v>1.5042541242006393</v>
      </c>
      <c r="H85" s="7">
        <v>0.65408805031446537</v>
      </c>
      <c r="J85" s="8">
        <f t="shared" si="5"/>
        <v>0.2328629227044117</v>
      </c>
      <c r="K85" s="8">
        <f t="shared" si="6"/>
        <v>0.15491972099058318</v>
      </c>
      <c r="L85" s="10"/>
      <c r="N85" s="8">
        <f t="shared" si="7"/>
        <v>0.66800703905382097</v>
      </c>
      <c r="O85" s="8">
        <f t="shared" si="8"/>
        <v>0.68732062441272856</v>
      </c>
      <c r="S85" s="8">
        <f t="shared" si="9"/>
        <v>0.53285217871520585</v>
      </c>
    </row>
    <row r="86" spans="1:19" ht="15.6" x14ac:dyDescent="0.3">
      <c r="A86" s="7">
        <v>76</v>
      </c>
      <c r="B86" s="7">
        <v>62</v>
      </c>
      <c r="C86" s="7">
        <v>4</v>
      </c>
      <c r="D86" s="7">
        <v>2.6</v>
      </c>
      <c r="F86" s="7">
        <f>(B86-$B$5)/$B$6</f>
        <v>1.0855140824207279</v>
      </c>
      <c r="G86" s="7">
        <f>(C86-$C$5)/$C$6</f>
        <v>-1.1171002477307692</v>
      </c>
      <c r="H86" s="7">
        <v>0.14465408805031449</v>
      </c>
      <c r="J86" s="8">
        <f t="shared" si="5"/>
        <v>0.89176282614236491</v>
      </c>
      <c r="K86" s="8">
        <f t="shared" si="6"/>
        <v>0.83806767159701601</v>
      </c>
      <c r="L86" s="10"/>
      <c r="N86" s="8">
        <f t="shared" si="7"/>
        <v>0.5947964639743647</v>
      </c>
      <c r="O86" s="8">
        <f t="shared" si="8"/>
        <v>0.18188156006919937</v>
      </c>
      <c r="S86" s="8">
        <f t="shared" si="9"/>
        <v>0.36569454176671817</v>
      </c>
    </row>
    <row r="87" spans="1:19" ht="15.6" x14ac:dyDescent="0.3">
      <c r="A87" s="7">
        <v>77</v>
      </c>
      <c r="B87" s="7">
        <v>45</v>
      </c>
      <c r="C87" s="7">
        <v>16</v>
      </c>
      <c r="D87" s="7">
        <v>14.2</v>
      </c>
      <c r="F87" s="7">
        <f>(B87-$B$5)/$B$6</f>
        <v>-3.1540360748301806E-2</v>
      </c>
      <c r="G87" s="7">
        <f>(C87-$C$5)/$C$6</f>
        <v>1.3026114802059154</v>
      </c>
      <c r="H87" s="7">
        <v>0.87421383647798745</v>
      </c>
      <c r="J87" s="8">
        <f t="shared" si="5"/>
        <v>0.34043263792577261</v>
      </c>
      <c r="K87" s="8">
        <f t="shared" si="6"/>
        <v>0.23646545443807704</v>
      </c>
      <c r="L87" s="10"/>
      <c r="N87" s="8">
        <f t="shared" si="7"/>
        <v>0.62410206821509751</v>
      </c>
      <c r="O87" s="8">
        <f t="shared" si="8"/>
        <v>0.62725606807690915</v>
      </c>
      <c r="S87" s="8">
        <f t="shared" si="9"/>
        <v>0.71958641662841072</v>
      </c>
    </row>
    <row r="88" spans="1:19" ht="15.6" x14ac:dyDescent="0.3">
      <c r="A88" s="7">
        <v>78</v>
      </c>
      <c r="B88" s="7">
        <v>21</v>
      </c>
      <c r="C88" s="7">
        <v>12</v>
      </c>
      <c r="D88" s="7">
        <v>5.6</v>
      </c>
      <c r="F88" s="7">
        <f>(B88-$B$5)/$B$6</f>
        <v>-1.6085583981634026</v>
      </c>
      <c r="G88" s="7">
        <f>(C88-$C$5)/$C$6</f>
        <v>0.49604090422702057</v>
      </c>
      <c r="H88" s="7">
        <v>0.33333333333333337</v>
      </c>
      <c r="J88" s="8">
        <f t="shared" si="5"/>
        <v>0.87046740847573634</v>
      </c>
      <c r="K88" s="8">
        <f t="shared" si="6"/>
        <v>0.79464817334429128</v>
      </c>
      <c r="L88" s="10"/>
      <c r="N88" s="8">
        <f t="shared" si="7"/>
        <v>0.57294430201139745</v>
      </c>
      <c r="O88" s="8">
        <f t="shared" si="8"/>
        <v>0.20529762147986574</v>
      </c>
      <c r="S88" s="8">
        <f t="shared" si="9"/>
        <v>0.47663127838831071</v>
      </c>
    </row>
    <row r="89" spans="1:19" ht="15.6" x14ac:dyDescent="0.3">
      <c r="A89" s="7">
        <v>79</v>
      </c>
      <c r="B89" s="7">
        <v>23</v>
      </c>
      <c r="C89" s="7">
        <v>12</v>
      </c>
      <c r="D89" s="7">
        <v>3.7</v>
      </c>
      <c r="F89" s="7">
        <f>(B89-$B$5)/$B$6</f>
        <v>-1.4771402283788109</v>
      </c>
      <c r="G89" s="7">
        <f>(C89-$C$5)/$C$6</f>
        <v>0.49604090422702057</v>
      </c>
      <c r="H89" s="7">
        <v>0.21383647798742142</v>
      </c>
      <c r="J89" s="8">
        <f t="shared" si="5"/>
        <v>0.85745736900129532</v>
      </c>
      <c r="K89" s="8">
        <f t="shared" si="6"/>
        <v>0.77664315998714883</v>
      </c>
      <c r="L89" s="10"/>
      <c r="N89" s="8">
        <f t="shared" si="7"/>
        <v>0.56927819791226908</v>
      </c>
      <c r="O89" s="8">
        <f t="shared" si="8"/>
        <v>0.21548699582600106</v>
      </c>
      <c r="S89" s="8">
        <f t="shared" si="9"/>
        <v>0.5050952402754455</v>
      </c>
    </row>
    <row r="90" spans="1:19" ht="15.6" x14ac:dyDescent="0.3">
      <c r="A90" s="7">
        <v>80</v>
      </c>
      <c r="B90" s="7">
        <v>35</v>
      </c>
      <c r="C90" s="7">
        <v>8</v>
      </c>
      <c r="D90" s="7">
        <v>9.4</v>
      </c>
      <c r="F90" s="7">
        <f>(B90-$B$5)/$B$6</f>
        <v>-0.68863120967126046</v>
      </c>
      <c r="G90" s="7">
        <f>(C90-$C$5)/$C$6</f>
        <v>-0.31052967175187435</v>
      </c>
      <c r="H90" s="7">
        <v>0.57232704402515722</v>
      </c>
      <c r="J90" s="8">
        <f t="shared" si="5"/>
        <v>0.91427452108046758</v>
      </c>
      <c r="K90" s="8">
        <f t="shared" si="6"/>
        <v>0.86367818729725887</v>
      </c>
      <c r="L90" s="10"/>
      <c r="N90" s="8">
        <f t="shared" si="7"/>
        <v>0.59476761216872465</v>
      </c>
      <c r="O90" s="8">
        <f t="shared" si="8"/>
        <v>0.16937976820240216</v>
      </c>
      <c r="S90" s="8">
        <f t="shared" si="9"/>
        <v>0.35603025888725925</v>
      </c>
    </row>
    <row r="91" spans="1:19" ht="15.6" x14ac:dyDescent="0.3">
      <c r="A91" s="7">
        <v>81</v>
      </c>
      <c r="B91" s="7">
        <v>48</v>
      </c>
      <c r="C91" s="7">
        <v>13</v>
      </c>
      <c r="D91" s="7">
        <v>12.4</v>
      </c>
      <c r="F91" s="7">
        <f>(B91-$B$5)/$B$6</f>
        <v>0.16558689392858578</v>
      </c>
      <c r="G91" s="7">
        <f>(C91-$C$5)/$C$6</f>
        <v>0.69768354822174428</v>
      </c>
      <c r="H91" s="7">
        <v>0.76100628930817615</v>
      </c>
      <c r="J91" s="8">
        <f t="shared" si="5"/>
        <v>0.52508476378724989</v>
      </c>
      <c r="K91" s="8">
        <f t="shared" si="6"/>
        <v>0.40100380205290276</v>
      </c>
      <c r="L91" s="10"/>
      <c r="N91" s="8">
        <f t="shared" si="7"/>
        <v>0.5725686398783153</v>
      </c>
      <c r="O91" s="8">
        <f t="shared" si="8"/>
        <v>0.49357453027124948</v>
      </c>
      <c r="S91" s="8">
        <f t="shared" si="9"/>
        <v>0.89294668156260604</v>
      </c>
    </row>
    <row r="92" spans="1:19" ht="15.6" x14ac:dyDescent="0.3">
      <c r="A92" s="7">
        <v>82</v>
      </c>
      <c r="B92" s="7">
        <v>48</v>
      </c>
      <c r="C92" s="7">
        <v>9</v>
      </c>
      <c r="D92" s="7">
        <v>15.1</v>
      </c>
      <c r="F92" s="7">
        <f>(B92-$B$5)/$B$6</f>
        <v>0.16558689392858578</v>
      </c>
      <c r="G92" s="7">
        <f>(C92-$C$5)/$C$6</f>
        <v>-0.10888702775715065</v>
      </c>
      <c r="H92" s="7">
        <v>0.9308176100628931</v>
      </c>
      <c r="J92" s="8">
        <f t="shared" si="5"/>
        <v>0.79210791958692173</v>
      </c>
      <c r="K92" s="8">
        <f t="shared" si="6"/>
        <v>0.69856496986211825</v>
      </c>
      <c r="L92" s="10"/>
      <c r="N92" s="8">
        <f t="shared" si="7"/>
        <v>0.56506278471037386</v>
      </c>
      <c r="O92" s="8">
        <f t="shared" si="8"/>
        <v>0.26345180173943256</v>
      </c>
      <c r="S92" s="8">
        <f t="shared" si="9"/>
        <v>0.584009859454933</v>
      </c>
    </row>
    <row r="93" spans="1:19" ht="15.6" x14ac:dyDescent="0.3">
      <c r="A93" s="7">
        <v>83</v>
      </c>
      <c r="B93" s="7">
        <v>28</v>
      </c>
      <c r="C93" s="7">
        <v>2</v>
      </c>
      <c r="D93" s="7">
        <v>2.5</v>
      </c>
      <c r="F93" s="7">
        <f>(B93-$B$5)/$B$6</f>
        <v>-1.1485948039173315</v>
      </c>
      <c r="G93" s="7">
        <f>(C93-$C$5)/$C$6</f>
        <v>-1.5203855357202167</v>
      </c>
      <c r="H93" s="7">
        <v>0.13836477987421386</v>
      </c>
      <c r="J93" s="8">
        <f t="shared" si="5"/>
        <v>0.99015160577598926</v>
      </c>
      <c r="K93" s="8">
        <f t="shared" si="6"/>
        <v>0.98342579073886704</v>
      </c>
      <c r="L93" s="10"/>
      <c r="N93" s="8">
        <f t="shared" si="7"/>
        <v>0.63185186284754014</v>
      </c>
      <c r="O93" s="8">
        <f t="shared" si="8"/>
        <v>0.11916571369369823</v>
      </c>
      <c r="S93" s="8">
        <f t="shared" si="9"/>
        <v>0.22200753143124424</v>
      </c>
    </row>
    <row r="94" spans="1:19" ht="15.6" x14ac:dyDescent="0.3">
      <c r="A94" s="7">
        <v>84</v>
      </c>
      <c r="B94" s="7">
        <v>63</v>
      </c>
      <c r="C94" s="7">
        <v>5</v>
      </c>
      <c r="D94" s="7">
        <v>8.1</v>
      </c>
      <c r="F94" s="7">
        <f>(B94-$B$5)/$B$6</f>
        <v>1.1512231673130238</v>
      </c>
      <c r="G94" s="7">
        <f>(C94-$C$5)/$C$6</f>
        <v>-0.91545760373604557</v>
      </c>
      <c r="H94" s="7">
        <v>0.49056603773584911</v>
      </c>
      <c r="J94" s="8">
        <f t="shared" si="5"/>
        <v>0.85121694813070603</v>
      </c>
      <c r="K94" s="8">
        <f t="shared" si="6"/>
        <v>0.78244954087783192</v>
      </c>
      <c r="L94" s="10"/>
      <c r="N94" s="8">
        <f t="shared" si="7"/>
        <v>0.58407038874960149</v>
      </c>
      <c r="O94" s="8">
        <f t="shared" si="8"/>
        <v>0.2117790523543174</v>
      </c>
      <c r="S94" s="8">
        <f t="shared" si="9"/>
        <v>0.43341201577421667</v>
      </c>
    </row>
    <row r="95" spans="1:19" ht="15.6" x14ac:dyDescent="0.3">
      <c r="A95" s="7">
        <v>85</v>
      </c>
      <c r="B95" s="7">
        <v>44</v>
      </c>
      <c r="C95" s="7">
        <v>10</v>
      </c>
      <c r="D95" s="7">
        <v>15.8</v>
      </c>
      <c r="F95" s="7">
        <f>(B95-$B$5)/$B$6</f>
        <v>-9.7249445640597676E-2</v>
      </c>
      <c r="G95" s="7">
        <f>(C95-$C$5)/$C$6</f>
        <v>9.2755616237573085E-2</v>
      </c>
      <c r="H95" s="7">
        <v>0.9748427672955976</v>
      </c>
      <c r="J95" s="8">
        <f t="shared" si="5"/>
        <v>0.7772824910949625</v>
      </c>
      <c r="K95" s="8">
        <f t="shared" si="6"/>
        <v>0.67786184708761144</v>
      </c>
      <c r="L95" s="10"/>
      <c r="N95" s="8">
        <f t="shared" si="7"/>
        <v>0.56065180902294287</v>
      </c>
      <c r="O95" s="8">
        <f t="shared" si="8"/>
        <v>0.27737144068207348</v>
      </c>
      <c r="S95" s="8">
        <f t="shared" si="9"/>
        <v>0.62847772533091872</v>
      </c>
    </row>
    <row r="96" spans="1:19" ht="15.6" x14ac:dyDescent="0.3">
      <c r="A96" s="7">
        <v>86</v>
      </c>
      <c r="B96" s="7">
        <v>48</v>
      </c>
      <c r="C96" s="7">
        <v>17</v>
      </c>
      <c r="D96" s="7">
        <v>12.6</v>
      </c>
      <c r="F96" s="7">
        <f>(B96-$B$5)/$B$6</f>
        <v>0.16558689392858578</v>
      </c>
      <c r="G96" s="7">
        <f>(C96-$C$5)/$C$6</f>
        <v>1.5042541242006393</v>
      </c>
      <c r="H96" s="7">
        <v>0.77358490566037741</v>
      </c>
      <c r="J96" s="8">
        <f t="shared" si="5"/>
        <v>0.24290251907868565</v>
      </c>
      <c r="K96" s="8">
        <f t="shared" si="6"/>
        <v>0.16205151209420582</v>
      </c>
      <c r="L96" s="10"/>
      <c r="N96" s="8">
        <f t="shared" si="7"/>
        <v>0.66351548750592448</v>
      </c>
      <c r="O96" s="8">
        <f t="shared" si="8"/>
        <v>0.68230740946144353</v>
      </c>
      <c r="S96" s="8">
        <f t="shared" si="9"/>
        <v>0.55083119393103308</v>
      </c>
    </row>
    <row r="97" spans="1:19" ht="15.6" x14ac:dyDescent="0.3">
      <c r="A97" s="7">
        <v>87</v>
      </c>
      <c r="B97" s="7">
        <v>40</v>
      </c>
      <c r="C97" s="7">
        <v>20</v>
      </c>
      <c r="D97" s="7">
        <v>8.1</v>
      </c>
      <c r="F97" s="7">
        <f>(B97-$B$5)/$B$6</f>
        <v>-0.36008578520978113</v>
      </c>
      <c r="G97" s="7">
        <f>(C97-$C$5)/$C$6</f>
        <v>2.1091820561848102</v>
      </c>
      <c r="H97" s="7">
        <v>0.49056603773584911</v>
      </c>
      <c r="J97" s="8">
        <f t="shared" si="5"/>
        <v>0.16497008778549879</v>
      </c>
      <c r="K97" s="8">
        <f t="shared" si="6"/>
        <v>0.10465843474821473</v>
      </c>
      <c r="L97" s="10"/>
      <c r="N97" s="8">
        <f t="shared" si="7"/>
        <v>0.69553961216405391</v>
      </c>
      <c r="O97" s="8">
        <f t="shared" si="8"/>
        <v>0.7215049573949095</v>
      </c>
      <c r="S97" s="8">
        <f t="shared" si="9"/>
        <v>0.43803834287629845</v>
      </c>
    </row>
    <row r="98" spans="1:19" ht="15.6" x14ac:dyDescent="0.3">
      <c r="A98" s="7">
        <v>88</v>
      </c>
      <c r="B98" s="7">
        <v>72</v>
      </c>
      <c r="C98" s="7">
        <v>9</v>
      </c>
      <c r="D98" s="7">
        <v>6.7</v>
      </c>
      <c r="F98" s="7">
        <f>(B98-$B$5)/$B$6</f>
        <v>1.7426049313436864</v>
      </c>
      <c r="G98" s="7">
        <f>(C98-$C$5)/$C$6</f>
        <v>-0.10888702775715065</v>
      </c>
      <c r="H98" s="7">
        <v>0.40251572327044033</v>
      </c>
      <c r="J98" s="8">
        <f t="shared" si="5"/>
        <v>0.50211725965601084</v>
      </c>
      <c r="K98" s="8">
        <f t="shared" si="6"/>
        <v>0.39100272468138381</v>
      </c>
      <c r="L98" s="10"/>
      <c r="N98" s="8">
        <f t="shared" si="7"/>
        <v>0.59101133483229418</v>
      </c>
      <c r="O98" s="8">
        <f t="shared" si="8"/>
        <v>0.50122940667383864</v>
      </c>
      <c r="S98" s="8">
        <f t="shared" si="9"/>
        <v>0.75769194094308401</v>
      </c>
    </row>
    <row r="99" spans="1:19" ht="15.6" x14ac:dyDescent="0.3">
      <c r="A99" s="7">
        <v>89</v>
      </c>
      <c r="B99" s="7">
        <v>63</v>
      </c>
      <c r="C99" s="7">
        <v>5</v>
      </c>
      <c r="D99" s="7">
        <v>4.5</v>
      </c>
      <c r="F99" s="7">
        <f>(B99-$B$5)/$B$6</f>
        <v>1.1512231673130238</v>
      </c>
      <c r="G99" s="7">
        <f>(C99-$C$5)/$C$6</f>
        <v>-0.91545760373604557</v>
      </c>
      <c r="H99" s="7">
        <v>0.26415094339622647</v>
      </c>
      <c r="J99" s="8">
        <f t="shared" si="5"/>
        <v>0.85121694813070603</v>
      </c>
      <c r="K99" s="8">
        <f t="shared" si="6"/>
        <v>0.78244954087783192</v>
      </c>
      <c r="L99" s="10"/>
      <c r="N99" s="8">
        <f t="shared" si="7"/>
        <v>0.58407038874960149</v>
      </c>
      <c r="O99" s="8">
        <f t="shared" si="8"/>
        <v>0.2117790523543174</v>
      </c>
      <c r="S99" s="8">
        <f t="shared" si="9"/>
        <v>0.43341201577421667</v>
      </c>
    </row>
    <row r="100" spans="1:19" ht="15.6" x14ac:dyDescent="0.3">
      <c r="A100" s="7">
        <v>90</v>
      </c>
      <c r="B100" s="7">
        <v>28</v>
      </c>
      <c r="C100" s="7">
        <v>10</v>
      </c>
      <c r="D100" s="7">
        <v>4.5999999999999996</v>
      </c>
      <c r="F100" s="7">
        <f>(B100-$B$5)/$B$6</f>
        <v>-1.1485948039173315</v>
      </c>
      <c r="G100" s="7">
        <f>(C100-$C$5)/$C$6</f>
        <v>9.2755616237573085E-2</v>
      </c>
      <c r="H100" s="7">
        <v>0.27044025157232704</v>
      </c>
      <c r="J100" s="8">
        <f t="shared" si="5"/>
        <v>0.89435697693302085</v>
      </c>
      <c r="K100" s="8">
        <f t="shared" si="6"/>
        <v>0.83197341848517314</v>
      </c>
      <c r="L100" s="10"/>
      <c r="N100" s="8">
        <f t="shared" si="7"/>
        <v>0.58452243481878208</v>
      </c>
      <c r="O100" s="8">
        <f t="shared" si="8"/>
        <v>0.1852232025721208</v>
      </c>
      <c r="S100" s="8">
        <f t="shared" si="9"/>
        <v>0.40738759070115516</v>
      </c>
    </row>
    <row r="101" spans="1:19" ht="15.6" x14ac:dyDescent="0.3">
      <c r="A101" s="7">
        <v>91</v>
      </c>
      <c r="B101" s="7">
        <v>16</v>
      </c>
      <c r="C101" s="7">
        <v>1</v>
      </c>
      <c r="D101" s="7">
        <v>3.1</v>
      </c>
      <c r="F101" s="7">
        <f>(B101-$B$5)/$B$6</f>
        <v>-1.9371038226248818</v>
      </c>
      <c r="G101" s="7">
        <f>(C101-$C$5)/$C$6</f>
        <v>-1.7220281797149404</v>
      </c>
      <c r="H101" s="7">
        <v>0.17610062893081765</v>
      </c>
      <c r="J101" s="8">
        <f t="shared" si="5"/>
        <v>0.99625830620100386</v>
      </c>
      <c r="K101" s="8">
        <f t="shared" si="6"/>
        <v>0.99353855783646172</v>
      </c>
      <c r="L101" s="10"/>
      <c r="N101" s="8">
        <f t="shared" si="7"/>
        <v>0.63529304157661548</v>
      </c>
      <c r="O101" s="8">
        <f t="shared" si="8"/>
        <v>0.11556940907767689</v>
      </c>
      <c r="S101" s="8">
        <f t="shared" si="9"/>
        <v>0.21297746109327279</v>
      </c>
    </row>
    <row r="102" spans="1:19" ht="15.6" x14ac:dyDescent="0.3">
      <c r="A102" s="7">
        <v>92</v>
      </c>
      <c r="B102" s="7">
        <v>23</v>
      </c>
      <c r="C102" s="7">
        <v>3</v>
      </c>
      <c r="D102" s="7">
        <v>5.7</v>
      </c>
      <c r="F102" s="7">
        <f>(B102-$B$5)/$B$6</f>
        <v>-1.4771402283788109</v>
      </c>
      <c r="G102" s="7">
        <f>(C102-$C$5)/$C$6</f>
        <v>-1.3187428917254931</v>
      </c>
      <c r="H102" s="7">
        <v>0.339622641509434</v>
      </c>
      <c r="J102" s="8">
        <f t="shared" si="5"/>
        <v>0.98983063911132374</v>
      </c>
      <c r="K102" s="8">
        <f t="shared" si="6"/>
        <v>0.98270966213692457</v>
      </c>
      <c r="L102" s="10"/>
      <c r="N102" s="8">
        <f t="shared" si="7"/>
        <v>0.63146903542235722</v>
      </c>
      <c r="O102" s="8">
        <f t="shared" si="8"/>
        <v>0.11942658999228141</v>
      </c>
      <c r="S102" s="8">
        <f t="shared" si="9"/>
        <v>0.22296828383015679</v>
      </c>
    </row>
    <row r="103" spans="1:19" ht="15.6" x14ac:dyDescent="0.3">
      <c r="A103" s="7">
        <v>93</v>
      </c>
      <c r="B103" s="7">
        <v>64</v>
      </c>
      <c r="C103" s="7">
        <v>1</v>
      </c>
      <c r="D103" s="7">
        <v>5.5</v>
      </c>
      <c r="F103" s="7">
        <f>(B103-$B$5)/$B$6</f>
        <v>1.2169322522053196</v>
      </c>
      <c r="G103" s="7">
        <f>(C103-$C$5)/$C$6</f>
        <v>-1.7220281797149404</v>
      </c>
      <c r="H103" s="7">
        <v>0.32704402515723274</v>
      </c>
      <c r="J103" s="8">
        <f t="shared" si="5"/>
        <v>0.94911922452006081</v>
      </c>
      <c r="K103" s="8">
        <f t="shared" si="6"/>
        <v>0.92188759593346281</v>
      </c>
      <c r="L103" s="10"/>
      <c r="N103" s="8">
        <f t="shared" si="7"/>
        <v>0.6155406867253177</v>
      </c>
      <c r="O103" s="8">
        <f t="shared" si="8"/>
        <v>0.14308055832147007</v>
      </c>
      <c r="S103" s="8">
        <f t="shared" si="9"/>
        <v>0.27435120913184652</v>
      </c>
    </row>
    <row r="104" spans="1:19" ht="15.6" x14ac:dyDescent="0.3">
      <c r="A104" s="7">
        <v>94</v>
      </c>
      <c r="B104" s="7">
        <v>32</v>
      </c>
      <c r="C104" s="7">
        <v>16</v>
      </c>
      <c r="D104" s="7">
        <v>9.3000000000000007</v>
      </c>
      <c r="F104" s="7">
        <f>(B104-$B$5)/$B$6</f>
        <v>-0.88575846434814798</v>
      </c>
      <c r="G104" s="7">
        <f>(C104-$C$5)/$C$6</f>
        <v>1.3026114802059154</v>
      </c>
      <c r="H104" s="7">
        <v>0.5660377358490567</v>
      </c>
      <c r="J104" s="8">
        <f t="shared" si="5"/>
        <v>0.51465120942078735</v>
      </c>
      <c r="K104" s="8">
        <f t="shared" si="6"/>
        <v>0.38298735096895103</v>
      </c>
      <c r="L104" s="10"/>
      <c r="N104" s="8">
        <f t="shared" si="7"/>
        <v>0.56550845804005123</v>
      </c>
      <c r="O104" s="8">
        <f t="shared" si="8"/>
        <v>0.50906078428936885</v>
      </c>
      <c r="S104" s="8">
        <f t="shared" si="9"/>
        <v>0.98957492209307629</v>
      </c>
    </row>
    <row r="105" spans="1:19" ht="15.6" x14ac:dyDescent="0.3">
      <c r="A105" s="7">
        <v>95</v>
      </c>
      <c r="B105" s="7">
        <v>41</v>
      </c>
      <c r="C105" s="7">
        <v>8</v>
      </c>
      <c r="D105" s="7">
        <v>12.1</v>
      </c>
      <c r="F105" s="7">
        <f>(B105-$B$5)/$B$6</f>
        <v>-0.29437670031748525</v>
      </c>
      <c r="G105" s="7">
        <f>(C105-$C$5)/$C$6</f>
        <v>-0.31052967175187435</v>
      </c>
      <c r="H105" s="7">
        <v>0.74213836477987416</v>
      </c>
      <c r="J105" s="8">
        <f t="shared" si="5"/>
        <v>0.88439028064630065</v>
      </c>
      <c r="K105" s="8">
        <f t="shared" si="6"/>
        <v>0.82131593897392718</v>
      </c>
      <c r="L105" s="10"/>
      <c r="N105" s="8">
        <f t="shared" si="7"/>
        <v>0.58531141435906786</v>
      </c>
      <c r="O105" s="8">
        <f t="shared" si="8"/>
        <v>0.19068907884890884</v>
      </c>
      <c r="S105" s="8">
        <f t="shared" si="9"/>
        <v>0.40906035710054983</v>
      </c>
    </row>
    <row r="106" spans="1:19" ht="15.6" x14ac:dyDescent="0.3">
      <c r="A106" s="7">
        <v>96</v>
      </c>
      <c r="B106" s="7">
        <v>55</v>
      </c>
      <c r="C106" s="7">
        <v>14</v>
      </c>
      <c r="D106" s="7">
        <v>14.1</v>
      </c>
      <c r="F106" s="7">
        <f>(B106-$B$5)/$B$6</f>
        <v>0.62555048817465686</v>
      </c>
      <c r="G106" s="7">
        <f>(C106-$C$5)/$C$6</f>
        <v>0.89932619221646803</v>
      </c>
      <c r="H106" s="7">
        <v>0.86792452830188682</v>
      </c>
      <c r="J106" s="8">
        <f t="shared" si="5"/>
        <v>0.35512732229319494</v>
      </c>
      <c r="K106" s="8">
        <f t="shared" si="6"/>
        <v>0.25235351858001737</v>
      </c>
      <c r="L106" s="10"/>
      <c r="N106" s="8">
        <f t="shared" si="7"/>
        <v>0.62317015659868813</v>
      </c>
      <c r="O106" s="8">
        <f t="shared" si="8"/>
        <v>0.61468212513707454</v>
      </c>
      <c r="S106" s="8">
        <f t="shared" si="9"/>
        <v>0.70668981869608516</v>
      </c>
    </row>
    <row r="107" spans="1:19" ht="15.6" x14ac:dyDescent="0.3">
      <c r="A107" s="7">
        <v>97</v>
      </c>
      <c r="B107" s="7">
        <v>56</v>
      </c>
      <c r="C107" s="7">
        <v>3</v>
      </c>
      <c r="D107" s="7">
        <v>6.5</v>
      </c>
      <c r="F107" s="7">
        <f>(B107-$B$5)/$B$6</f>
        <v>0.69125957306695263</v>
      </c>
      <c r="G107" s="7">
        <f>(C107-$C$5)/$C$6</f>
        <v>-1.3187428917254931</v>
      </c>
      <c r="H107" s="7">
        <v>0.38993710691823902</v>
      </c>
      <c r="J107" s="8">
        <f t="shared" si="5"/>
        <v>0.93994110142864495</v>
      </c>
      <c r="K107" s="8">
        <f t="shared" si="6"/>
        <v>0.90680666585464598</v>
      </c>
      <c r="L107" s="10"/>
      <c r="N107" s="8">
        <f t="shared" si="7"/>
        <v>0.61038711529971135</v>
      </c>
      <c r="O107" s="8">
        <f t="shared" si="8"/>
        <v>0.14954461747566539</v>
      </c>
      <c r="S107" s="8">
        <f t="shared" si="9"/>
        <v>0.29263665931674832</v>
      </c>
    </row>
    <row r="108" spans="1:19" ht="15.6" x14ac:dyDescent="0.3">
      <c r="A108" s="7">
        <v>98</v>
      </c>
      <c r="B108" s="7">
        <v>38</v>
      </c>
      <c r="C108" s="7">
        <v>19</v>
      </c>
      <c r="D108" s="7">
        <v>9</v>
      </c>
      <c r="F108" s="7">
        <f>(B108-$B$5)/$B$6</f>
        <v>-0.49150395499437283</v>
      </c>
      <c r="G108" s="7">
        <f>(C108-$C$5)/$C$6</f>
        <v>1.9075394121900866</v>
      </c>
      <c r="H108" s="7">
        <v>0.54716981132075471</v>
      </c>
      <c r="J108" s="8">
        <f t="shared" si="5"/>
        <v>0.23118677482630609</v>
      </c>
      <c r="K108" s="8">
        <f t="shared" si="6"/>
        <v>0.15070282303417251</v>
      </c>
      <c r="L108" s="10"/>
      <c r="N108" s="8">
        <f t="shared" si="7"/>
        <v>0.66560048870506827</v>
      </c>
      <c r="O108" s="8">
        <f t="shared" si="8"/>
        <v>0.69046425209141538</v>
      </c>
      <c r="S108" s="8">
        <f t="shared" si="9"/>
        <v>0.54930010500623982</v>
      </c>
    </row>
    <row r="109" spans="1:19" ht="15.6" x14ac:dyDescent="0.3">
      <c r="A109" s="7">
        <v>99</v>
      </c>
      <c r="B109" s="7">
        <v>45</v>
      </c>
      <c r="C109" s="7">
        <v>17</v>
      </c>
      <c r="D109" s="7">
        <v>8.5</v>
      </c>
      <c r="F109" s="7">
        <f>(B109-$B$5)/$B$6</f>
        <v>-3.1540360748301806E-2</v>
      </c>
      <c r="G109" s="7">
        <f>(C109-$C$5)/$C$6</f>
        <v>1.5042541242006393</v>
      </c>
      <c r="H109" s="7">
        <v>0.51572327044025157</v>
      </c>
      <c r="J109" s="8">
        <f t="shared" si="5"/>
        <v>0.27474485915895147</v>
      </c>
      <c r="K109" s="8">
        <f t="shared" si="6"/>
        <v>0.18503566682954597</v>
      </c>
      <c r="L109" s="10"/>
      <c r="N109" s="8">
        <f t="shared" si="7"/>
        <v>0.6494654659848822</v>
      </c>
      <c r="O109" s="8">
        <f t="shared" si="8"/>
        <v>0.66584006582505528</v>
      </c>
      <c r="S109" s="8">
        <f t="shared" si="9"/>
        <v>0.61004443111256523</v>
      </c>
    </row>
    <row r="110" spans="1:19" ht="15.6" x14ac:dyDescent="0.3">
      <c r="A110" s="7">
        <v>100</v>
      </c>
      <c r="B110" s="7">
        <v>45</v>
      </c>
      <c r="C110" s="7">
        <v>10</v>
      </c>
      <c r="D110" s="7">
        <v>13.5</v>
      </c>
      <c r="F110" s="7">
        <f>(B110-$B$5)/$B$6</f>
        <v>-3.1540360748301806E-2</v>
      </c>
      <c r="G110" s="7">
        <f>(C110-$C$5)/$C$6</f>
        <v>9.2755616237573085E-2</v>
      </c>
      <c r="H110" s="7">
        <v>0.83018867924528306</v>
      </c>
      <c r="J110" s="8">
        <f t="shared" si="5"/>
        <v>0.76754776182837514</v>
      </c>
      <c r="K110" s="8">
        <f t="shared" si="6"/>
        <v>0.66607387363046522</v>
      </c>
      <c r="L110" s="10"/>
      <c r="N110" s="8">
        <f t="shared" si="7"/>
        <v>0.55983994553802396</v>
      </c>
      <c r="O110" s="8">
        <f t="shared" si="8"/>
        <v>0.28543852905627376</v>
      </c>
      <c r="S110" s="8">
        <f t="shared" si="9"/>
        <v>0.64466142378443159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原始資料表</vt:lpstr>
      <vt:lpstr>1208_神經網路(回歸)_正規化_算10次</vt:lpstr>
      <vt:lpstr>1208_神經網路(回歸)_正規化_算50次</vt:lpstr>
      <vt:lpstr>1208_神經網路(回歸)_標準化_算10次</vt:lpstr>
      <vt:lpstr>1208_功課_神經網路2乘2(回歸)_標準化_算10次</vt:lpstr>
      <vt:lpstr>1208_功課_神經網路2乘2(回歸)_正規化_算10次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2023-11-24T02:16:45Z</dcterms:created>
  <dcterms:modified xsi:type="dcterms:W3CDTF">2023-12-08T03:29:02Z</dcterms:modified>
</cp:coreProperties>
</file>