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00" windowHeight="12860"/>
  </bookViews>
  <sheets>
    <sheet name="工作表1" sheetId="1" r:id="rId1"/>
  </sheets>
  <definedNames>
    <definedName name="_xlnm._FilterDatabase" localSheetId="0" hidden="1">工作表1!$A$1:$L$17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<sst xmlns="http://schemas.openxmlformats.org/spreadsheetml/2006/main" count="32" uniqueCount="32">
  <si>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</si>
  <si>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</si>
  <si>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</si>
  <si>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</si>
  <si>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</si>
  <si>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</si>
  <si>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</si>
  <si>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</si>
  <si>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</si>
  <si>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</si>
  <si>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</si>
  <si>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</si>
  <si>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王小明</t>
  </si>
  <si>
    <t>陳小奇</t>
  </si>
  <si>
    <t>陳慢慢</t>
  </si>
  <si>
    <t>何大美</t>
  </si>
  <si>
    <t>羅小花</t>
  </si>
  <si>
    <t>李大仁</t>
  </si>
  <si>
    <t>李小君</t>
  </si>
  <si>
    <t>李大月</t>
  </si>
  <si>
    <t>李大輝</t>
  </si>
  <si>
    <t>黃阿坤</t>
  </si>
  <si>
    <t>宋小倫</t>
  </si>
  <si>
    <t>林大義</t>
  </si>
  <si>
    <t>白阿國</t>
  </si>
  <si>
    <t>許亮亮</t>
  </si>
  <si>
    <r>
      <rPr>
        <sz val="12"/>
        <color theme="1"/>
        <rFont val="等线"/>
        <charset val="136"/>
        <scheme val="minor"/>
      </rPr>
      <t xml:space="preserve">Q6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</si>
  <si>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等线"/>
        <charset val="136"/>
        <scheme val="minor"/>
      </rPr>
      <t xml:space="preserve">Q7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</si>
  <si>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等线"/>
        <charset val="136"/>
        <scheme val="minor"/>
      </rPr>
      <t xml:space="preserve">Q8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</si>
  <si>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等线"/>
        <charset val="136"/>
        <scheme val="minor"/>
      </rPr>
      <t xml:space="preserve">Q5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</si>
  <si>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等线"/>
        <charset val="136"/>
        <scheme val="minor"/>
      </rPr>
      <t xml:space="preserve">Q10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</si>
  <si>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等线"/>
        <charset val="136"/>
        <scheme val="minor"/>
      </rPr>
      <t xml:space="preserve">Q9 answer </t>
    </r>
    <r>
      <rPr>
        <sz val="12"/>
        <color theme="1"/>
        <rFont val="Wingdings"/>
        <charset val="2"/>
      </rPr>
      <t>ò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</si>
</sst>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6"/>
      <scheme val="minor"/>
    </font>
    <font>
      <sz val="12"/>
      <color theme="1"/>
      <name val="PMingLiu"/>
      <charset val="136"/>
    </font>
    <font>
      <sz val="12"/>
      <color rgb="FF000000"/>
      <name val="PMingLiu"/>
      <charset val="136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Wingdings"/>
      <charset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工作表1!$B$2:$B$15</c:f>
              <c:strCache>
                <c:ptCount val="14"/>
                <c:pt idx="0">
                  <c:v>王小明</c:v>
                </c:pt>
                <c:pt idx="1">
                  <c:v>陳小奇</c:v>
                </c:pt>
                <c:pt idx="2">
                  <c:v>陳慢慢</c:v>
                </c:pt>
                <c:pt idx="3">
                  <c:v>何大美</c:v>
                </c:pt>
                <c:pt idx="4">
                  <c:v>羅小花</c:v>
                </c:pt>
                <c:pt idx="5">
                  <c:v>李大仁</c:v>
                </c:pt>
                <c:pt idx="6">
                  <c:v>李小君</c:v>
                </c:pt>
                <c:pt idx="7">
                  <c:v>李大月</c:v>
                </c:pt>
                <c:pt idx="8">
                  <c:v>李大輝</c:v>
                </c:pt>
                <c:pt idx="9">
                  <c:v>黃阿坤</c:v>
                </c:pt>
                <c:pt idx="10">
                  <c:v>宋小倫</c:v>
                </c:pt>
                <c:pt idx="11">
                  <c:v>林大義</c:v>
                </c:pt>
                <c:pt idx="12">
                  <c:v>白阿國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77.6</c:v>
                </c:pt>
                <c:pt idx="1">
                  <c:v>84.7</c:v>
                </c:pt>
                <c:pt idx="2">
                  <c:v>90</c:v>
                </c:pt>
                <c:pt idx="3">
                  <c:v>91.7</c:v>
                </c:pt>
                <c:pt idx="4">
                  <c:v>80.8</c:v>
                </c:pt>
                <c:pt idx="5">
                  <c:v>80.8</c:v>
                </c:pt>
                <c:pt idx="6">
                  <c:v>77.9</c:v>
                </c:pt>
                <c:pt idx="7">
                  <c:v>80.6</c:v>
                </c:pt>
                <c:pt idx="8">
                  <c:v>74.2</c:v>
                </c:pt>
                <c:pt idx="9">
                  <c:v>81.2</c:v>
                </c:pt>
                <c:pt idx="10">
                  <c:v>66.9</c:v>
                </c:pt>
                <c:pt idx="11">
                  <c:v>59</c:v>
                </c:pt>
                <c:pt idx="12">
                  <c:v>75.2</c:v>
                </c:pt>
                <c:pt idx="13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447107563"/>
        <c:axId val="390937886"/>
      </c:barChart>
      <c:catAx>
        <c:axId val="4471075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937886"/>
        <c:crosses val="autoZero"/>
        <c:auto val="1"/>
        <c:lblAlgn val="ctr"/>
        <c:lblOffset val="100"/>
        <c:noMultiLvlLbl val="0"/>
      </c:catAx>
      <c:valAx>
        <c:axId val="39093788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1075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(工作表1!$A$2:$A$14,工作表1!$J$2:$J$14,工作表1!$L$2:$L$14)</c:f>
              <c:multiLvlStrCache>
                <c:ptCount val="3"/>
                <c:lvl>
                  <c:pt idx="0">
                    <c:v>13</c:v>
                  </c:pt>
                  <c:pt idx="1">
                    <c:v>75.2</c:v>
                  </c:pt>
                  <c:pt idx="2">
                    <c:v>pass</c:v>
                  </c:pt>
                </c:lvl>
                <c:lvl>
                  <c:pt idx="0">
                    <c:v>12</c:v>
                  </c:pt>
                  <c:pt idx="1">
                    <c:v>59</c:v>
                  </c:pt>
                  <c:pt idx="2">
                    <c:v>fail</c:v>
                  </c:pt>
                </c:lvl>
                <c:lvl>
                  <c:pt idx="0">
                    <c:v>11</c:v>
                  </c:pt>
                  <c:pt idx="1">
                    <c:v>66.9</c:v>
                  </c:pt>
                  <c:pt idx="2">
                    <c:v>pass</c:v>
                  </c:pt>
                </c:lvl>
                <c:lvl>
                  <c:pt idx="0">
                    <c:v>10</c:v>
                  </c:pt>
                  <c:pt idx="1">
                    <c:v>81.2</c:v>
                  </c:pt>
                  <c:pt idx="2">
                    <c:v>pass</c:v>
                  </c:pt>
                </c:lvl>
                <c:lvl>
                  <c:pt idx="0">
                    <c:v>9</c:v>
                  </c:pt>
                  <c:pt idx="1">
                    <c:v>74.2</c:v>
                  </c:pt>
                  <c:pt idx="2">
                    <c:v>pass</c:v>
                  </c:pt>
                </c:lvl>
                <c:lvl>
                  <c:pt idx="0">
                    <c:v>8</c:v>
                  </c:pt>
                  <c:pt idx="1">
                    <c:v>80.6</c:v>
                  </c:pt>
                  <c:pt idx="2">
                    <c:v>pass</c:v>
                  </c:pt>
                </c:lvl>
                <c:lvl>
                  <c:pt idx="0">
                    <c:v>7</c:v>
                  </c:pt>
                  <c:pt idx="1">
                    <c:v>77.9</c:v>
                  </c:pt>
                  <c:pt idx="2">
                    <c:v>pass</c:v>
                  </c:pt>
                </c:lvl>
                <c:lvl>
                  <c:pt idx="0">
                    <c:v>6</c:v>
                  </c:pt>
                  <c:pt idx="1">
                    <c:v>80.8</c:v>
                  </c:pt>
                  <c:pt idx="2">
                    <c:v>pass</c:v>
                  </c:pt>
                </c:lvl>
                <c:lvl>
                  <c:pt idx="0">
                    <c:v>5</c:v>
                  </c:pt>
                  <c:pt idx="1">
                    <c:v>80.8</c:v>
                  </c:pt>
                  <c:pt idx="2">
                    <c:v>pass</c:v>
                  </c:pt>
                </c:lvl>
                <c:lvl>
                  <c:pt idx="0">
                    <c:v>4</c:v>
                  </c:pt>
                  <c:pt idx="1">
                    <c:v>91.7</c:v>
                  </c:pt>
                  <c:pt idx="2">
                    <c:v>pass</c:v>
                  </c:pt>
                </c:lvl>
                <c:lvl>
                  <c:pt idx="0">
                    <c:v>3</c:v>
                  </c:pt>
                  <c:pt idx="1">
                    <c:v>90</c:v>
                  </c:pt>
                  <c:pt idx="2">
                    <c:v>pass</c:v>
                  </c:pt>
                </c:lvl>
                <c:lvl>
                  <c:pt idx="0">
                    <c:v>2</c:v>
                  </c:pt>
                  <c:pt idx="1">
                    <c:v>84.7</c:v>
                  </c:pt>
                  <c:pt idx="2">
                    <c:v>pass</c:v>
                  </c:pt>
                </c:lvl>
                <c:lvl>
                  <c:pt idx="0">
                    <c:v>1</c:v>
                  </c:pt>
                  <c:pt idx="1">
                    <c:v>77.6</c:v>
                  </c:pt>
                  <c:pt idx="2">
                    <c:v>pass</c:v>
                  </c:pt>
                </c:lvl>
              </c:multiLvlStrCache>
            </c:multiLvlStrRef>
          </c:cat>
          <c:val>
            <c:numRef>
              <c:f>(工作表1!$A$15,工作表1!$J$15,工作表1!$L$15)</c:f>
              <c:numCache>
                <c:formatCode>General</c:formatCode>
                <c:ptCount val="3"/>
                <c:pt idx="0">
                  <c:v>14</c:v>
                </c:pt>
                <c:pt idx="1">
                  <c:v>55.6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25</xdr:row>
      <xdr:rowOff>25400</xdr:rowOff>
    </xdr:from>
    <xdr:to>
      <xdr:col>10</xdr:col>
      <xdr:colOff>887730</xdr:colOff>
      <xdr:row>37</xdr:row>
      <xdr:rowOff>22225</xdr:rowOff>
    </xdr:to>
    <xdr:graphicFrame>
      <xdr:nvGraphicFramePr>
        <xdr:cNvPr id="3" name="图表 2"/>
        <xdr:cNvGraphicFramePr/>
      </xdr:nvGraphicFramePr>
      <xdr:xfrm>
        <a:off x="6581140" y="5623560"/>
        <a:ext cx="4801870" cy="2679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1050925</xdr:colOff>
      <xdr:row>17</xdr:row>
      <xdr:rowOff>45720</xdr:rowOff>
    </xdr:from>
    <xdr:to>
      <xdr:col>13</xdr:col>
      <xdr:colOff>738505</xdr:colOff>
      <xdr:row>29</xdr:row>
      <xdr:rowOff>45085</xdr:rowOff>
    </xdr:to>
    <xdr:graphicFrame>
      <xdr:nvGraphicFramePr>
        <xdr:cNvPr id="33" name="图表 32"/>
        <xdr:cNvGraphicFramePr/>
      </xdr:nvGraphicFramePr>
      <xdr:xfrm>
        <a:off x="11546205" y="3850640"/>
        <a:ext cx="4828540" cy="2686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zoomScale="90" zoomScaleNormal="90" topLeftCell="E1" workbookViewId="0">
      <selection activeCell="L14" sqref="L14:L15"/>
    </sheetView>
  </sheetViews>
  <sheetFormatPr defaultColWidth="9" defaultRowHeight="17.6"/>
  <cols>
    <col min="3" max="4" width="13" customWidth="1"/>
    <col min="8" max="8" width="18.6666666666667" customWidth="1"/>
    <col min="10" max="10" width="16.1111111111111" customWidth="1"/>
    <col min="11" max="11" width="24.2222222222222" customWidth="1"/>
    <col min="12" max="12" width="2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</row>
    <row r="2" spans="1:12">
      <c r="A2" s="1">
        <v>1</v>
      </c>
      <c r="B2" s="1" t="s">
        <v>12</v>
      </c>
      <c r="C2" s="1">
        <v>65</v>
      </c>
      <c r="D2" s="1">
        <v>54</v>
      </c>
      <c r="E2" s="1">
        <v>88</v>
      </c>
      <c r="F2" s="1">
        <v>92</v>
      </c>
      <c r="G2" s="1">
        <v>67</v>
      </c>
      <c r="H2" s="1">
        <f>AVERAGE(C2:G2)</f>
        <v>73.2</v>
      </c>
      <c r="I2" s="1">
        <v>82</v>
      </c>
      <c r="J2" s="5">
        <f>SUM(C2:G2)*10%+I2*50%</f>
        <v>77.6</v>
      </c>
      <c r="K2" s="5" t="str">
        <f t="shared" ref="K2:K15" si="0">_xlfn.IFS(J2&gt;=90,"A",J2&gt;=80,"B",J2&gt;=70,"C",J2&gt;=60,"D",J2&lt;60,"F")</f>
        <v>C</v>
      </c>
      <c r="L2" s="5" t="str">
        <f t="shared" ref="L2:L15" si="1">IF(J2&gt;=60,"pass","fail")</f>
        <v>pass</v>
      </c>
    </row>
    <row r="3" spans="1:12">
      <c r="A3" s="1">
        <v>2</v>
      </c>
      <c r="B3" s="1" t="s">
        <v>13</v>
      </c>
      <c r="C3" s="1">
        <v>78</v>
      </c>
      <c r="D3" s="1">
        <v>89</v>
      </c>
      <c r="E3" s="1">
        <v>90</v>
      </c>
      <c r="F3" s="1">
        <v>77</v>
      </c>
      <c r="G3" s="1">
        <v>73</v>
      </c>
      <c r="H3" s="1">
        <f t="shared" ref="H3:H15" si="2">AVERAGE(C3:G3)</f>
        <v>81.4</v>
      </c>
      <c r="I3" s="1">
        <v>88</v>
      </c>
      <c r="J3" s="5">
        <f t="shared" ref="J3:J15" si="3">SUM(C3:G3)*10%+I3*50%</f>
        <v>84.7</v>
      </c>
      <c r="K3" s="5" t="str">
        <f t="shared" si="0"/>
        <v>B</v>
      </c>
      <c r="L3" s="5" t="str">
        <f t="shared" si="1"/>
        <v>pass</v>
      </c>
    </row>
    <row r="4" spans="1:12">
      <c r="A4" s="1">
        <v>3</v>
      </c>
      <c r="B4" s="1" t="s">
        <v>14</v>
      </c>
      <c r="C4" s="1">
        <v>88</v>
      </c>
      <c r="D4" s="1">
        <v>96</v>
      </c>
      <c r="E4" s="1">
        <v>79</v>
      </c>
      <c r="F4" s="1">
        <v>82</v>
      </c>
      <c r="G4" s="1">
        <v>85</v>
      </c>
      <c r="H4" s="1">
        <f t="shared" si="2"/>
        <v>86</v>
      </c>
      <c r="I4" s="1">
        <v>94</v>
      </c>
      <c r="J4" s="5">
        <f>SUM(C4:G4)*10%+I4*50%</f>
        <v>90</v>
      </c>
      <c r="K4" s="5" t="str">
        <f t="shared" si="0"/>
        <v>A</v>
      </c>
      <c r="L4" s="5" t="str">
        <f t="shared" si="1"/>
        <v>pass</v>
      </c>
    </row>
    <row r="5" spans="1:12">
      <c r="A5" s="1">
        <v>4</v>
      </c>
      <c r="B5" s="1" t="s">
        <v>15</v>
      </c>
      <c r="C5" s="1">
        <v>98</v>
      </c>
      <c r="D5" s="1">
        <v>90</v>
      </c>
      <c r="E5" s="1">
        <v>95</v>
      </c>
      <c r="F5" s="1">
        <v>94</v>
      </c>
      <c r="G5" s="1">
        <v>95</v>
      </c>
      <c r="H5" s="1">
        <f t="shared" si="2"/>
        <v>94.4</v>
      </c>
      <c r="I5" s="1">
        <v>89</v>
      </c>
      <c r="J5" s="5">
        <f t="shared" si="3"/>
        <v>91.7</v>
      </c>
      <c r="K5" s="5" t="str">
        <f t="shared" si="0"/>
        <v>A</v>
      </c>
      <c r="L5" s="5" t="str">
        <f t="shared" si="1"/>
        <v>pass</v>
      </c>
    </row>
    <row r="6" spans="1:12">
      <c r="A6" s="1">
        <v>5</v>
      </c>
      <c r="B6" s="1" t="s">
        <v>16</v>
      </c>
      <c r="C6" s="1">
        <v>87</v>
      </c>
      <c r="D6" s="1">
        <v>76</v>
      </c>
      <c r="E6" s="1">
        <v>78</v>
      </c>
      <c r="F6" s="1">
        <v>82</v>
      </c>
      <c r="G6" s="1">
        <v>80</v>
      </c>
      <c r="H6" s="1">
        <f t="shared" si="2"/>
        <v>80.6</v>
      </c>
      <c r="I6" s="1">
        <v>81</v>
      </c>
      <c r="J6" s="5">
        <f t="shared" si="3"/>
        <v>80.8</v>
      </c>
      <c r="K6" s="5" t="str">
        <f t="shared" si="0"/>
        <v>B</v>
      </c>
      <c r="L6" s="5" t="str">
        <f t="shared" si="1"/>
        <v>pass</v>
      </c>
    </row>
    <row r="7" spans="1:12">
      <c r="A7" s="1">
        <v>6</v>
      </c>
      <c r="B7" s="1" t="s">
        <v>17</v>
      </c>
      <c r="C7" s="1">
        <v>67</v>
      </c>
      <c r="D7" s="1">
        <v>79</v>
      </c>
      <c r="E7" s="1">
        <v>82</v>
      </c>
      <c r="F7" s="1">
        <v>85</v>
      </c>
      <c r="G7" s="1">
        <v>95</v>
      </c>
      <c r="H7" s="1">
        <f t="shared" si="2"/>
        <v>81.6</v>
      </c>
      <c r="I7" s="1">
        <v>80</v>
      </c>
      <c r="J7" s="5">
        <f t="shared" si="3"/>
        <v>80.8</v>
      </c>
      <c r="K7" s="5" t="str">
        <f t="shared" si="0"/>
        <v>B</v>
      </c>
      <c r="L7" s="5" t="str">
        <f t="shared" si="1"/>
        <v>pass</v>
      </c>
    </row>
    <row r="8" spans="1:12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2"/>
        <v>78.8</v>
      </c>
      <c r="I8" s="1">
        <v>77</v>
      </c>
      <c r="J8" s="5">
        <f t="shared" si="3"/>
        <v>77.9</v>
      </c>
      <c r="K8" s="5" t="str">
        <f t="shared" si="0"/>
        <v>C</v>
      </c>
      <c r="L8" s="5" t="str">
        <f t="shared" si="1"/>
        <v>pass</v>
      </c>
    </row>
    <row r="9" spans="1:12">
      <c r="A9" s="1">
        <v>8</v>
      </c>
      <c r="B9" s="1" t="s">
        <v>19</v>
      </c>
      <c r="C9" s="1">
        <v>72</v>
      </c>
      <c r="D9" s="1">
        <v>83</v>
      </c>
      <c r="E9" s="1">
        <v>62</v>
      </c>
      <c r="F9" s="4">
        <v>67</v>
      </c>
      <c r="G9" s="1">
        <v>82</v>
      </c>
      <c r="H9" s="1">
        <f t="shared" si="2"/>
        <v>73.2</v>
      </c>
      <c r="I9" s="1">
        <v>88</v>
      </c>
      <c r="J9" s="5">
        <f t="shared" si="3"/>
        <v>80.6</v>
      </c>
      <c r="K9" s="5" t="str">
        <f t="shared" si="0"/>
        <v>B</v>
      </c>
      <c r="L9" s="5" t="str">
        <f t="shared" si="1"/>
        <v>pass</v>
      </c>
    </row>
    <row r="10" spans="1:12">
      <c r="A10" s="1">
        <v>9</v>
      </c>
      <c r="B10" s="1" t="s">
        <v>20</v>
      </c>
      <c r="C10" s="1">
        <v>86</v>
      </c>
      <c r="D10" s="1">
        <v>92</v>
      </c>
      <c r="E10" s="1">
        <v>79</v>
      </c>
      <c r="F10" s="1">
        <v>73</v>
      </c>
      <c r="G10" s="1">
        <v>47</v>
      </c>
      <c r="H10" s="1">
        <f t="shared" si="2"/>
        <v>75.4</v>
      </c>
      <c r="I10" s="1">
        <v>73</v>
      </c>
      <c r="J10" s="5">
        <f t="shared" si="3"/>
        <v>74.2</v>
      </c>
      <c r="K10" s="5" t="str">
        <f t="shared" si="0"/>
        <v>C</v>
      </c>
      <c r="L10" s="5" t="str">
        <f t="shared" si="1"/>
        <v>pass</v>
      </c>
    </row>
    <row r="11" spans="1:12">
      <c r="A11" s="1">
        <v>10</v>
      </c>
      <c r="B11" s="1" t="s">
        <v>21</v>
      </c>
      <c r="C11" s="1">
        <v>90</v>
      </c>
      <c r="D11" s="1">
        <v>64</v>
      </c>
      <c r="E11" s="1">
        <v>91</v>
      </c>
      <c r="F11" s="1">
        <v>82</v>
      </c>
      <c r="G11" s="1">
        <v>85</v>
      </c>
      <c r="H11" s="1">
        <f t="shared" si="2"/>
        <v>82.4</v>
      </c>
      <c r="I11" s="1">
        <v>80</v>
      </c>
      <c r="J11" s="5">
        <f t="shared" si="3"/>
        <v>81.2</v>
      </c>
      <c r="K11" s="5" t="str">
        <f t="shared" si="0"/>
        <v>B</v>
      </c>
      <c r="L11" s="5" t="str">
        <f t="shared" si="1"/>
        <v>pass</v>
      </c>
    </row>
    <row r="12" spans="1:12">
      <c r="A12" s="1">
        <v>11</v>
      </c>
      <c r="B12" s="1" t="s">
        <v>22</v>
      </c>
      <c r="C12" s="1">
        <v>81</v>
      </c>
      <c r="D12" s="1">
        <v>55</v>
      </c>
      <c r="E12" s="1">
        <v>62</v>
      </c>
      <c r="F12" s="1">
        <v>47</v>
      </c>
      <c r="G12" s="1">
        <v>79</v>
      </c>
      <c r="H12" s="1">
        <f t="shared" si="2"/>
        <v>64.8</v>
      </c>
      <c r="I12" s="1">
        <v>69</v>
      </c>
      <c r="J12" s="5">
        <f t="shared" si="3"/>
        <v>66.9</v>
      </c>
      <c r="K12" s="5" t="str">
        <f t="shared" si="0"/>
        <v>D</v>
      </c>
      <c r="L12" s="5" t="str">
        <f t="shared" si="1"/>
        <v>pass</v>
      </c>
    </row>
    <row r="13" spans="1:12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2"/>
        <v>66</v>
      </c>
      <c r="I13" s="1">
        <v>52</v>
      </c>
      <c r="J13" s="5">
        <f t="shared" si="3"/>
        <v>59</v>
      </c>
      <c r="K13" s="5" t="str">
        <f t="shared" si="0"/>
        <v>F</v>
      </c>
      <c r="L13" s="5" t="str">
        <f>IF(J13&gt;=60,"pass","fail")</f>
        <v>fail</v>
      </c>
    </row>
    <row r="14" spans="1:12">
      <c r="A14" s="1">
        <v>13</v>
      </c>
      <c r="B14" s="1" t="s">
        <v>24</v>
      </c>
      <c r="C14" s="1">
        <v>67</v>
      </c>
      <c r="D14" s="1">
        <v>88</v>
      </c>
      <c r="E14" s="1">
        <v>71</v>
      </c>
      <c r="F14" s="1">
        <v>44</v>
      </c>
      <c r="G14" s="1">
        <v>97</v>
      </c>
      <c r="H14" s="1">
        <f t="shared" si="2"/>
        <v>73.4</v>
      </c>
      <c r="I14" s="1">
        <v>77</v>
      </c>
      <c r="J14" s="5">
        <f t="shared" si="3"/>
        <v>75.2</v>
      </c>
      <c r="K14" s="5" t="str">
        <f t="shared" si="0"/>
        <v>C</v>
      </c>
      <c r="L14" s="5" t="str">
        <f>IF(J14&gt;=60,"pass","fail")</f>
        <v>pass</v>
      </c>
    </row>
    <row r="15" spans="1:12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2"/>
        <v>57.2</v>
      </c>
      <c r="I15" s="1">
        <v>54</v>
      </c>
      <c r="J15" s="5">
        <f t="shared" si="3"/>
        <v>55.6</v>
      </c>
      <c r="K15" s="5" t="str">
        <f t="shared" si="0"/>
        <v>F</v>
      </c>
      <c r="L15" s="5" t="str">
        <f>IF(J15&gt;=60,"pass","fail")</f>
        <v>fail</v>
      </c>
    </row>
    <row r="16" ht="18" spans="3:12">
      <c r="C16" s="2" t="s">
        <v>26</v>
      </c>
      <c r="D16" s="2" t="s">
        <v>27</v>
      </c>
      <c r="H16" s="2" t="s">
        <v>28</v>
      </c>
      <c r="J16" s="2" t="s">
        <v>29</v>
      </c>
      <c r="L16" s="2" t="s">
        <v>30</v>
      </c>
    </row>
    <row r="17" spans="3:10">
      <c r="C17">
        <f>MAX(C2:C15)</f>
        <v>98</v>
      </c>
      <c r="D17">
        <f>LARGE(D2:D15,2)</f>
        <v>92</v>
      </c>
      <c r="H17">
        <f>COUNTIF(H2:H15,"&lt;80")</f>
        <v>8</v>
      </c>
      <c r="J17">
        <f>SUM(J2:J15)/COUNTA(B2:B15)</f>
        <v>76.8714285714286</v>
      </c>
    </row>
    <row r="24" ht="18" spans="10:10">
      <c r="J24" s="2" t="s">
        <v>31</v>
      </c>
    </row>
  </sheetData>
  <autoFilter xmlns:etc="http://www.wps.cn/officeDocument/2017/etCustomData" ref="A1:L17" etc:filterBottomFollowUsedRange="0">
    <extLst/>
  </autoFilter>
  <sortState ref="A2:L17">
    <sortCondition ref="A6"/>
  </sortState>
  <conditionalFormatting sqref="L2:L15">
    <cfRule type="cellIs" dxfId="0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尹其玲</cp:lastModifiedBy>
  <dcterms:created xsi:type="dcterms:W3CDTF">2023-10-20T05:27:00Z</dcterms:created>
  <dcterms:modified xsi:type="dcterms:W3CDTF">2024-10-18T12:27:04Z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2052-6.11.0.8885</vt:lpwstr>
  </property>
  <property fmtid="{D5CDD505-2E9C-101B-9397-08002B2CF9AE}" pid="3" name="ICV">
    <vt:lpwstr>25BCE4138725093598E31167026C51AE_43</vt:lpwstr>
  </property>
</Properties>
</file>