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e\Downloads\"/>
    </mc:Choice>
  </mc:AlternateContent>
  <xr:revisionPtr revIDLastSave="0" documentId="13_ncr:1_{BC2F785F-7FF4-48F9-811D-1E5C5B144279}" xr6:coauthVersionLast="47" xr6:coauthVersionMax="47" xr10:uidLastSave="{00000000-0000-0000-0000-000000000000}"/>
  <bookViews>
    <workbookView xWindow="-120" yWindow="-120" windowWidth="29040" windowHeight="15720" xr2:uid="{52524472-6880-4E16-9591-C3F143E3152C}"/>
  </bookViews>
  <sheets>
    <sheet name="OT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 s="1"/>
  <c r="F35" i="1"/>
  <c r="F34" i="1" s="1"/>
  <c r="F16" i="1"/>
  <c r="F15" i="1" s="1"/>
  <c r="F45" i="1"/>
  <c r="F44" i="1" s="1"/>
  <c r="F25" i="1"/>
  <c r="F24" i="1" s="1"/>
</calcChain>
</file>

<file path=xl/sharedStrings.xml><?xml version="1.0" encoding="utf-8"?>
<sst xmlns="http://schemas.openxmlformats.org/spreadsheetml/2006/main" count="26" uniqueCount="13">
  <si>
    <t>OTT</t>
  </si>
  <si>
    <t>VENTA PUBLICO</t>
  </si>
  <si>
    <t>MAYORISTA</t>
  </si>
  <si>
    <t>COSTO</t>
  </si>
  <si>
    <t>TECNICO</t>
  </si>
  <si>
    <t>PV</t>
  </si>
  <si>
    <t>PVP</t>
  </si>
  <si>
    <t>COTIZACION REPUESTOS VENTA</t>
  </si>
  <si>
    <t>COTIZACION REPUESTOS TECNICOS</t>
  </si>
  <si>
    <t>COTIZACION REPUESTOS MAYORISTA</t>
  </si>
  <si>
    <t>COTIZACION REPUESTOS SHIP-TO</t>
  </si>
  <si>
    <t>SHIPTO</t>
  </si>
  <si>
    <t>MERCADO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</si>
</sst>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11"/>
      <color theme="1"/>
      <name val="Arial Black"/>
      <family val="2"/>
    </font>
    <font>
      <b/>
      <sz val="2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164" fontId="2" fillId="4" borderId="1" xfId="1" applyNumberFormat="1" applyFont="1" applyFill="1" applyBorder="1"/>
    <xf numFmtId="41" fontId="0" fillId="2" borderId="0" xfId="0" applyNumberFormat="1" applyFill="1"/>
    <xf numFmtId="164" fontId="3" fillId="0" borderId="1" xfId="1" applyNumberFormat="1" applyFont="1" applyBorder="1"/>
    <xf numFmtId="164" fontId="2" fillId="5" borderId="1" xfId="1" applyNumberFormat="1" applyFont="1" applyFill="1" applyBorder="1"/>
    <xf numFmtId="9" fontId="0" fillId="2" borderId="0" xfId="3" applyFont="1" applyFill="1"/>
    <xf numFmtId="164" fontId="2" fillId="4" borderId="1" xfId="1" applyNumberFormat="1" applyFont="1" applyFill="1" applyBorder="1" applyProtection="1">
      <protection locked="0"/>
    </xf>
    <xf numFmtId="164" fontId="3" fillId="0" borderId="1" xfId="1" applyNumberFormat="1" applyFont="1" applyBorder="1" applyProtection="1">
      <protection locked="0" hidden="1"/>
    </xf>
    <xf numFmtId="164" fontId="2" fillId="5" borderId="1" xfId="1" applyNumberFormat="1" applyFont="1" applyFill="1" applyBorder="1" applyProtection="1">
      <protection locked="0" hidden="1"/>
    </xf>
    <xf numFmtId="0" fontId="4" fillId="3" borderId="0" xfId="0" applyFont="1" applyFill="1" applyAlignment="1" applyProtection="1">
      <alignment horizontal="center" vertical="center"/>
      <protection locked="0"/>
    </xf>
    <xf numFmtId="0" fontId="4" fillId="3" borderId="0" xfId="0" applyFont="1" applyFill="1" applyAlignment="1">
      <alignment horizontal="center" vertical="center"/>
    </xf>
  </cellXfs>
  <cellStyles count="4">
    <cellStyle name="Millares [0] 2" xfId="2" xr:uid="{24D3688A-AD79-4252-96E1-6B6F6907BCEC}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</xdr:colOff>
      <xdr:row>0</xdr:row>
      <xdr:rowOff>105834</xdr:rowOff>
    </xdr:from>
    <xdr:to>
      <xdr:col>2</xdr:col>
      <xdr:colOff>223308</xdr:colOff>
      <xdr:row>3</xdr:row>
      <xdr:rowOff>143934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6FC738-262D-F7CF-14B0-579C1CAAD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6" y="105834"/>
          <a:ext cx="1218142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328083</xdr:colOff>
      <xdr:row>9</xdr:row>
      <xdr:rowOff>31750</xdr:rowOff>
    </xdr:from>
    <xdr:to>
      <xdr:col>6</xdr:col>
      <xdr:colOff>576791</xdr:colOff>
      <xdr:row>50</xdr:row>
      <xdr:rowOff>117475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F7899D-8A16-58AE-783C-1A00796DC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7750" y="2095500"/>
          <a:ext cx="3772958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7601-F994-4ED5-BECD-CAB493236D29}">
  <dimension ref="B2:T51"/>
  <sheetViews>
    <sheetView tabSelected="1" zoomScale="90" zoomScaleNormal="115" workbookViewId="0">
      <selection activeCell="L6" sqref="L6"/>
    </sheetView>
  </sheetViews>
  <sheetFormatPr baseColWidth="10" defaultColWidth="14.140625" defaultRowHeight="15" x14ac:dyDescent="0.25"/>
  <cols>
    <col min="1" max="1" width="1.5703125" style="1" customWidth="1"/>
    <col min="2" max="4" width="14.140625" style="1"/>
    <col min="5" max="5" width="7" style="1" bestFit="1" customWidth="1"/>
    <col min="6" max="6" width="31.7109375" style="1" bestFit="1" customWidth="1"/>
    <col min="7" max="16" width="14.140625" style="1"/>
    <col min="17" max="17" width="35.7109375" style="1" customWidth="1"/>
    <col min="18" max="18" width="28.28515625" style="1" customWidth="1"/>
    <col min="19" max="19" width="16.140625" style="1" hidden="1" customWidth="1"/>
    <col min="20" max="21" width="35.7109375" style="1" customWidth="1"/>
    <col min="22" max="22" width="20.5703125" style="1" customWidth="1"/>
    <col min="23" max="16384" width="14.140625" style="1"/>
  </cols>
  <sheetData>
    <row r="2" spans="2:19" x14ac:dyDescent="0.25">
      <c r="B2" s="10" t="s">
        <v>1</v>
      </c>
      <c r="C2" s="10"/>
      <c r="D2" s="10"/>
      <c r="E2" s="10"/>
      <c r="F2" s="10"/>
      <c r="G2" s="10"/>
      <c r="H2" s="10"/>
      <c r="I2" s="10"/>
      <c r="J2" s="10"/>
      <c r="S2" s="1" t="s">
        <v>0</v>
      </c>
    </row>
    <row r="3" spans="2:19" x14ac:dyDescent="0.25">
      <c r="B3" s="10"/>
      <c r="C3" s="10"/>
      <c r="D3" s="10"/>
      <c r="E3" s="10"/>
      <c r="F3" s="10"/>
      <c r="G3" s="10"/>
      <c r="H3" s="10"/>
      <c r="I3" s="10"/>
      <c r="J3" s="10"/>
      <c r="S3" s="1" t="s">
        <v>1</v>
      </c>
    </row>
    <row r="4" spans="2:19" x14ac:dyDescent="0.25">
      <c r="S4" s="1" t="s">
        <v>2</v>
      </c>
    </row>
    <row r="5" spans="2:19" ht="27" x14ac:dyDescent="0.5">
      <c r="E5" s="1" t="s">
        <v>3</v>
      </c>
      <c r="F5" s="7">
        <v>140000</v>
      </c>
      <c r="S5" s="1" t="s">
        <v>4</v>
      </c>
    </row>
    <row r="6" spans="2:19" ht="18.75" x14ac:dyDescent="0.4">
      <c r="E6" s="1" t="s">
        <v>5</v>
      </c>
      <c r="F6" s="8">
        <f>IFERROR(F7/1.19,"SELECCIONAR")</f>
        <v>210084.03361344538</v>
      </c>
      <c r="J6" s="6"/>
      <c r="S6" s="1" t="s">
        <v>11</v>
      </c>
    </row>
    <row r="7" spans="2:19" ht="27" x14ac:dyDescent="0.5">
      <c r="E7" t="s">
        <v>6</v>
      </c>
      <c r="F7" s="9">
        <f>IF(B2="OTT",(IF(F5&lt;=300000,ROUNDUP(((((F5*6.3%)+F5)/0.79)*1.19),-4),ROUNDUP(((((F5*6.3%)+F5)/0.83)*1.19),-4))),IF(B2="VENTA PUBLICO",(IF(F5&lt;=250000,ROUNDUP(((((F5*6.3%)+F5)/0.72)*1.19),-4),ROUNDUP(((((F5*6.3%)+F5)/0.76)*1.19),-4))),IF(B2="TECNICO",(IF(F5&lt;=250000,ROUNDUP(((((F5*6.3%)+F5)/0.77)*1.19),-4),ROUNDUP(((((F5*6.3%)+F5)/0.8)*1.19),-4))),IF(B2="MAYORISTA",(ROUNDUP(((((F5*6.3%)+F5)/0.85)*1.19),-4)),IF(B2="SHIPTO",(ROUNDUP((((F5)/0.87)*1.19),-4)),IF(B2="MERCADO LOCAL",(ROUNDUP((((F5)/0.85)*1.19),-4)),"SELECCIONAR"))))))</f>
        <v>250000</v>
      </c>
      <c r="S7" s="1" t="s">
        <v>12</v>
      </c>
    </row>
    <row r="8" spans="2:19" x14ac:dyDescent="0.25">
      <c r="J8" s="6"/>
    </row>
    <row r="9" spans="2:19" x14ac:dyDescent="0.25">
      <c r="F9" s="3"/>
    </row>
    <row r="11" spans="2:19" hidden="1" x14ac:dyDescent="0.25">
      <c r="B11" s="11" t="s">
        <v>7</v>
      </c>
      <c r="C11" s="11"/>
      <c r="D11" s="11"/>
      <c r="E11" s="11"/>
      <c r="F11" s="11"/>
      <c r="G11" s="11"/>
      <c r="H11" s="11"/>
      <c r="I11" s="11"/>
      <c r="J11" s="11"/>
    </row>
    <row r="12" spans="2:19" hidden="1" x14ac:dyDescent="0.25">
      <c r="B12" s="11"/>
      <c r="C12" s="11"/>
      <c r="D12" s="11"/>
      <c r="E12" s="11"/>
      <c r="F12" s="11"/>
      <c r="G12" s="11"/>
      <c r="H12" s="11"/>
      <c r="I12" s="11"/>
      <c r="J12" s="11"/>
    </row>
    <row r="13" spans="2:19" hidden="1" x14ac:dyDescent="0.25"/>
    <row r="14" spans="2:19" ht="27" hidden="1" x14ac:dyDescent="0.5">
      <c r="E14" s="1" t="s">
        <v>3</v>
      </c>
      <c r="F14" s="2">
        <v>350000</v>
      </c>
    </row>
    <row r="15" spans="2:19" ht="18.75" hidden="1" x14ac:dyDescent="0.4">
      <c r="E15" s="1" t="s">
        <v>5</v>
      </c>
      <c r="F15" s="4">
        <f>F16/1.19</f>
        <v>487394.95798319328</v>
      </c>
    </row>
    <row r="16" spans="2:19" ht="27" hidden="1" x14ac:dyDescent="0.5">
      <c r="E16" t="s">
        <v>6</v>
      </c>
      <c r="F16" s="5">
        <f>(IF(F14&lt;=250000,ROUNDUP(((((F14*6.3%)+F14)/0.72)*1.19),-4),ROUNDUP(((((F14*6.3%)+F14)/0.77)*1.19),-4)))</f>
        <v>580000</v>
      </c>
    </row>
    <row r="17" spans="2:10" hidden="1" x14ac:dyDescent="0.25"/>
    <row r="18" spans="2:10" hidden="1" x14ac:dyDescent="0.25"/>
    <row r="19" spans="2:10" hidden="1" x14ac:dyDescent="0.25"/>
    <row r="20" spans="2:10" hidden="1" x14ac:dyDescent="0.25">
      <c r="B20" s="11" t="s">
        <v>8</v>
      </c>
      <c r="C20" s="11"/>
      <c r="D20" s="11"/>
      <c r="E20" s="11"/>
      <c r="F20" s="11"/>
      <c r="G20" s="11"/>
      <c r="H20" s="11"/>
      <c r="I20" s="11"/>
      <c r="J20" s="11"/>
    </row>
    <row r="21" spans="2:10" hidden="1" x14ac:dyDescent="0.25">
      <c r="B21" s="11"/>
      <c r="C21" s="11"/>
      <c r="D21" s="11"/>
      <c r="E21" s="11"/>
      <c r="F21" s="11"/>
      <c r="G21" s="11"/>
      <c r="H21" s="11"/>
      <c r="I21" s="11"/>
      <c r="J21" s="11"/>
    </row>
    <row r="22" spans="2:10" hidden="1" x14ac:dyDescent="0.25"/>
    <row r="23" spans="2:10" ht="27" hidden="1" x14ac:dyDescent="0.5">
      <c r="E23" s="1" t="s">
        <v>3</v>
      </c>
      <c r="F23" s="2">
        <v>150000</v>
      </c>
    </row>
    <row r="24" spans="2:10" ht="18.75" hidden="1" x14ac:dyDescent="0.4">
      <c r="E24" s="1" t="s">
        <v>5</v>
      </c>
      <c r="F24" s="4">
        <f>F25/1.19</f>
        <v>226890.75630252101</v>
      </c>
    </row>
    <row r="25" spans="2:10" ht="27" hidden="1" x14ac:dyDescent="0.5">
      <c r="E25" t="s">
        <v>6</v>
      </c>
      <c r="F25" s="5">
        <f>IF(F23&lt;=250000,ROUNDUP(((((F23*6%)+F23)/0.72)*1.19),-4),ROUNDUP(((((F23*6%)+F23)/0.76)*1.19),-4))</f>
        <v>270000</v>
      </c>
    </row>
    <row r="26" spans="2:10" hidden="1" x14ac:dyDescent="0.25"/>
    <row r="27" spans="2:10" hidden="1" x14ac:dyDescent="0.25"/>
    <row r="28" spans="2:10" hidden="1" x14ac:dyDescent="0.25"/>
    <row r="29" spans="2:10" hidden="1" x14ac:dyDescent="0.25"/>
    <row r="30" spans="2:10" hidden="1" x14ac:dyDescent="0.25">
      <c r="B30" s="11" t="s">
        <v>9</v>
      </c>
      <c r="C30" s="11"/>
      <c r="D30" s="11"/>
      <c r="E30" s="11"/>
      <c r="F30" s="11"/>
      <c r="G30" s="11"/>
      <c r="H30" s="11"/>
      <c r="I30" s="11"/>
      <c r="J30" s="11"/>
    </row>
    <row r="31" spans="2:10" hidden="1" x14ac:dyDescent="0.25">
      <c r="B31" s="11"/>
      <c r="C31" s="11"/>
      <c r="D31" s="11"/>
      <c r="E31" s="11"/>
      <c r="F31" s="11"/>
      <c r="G31" s="11"/>
      <c r="H31" s="11"/>
      <c r="I31" s="11"/>
      <c r="J31" s="11"/>
    </row>
    <row r="32" spans="2:10" hidden="1" x14ac:dyDescent="0.25"/>
    <row r="33" spans="2:10" ht="27" hidden="1" x14ac:dyDescent="0.5">
      <c r="E33" s="1" t="s">
        <v>3</v>
      </c>
      <c r="F33" s="2">
        <v>350000</v>
      </c>
    </row>
    <row r="34" spans="2:10" ht="18.75" hidden="1" x14ac:dyDescent="0.4">
      <c r="E34" s="1" t="s">
        <v>5</v>
      </c>
      <c r="F34" s="4">
        <f>F35/1.19</f>
        <v>445378.15126050421</v>
      </c>
    </row>
    <row r="35" spans="2:10" ht="27" hidden="1" x14ac:dyDescent="0.5">
      <c r="E35" t="s">
        <v>6</v>
      </c>
      <c r="F35" s="5">
        <f>(ROUNDUP(((((F33*6.3%)+F33)/0.85)*1.19),-4))</f>
        <v>530000</v>
      </c>
    </row>
    <row r="36" spans="2:10" hidden="1" x14ac:dyDescent="0.25"/>
    <row r="37" spans="2:10" hidden="1" x14ac:dyDescent="0.25"/>
    <row r="38" spans="2:10" hidden="1" x14ac:dyDescent="0.25"/>
    <row r="39" spans="2:10" hidden="1" x14ac:dyDescent="0.25"/>
    <row r="40" spans="2:10" hidden="1" x14ac:dyDescent="0.25">
      <c r="B40" s="11" t="s">
        <v>10</v>
      </c>
      <c r="C40" s="11"/>
      <c r="D40" s="11"/>
      <c r="E40" s="11"/>
      <c r="F40" s="11"/>
      <c r="G40" s="11"/>
      <c r="H40" s="11"/>
      <c r="I40" s="11"/>
      <c r="J40" s="11"/>
    </row>
    <row r="41" spans="2:10" hidden="1" x14ac:dyDescent="0.25">
      <c r="B41" s="11"/>
      <c r="C41" s="11"/>
      <c r="D41" s="11"/>
      <c r="E41" s="11"/>
      <c r="F41" s="11"/>
      <c r="G41" s="11"/>
      <c r="H41" s="11"/>
      <c r="I41" s="11"/>
      <c r="J41" s="11"/>
    </row>
    <row r="42" spans="2:10" hidden="1" x14ac:dyDescent="0.25"/>
    <row r="43" spans="2:10" ht="27" hidden="1" x14ac:dyDescent="0.5">
      <c r="E43" s="1" t="s">
        <v>3</v>
      </c>
      <c r="F43" s="2">
        <v>150000</v>
      </c>
    </row>
    <row r="44" spans="2:10" ht="18.75" hidden="1" x14ac:dyDescent="0.4">
      <c r="E44" s="1" t="s">
        <v>5</v>
      </c>
      <c r="F44" s="4">
        <f>F45/1.19</f>
        <v>172413.79310344829</v>
      </c>
    </row>
    <row r="45" spans="2:10" ht="27" hidden="1" x14ac:dyDescent="0.5">
      <c r="E45" t="s">
        <v>6</v>
      </c>
      <c r="F45" s="5">
        <f>((F43)/0.87)*1.19</f>
        <v>205172.41379310345</v>
      </c>
    </row>
    <row r="47" spans="2:10" x14ac:dyDescent="0.25">
      <c r="C47"/>
    </row>
    <row r="51" spans="6:6" x14ac:dyDescent="0.25">
      <c r="F51"/>
    </row>
  </sheetData>
  <sheetProtection selectLockedCells="1"/>
  <dataConsolidate/>
  <mergeCells count="5">
    <mergeCell ref="B2:J3"/>
    <mergeCell ref="B11:J12"/>
    <mergeCell ref="B20:J21"/>
    <mergeCell ref="B30:J31"/>
    <mergeCell ref="B40:J41"/>
  </mergeCells>
  <dataValidations count="1">
    <dataValidation type="list" allowBlank="1" showInputMessage="1" showErrorMessage="1" sqref="B2:J3" xr:uid="{FFAECD5C-D8BF-4E9E-8035-087B271CCC0A}">
      <formula1>S2:S7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E GONZ�LEZ</dc:creator>
  <cp:keywords/>
  <dc:description/>
  <cp:lastModifiedBy>LUIS E GONZ�LEZ</cp:lastModifiedBy>
  <cp:revision/>
  <dcterms:created xsi:type="dcterms:W3CDTF">2023-05-19T21:11:38Z</dcterms:created>
  <dcterms:modified xsi:type="dcterms:W3CDTF">2025-09-16T19:15:22Z</dcterms:modified>
  <cp:category/>
  <cp:contentStatus/>
</cp:coreProperties>
</file>