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7-10-2022 - Amp No.2" sheetId="1" state="visible" r:id="rId2"/>
    <sheet name="17-10-2022" sheetId="2" state="visible" r:id="rId3"/>
    <sheet name="09-02-202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<sst xmlns="http://schemas.openxmlformats.org/spreadsheetml/2006/main" count="27" uniqueCount="10">
  <si>
    <t xml:space="preserve">Power (dB)</t>
  </si>
  <si>
    <t xml:space="preserve">mVpp</t>
  </si>
  <si>
    <t xml:space="preserve">dBm</t>
  </si>
  <si>
    <t xml:space="preserve">Damping</t>
  </si>
  <si>
    <t xml:space="preserve">Output mVpp</t>
  </si>
  <si>
    <t xml:space="preserve">Output undamped (mV)</t>
  </si>
  <si>
    <t xml:space="preserve">Output dBm</t>
  </si>
  <si>
    <t xml:space="preserve">Ratio</t>
  </si>
  <si>
    <t xml:space="preserve">Gain (dB)</t>
  </si>
  <si>
    <t xml:space="preserve">Ouput undamped (mV)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</si>
</sst>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713235294117647"/>
          <c:y val="0.0412402627157477"/>
          <c:w val="0.765874811463047"/>
          <c:h val="0.895524667786773"/>
        </c:manualLayout>
      </c:layout>
      <c:scatterChart>
        <c:scatterStyle val="lineMarker"/>
        <c:varyColors val="0"/>
        <c:ser>
          <c:idx val="0"/>
          <c:order val="0"/>
          <c:tx>
            <c:strRef>
              <c:f>new_amp</c:f>
              <c:strCache>
                <c:ptCount val="1"/>
                <c:pt idx="0">
                  <c:v>new_amp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w="0"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'17-10-2022 - Amp No.2'!$B$2:$B$12</c:f>
              <c:numCache>
                <c:formatCode>General</c:formatCode>
                <c:ptCount val="11"/>
                <c:pt idx="0">
                  <c:v>3.3</c:v>
                </c:pt>
                <c:pt idx="1">
                  <c:v>5</c:v>
                </c:pt>
                <c:pt idx="2">
                  <c:v>7.8</c:v>
                </c:pt>
                <c:pt idx="3">
                  <c:v>13.1</c:v>
                </c:pt>
                <c:pt idx="4">
                  <c:v>22.8</c:v>
                </c:pt>
                <c:pt idx="5">
                  <c:v>39.6</c:v>
                </c:pt>
                <c:pt idx="6">
                  <c:v>69.6</c:v>
                </c:pt>
                <c:pt idx="7">
                  <c:v>122.71</c:v>
                </c:pt>
                <c:pt idx="8">
                  <c:v>217.3</c:v>
                </c:pt>
                <c:pt idx="9">
                  <c:v>384.2</c:v>
                </c:pt>
                <c:pt idx="10">
                  <c:v>675.2</c:v>
                </c:pt>
              </c:numCache>
            </c:numRef>
          </c:xVal>
          <c:yVal>
            <c:numRef>
              <c:f>'17-10-2022 - Amp No.2'!$I$2:$I$12</c:f>
              <c:numCache>
                <c:formatCode>General</c:formatCode>
                <c:ptCount val="11"/>
                <c:pt idx="0">
                  <c:v>1302</c:v>
                </c:pt>
                <c:pt idx="1">
                  <c:v>2290</c:v>
                </c:pt>
                <c:pt idx="2">
                  <c:v>3940</c:v>
                </c:pt>
                <c:pt idx="3">
                  <c:v>6780</c:v>
                </c:pt>
                <c:pt idx="4">
                  <c:v>11990</c:v>
                </c:pt>
                <c:pt idx="5">
                  <c:v>21800</c:v>
                </c:pt>
                <c:pt idx="6">
                  <c:v>37900</c:v>
                </c:pt>
                <c:pt idx="7">
                  <c:v>66900</c:v>
                </c:pt>
                <c:pt idx="8">
                  <c:v>118000</c:v>
                </c:pt>
                <c:pt idx="9">
                  <c:v>211556.375465265</c:v>
                </c:pt>
                <c:pt idx="10">
                  <c:v>372832.536133852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old_amp</c:f>
              <c:strCache>
                <c:ptCount val="1"/>
                <c:pt idx="0">
                  <c:v>old_amp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'17-10-2022'!$B$2:$B$12</c:f>
              <c:numCache>
                <c:formatCode>General</c:formatCode>
                <c:ptCount val="11"/>
                <c:pt idx="0">
                  <c:v>3.3</c:v>
                </c:pt>
                <c:pt idx="1">
                  <c:v>5</c:v>
                </c:pt>
                <c:pt idx="2">
                  <c:v>7.8</c:v>
                </c:pt>
                <c:pt idx="3">
                  <c:v>13.1</c:v>
                </c:pt>
                <c:pt idx="4">
                  <c:v>22.8</c:v>
                </c:pt>
                <c:pt idx="5">
                  <c:v>39.6</c:v>
                </c:pt>
                <c:pt idx="6">
                  <c:v>69.6</c:v>
                </c:pt>
                <c:pt idx="7">
                  <c:v>122.71</c:v>
                </c:pt>
                <c:pt idx="8">
                  <c:v>217.3</c:v>
                </c:pt>
                <c:pt idx="9">
                  <c:v>384.2</c:v>
                </c:pt>
                <c:pt idx="10">
                  <c:v>675.2</c:v>
                </c:pt>
              </c:numCache>
            </c:numRef>
          </c:xVal>
          <c:yVal>
            <c:numRef>
              <c:f>'17-10-2022'!$I$2:$I$12</c:f>
              <c:numCache>
                <c:formatCode>General</c:formatCode>
                <c:ptCount val="11"/>
                <c:pt idx="0">
                  <c:v>618</c:v>
                </c:pt>
                <c:pt idx="1">
                  <c:v>1110</c:v>
                </c:pt>
                <c:pt idx="2">
                  <c:v>1750</c:v>
                </c:pt>
                <c:pt idx="3">
                  <c:v>3000</c:v>
                </c:pt>
                <c:pt idx="4">
                  <c:v>5010</c:v>
                </c:pt>
                <c:pt idx="5">
                  <c:v>8850</c:v>
                </c:pt>
                <c:pt idx="6">
                  <c:v>16500</c:v>
                </c:pt>
                <c:pt idx="7">
                  <c:v>28900</c:v>
                </c:pt>
                <c:pt idx="8">
                  <c:v>49800</c:v>
                </c:pt>
                <c:pt idx="9">
                  <c:v>86500</c:v>
                </c:pt>
                <c:pt idx="10">
                  <c:v>148100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old_amp_baseline</c:f>
              <c:strCache>
                <c:ptCount val="1"/>
                <c:pt idx="0">
                  <c:v>old_amp_baseline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'09-02-2022'!$B$2:$B$12</c:f>
              <c:numCache>
                <c:formatCode>General</c:formatCode>
                <c:ptCount val="11"/>
                <c:pt idx="0">
                  <c:v>2.939</c:v>
                </c:pt>
                <c:pt idx="1">
                  <c:v>4.677</c:v>
                </c:pt>
                <c:pt idx="2">
                  <c:v>7.546</c:v>
                </c:pt>
                <c:pt idx="3">
                  <c:v>12.844</c:v>
                </c:pt>
                <c:pt idx="4">
                  <c:v>22.329</c:v>
                </c:pt>
                <c:pt idx="5">
                  <c:v>39.072</c:v>
                </c:pt>
                <c:pt idx="6">
                  <c:v>69.39</c:v>
                </c:pt>
                <c:pt idx="7">
                  <c:v>122.19</c:v>
                </c:pt>
                <c:pt idx="8">
                  <c:v>216.23</c:v>
                </c:pt>
                <c:pt idx="9">
                  <c:v>383.37</c:v>
                </c:pt>
                <c:pt idx="10">
                  <c:v>683</c:v>
                </c:pt>
              </c:numCache>
            </c:numRef>
          </c:xVal>
          <c:yVal>
            <c:numRef>
              <c:f>'09-02-2022'!$I$2:$I$12</c:f>
              <c:numCache>
                <c:formatCode>General</c:formatCode>
                <c:ptCount val="11"/>
                <c:pt idx="0">
                  <c:v>400</c:v>
                </c:pt>
                <c:pt idx="1">
                  <c:v>1600</c:v>
                </c:pt>
                <c:pt idx="2">
                  <c:v>2800</c:v>
                </c:pt>
                <c:pt idx="3">
                  <c:v>5130</c:v>
                </c:pt>
                <c:pt idx="4">
                  <c:v>8600</c:v>
                </c:pt>
                <c:pt idx="5">
                  <c:v>14900</c:v>
                </c:pt>
                <c:pt idx="6">
                  <c:v>26230</c:v>
                </c:pt>
                <c:pt idx="7">
                  <c:v>46870</c:v>
                </c:pt>
                <c:pt idx="8">
                  <c:v>81870</c:v>
                </c:pt>
                <c:pt idx="9">
                  <c:v>134620</c:v>
                </c:pt>
                <c:pt idx="10">
                  <c:v>203800</c:v>
                </c:pt>
              </c:numCache>
            </c:numRef>
          </c:yVal>
          <c:smooth val="0"/>
        </c:ser>
        <c:axId val="17498672"/>
        <c:axId val="57859379"/>
      </c:scatterChart>
      <c:valAx>
        <c:axId val="17498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859379"/>
        <c:crosses val="autoZero"/>
        <c:crossBetween val="midCat"/>
      </c:valAx>
      <c:valAx>
        <c:axId val="5785937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49867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687600</xdr:colOff>
      <xdr:row>16</xdr:row>
      <xdr:rowOff>57960</xdr:rowOff>
    </xdr:from>
    <xdr:to>
      <xdr:col>13</xdr:col>
      <xdr:colOff>686160</xdr:colOff>
      <xdr:row>45</xdr:row>
      <xdr:rowOff>57240</xdr:rowOff>
    </xdr:to>
    <xdr:graphicFrame>
      <xdr:nvGraphicFramePr>
        <xdr:cNvPr id="0" name=""/>
        <xdr:cNvGraphicFramePr/>
      </xdr:nvGraphicFramePr>
      <xdr:xfrm>
        <a:off x="2318040" y="2658600"/>
        <a:ext cx="9547200" cy="471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5" activeCellId="0" sqref="R35"/>
    </sheetView>
  </sheetViews>
  <sheetFormatPr defaultColWidth="11.5703125" defaultRowHeight="12.8" zeroHeight="false" outlineLevelRow="0" outlineLevelCol="0"/>
  <cols>
    <col collapsed="false" customWidth="true" hidden="false" outlineLevel="0" max="9" min="9" style="0" width="1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I1" s="0" t="s">
        <v>5</v>
      </c>
      <c r="J1" s="0" t="s">
        <v>6</v>
      </c>
      <c r="K1" s="0" t="s">
        <v>7</v>
      </c>
      <c r="L1" s="0" t="s">
        <v>8</v>
      </c>
    </row>
    <row r="2" customFormat="false" ht="12.8" hidden="false" customHeight="false" outlineLevel="0" collapsed="false">
      <c r="A2" s="0" t="n">
        <v>-50</v>
      </c>
      <c r="B2" s="0" t="n">
        <v>3.3</v>
      </c>
      <c r="C2" s="1" t="n">
        <f aca="false">20*LOG10((SQRT(2)*B2/4000)/(0.224))</f>
        <v>-45.6655814390449</v>
      </c>
      <c r="E2" s="0" t="n">
        <v>0</v>
      </c>
      <c r="F2" s="0" t="n">
        <v>1302</v>
      </c>
      <c r="I2" s="0" t="n">
        <f aca="false">F2*10^(E2/20)</f>
        <v>1302</v>
      </c>
      <c r="J2" s="1" t="n">
        <f aca="false">20*LOG10((SQRT(2)*I2/4000)/(0.224))</f>
        <v>6.25635944804077</v>
      </c>
      <c r="K2" s="2" t="n">
        <f aca="false">I2/B2</f>
        <v>394.545454545455</v>
      </c>
      <c r="L2" s="1" t="n">
        <f aca="false">J2-C2</f>
        <v>51.9219408870857</v>
      </c>
    </row>
    <row r="3" customFormat="false" ht="12.8" hidden="false" customHeight="false" outlineLevel="0" collapsed="false">
      <c r="A3" s="0" t="n">
        <v>-45</v>
      </c>
      <c r="B3" s="0" t="n">
        <v>5</v>
      </c>
      <c r="C3" s="1" t="n">
        <f aca="false">20*LOG10((SQRT(2)*B3/4000)/(0.224))</f>
        <v>-42.0564601498823</v>
      </c>
      <c r="E3" s="0" t="n">
        <v>20</v>
      </c>
      <c r="F3" s="0" t="n">
        <v>229</v>
      </c>
      <c r="I3" s="0" t="n">
        <f aca="false">F3*10^(E3/20)</f>
        <v>2290</v>
      </c>
      <c r="J3" s="1" t="n">
        <f aca="false">20*LOG10((SQRT(2)*I3/4000)/(0.224))</f>
        <v>11.1608494101951</v>
      </c>
      <c r="K3" s="2" t="n">
        <f aca="false">I3/B3</f>
        <v>458</v>
      </c>
      <c r="L3" s="1" t="n">
        <f aca="false">J3-C3</f>
        <v>53.2173095600774</v>
      </c>
    </row>
    <row r="4" customFormat="false" ht="12.8" hidden="false" customHeight="false" outlineLevel="0" collapsed="false">
      <c r="A4" s="0" t="n">
        <v>-40</v>
      </c>
      <c r="B4" s="0" t="n">
        <v>7.8</v>
      </c>
      <c r="C4" s="1" t="n">
        <f aca="false">20*LOG10((SQRT(2)*B4/4000)/(0.224))</f>
        <v>-38.1939681827931</v>
      </c>
      <c r="E4" s="0" t="n">
        <v>20</v>
      </c>
      <c r="F4" s="0" t="n">
        <v>394</v>
      </c>
      <c r="I4" s="0" t="n">
        <f aca="false">F4*10^(E4/20)</f>
        <v>3940</v>
      </c>
      <c r="J4" s="1" t="n">
        <f aca="false">20*LOG10((SQRT(2)*I4/4000)/(0.224))</f>
        <v>15.8740641999088</v>
      </c>
      <c r="K4" s="2" t="n">
        <f aca="false">I4/B4</f>
        <v>505.128205128205</v>
      </c>
      <c r="L4" s="1" t="n">
        <f aca="false">J4-C4</f>
        <v>54.0680323827019</v>
      </c>
    </row>
    <row r="5" customFormat="false" ht="12.8" hidden="false" customHeight="false" outlineLevel="0" collapsed="false">
      <c r="A5" s="0" t="n">
        <v>-35</v>
      </c>
      <c r="B5" s="0" t="n">
        <v>13.1</v>
      </c>
      <c r="C5" s="1" t="n">
        <f aca="false">20*LOG10((SQRT(2)*B5/4000)/(0.224))</f>
        <v>-33.6904343234874</v>
      </c>
      <c r="E5" s="0" t="n">
        <v>20</v>
      </c>
      <c r="F5" s="0" t="n">
        <v>678</v>
      </c>
      <c r="I5" s="0" t="n">
        <f aca="false">F5*10^(E5/20)</f>
        <v>6780</v>
      </c>
      <c r="J5" s="1" t="n">
        <f aca="false">20*LOG10((SQRT(2)*I5/4000)/(0.224))</f>
        <v>20.5887336407386</v>
      </c>
      <c r="K5" s="2" t="n">
        <f aca="false">I5/B5</f>
        <v>517.557251908397</v>
      </c>
      <c r="L5" s="1" t="n">
        <f aca="false">J5-C5</f>
        <v>54.279167964226</v>
      </c>
    </row>
    <row r="6" customFormat="false" ht="12.8" hidden="false" customHeight="false" outlineLevel="0" collapsed="false">
      <c r="A6" s="0" t="n">
        <v>-30</v>
      </c>
      <c r="B6" s="0" t="n">
        <v>22.8</v>
      </c>
      <c r="C6" s="1" t="n">
        <f aca="false">20*LOG10((SQRT(2)*B6/4000)/(0.224))</f>
        <v>-28.8771632965936</v>
      </c>
      <c r="E6" s="0" t="n">
        <v>20</v>
      </c>
      <c r="F6" s="0" t="n">
        <v>1199</v>
      </c>
      <c r="I6" s="0" t="n">
        <f aca="false">F6*10^(E6/20)</f>
        <v>11990</v>
      </c>
      <c r="J6" s="1" t="n">
        <f aca="false">20*LOG10((SQRT(2)*I6/4000)/(0.224))</f>
        <v>25.5405234253743</v>
      </c>
      <c r="K6" s="2" t="n">
        <f aca="false">I6/B6</f>
        <v>525.877192982456</v>
      </c>
      <c r="L6" s="1" t="n">
        <f aca="false">J6-C6</f>
        <v>54.4176867219679</v>
      </c>
    </row>
    <row r="7" customFormat="false" ht="12.8" hidden="false" customHeight="false" outlineLevel="0" collapsed="false">
      <c r="A7" s="0" t="n">
        <v>-25</v>
      </c>
      <c r="B7" s="0" t="n">
        <v>39.6</v>
      </c>
      <c r="C7" s="1" t="n">
        <f aca="false">20*LOG10((SQRT(2)*B7/4000)/(0.224))</f>
        <v>-24.0819565180924</v>
      </c>
      <c r="E7" s="0" t="n">
        <v>40</v>
      </c>
      <c r="F7" s="0" t="n">
        <v>218</v>
      </c>
      <c r="I7" s="0" t="n">
        <f aca="false">F7*10^(E7/20)</f>
        <v>21800</v>
      </c>
      <c r="J7" s="1" t="n">
        <f aca="false">20*LOG10((SQRT(2)*I7/4000)/(0.224))</f>
        <v>30.7332696354894</v>
      </c>
      <c r="K7" s="2" t="n">
        <f aca="false">I7/B7</f>
        <v>550.50505050505</v>
      </c>
      <c r="L7" s="1" t="n">
        <f aca="false">J7-C7</f>
        <v>54.8152261535819</v>
      </c>
    </row>
    <row r="8" customFormat="false" ht="12.8" hidden="false" customHeight="false" outlineLevel="0" collapsed="false">
      <c r="A8" s="0" t="n">
        <v>-20</v>
      </c>
      <c r="B8" s="0" t="n">
        <v>69.6</v>
      </c>
      <c r="C8" s="1" t="n">
        <f aca="false">20*LOG10((SQRT(2)*B8/4000)/(0.224))</f>
        <v>-19.1836754443915</v>
      </c>
      <c r="E8" s="0" t="n">
        <v>40</v>
      </c>
      <c r="F8" s="0" t="n">
        <v>379</v>
      </c>
      <c r="I8" s="0" t="n">
        <f aca="false">F8*10^(E8/20)</f>
        <v>37900</v>
      </c>
      <c r="J8" s="1" t="n">
        <f aca="false">20*LOG10((SQRT(2)*I8/4000)/(0.224))</f>
        <v>35.5369239627588</v>
      </c>
      <c r="K8" s="2" t="n">
        <f aca="false">I8/B8</f>
        <v>544.540229885058</v>
      </c>
      <c r="L8" s="1" t="n">
        <f aca="false">J8-C8</f>
        <v>54.7205994071502</v>
      </c>
    </row>
    <row r="9" customFormat="false" ht="12.8" hidden="false" customHeight="false" outlineLevel="0" collapsed="false">
      <c r="A9" s="0" t="n">
        <v>-15</v>
      </c>
      <c r="B9" s="0" t="n">
        <v>122.71</v>
      </c>
      <c r="C9" s="1" t="n">
        <f aca="false">20*LOG10((SQRT(2)*B9/4000)/(0.224))</f>
        <v>-14.2582611144417</v>
      </c>
      <c r="E9" s="0" t="n">
        <v>40</v>
      </c>
      <c r="F9" s="0" t="n">
        <v>669</v>
      </c>
      <c r="I9" s="0" t="n">
        <f aca="false">F9*10^(E9/20)</f>
        <v>66900</v>
      </c>
      <c r="J9" s="1" t="n">
        <f aca="false">20*LOG10((SQRT(2)*I9/4000)/(0.224))</f>
        <v>40.4726621187538</v>
      </c>
      <c r="K9" s="2" t="n">
        <f aca="false">I9/B9</f>
        <v>545.187841251732</v>
      </c>
      <c r="L9" s="1" t="n">
        <f aca="false">J9-C9</f>
        <v>54.7309232331954</v>
      </c>
    </row>
    <row r="10" customFormat="false" ht="12.8" hidden="false" customHeight="false" outlineLevel="0" collapsed="false">
      <c r="A10" s="0" t="n">
        <v>-10</v>
      </c>
      <c r="B10" s="0" t="n">
        <v>217.3</v>
      </c>
      <c r="C10" s="1" t="n">
        <f aca="false">20*LOG10((SQRT(2)*B10/4000)/(0.224))</f>
        <v>-9.2946657101922</v>
      </c>
      <c r="E10" s="0" t="n">
        <v>40</v>
      </c>
      <c r="F10" s="0" t="n">
        <v>1180</v>
      </c>
      <c r="I10" s="0" t="n">
        <f aca="false">F10*10^(E10/20)</f>
        <v>118000</v>
      </c>
      <c r="J10" s="1" t="n">
        <f aca="false">20*LOG10((SQRT(2)*I10/4000)/(0.224))</f>
        <v>45.4017799095198</v>
      </c>
      <c r="K10" s="2" t="n">
        <f aca="false">I10/B10</f>
        <v>543.028071790152</v>
      </c>
      <c r="L10" s="1" t="n">
        <f aca="false">J10-C10</f>
        <v>54.696445619712</v>
      </c>
    </row>
    <row r="11" customFormat="false" ht="12.8" hidden="false" customHeight="false" outlineLevel="0" collapsed="false">
      <c r="A11" s="0" t="n">
        <v>-5</v>
      </c>
      <c r="B11" s="0" t="n">
        <v>384.2</v>
      </c>
      <c r="C11" s="1" t="n">
        <f aca="false">20*LOG10((SQRT(2)*B11/4000)/(0.224))</f>
        <v>-4.3447130260892</v>
      </c>
      <c r="E11" s="0" t="n">
        <v>50</v>
      </c>
      <c r="F11" s="0" t="n">
        <v>669</v>
      </c>
      <c r="I11" s="2" t="n">
        <f aca="false">F11*10^(E11/20)</f>
        <v>211556.375465265</v>
      </c>
      <c r="J11" s="1" t="n">
        <f aca="false">20*LOG10((SQRT(2)*I11/4000)/(0.224))</f>
        <v>50.4726621187538</v>
      </c>
      <c r="K11" s="2" t="n">
        <f aca="false">I11/B11</f>
        <v>550.64126877997</v>
      </c>
      <c r="L11" s="1" t="n">
        <f aca="false">J11-C11</f>
        <v>54.817375144843</v>
      </c>
    </row>
    <row r="12" customFormat="false" ht="12.8" hidden="false" customHeight="false" outlineLevel="0" collapsed="false">
      <c r="A12" s="0" t="n">
        <v>0</v>
      </c>
      <c r="B12" s="0" t="n">
        <v>675.2</v>
      </c>
      <c r="C12" s="1" t="n">
        <f aca="false">20*LOG10((SQRT(2)*B12/4000)/(0.224))</f>
        <v>0.552788435749283</v>
      </c>
      <c r="E12" s="0" t="n">
        <v>50</v>
      </c>
      <c r="F12" s="0" t="n">
        <v>1179</v>
      </c>
      <c r="I12" s="2" t="n">
        <f aca="false">F12*10^(E12/20)</f>
        <v>372832.536133852</v>
      </c>
      <c r="J12" s="1" t="n">
        <f aca="false">20*LOG10((SQRT(2)*I12/4000)/(0.224))</f>
        <v>55.3944158652991</v>
      </c>
      <c r="K12" s="2" t="n">
        <f aca="false">I12/B12</f>
        <v>552.180888823833</v>
      </c>
      <c r="L12" s="1" t="n">
        <f aca="false">J12-C12</f>
        <v>54.8416274295498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3" activeCellId="0" sqref="K33"/>
    </sheetView>
  </sheetViews>
  <sheetFormatPr defaultColWidth="11.5703125" defaultRowHeight="12.8" zeroHeight="false" outlineLevelRow="0" outlineLevelCol="0"/>
  <cols>
    <col collapsed="false" customWidth="true" hidden="false" outlineLevel="0" max="9" min="9" style="0" width="1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I1" s="0" t="s">
        <v>9</v>
      </c>
      <c r="J1" s="0" t="s">
        <v>6</v>
      </c>
      <c r="K1" s="0" t="s">
        <v>7</v>
      </c>
      <c r="L1" s="0" t="s">
        <v>8</v>
      </c>
    </row>
    <row r="2" customFormat="false" ht="12.8" hidden="false" customHeight="false" outlineLevel="0" collapsed="false">
      <c r="A2" s="0" t="n">
        <v>-50</v>
      </c>
      <c r="B2" s="0" t="n">
        <v>3.3</v>
      </c>
      <c r="C2" s="1" t="n">
        <f aca="false">20*LOG10((SQRT(2)*B2/4000)/(0.224))</f>
        <v>-45.6655814390449</v>
      </c>
      <c r="E2" s="0" t="n">
        <v>0</v>
      </c>
      <c r="F2" s="0" t="n">
        <v>618</v>
      </c>
      <c r="I2" s="0" t="n">
        <f aca="false">F2*10^(E2/20)</f>
        <v>618</v>
      </c>
      <c r="J2" s="1" t="n">
        <f aca="false">20*LOG10((SQRT(2)*I2/4000)/(0.224))</f>
        <v>-0.216090734826375</v>
      </c>
      <c r="K2" s="2" t="n">
        <f aca="false">I2/B2</f>
        <v>187.272727272727</v>
      </c>
      <c r="L2" s="1" t="n">
        <f aca="false">J2-C2</f>
        <v>45.4494907042186</v>
      </c>
    </row>
    <row r="3" customFormat="false" ht="12.8" hidden="false" customHeight="false" outlineLevel="0" collapsed="false">
      <c r="A3" s="0" t="n">
        <v>-45</v>
      </c>
      <c r="B3" s="0" t="n">
        <v>5</v>
      </c>
      <c r="C3" s="1" t="n">
        <f aca="false">20*LOG10((SQRT(2)*B3/4000)/(0.224))</f>
        <v>-42.0564601498823</v>
      </c>
      <c r="E3" s="0" t="n">
        <v>20</v>
      </c>
      <c r="F3" s="0" t="n">
        <v>111</v>
      </c>
      <c r="I3" s="0" t="n">
        <f aca="false">F3*10^(E3/20)</f>
        <v>1110</v>
      </c>
      <c r="J3" s="1" t="n">
        <f aca="false">20*LOG10((SQRT(2)*I3/4000)/(0.224))</f>
        <v>4.87059933913046</v>
      </c>
      <c r="K3" s="2" t="n">
        <f aca="false">I3/B3</f>
        <v>222</v>
      </c>
      <c r="L3" s="1" t="n">
        <f aca="false">J3-C3</f>
        <v>46.9270594890128</v>
      </c>
    </row>
    <row r="4" customFormat="false" ht="12.8" hidden="false" customHeight="false" outlineLevel="0" collapsed="false">
      <c r="A4" s="0" t="n">
        <v>-40</v>
      </c>
      <c r="B4" s="0" t="n">
        <v>7.8</v>
      </c>
      <c r="C4" s="1" t="n">
        <f aca="false">20*LOG10((SQRT(2)*B4/4000)/(0.224))</f>
        <v>-38.1939681827931</v>
      </c>
      <c r="E4" s="0" t="n">
        <v>20</v>
      </c>
      <c r="F4" s="0" t="n">
        <v>175</v>
      </c>
      <c r="I4" s="0" t="n">
        <f aca="false">F4*10^(E4/20)</f>
        <v>1750</v>
      </c>
      <c r="J4" s="1" t="n">
        <f aca="false">20*LOG10((SQRT(2)*I4/4000)/(0.224))</f>
        <v>8.8249007371232</v>
      </c>
      <c r="K4" s="2" t="n">
        <f aca="false">I4/B4</f>
        <v>224.358974358974</v>
      </c>
      <c r="L4" s="1" t="n">
        <f aca="false">J4-C4</f>
        <v>47.0188689199163</v>
      </c>
    </row>
    <row r="5" customFormat="false" ht="12.8" hidden="false" customHeight="false" outlineLevel="0" collapsed="false">
      <c r="A5" s="0" t="n">
        <v>-35</v>
      </c>
      <c r="B5" s="0" t="n">
        <v>13.1</v>
      </c>
      <c r="C5" s="1" t="n">
        <f aca="false">20*LOG10((SQRT(2)*B5/4000)/(0.224))</f>
        <v>-33.6904343234874</v>
      </c>
      <c r="E5" s="0" t="n">
        <v>20</v>
      </c>
      <c r="F5" s="0" t="n">
        <v>300</v>
      </c>
      <c r="I5" s="0" t="n">
        <f aca="false">F5*10^(E5/20)</f>
        <v>3000</v>
      </c>
      <c r="J5" s="1" t="n">
        <f aca="false">20*LOG10((SQRT(2)*I5/4000)/(0.224))</f>
        <v>13.5065648577906</v>
      </c>
      <c r="K5" s="2" t="n">
        <f aca="false">I5/B5</f>
        <v>229.007633587786</v>
      </c>
      <c r="L5" s="1" t="n">
        <f aca="false">J5-C5</f>
        <v>47.196999181278</v>
      </c>
    </row>
    <row r="6" customFormat="false" ht="12.8" hidden="false" customHeight="false" outlineLevel="0" collapsed="false">
      <c r="A6" s="0" t="n">
        <v>-30</v>
      </c>
      <c r="B6" s="0" t="n">
        <v>22.8</v>
      </c>
      <c r="C6" s="1" t="n">
        <f aca="false">20*LOG10((SQRT(2)*B6/4000)/(0.224))</f>
        <v>-28.8771632965936</v>
      </c>
      <c r="E6" s="0" t="n">
        <v>20</v>
      </c>
      <c r="F6" s="0" t="n">
        <v>501</v>
      </c>
      <c r="I6" s="0" t="n">
        <f aca="false">F6*10^(E6/20)</f>
        <v>5010</v>
      </c>
      <c r="J6" s="1" t="n">
        <f aca="false">20*LOG10((SQRT(2)*I6/4000)/(0.224))</f>
        <v>17.9608942807422</v>
      </c>
      <c r="K6" s="2" t="n">
        <f aca="false">I6/B6</f>
        <v>219.736842105263</v>
      </c>
      <c r="L6" s="1" t="n">
        <f aca="false">J6-C6</f>
        <v>46.8380575773359</v>
      </c>
    </row>
    <row r="7" customFormat="false" ht="12.8" hidden="false" customHeight="false" outlineLevel="0" collapsed="false">
      <c r="A7" s="0" t="n">
        <v>-25</v>
      </c>
      <c r="B7" s="0" t="n">
        <v>39.6</v>
      </c>
      <c r="C7" s="1" t="n">
        <f aca="false">20*LOG10((SQRT(2)*B7/4000)/(0.224))</f>
        <v>-24.0819565180924</v>
      </c>
      <c r="E7" s="0" t="n">
        <v>20</v>
      </c>
      <c r="F7" s="0" t="n">
        <v>885</v>
      </c>
      <c r="I7" s="0" t="n">
        <f aca="false">F7*10^(E7/20)</f>
        <v>8850</v>
      </c>
      <c r="J7" s="1" t="n">
        <f aca="false">20*LOG10((SQRT(2)*I7/4000)/(0.224))</f>
        <v>22.9030051773538</v>
      </c>
      <c r="K7" s="2" t="n">
        <f aca="false">I7/B7</f>
        <v>223.484848484848</v>
      </c>
      <c r="L7" s="1" t="n">
        <f aca="false">J7-C7</f>
        <v>46.9849616954463</v>
      </c>
    </row>
    <row r="8" customFormat="false" ht="12.8" hidden="false" customHeight="false" outlineLevel="0" collapsed="false">
      <c r="A8" s="0" t="n">
        <v>-20</v>
      </c>
      <c r="B8" s="0" t="n">
        <v>69.6</v>
      </c>
      <c r="C8" s="1" t="n">
        <f aca="false">20*LOG10((SQRT(2)*B8/4000)/(0.224))</f>
        <v>-19.1836754443915</v>
      </c>
      <c r="E8" s="0" t="n">
        <v>40</v>
      </c>
      <c r="F8" s="0" t="n">
        <v>165</v>
      </c>
      <c r="I8" s="0" t="n">
        <f aca="false">F8*10^(E8/20)</f>
        <v>16500</v>
      </c>
      <c r="J8" s="1" t="n">
        <f aca="false">20*LOG10((SQRT(2)*I8/4000)/(0.224))</f>
        <v>28.3138186476754</v>
      </c>
      <c r="K8" s="2" t="n">
        <f aca="false">I8/B8</f>
        <v>237.068965517241</v>
      </c>
      <c r="L8" s="1" t="n">
        <f aca="false">J8-C8</f>
        <v>47.4974940920669</v>
      </c>
    </row>
    <row r="9" customFormat="false" ht="12.8" hidden="false" customHeight="false" outlineLevel="0" collapsed="false">
      <c r="A9" s="0" t="n">
        <v>-15</v>
      </c>
      <c r="B9" s="0" t="n">
        <v>122.71</v>
      </c>
      <c r="C9" s="1" t="n">
        <f aca="false">20*LOG10((SQRT(2)*B9/4000)/(0.224))</f>
        <v>-14.2582611144417</v>
      </c>
      <c r="E9" s="0" t="n">
        <v>40</v>
      </c>
      <c r="F9" s="0" t="n">
        <v>289</v>
      </c>
      <c r="I9" s="0" t="n">
        <f aca="false">F9*10^(E9/20)</f>
        <v>28900</v>
      </c>
      <c r="J9" s="1" t="n">
        <f aca="false">20*LOG10((SQRT(2)*I9/4000)/(0.224))</f>
        <v>33.1820966185283</v>
      </c>
      <c r="K9" s="2" t="n">
        <f aca="false">I9/B9</f>
        <v>235.514627984679</v>
      </c>
      <c r="L9" s="1" t="n">
        <f aca="false">J9-C9</f>
        <v>47.4403577329699</v>
      </c>
    </row>
    <row r="10" customFormat="false" ht="12.8" hidden="false" customHeight="false" outlineLevel="0" collapsed="false">
      <c r="A10" s="0" t="n">
        <v>-10</v>
      </c>
      <c r="B10" s="0" t="n">
        <v>217.3</v>
      </c>
      <c r="C10" s="1" t="n">
        <f aca="false">20*LOG10((SQRT(2)*B10/4000)/(0.224))</f>
        <v>-9.2946657101922</v>
      </c>
      <c r="E10" s="0" t="n">
        <v>40</v>
      </c>
      <c r="F10" s="0" t="n">
        <v>498</v>
      </c>
      <c r="I10" s="0" t="n">
        <f aca="false">F10*10^(E10/20)</f>
        <v>49800</v>
      </c>
      <c r="J10" s="1" t="n">
        <f aca="false">20*LOG10((SQRT(2)*I10/4000)/(0.224))</f>
        <v>37.9087266185917</v>
      </c>
      <c r="K10" s="2" t="n">
        <f aca="false">I10/B10</f>
        <v>229.176254026691</v>
      </c>
      <c r="L10" s="1" t="n">
        <f aca="false">J10-C10</f>
        <v>47.2033923287839</v>
      </c>
    </row>
    <row r="11" customFormat="false" ht="12.8" hidden="false" customHeight="false" outlineLevel="0" collapsed="false">
      <c r="A11" s="0" t="n">
        <v>-5</v>
      </c>
      <c r="B11" s="0" t="n">
        <v>384.2</v>
      </c>
      <c r="C11" s="1" t="n">
        <f aca="false">20*LOG10((SQRT(2)*B11/4000)/(0.224))</f>
        <v>-4.3447130260892</v>
      </c>
      <c r="E11" s="0" t="n">
        <v>40</v>
      </c>
      <c r="F11" s="0" t="n">
        <v>865</v>
      </c>
      <c r="I11" s="0" t="n">
        <f aca="false">F11*10^(E11/20)</f>
        <v>86500</v>
      </c>
      <c r="J11" s="1" t="n">
        <f aca="false">20*LOG10((SQRT(2)*I11/4000)/(0.224))</f>
        <v>42.7044619126936</v>
      </c>
      <c r="K11" s="2" t="n">
        <f aca="false">I11/B11</f>
        <v>225.143154606976</v>
      </c>
      <c r="L11" s="1" t="n">
        <f aca="false">J11-C11</f>
        <v>47.0491749387828</v>
      </c>
    </row>
    <row r="12" customFormat="false" ht="12.8" hidden="false" customHeight="false" outlineLevel="0" collapsed="false">
      <c r="A12" s="0" t="n">
        <v>0</v>
      </c>
      <c r="B12" s="0" t="n">
        <v>675.2</v>
      </c>
      <c r="C12" s="1" t="n">
        <f aca="false">20*LOG10((SQRT(2)*B12/4000)/(0.224))</f>
        <v>0.552788435749283</v>
      </c>
      <c r="E12" s="0" t="n">
        <v>40</v>
      </c>
      <c r="F12" s="0" t="n">
        <v>1481</v>
      </c>
      <c r="I12" s="0" t="n">
        <f aca="false">F12*10^(E12/20)</f>
        <v>148100</v>
      </c>
      <c r="J12" s="1" t="n">
        <f aca="false">20*LOG10((SQRT(2)*I12/4000)/(0.224))</f>
        <v>47.3752409338215</v>
      </c>
      <c r="K12" s="2" t="n">
        <f aca="false">I12/B12</f>
        <v>219.342417061611</v>
      </c>
      <c r="L12" s="1" t="n">
        <f aca="false">J12-C12</f>
        <v>46.8224524980722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1.5703125" defaultRowHeight="12.8" zeroHeight="false" outlineLevelRow="0" outlineLevelCol="0"/>
  <cols>
    <col collapsed="false" customWidth="true" hidden="false" outlineLevel="0" max="9" min="9" style="0" width="1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I1" s="0" t="s">
        <v>9</v>
      </c>
      <c r="J1" s="0" t="s">
        <v>6</v>
      </c>
      <c r="K1" s="0" t="s">
        <v>7</v>
      </c>
      <c r="L1" s="0" t="s">
        <v>8</v>
      </c>
    </row>
    <row r="2" customFormat="false" ht="12.8" hidden="false" customHeight="false" outlineLevel="0" collapsed="false">
      <c r="A2" s="0" t="n">
        <v>-50</v>
      </c>
      <c r="B2" s="0" t="n">
        <v>2.939</v>
      </c>
      <c r="C2" s="1" t="n">
        <f aca="false">20*LOG10((SQRT(2)*B2/4000)/(0.224))</f>
        <v>-46.6718685151504</v>
      </c>
      <c r="E2" s="0" t="n">
        <v>0</v>
      </c>
      <c r="F2" s="0" t="n">
        <v>400</v>
      </c>
      <c r="I2" s="0" t="n">
        <f aca="false">F2</f>
        <v>400</v>
      </c>
      <c r="J2" s="1" t="n">
        <f aca="false">20*LOG10((SQRT(2)*I2/4000)/(0.224))</f>
        <v>-3.99466041004344</v>
      </c>
      <c r="K2" s="2" t="n">
        <f aca="false">I2/B2</f>
        <v>136.100714528751</v>
      </c>
      <c r="L2" s="1" t="n">
        <f aca="false">J2-C2</f>
        <v>42.677208105107</v>
      </c>
    </row>
    <row r="3" customFormat="false" ht="12.8" hidden="false" customHeight="false" outlineLevel="0" collapsed="false">
      <c r="A3" s="0" t="n">
        <v>-45</v>
      </c>
      <c r="B3" s="0" t="n">
        <v>4.677</v>
      </c>
      <c r="C3" s="1" t="n">
        <f aca="false">20*LOG10((SQRT(2)*B3/4000)/(0.224))</f>
        <v>-42.6365128384326</v>
      </c>
      <c r="E3" s="0" t="n">
        <v>20</v>
      </c>
      <c r="F3" s="0" t="n">
        <v>160</v>
      </c>
      <c r="I3" s="0" t="n">
        <f aca="false">10*F3</f>
        <v>1600</v>
      </c>
      <c r="J3" s="1" t="n">
        <f aca="false">20*LOG10((SQRT(2)*I3/4000)/(0.224))</f>
        <v>8.0465394165158</v>
      </c>
      <c r="K3" s="2" t="n">
        <f aca="false">I3/B3</f>
        <v>342.099636519136</v>
      </c>
      <c r="L3" s="1" t="n">
        <f aca="false">J3-C3</f>
        <v>50.6830522549484</v>
      </c>
    </row>
    <row r="4" customFormat="false" ht="12.8" hidden="false" customHeight="false" outlineLevel="0" collapsed="false">
      <c r="A4" s="0" t="n">
        <v>-40</v>
      </c>
      <c r="B4" s="0" t="n">
        <v>7.546</v>
      </c>
      <c r="C4" s="1" t="n">
        <f aca="false">20*LOG10((SQRT(2)*B4/4000)/(0.224))</f>
        <v>-38.4815242193032</v>
      </c>
      <c r="E4" s="0" t="n">
        <v>20</v>
      </c>
      <c r="F4" s="0" t="n">
        <v>280</v>
      </c>
      <c r="I4" s="0" t="n">
        <f aca="false">10*F4</f>
        <v>2800</v>
      </c>
      <c r="J4" s="1" t="n">
        <f aca="false">20*LOG10((SQRT(2)*I4/4000)/(0.224))</f>
        <v>12.9073003902417</v>
      </c>
      <c r="K4" s="2" t="n">
        <f aca="false">I4/B4</f>
        <v>371.057513914657</v>
      </c>
      <c r="L4" s="1" t="n">
        <f aca="false">J4-C4</f>
        <v>51.3888246095449</v>
      </c>
    </row>
    <row r="5" customFormat="false" ht="12.8" hidden="false" customHeight="false" outlineLevel="0" collapsed="false">
      <c r="A5" s="0" t="n">
        <v>-35</v>
      </c>
      <c r="B5" s="0" t="n">
        <v>12.844</v>
      </c>
      <c r="C5" s="1" t="n">
        <f aca="false">20*LOG10((SQRT(2)*B5/4000)/(0.224))</f>
        <v>-33.8618542987134</v>
      </c>
      <c r="E5" s="0" t="n">
        <v>20</v>
      </c>
      <c r="F5" s="0" t="n">
        <v>513</v>
      </c>
      <c r="I5" s="0" t="n">
        <f aca="false">10*F5</f>
        <v>5130</v>
      </c>
      <c r="J5" s="1" t="n">
        <f aca="false">20*LOG10((SQRT(2)*I5/4000)/(0.224))</f>
        <v>18.1664870656336</v>
      </c>
      <c r="K5" s="2" t="n">
        <f aca="false">I5/B5</f>
        <v>399.408284023669</v>
      </c>
      <c r="L5" s="1" t="n">
        <f aca="false">J5-C5</f>
        <v>52.028341364347</v>
      </c>
    </row>
    <row r="6" customFormat="false" ht="12.8" hidden="false" customHeight="false" outlineLevel="0" collapsed="false">
      <c r="A6" s="0" t="n">
        <v>-30</v>
      </c>
      <c r="B6" s="0" t="n">
        <v>22.329</v>
      </c>
      <c r="C6" s="1" t="n">
        <f aca="false">20*LOG10((SQRT(2)*B6/4000)/(0.224))</f>
        <v>-29.058474762372</v>
      </c>
      <c r="E6" s="0" t="n">
        <v>20</v>
      </c>
      <c r="F6" s="0" t="n">
        <v>860</v>
      </c>
      <c r="I6" s="0" t="n">
        <f aca="false">10*F6</f>
        <v>8600</v>
      </c>
      <c r="J6" s="1" t="n">
        <f aca="false">20*LOG10((SQRT(2)*I6/4000)/(0.224))</f>
        <v>22.6541087882687</v>
      </c>
      <c r="K6" s="2" t="n">
        <f aca="false">I6/B6</f>
        <v>385.149357337991</v>
      </c>
      <c r="L6" s="1" t="n">
        <f aca="false">J6-C6</f>
        <v>51.7125835506407</v>
      </c>
    </row>
    <row r="7" customFormat="false" ht="12.8" hidden="false" customHeight="false" outlineLevel="0" collapsed="false">
      <c r="A7" s="0" t="n">
        <v>-25</v>
      </c>
      <c r="B7" s="0" t="n">
        <v>39.072</v>
      </c>
      <c r="C7" s="1" t="n">
        <f aca="false">20*LOG10((SQRT(2)*B7/4000)/(0.224))</f>
        <v>-24.1985473913069</v>
      </c>
      <c r="E7" s="0" t="n">
        <v>20</v>
      </c>
      <c r="F7" s="0" t="n">
        <v>1490</v>
      </c>
      <c r="G7" s="0" t="n">
        <v>40</v>
      </c>
      <c r="H7" s="0" t="n">
        <v>149.67</v>
      </c>
      <c r="I7" s="0" t="n">
        <f aca="false">10*F7</f>
        <v>14900</v>
      </c>
      <c r="J7" s="1" t="n">
        <f aca="false">20*LOG10((SQRT(2)*I7/4000)/(0.224))</f>
        <v>27.4278651316428</v>
      </c>
      <c r="K7" s="2" t="n">
        <f aca="false">I7/B7</f>
        <v>381.347256347256</v>
      </c>
      <c r="L7" s="1" t="n">
        <f aca="false">J7-C7</f>
        <v>51.6264125229497</v>
      </c>
    </row>
    <row r="8" customFormat="false" ht="12.8" hidden="false" customHeight="false" outlineLevel="0" collapsed="false">
      <c r="A8" s="0" t="n">
        <v>-20</v>
      </c>
      <c r="B8" s="0" t="n">
        <v>69.39</v>
      </c>
      <c r="C8" s="1" t="n">
        <f aca="false">20*LOG10((SQRT(2)*B8/4000)/(0.224))</f>
        <v>-19.2099224867971</v>
      </c>
      <c r="E8" s="0" t="n">
        <v>40</v>
      </c>
      <c r="F8" s="0" t="n">
        <v>262.3</v>
      </c>
      <c r="I8" s="0" t="n">
        <f aca="false">100*F8</f>
        <v>26230</v>
      </c>
      <c r="J8" s="1" t="n">
        <f aca="false">20*LOG10((SQRT(2)*I8/4000)/(0.224))</f>
        <v>32.3401055752044</v>
      </c>
      <c r="K8" s="2" t="n">
        <f aca="false">I8/B8</f>
        <v>378.008358553106</v>
      </c>
      <c r="L8" s="1" t="n">
        <f aca="false">J8-C8</f>
        <v>51.5500280620014</v>
      </c>
    </row>
    <row r="9" customFormat="false" ht="12.8" hidden="false" customHeight="false" outlineLevel="0" collapsed="false">
      <c r="A9" s="0" t="n">
        <v>-15</v>
      </c>
      <c r="B9" s="0" t="n">
        <v>122.19</v>
      </c>
      <c r="C9" s="1" t="n">
        <f aca="false">20*LOG10((SQRT(2)*B9/4000)/(0.224))</f>
        <v>-14.2951469404895</v>
      </c>
      <c r="E9" s="0" t="n">
        <v>40</v>
      </c>
      <c r="F9" s="0" t="n">
        <v>468.7</v>
      </c>
      <c r="I9" s="0" t="n">
        <f aca="false">100*F9</f>
        <v>46870</v>
      </c>
      <c r="J9" s="1" t="n">
        <f aca="false">20*LOG10((SQRT(2)*I9/4000)/(0.224))</f>
        <v>37.3820388338015</v>
      </c>
      <c r="K9" s="2" t="n">
        <f aca="false">I9/B9</f>
        <v>383.582944594484</v>
      </c>
      <c r="L9" s="1" t="n">
        <f aca="false">J9-C9</f>
        <v>51.677185774291</v>
      </c>
    </row>
    <row r="10" customFormat="false" ht="12.8" hidden="false" customHeight="false" outlineLevel="0" collapsed="false">
      <c r="A10" s="0" t="n">
        <v>-10</v>
      </c>
      <c r="B10" s="0" t="n">
        <v>216.23</v>
      </c>
      <c r="C10" s="1" t="n">
        <f aca="false">20*LOG10((SQRT(2)*B10/4000)/(0.224))</f>
        <v>-9.33754127028854</v>
      </c>
      <c r="E10" s="0" t="n">
        <v>40</v>
      </c>
      <c r="F10" s="0" t="n">
        <v>818.7</v>
      </c>
      <c r="I10" s="0" t="n">
        <f aca="false">100*F10</f>
        <v>81870</v>
      </c>
      <c r="J10" s="1" t="n">
        <f aca="false">20*LOG10((SQRT(2)*I10/4000)/(0.224))</f>
        <v>42.2266355711885</v>
      </c>
      <c r="K10" s="2" t="n">
        <f aca="false">I10/B10</f>
        <v>378.624612680942</v>
      </c>
      <c r="L10" s="1" t="n">
        <f aca="false">J10-C10</f>
        <v>51.564176841477</v>
      </c>
    </row>
    <row r="11" customFormat="false" ht="12.8" hidden="false" customHeight="false" outlineLevel="0" collapsed="false">
      <c r="A11" s="0" t="n">
        <v>-5</v>
      </c>
      <c r="B11" s="0" t="n">
        <v>383.37</v>
      </c>
      <c r="C11" s="1" t="n">
        <f aca="false">20*LOG10((SQRT(2)*B11/4000)/(0.224))</f>
        <v>-4.36349773942999</v>
      </c>
      <c r="E11" s="0" t="n">
        <v>40</v>
      </c>
      <c r="F11" s="0" t="n">
        <v>1346.2</v>
      </c>
      <c r="I11" s="0" t="n">
        <f aca="false">100*F11</f>
        <v>134620</v>
      </c>
      <c r="J11" s="1" t="n">
        <f aca="false">20*LOG10((SQRT(2)*I11/4000)/(0.224))</f>
        <v>46.5463314878119</v>
      </c>
      <c r="K11" s="2" t="n">
        <f aca="false">I11/B11</f>
        <v>351.149020528471</v>
      </c>
      <c r="L11" s="1" t="n">
        <f aca="false">J11-C11</f>
        <v>50.9098292272419</v>
      </c>
    </row>
    <row r="12" customFormat="false" ht="12.8" hidden="false" customHeight="false" outlineLevel="0" collapsed="false">
      <c r="A12" s="0" t="n">
        <v>0</v>
      </c>
      <c r="B12" s="0" t="n">
        <v>683</v>
      </c>
      <c r="C12" s="1" t="n">
        <f aca="false">20*LOG10((SQRT(2)*B12/4000)/(0.224))</f>
        <v>0.65255383702796</v>
      </c>
      <c r="E12" s="0" t="n">
        <v>40</v>
      </c>
      <c r="F12" s="0" t="n">
        <v>2038</v>
      </c>
      <c r="I12" s="0" t="n">
        <f aca="false">100*F12</f>
        <v>203800</v>
      </c>
      <c r="J12" s="1" t="n">
        <f aca="false">20*LOG10((SQRT(2)*I12/4000)/(0.224))</f>
        <v>50.1482233568055</v>
      </c>
      <c r="K12" s="2" t="n">
        <f aca="false">I12/B12</f>
        <v>298.389458272328</v>
      </c>
      <c r="L12" s="1" t="n">
        <f aca="false">J12-C12</f>
        <v>49.4956695197775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2022-02-09T14:31:03Z</dcterms:created>
  <dc:creator/>
  <dc:description/>
  <dc:language>en-GB</dc:language>
  <cp:lastModifiedBy/>
  <dcterms:modified xsi:type="dcterms:W3CDTF">2022-10-17T15:39:54Z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