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Desktop\大三下\科研\data\csv文件\证监会财报\"/>
    </mc:Choice>
  </mc:AlternateContent>
  <bookViews>
    <workbookView xWindow="0" yWindow="0" windowWidth="21570" windowHeight="7605"/>
  </bookViews>
  <sheets>
    <sheet name="张家界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2" i="2" l="1"/>
  <c r="B281" i="2"/>
  <c r="B273" i="2"/>
  <c r="B265" i="2"/>
  <c r="B257" i="2"/>
  <c r="B248" i="2"/>
  <c r="B239" i="2"/>
  <c r="B231" i="2"/>
  <c r="B222" i="2"/>
  <c r="B214" i="2"/>
  <c r="B205" i="2"/>
  <c r="B197" i="2"/>
  <c r="B189" i="2"/>
  <c r="B181" i="2"/>
  <c r="B168" i="2"/>
  <c r="B160" i="2"/>
  <c r="B151" i="2"/>
  <c r="B143" i="2"/>
  <c r="B134" i="2"/>
  <c r="B126" i="2"/>
  <c r="B118" i="2"/>
  <c r="B110" i="2"/>
  <c r="B101" i="2"/>
  <c r="B93" i="2"/>
  <c r="B85" i="2"/>
  <c r="B76" i="2"/>
  <c r="B68" i="2"/>
  <c r="B60" i="2"/>
  <c r="B46" i="2"/>
  <c r="B38" i="2"/>
  <c r="B30" i="2"/>
  <c r="B21" i="2"/>
  <c r="B13" i="2"/>
  <c r="B262" i="2"/>
  <c r="B245" i="2"/>
  <c r="B219" i="2"/>
  <c r="B194" i="2"/>
  <c r="B165" i="2"/>
  <c r="B140" i="2"/>
  <c r="B115" i="2"/>
  <c r="B90" i="2"/>
  <c r="B65" i="2"/>
  <c r="B35" i="2"/>
  <c r="B10" i="2"/>
  <c r="B253" i="2"/>
  <c r="B235" i="2"/>
  <c r="B210" i="2"/>
  <c r="B177" i="2"/>
  <c r="B147" i="2"/>
  <c r="B105" i="2"/>
  <c r="B64" i="2"/>
  <c r="B34" i="2"/>
  <c r="B280" i="2"/>
  <c r="B272" i="2"/>
  <c r="B264" i="2"/>
  <c r="B256" i="2"/>
  <c r="B247" i="2"/>
  <c r="B238" i="2"/>
  <c r="B230" i="2"/>
  <c r="B221" i="2"/>
  <c r="B213" i="2"/>
  <c r="B204" i="2"/>
  <c r="B196" i="2"/>
  <c r="B188" i="2"/>
  <c r="B180" i="2"/>
  <c r="B167" i="2"/>
  <c r="B159" i="2"/>
  <c r="B150" i="2"/>
  <c r="B142" i="2"/>
  <c r="B133" i="2"/>
  <c r="B125" i="2"/>
  <c r="B117" i="2"/>
  <c r="B109" i="2"/>
  <c r="B100" i="2"/>
  <c r="B92" i="2"/>
  <c r="B84" i="2"/>
  <c r="B75" i="2"/>
  <c r="B67" i="2"/>
  <c r="B59" i="2"/>
  <c r="B45" i="2"/>
  <c r="B37" i="2"/>
  <c r="B29" i="2"/>
  <c r="B20" i="2"/>
  <c r="B12" i="2"/>
  <c r="B270" i="2"/>
  <c r="B228" i="2"/>
  <c r="B202" i="2"/>
  <c r="B178" i="2"/>
  <c r="B148" i="2"/>
  <c r="B123" i="2"/>
  <c r="B106" i="2"/>
  <c r="B81" i="2"/>
  <c r="B52" i="2"/>
  <c r="B27" i="2"/>
  <c r="B269" i="2"/>
  <c r="B244" i="2"/>
  <c r="B218" i="2"/>
  <c r="B185" i="2"/>
  <c r="B156" i="2"/>
  <c r="B114" i="2"/>
  <c r="B80" i="2"/>
  <c r="B17" i="2"/>
  <c r="B279" i="2"/>
  <c r="B271" i="2"/>
  <c r="B263" i="2"/>
  <c r="B255" i="2"/>
  <c r="B246" i="2"/>
  <c r="B237" i="2"/>
  <c r="B229" i="2"/>
  <c r="B220" i="2"/>
  <c r="B212" i="2"/>
  <c r="B203" i="2"/>
  <c r="B195" i="2"/>
  <c r="B187" i="2"/>
  <c r="B179" i="2"/>
  <c r="B166" i="2"/>
  <c r="B158" i="2"/>
  <c r="B149" i="2"/>
  <c r="B141" i="2"/>
  <c r="B132" i="2"/>
  <c r="B124" i="2"/>
  <c r="B116" i="2"/>
  <c r="B108" i="2"/>
  <c r="B99" i="2"/>
  <c r="B91" i="2"/>
  <c r="B83" i="2"/>
  <c r="B74" i="2"/>
  <c r="B66" i="2"/>
  <c r="B53" i="2"/>
  <c r="B44" i="2"/>
  <c r="B36" i="2"/>
  <c r="B28" i="2"/>
  <c r="B19" i="2"/>
  <c r="B11" i="2"/>
  <c r="B254" i="2"/>
  <c r="B236" i="2"/>
  <c r="B211" i="2"/>
  <c r="B186" i="2"/>
  <c r="B157" i="2"/>
  <c r="B131" i="2"/>
  <c r="B98" i="2"/>
  <c r="B73" i="2"/>
  <c r="B43" i="2"/>
  <c r="B18" i="2"/>
  <c r="B261" i="2"/>
  <c r="B227" i="2"/>
  <c r="B193" i="2"/>
  <c r="B139" i="2"/>
  <c r="B97" i="2"/>
  <c r="B50" i="2"/>
  <c r="B9" i="2"/>
  <c r="B278" i="2"/>
  <c r="B277" i="2"/>
  <c r="B276" i="2"/>
  <c r="B268" i="2"/>
  <c r="B260" i="2"/>
  <c r="B252" i="2"/>
  <c r="B242" i="2"/>
  <c r="B234" i="2"/>
  <c r="B226" i="2"/>
  <c r="B217" i="2"/>
  <c r="B209" i="2"/>
  <c r="B200" i="2"/>
  <c r="B192" i="2"/>
  <c r="B184" i="2"/>
  <c r="B171" i="2"/>
  <c r="B163" i="2"/>
  <c r="B155" i="2"/>
  <c r="B146" i="2"/>
  <c r="B138" i="2"/>
  <c r="B129" i="2"/>
  <c r="B121" i="2"/>
  <c r="B113" i="2"/>
  <c r="B104" i="2"/>
  <c r="B96" i="2"/>
  <c r="B88" i="2"/>
  <c r="B79" i="2"/>
  <c r="B71" i="2"/>
  <c r="B63" i="2"/>
  <c r="B49" i="2"/>
  <c r="B41" i="2"/>
  <c r="B33" i="2"/>
  <c r="B24" i="2"/>
  <c r="B16" i="2"/>
  <c r="B8" i="2"/>
  <c r="B266" i="2"/>
  <c r="B258" i="2"/>
  <c r="B240" i="2"/>
  <c r="B223" i="2"/>
  <c r="B206" i="2"/>
  <c r="B190" i="2"/>
  <c r="B169" i="2"/>
  <c r="B161" i="2"/>
  <c r="B144" i="2"/>
  <c r="B127" i="2"/>
  <c r="B111" i="2"/>
  <c r="B94" i="2"/>
  <c r="B77" i="2"/>
  <c r="B61" i="2"/>
  <c r="B39" i="2"/>
  <c r="B22" i="2"/>
  <c r="B14" i="2"/>
  <c r="B201" i="2"/>
  <c r="B122" i="2"/>
  <c r="B72" i="2"/>
  <c r="B25" i="2"/>
  <c r="B275" i="2"/>
  <c r="B267" i="2"/>
  <c r="B259" i="2"/>
  <c r="B251" i="2"/>
  <c r="B241" i="2"/>
  <c r="B233" i="2"/>
  <c r="B224" i="2"/>
  <c r="B216" i="2"/>
  <c r="B208" i="2"/>
  <c r="B199" i="2"/>
  <c r="B191" i="2"/>
  <c r="B183" i="2"/>
  <c r="B170" i="2"/>
  <c r="B162" i="2"/>
  <c r="B154" i="2"/>
  <c r="B145" i="2"/>
  <c r="B137" i="2"/>
  <c r="B128" i="2"/>
  <c r="B120" i="2"/>
  <c r="B112" i="2"/>
  <c r="B103" i="2"/>
  <c r="B95" i="2"/>
  <c r="B87" i="2"/>
  <c r="B78" i="2"/>
  <c r="B70" i="2"/>
  <c r="B62" i="2"/>
  <c r="B48" i="2"/>
  <c r="B40" i="2"/>
  <c r="B32" i="2"/>
  <c r="B23" i="2"/>
  <c r="B15" i="2"/>
  <c r="B7" i="2"/>
  <c r="B274" i="2"/>
  <c r="B249" i="2"/>
  <c r="B232" i="2"/>
  <c r="B215" i="2"/>
  <c r="B198" i="2"/>
  <c r="B182" i="2"/>
  <c r="B153" i="2"/>
  <c r="B135" i="2"/>
  <c r="B119" i="2"/>
  <c r="B102" i="2"/>
  <c r="B86" i="2"/>
  <c r="B69" i="2"/>
  <c r="B47" i="2"/>
  <c r="B31" i="2"/>
  <c r="B2" i="2"/>
  <c r="B164" i="2"/>
  <c r="B130" i="2"/>
  <c r="B89" i="2"/>
  <c r="B42" i="2"/>
</calcChain>
</file>

<file path=xl/comments1.xml><?xml version="1.0" encoding="utf-8"?>
<comments xmlns="http://schemas.openxmlformats.org/spreadsheetml/2006/main">
  <authors>
    <author>zlf</author>
  </authors>
  <commentList>
    <comment ref="A6" authorId="0" shapeId="0">
      <text>
        <r>
          <rPr>
            <b/>
            <sz val="9"/>
            <color indexed="81"/>
            <rFont val="宋体"/>
            <family val="3"/>
            <charset val="134"/>
          </rPr>
          <t>报表类型：财务报表(中国大陆,新准则)\n企业类型：一般企业</t>
        </r>
      </text>
    </comment>
    <comment ref="A57" authorId="0" shapeId="0">
      <text>
        <r>
          <rPr>
            <b/>
            <sz val="9"/>
            <color indexed="81"/>
            <rFont val="宋体"/>
            <family val="3"/>
            <charset val="134"/>
          </rPr>
          <t>报表类型：财务报表(中国大陆,新准则)\n企业类型：一般企业</t>
        </r>
      </text>
    </comment>
    <comment ref="A175" authorId="0" shapeId="0">
      <text>
        <r>
          <rPr>
            <b/>
            <sz val="9"/>
            <color indexed="81"/>
            <rFont val="宋体"/>
            <family val="3"/>
            <charset val="134"/>
          </rPr>
          <t>报表类型：财务报表(中国大陆,新准则)\n企业类型：一般企业</t>
        </r>
      </text>
    </comment>
  </commentList>
</comments>
</file>

<file path=xl/sharedStrings.xml><?xml version="1.0" encoding="utf-8"?>
<sst xmlns="http://schemas.openxmlformats.org/spreadsheetml/2006/main" count="277" uniqueCount="275">
  <si>
    <r>
      <rPr>
        <sz val="9"/>
        <color theme="1"/>
        <rFont val="宋体"/>
        <family val="2"/>
        <charset val="134"/>
      </rPr>
      <t>证券代码</t>
    </r>
  </si>
  <si>
    <r>
      <rPr>
        <sz val="9"/>
        <color theme="1"/>
        <rFont val="宋体"/>
        <family val="2"/>
        <charset val="134"/>
      </rPr>
      <t>证券简称</t>
    </r>
  </si>
  <si>
    <r>
      <rPr>
        <sz val="9"/>
        <color theme="1"/>
        <rFont val="宋体"/>
        <family val="2"/>
        <charset val="134"/>
      </rPr>
      <t>报告参数</t>
    </r>
  </si>
  <si>
    <r>
      <rPr>
        <sz val="9"/>
        <color theme="1"/>
        <rFont val="宋体"/>
        <family val="2"/>
        <charset val="134"/>
      </rPr>
      <t>报表类型</t>
    </r>
  </si>
  <si>
    <r>
      <rPr>
        <b/>
        <sz val="9"/>
        <color theme="1"/>
        <rFont val="宋体"/>
        <family val="2"/>
        <charset val="134"/>
      </rPr>
      <t>利润表</t>
    </r>
    <r>
      <rPr>
        <b/>
        <sz val="9"/>
        <color theme="1"/>
        <rFont val="Arial"/>
        <family val="2"/>
      </rPr>
      <t>(</t>
    </r>
    <r>
      <rPr>
        <b/>
        <sz val="9"/>
        <color theme="1"/>
        <rFont val="宋体"/>
        <family val="2"/>
        <charset val="134"/>
      </rPr>
      <t>原始货币</t>
    </r>
    <r>
      <rPr>
        <b/>
        <sz val="9"/>
        <color theme="1"/>
        <rFont val="Arial"/>
        <family val="2"/>
      </rPr>
      <t xml:space="preserve">, </t>
    </r>
    <r>
      <rPr>
        <b/>
        <sz val="9"/>
        <color theme="1"/>
        <rFont val="宋体"/>
        <family val="2"/>
        <charset val="134"/>
      </rPr>
      <t>元</t>
    </r>
    <r>
      <rPr>
        <b/>
        <sz val="9"/>
        <color theme="1"/>
        <rFont val="Arial"/>
        <family val="2"/>
      </rPr>
      <t>)</t>
    </r>
  </si>
  <si>
    <r>
      <rPr>
        <b/>
        <sz val="9"/>
        <color theme="1"/>
        <rFont val="宋体"/>
        <family val="2"/>
        <charset val="134"/>
      </rPr>
      <t>一、营业总收入</t>
    </r>
  </si>
  <si>
    <r>
      <t xml:space="preserve">        </t>
    </r>
    <r>
      <rPr>
        <sz val="9"/>
        <color theme="1"/>
        <rFont val="宋体"/>
        <family val="2"/>
        <charset val="134"/>
      </rPr>
      <t>营业收入</t>
    </r>
  </si>
  <si>
    <r>
      <t xml:space="preserve">        </t>
    </r>
    <r>
      <rPr>
        <sz val="9"/>
        <color theme="1"/>
        <rFont val="宋体"/>
        <family val="2"/>
        <charset val="134"/>
      </rPr>
      <t>利息收入</t>
    </r>
  </si>
  <si>
    <r>
      <t xml:space="preserve">        </t>
    </r>
    <r>
      <rPr>
        <sz val="9"/>
        <color theme="1"/>
        <rFont val="宋体"/>
        <family val="2"/>
        <charset val="134"/>
      </rPr>
      <t>已赚保费</t>
    </r>
  </si>
  <si>
    <r>
      <t xml:space="preserve">        </t>
    </r>
    <r>
      <rPr>
        <sz val="9"/>
        <color theme="1"/>
        <rFont val="宋体"/>
        <family val="2"/>
        <charset val="134"/>
      </rPr>
      <t>手续费及佣金收入</t>
    </r>
  </si>
  <si>
    <r>
      <rPr>
        <b/>
        <sz val="9"/>
        <color theme="1"/>
        <rFont val="宋体"/>
        <family val="2"/>
        <charset val="134"/>
      </rPr>
      <t>二、营业总成本</t>
    </r>
  </si>
  <si>
    <r>
      <t xml:space="preserve">        </t>
    </r>
    <r>
      <rPr>
        <sz val="9"/>
        <color theme="1"/>
        <rFont val="宋体"/>
        <family val="2"/>
        <charset val="134"/>
      </rPr>
      <t>营业成本</t>
    </r>
  </si>
  <si>
    <r>
      <t xml:space="preserve">        </t>
    </r>
    <r>
      <rPr>
        <sz val="9"/>
        <color theme="1"/>
        <rFont val="宋体"/>
        <family val="2"/>
        <charset val="134"/>
      </rPr>
      <t>利息支出</t>
    </r>
  </si>
  <si>
    <r>
      <t xml:space="preserve">        </t>
    </r>
    <r>
      <rPr>
        <sz val="9"/>
        <color theme="1"/>
        <rFont val="宋体"/>
        <family val="2"/>
        <charset val="134"/>
      </rPr>
      <t>手续费及佣金支出</t>
    </r>
  </si>
  <si>
    <r>
      <t xml:space="preserve">        </t>
    </r>
    <r>
      <rPr>
        <sz val="9"/>
        <color theme="1"/>
        <rFont val="宋体"/>
        <family val="2"/>
        <charset val="134"/>
      </rPr>
      <t>退保金</t>
    </r>
  </si>
  <si>
    <r>
      <t xml:space="preserve">        </t>
    </r>
    <r>
      <rPr>
        <sz val="9"/>
        <color theme="1"/>
        <rFont val="宋体"/>
        <family val="2"/>
        <charset val="134"/>
      </rPr>
      <t>赔付支出净额</t>
    </r>
  </si>
  <si>
    <r>
      <t xml:space="preserve">        </t>
    </r>
    <r>
      <rPr>
        <sz val="9"/>
        <color theme="1"/>
        <rFont val="宋体"/>
        <family val="2"/>
        <charset val="134"/>
      </rPr>
      <t>提取保险合同准备金净额</t>
    </r>
  </si>
  <si>
    <r>
      <t xml:space="preserve">        </t>
    </r>
    <r>
      <rPr>
        <sz val="9"/>
        <color theme="1"/>
        <rFont val="宋体"/>
        <family val="2"/>
        <charset val="134"/>
      </rPr>
      <t>保单红利支出</t>
    </r>
  </si>
  <si>
    <r>
      <t xml:space="preserve">        </t>
    </r>
    <r>
      <rPr>
        <sz val="9"/>
        <color theme="1"/>
        <rFont val="宋体"/>
        <family val="2"/>
        <charset val="134"/>
      </rPr>
      <t>分保费用</t>
    </r>
  </si>
  <si>
    <r>
      <t xml:space="preserve">        </t>
    </r>
    <r>
      <rPr>
        <sz val="9"/>
        <color theme="1"/>
        <rFont val="宋体"/>
        <family val="2"/>
        <charset val="134"/>
      </rPr>
      <t>营业税金及附加</t>
    </r>
  </si>
  <si>
    <r>
      <t xml:space="preserve">        </t>
    </r>
    <r>
      <rPr>
        <sz val="9"/>
        <color theme="1"/>
        <rFont val="宋体"/>
        <family val="2"/>
        <charset val="134"/>
      </rPr>
      <t>销售费用</t>
    </r>
  </si>
  <si>
    <r>
      <t xml:space="preserve">        </t>
    </r>
    <r>
      <rPr>
        <sz val="9"/>
        <color theme="1"/>
        <rFont val="宋体"/>
        <family val="2"/>
        <charset val="134"/>
      </rPr>
      <t>管理费用</t>
    </r>
  </si>
  <si>
    <r>
      <t xml:space="preserve">        </t>
    </r>
    <r>
      <rPr>
        <sz val="9"/>
        <color theme="1"/>
        <rFont val="宋体"/>
        <family val="2"/>
        <charset val="134"/>
      </rPr>
      <t>财务费用</t>
    </r>
  </si>
  <si>
    <r>
      <t xml:space="preserve">        </t>
    </r>
    <r>
      <rPr>
        <sz val="9"/>
        <color theme="1"/>
        <rFont val="宋体"/>
        <family val="2"/>
        <charset val="134"/>
      </rPr>
      <t>资产减值损失</t>
    </r>
  </si>
  <si>
    <r>
      <rPr>
        <b/>
        <sz val="9"/>
        <color theme="1"/>
        <rFont val="宋体"/>
        <family val="2"/>
        <charset val="134"/>
      </rPr>
      <t>三、其他经营收益</t>
    </r>
  </si>
  <si>
    <r>
      <t xml:space="preserve">        </t>
    </r>
    <r>
      <rPr>
        <sz val="9"/>
        <color theme="1"/>
        <rFont val="宋体"/>
        <family val="2"/>
        <charset val="134"/>
      </rPr>
      <t>公允价值变动净收益</t>
    </r>
  </si>
  <si>
    <r>
      <t xml:space="preserve">        </t>
    </r>
    <r>
      <rPr>
        <sz val="9"/>
        <color theme="1"/>
        <rFont val="宋体"/>
        <family val="2"/>
        <charset val="134"/>
      </rPr>
      <t>投资净收益</t>
    </r>
  </si>
  <si>
    <r>
      <t xml:space="preserve">        </t>
    </r>
    <r>
      <rPr>
        <sz val="9"/>
        <color theme="1"/>
        <rFont val="宋体"/>
        <family val="2"/>
        <charset val="134"/>
      </rPr>
      <t>其中：对联营企业和合营企业的投资收益</t>
    </r>
  </si>
  <si>
    <r>
      <t xml:space="preserve">        </t>
    </r>
    <r>
      <rPr>
        <sz val="9"/>
        <color theme="1"/>
        <rFont val="宋体"/>
        <family val="2"/>
        <charset val="134"/>
      </rPr>
      <t>汇兑净收益</t>
    </r>
  </si>
  <si>
    <r>
      <t xml:space="preserve">        </t>
    </r>
    <r>
      <rPr>
        <sz val="9"/>
        <color theme="1"/>
        <rFont val="宋体"/>
        <family val="2"/>
        <charset val="134"/>
      </rPr>
      <t>加：营业利润差额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</si>
  <si>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加：营业利润差额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</si>
  <si>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rPr>
        <b/>
        <sz val="9"/>
        <color theme="1"/>
        <rFont val="宋体"/>
        <family val="2"/>
        <charset val="134"/>
      </rPr>
      <t>四、营业利润</t>
    </r>
  </si>
  <si>
    <r>
      <t xml:space="preserve">        </t>
    </r>
    <r>
      <rPr>
        <sz val="9"/>
        <color theme="1"/>
        <rFont val="宋体"/>
        <family val="2"/>
        <charset val="134"/>
      </rPr>
      <t>加：营业外收入</t>
    </r>
  </si>
  <si>
    <r>
      <t xml:space="preserve">        </t>
    </r>
    <r>
      <rPr>
        <sz val="9"/>
        <color theme="1"/>
        <rFont val="宋体"/>
        <family val="2"/>
        <charset val="134"/>
      </rPr>
      <t>减：营业外支出</t>
    </r>
  </si>
  <si>
    <r>
      <t xml:space="preserve">        </t>
    </r>
    <r>
      <rPr>
        <sz val="9"/>
        <color theme="1"/>
        <rFont val="宋体"/>
        <family val="2"/>
        <charset val="134"/>
      </rPr>
      <t>其中：非流动资产处置净损失</t>
    </r>
  </si>
  <si>
    <r>
      <t xml:space="preserve">        </t>
    </r>
    <r>
      <rPr>
        <sz val="9"/>
        <color theme="1"/>
        <rFont val="宋体"/>
        <family val="2"/>
        <charset val="134"/>
      </rPr>
      <t>加：利润总额差额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</si>
  <si>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加：利润总额差额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</si>
  <si>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rPr>
        <b/>
        <sz val="9"/>
        <color theme="1"/>
        <rFont val="宋体"/>
        <family val="2"/>
        <charset val="134"/>
      </rPr>
      <t>五、利润总额</t>
    </r>
  </si>
  <si>
    <r>
      <t xml:space="preserve">        </t>
    </r>
    <r>
      <rPr>
        <sz val="9"/>
        <color theme="1"/>
        <rFont val="宋体"/>
        <family val="2"/>
        <charset val="134"/>
      </rPr>
      <t>减：所得税</t>
    </r>
  </si>
  <si>
    <r>
      <t xml:space="preserve">        </t>
    </r>
    <r>
      <rPr>
        <sz val="9"/>
        <color theme="1"/>
        <rFont val="宋体"/>
        <family val="2"/>
        <charset val="134"/>
      </rPr>
      <t>加：未确认的投资损失</t>
    </r>
  </si>
  <si>
    <r>
      <t xml:space="preserve">        </t>
    </r>
    <r>
      <rPr>
        <sz val="9"/>
        <color theme="1"/>
        <rFont val="宋体"/>
        <family val="2"/>
        <charset val="134"/>
      </rPr>
      <t>加：净利润差额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</si>
  <si>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加：净利润差额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</si>
  <si>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rPr>
        <b/>
        <sz val="9"/>
        <color theme="1"/>
        <rFont val="宋体"/>
        <family val="2"/>
        <charset val="134"/>
      </rPr>
      <t>六、净利润</t>
    </r>
  </si>
  <si>
    <r>
      <t xml:space="preserve">        </t>
    </r>
    <r>
      <rPr>
        <sz val="9"/>
        <color theme="1"/>
        <rFont val="宋体"/>
        <family val="2"/>
        <charset val="134"/>
      </rPr>
      <t>减：少数股东损益</t>
    </r>
  </si>
  <si>
    <r>
      <t xml:space="preserve">        </t>
    </r>
    <r>
      <rPr>
        <b/>
        <sz val="9"/>
        <color theme="1"/>
        <rFont val="宋体"/>
        <family val="2"/>
        <charset val="134"/>
      </rPr>
      <t>归属于母公司所有者的净利润</t>
    </r>
  </si>
  <si>
    <r>
      <t xml:space="preserve">        </t>
    </r>
    <r>
      <rPr>
        <sz val="9"/>
        <color theme="1"/>
        <rFont val="宋体"/>
        <family val="2"/>
        <charset val="134"/>
      </rPr>
      <t>加：其他综合收益</t>
    </r>
  </si>
  <si>
    <r>
      <rPr>
        <b/>
        <sz val="9"/>
        <color theme="1"/>
        <rFont val="宋体"/>
        <family val="2"/>
        <charset val="134"/>
      </rPr>
      <t>七、综合收益总额</t>
    </r>
  </si>
  <si>
    <r>
      <t xml:space="preserve">        </t>
    </r>
    <r>
      <rPr>
        <sz val="9"/>
        <color theme="1"/>
        <rFont val="宋体"/>
        <family val="2"/>
        <charset val="134"/>
      </rPr>
      <t>减：归属于少数股东的综合收益总额</t>
    </r>
  </si>
  <si>
    <r>
      <t xml:space="preserve">        </t>
    </r>
    <r>
      <rPr>
        <sz val="9"/>
        <color theme="1"/>
        <rFont val="宋体"/>
        <family val="2"/>
        <charset val="134"/>
      </rPr>
      <t>归属于母公司普通股东综合收益总额</t>
    </r>
  </si>
  <si>
    <r>
      <rPr>
        <b/>
        <sz val="9"/>
        <color theme="1"/>
        <rFont val="宋体"/>
        <family val="2"/>
        <charset val="134"/>
      </rPr>
      <t>八、每股收益：</t>
    </r>
  </si>
  <si>
    <r>
      <t xml:space="preserve">        (</t>
    </r>
    <r>
      <rPr>
        <sz val="9"/>
        <color theme="1"/>
        <rFont val="宋体"/>
        <family val="2"/>
        <charset val="134"/>
      </rPr>
      <t>一</t>
    </r>
    <r>
      <rPr>
        <sz val="9"/>
        <color theme="1"/>
        <rFont val="Arial"/>
        <family val="2"/>
      </rPr>
      <t xml:space="preserve">) </t>
    </r>
    <r>
      <rPr>
        <sz val="9"/>
        <color theme="1"/>
        <rFont val="宋体"/>
        <family val="2"/>
        <charset val="134"/>
      </rPr>
      <t>基本每股收益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元</t>
    </r>
    <r>
      <rPr>
        <sz val="9"/>
        <color theme="1"/>
        <rFont val="Arial"/>
        <family val="2"/>
      </rPr>
      <t>)</t>
    </r>
  </si>
  <si>
    <r>
      <t xml:space="preserve">        (</t>
    </r>
    <r>
      <rPr>
        <sz val="9"/>
        <color theme="1"/>
        <rFont val="宋体"/>
        <family val="2"/>
        <charset val="134"/>
      </rPr>
      <t>二</t>
    </r>
    <r>
      <rPr>
        <sz val="9"/>
        <color theme="1"/>
        <rFont val="Arial"/>
        <family val="2"/>
      </rPr>
      <t xml:space="preserve">) </t>
    </r>
    <r>
      <rPr>
        <sz val="9"/>
        <color theme="1"/>
        <rFont val="宋体"/>
        <family val="2"/>
        <charset val="134"/>
      </rPr>
      <t>稀释每股收益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元</t>
    </r>
    <r>
      <rPr>
        <sz val="9"/>
        <color theme="1"/>
        <rFont val="Arial"/>
        <family val="2"/>
      </rPr>
      <t>)</t>
    </r>
  </si>
  <si>
    <r>
      <rPr>
        <sz val="9"/>
        <color theme="1"/>
        <rFont val="宋体"/>
        <family val="2"/>
        <charset val="134"/>
      </rPr>
      <t>合并报表</t>
    </r>
  </si>
  <si>
    <r>
      <rPr>
        <b/>
        <sz val="9"/>
        <color theme="1"/>
        <rFont val="宋体"/>
        <family val="2"/>
        <charset val="134"/>
      </rPr>
      <t>资产负债表</t>
    </r>
    <r>
      <rPr>
        <b/>
        <sz val="9"/>
        <color theme="1"/>
        <rFont val="Arial"/>
        <family val="2"/>
      </rPr>
      <t>(</t>
    </r>
    <r>
      <rPr>
        <b/>
        <sz val="9"/>
        <color theme="1"/>
        <rFont val="宋体"/>
        <family val="2"/>
        <charset val="134"/>
      </rPr>
      <t>原始货币</t>
    </r>
    <r>
      <rPr>
        <b/>
        <sz val="9"/>
        <color theme="1"/>
        <rFont val="Arial"/>
        <family val="2"/>
      </rPr>
      <t xml:space="preserve">, </t>
    </r>
    <r>
      <rPr>
        <b/>
        <sz val="9"/>
        <color theme="1"/>
        <rFont val="宋体"/>
        <family val="2"/>
        <charset val="134"/>
      </rPr>
      <t>元</t>
    </r>
    <r>
      <rPr>
        <b/>
        <sz val="9"/>
        <color theme="1"/>
        <rFont val="Arial"/>
        <family val="2"/>
      </rPr>
      <t>)</t>
    </r>
  </si>
  <si>
    <r>
      <rPr>
        <b/>
        <sz val="9"/>
        <color theme="1"/>
        <rFont val="宋体"/>
        <family val="2"/>
        <charset val="134"/>
      </rPr>
      <t>流动资产：</t>
    </r>
  </si>
  <si>
    <r>
      <t xml:space="preserve">        </t>
    </r>
    <r>
      <rPr>
        <sz val="9"/>
        <color theme="1"/>
        <rFont val="宋体"/>
        <family val="2"/>
        <charset val="134"/>
      </rPr>
      <t>货币资金</t>
    </r>
  </si>
  <si>
    <r>
      <t xml:space="preserve">        </t>
    </r>
    <r>
      <rPr>
        <sz val="9"/>
        <color theme="1"/>
        <rFont val="宋体"/>
        <family val="2"/>
        <charset val="134"/>
      </rPr>
      <t>结算备付金</t>
    </r>
  </si>
  <si>
    <r>
      <t xml:space="preserve">        </t>
    </r>
    <r>
      <rPr>
        <sz val="9"/>
        <color theme="1"/>
        <rFont val="宋体"/>
        <family val="2"/>
        <charset val="134"/>
      </rPr>
      <t>拆出资金</t>
    </r>
  </si>
  <si>
    <r>
      <t xml:space="preserve">        </t>
    </r>
    <r>
      <rPr>
        <sz val="9"/>
        <color theme="1"/>
        <rFont val="宋体"/>
        <family val="2"/>
        <charset val="134"/>
      </rPr>
      <t>交易性金融资产</t>
    </r>
  </si>
  <si>
    <r>
      <t xml:space="preserve">        </t>
    </r>
    <r>
      <rPr>
        <sz val="9"/>
        <color theme="1"/>
        <rFont val="宋体"/>
        <family val="2"/>
        <charset val="134"/>
      </rPr>
      <t>应收票据</t>
    </r>
  </si>
  <si>
    <r>
      <t xml:space="preserve">        </t>
    </r>
    <r>
      <rPr>
        <sz val="9"/>
        <color theme="1"/>
        <rFont val="宋体"/>
        <family val="2"/>
        <charset val="134"/>
      </rPr>
      <t>应收账款</t>
    </r>
  </si>
  <si>
    <r>
      <t xml:space="preserve">        </t>
    </r>
    <r>
      <rPr>
        <sz val="9"/>
        <color theme="1"/>
        <rFont val="宋体"/>
        <family val="2"/>
        <charset val="134"/>
      </rPr>
      <t>预付款项</t>
    </r>
  </si>
  <si>
    <r>
      <t xml:space="preserve">        </t>
    </r>
    <r>
      <rPr>
        <sz val="9"/>
        <color theme="1"/>
        <rFont val="宋体"/>
        <family val="2"/>
        <charset val="134"/>
      </rPr>
      <t>应收保费</t>
    </r>
  </si>
  <si>
    <r>
      <t xml:space="preserve">        </t>
    </r>
    <r>
      <rPr>
        <sz val="9"/>
        <color theme="1"/>
        <rFont val="宋体"/>
        <family val="2"/>
        <charset val="134"/>
      </rPr>
      <t>应收分保账款</t>
    </r>
  </si>
  <si>
    <r>
      <t xml:space="preserve">        </t>
    </r>
    <r>
      <rPr>
        <sz val="9"/>
        <color theme="1"/>
        <rFont val="宋体"/>
        <family val="2"/>
        <charset val="134"/>
      </rPr>
      <t>应收分保合同准备金</t>
    </r>
  </si>
  <si>
    <r>
      <t xml:space="preserve">        </t>
    </r>
    <r>
      <rPr>
        <sz val="9"/>
        <color theme="1"/>
        <rFont val="宋体"/>
        <family val="2"/>
        <charset val="134"/>
      </rPr>
      <t>应收利息</t>
    </r>
  </si>
  <si>
    <r>
      <t xml:space="preserve">        </t>
    </r>
    <r>
      <rPr>
        <sz val="9"/>
        <color theme="1"/>
        <rFont val="宋体"/>
        <family val="2"/>
        <charset val="134"/>
      </rPr>
      <t>其他应收款</t>
    </r>
  </si>
  <si>
    <r>
      <t xml:space="preserve">        </t>
    </r>
    <r>
      <rPr>
        <sz val="9"/>
        <color theme="1"/>
        <rFont val="宋体"/>
        <family val="2"/>
        <charset val="134"/>
      </rPr>
      <t>应收股利</t>
    </r>
  </si>
  <si>
    <r>
      <t xml:space="preserve">        </t>
    </r>
    <r>
      <rPr>
        <sz val="9"/>
        <color theme="1"/>
        <rFont val="宋体"/>
        <family val="2"/>
        <charset val="134"/>
      </rPr>
      <t>买入返售金融资产</t>
    </r>
  </si>
  <si>
    <r>
      <t xml:space="preserve">        </t>
    </r>
    <r>
      <rPr>
        <sz val="9"/>
        <color theme="1"/>
        <rFont val="宋体"/>
        <family val="2"/>
        <charset val="134"/>
      </rPr>
      <t>存货</t>
    </r>
  </si>
  <si>
    <r>
      <t xml:space="preserve">        </t>
    </r>
    <r>
      <rPr>
        <sz val="9"/>
        <color theme="1"/>
        <rFont val="宋体"/>
        <family val="2"/>
        <charset val="134"/>
      </rPr>
      <t>其中：消耗性生物资产</t>
    </r>
  </si>
  <si>
    <r>
      <t xml:space="preserve">        </t>
    </r>
    <r>
      <rPr>
        <sz val="9"/>
        <color theme="1"/>
        <rFont val="宋体"/>
        <family val="2"/>
        <charset val="134"/>
      </rPr>
      <t>划分为持有待售的资产</t>
    </r>
  </si>
  <si>
    <r>
      <t xml:space="preserve">        </t>
    </r>
    <r>
      <rPr>
        <sz val="9"/>
        <color theme="1"/>
        <rFont val="宋体"/>
        <family val="2"/>
        <charset val="134"/>
      </rPr>
      <t>一年内到期的非流动资产</t>
    </r>
  </si>
  <si>
    <r>
      <t xml:space="preserve">        </t>
    </r>
    <r>
      <rPr>
        <sz val="9"/>
        <color theme="1"/>
        <rFont val="宋体"/>
        <family val="2"/>
        <charset val="134"/>
      </rPr>
      <t>待摊费用</t>
    </r>
  </si>
  <si>
    <r>
      <t xml:space="preserve">        </t>
    </r>
    <r>
      <rPr>
        <sz val="9"/>
        <color theme="1"/>
        <rFont val="宋体"/>
        <family val="2"/>
        <charset val="134"/>
      </rPr>
      <t>其他流动资产</t>
    </r>
  </si>
  <si>
    <r>
      <t xml:space="preserve">        </t>
    </r>
    <r>
      <rPr>
        <sz val="9"/>
        <color theme="1"/>
        <rFont val="宋体"/>
        <family val="2"/>
        <charset val="134"/>
      </rPr>
      <t>流动资产差额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</si>
  <si>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流动资产差额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</si>
  <si>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流动资产合计</t>
    </r>
  </si>
  <si>
    <r>
      <rPr>
        <b/>
        <sz val="9"/>
        <color theme="1"/>
        <rFont val="宋体"/>
        <family val="2"/>
        <charset val="134"/>
      </rPr>
      <t>非流动资产：</t>
    </r>
  </si>
  <si>
    <r>
      <t xml:space="preserve">        </t>
    </r>
    <r>
      <rPr>
        <sz val="9"/>
        <color theme="1"/>
        <rFont val="宋体"/>
        <family val="2"/>
        <charset val="134"/>
      </rPr>
      <t>发放贷款及垫款</t>
    </r>
  </si>
  <si>
    <r>
      <t xml:space="preserve">        </t>
    </r>
    <r>
      <rPr>
        <sz val="9"/>
        <color theme="1"/>
        <rFont val="宋体"/>
        <family val="2"/>
        <charset val="134"/>
      </rPr>
      <t>可供出售金融资产</t>
    </r>
  </si>
  <si>
    <r>
      <t xml:space="preserve">        </t>
    </r>
    <r>
      <rPr>
        <sz val="9"/>
        <color theme="1"/>
        <rFont val="宋体"/>
        <family val="2"/>
        <charset val="134"/>
      </rPr>
      <t>持有至到期投资</t>
    </r>
  </si>
  <si>
    <r>
      <t xml:space="preserve">        </t>
    </r>
    <r>
      <rPr>
        <sz val="9"/>
        <color theme="1"/>
        <rFont val="宋体"/>
        <family val="2"/>
        <charset val="134"/>
      </rPr>
      <t>长期应收款</t>
    </r>
  </si>
  <si>
    <r>
      <t xml:space="preserve">        </t>
    </r>
    <r>
      <rPr>
        <sz val="9"/>
        <color theme="1"/>
        <rFont val="宋体"/>
        <family val="2"/>
        <charset val="134"/>
      </rPr>
      <t>长期股权投资</t>
    </r>
  </si>
  <si>
    <r>
      <t xml:space="preserve">        </t>
    </r>
    <r>
      <rPr>
        <sz val="9"/>
        <color theme="1"/>
        <rFont val="宋体"/>
        <family val="2"/>
        <charset val="134"/>
      </rPr>
      <t>投资性房地产</t>
    </r>
  </si>
  <si>
    <r>
      <t xml:space="preserve">        </t>
    </r>
    <r>
      <rPr>
        <sz val="9"/>
        <color theme="1"/>
        <rFont val="宋体"/>
        <family val="2"/>
        <charset val="134"/>
      </rPr>
      <t>固定资产</t>
    </r>
  </si>
  <si>
    <r>
      <t xml:space="preserve">        </t>
    </r>
    <r>
      <rPr>
        <sz val="9"/>
        <color theme="1"/>
        <rFont val="宋体"/>
        <family val="2"/>
        <charset val="134"/>
      </rPr>
      <t>在建工程</t>
    </r>
  </si>
  <si>
    <r>
      <t xml:space="preserve">        </t>
    </r>
    <r>
      <rPr>
        <sz val="9"/>
        <color theme="1"/>
        <rFont val="宋体"/>
        <family val="2"/>
        <charset val="134"/>
      </rPr>
      <t>工程物资</t>
    </r>
  </si>
  <si>
    <r>
      <t xml:space="preserve">        </t>
    </r>
    <r>
      <rPr>
        <sz val="9"/>
        <color theme="1"/>
        <rFont val="宋体"/>
        <family val="2"/>
        <charset val="134"/>
      </rPr>
      <t>固定资产清理</t>
    </r>
  </si>
  <si>
    <r>
      <t xml:space="preserve">        </t>
    </r>
    <r>
      <rPr>
        <sz val="9"/>
        <color theme="1"/>
        <rFont val="宋体"/>
        <family val="2"/>
        <charset val="134"/>
      </rPr>
      <t>生产性生物资产</t>
    </r>
  </si>
  <si>
    <r>
      <t xml:space="preserve">        </t>
    </r>
    <r>
      <rPr>
        <sz val="9"/>
        <color theme="1"/>
        <rFont val="宋体"/>
        <family val="2"/>
        <charset val="134"/>
      </rPr>
      <t>油气资产</t>
    </r>
  </si>
  <si>
    <r>
      <t xml:space="preserve">        </t>
    </r>
    <r>
      <rPr>
        <sz val="9"/>
        <color theme="1"/>
        <rFont val="宋体"/>
        <family val="2"/>
        <charset val="134"/>
      </rPr>
      <t>无形资产</t>
    </r>
  </si>
  <si>
    <r>
      <t xml:space="preserve">        </t>
    </r>
    <r>
      <rPr>
        <sz val="9"/>
        <color theme="1"/>
        <rFont val="宋体"/>
        <family val="2"/>
        <charset val="134"/>
      </rPr>
      <t>开发支出</t>
    </r>
  </si>
  <si>
    <r>
      <t xml:space="preserve">        </t>
    </r>
    <r>
      <rPr>
        <sz val="9"/>
        <color theme="1"/>
        <rFont val="宋体"/>
        <family val="2"/>
        <charset val="134"/>
      </rPr>
      <t>商誉</t>
    </r>
  </si>
  <si>
    <r>
      <t xml:space="preserve">        </t>
    </r>
    <r>
      <rPr>
        <sz val="9"/>
        <color theme="1"/>
        <rFont val="宋体"/>
        <family val="2"/>
        <charset val="134"/>
      </rPr>
      <t>长期待摊费用</t>
    </r>
  </si>
  <si>
    <r>
      <t xml:space="preserve">        </t>
    </r>
    <r>
      <rPr>
        <sz val="9"/>
        <color theme="1"/>
        <rFont val="宋体"/>
        <family val="2"/>
        <charset val="134"/>
      </rPr>
      <t>递延所得税资产</t>
    </r>
  </si>
  <si>
    <r>
      <t xml:space="preserve">        </t>
    </r>
    <r>
      <rPr>
        <sz val="9"/>
        <color theme="1"/>
        <rFont val="宋体"/>
        <family val="2"/>
        <charset val="134"/>
      </rPr>
      <t>其他非流动资产</t>
    </r>
  </si>
  <si>
    <r>
      <t xml:space="preserve">        </t>
    </r>
    <r>
      <rPr>
        <sz val="9"/>
        <color theme="1"/>
        <rFont val="宋体"/>
        <family val="2"/>
        <charset val="134"/>
      </rPr>
      <t>非流动资产差额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</si>
  <si>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非流动资产差额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</si>
  <si>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非流动资产合计</t>
    </r>
  </si>
  <si>
    <r>
      <t xml:space="preserve">        </t>
    </r>
    <r>
      <rPr>
        <sz val="9"/>
        <color theme="1"/>
        <rFont val="宋体"/>
        <family val="2"/>
        <charset val="134"/>
      </rPr>
      <t>资产差额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</si>
  <si>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资产差额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</si>
  <si>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资产总计</t>
    </r>
  </si>
  <si>
    <r>
      <rPr>
        <b/>
        <sz val="9"/>
        <color theme="1"/>
        <rFont val="宋体"/>
        <family val="2"/>
        <charset val="134"/>
      </rPr>
      <t>流动负债：</t>
    </r>
  </si>
  <si>
    <r>
      <t xml:space="preserve">        </t>
    </r>
    <r>
      <rPr>
        <sz val="9"/>
        <color theme="1"/>
        <rFont val="宋体"/>
        <family val="2"/>
        <charset val="134"/>
      </rPr>
      <t>短期借款</t>
    </r>
  </si>
  <si>
    <r>
      <t xml:space="preserve">        </t>
    </r>
    <r>
      <rPr>
        <sz val="9"/>
        <color theme="1"/>
        <rFont val="宋体"/>
        <family val="2"/>
        <charset val="134"/>
      </rPr>
      <t>向中央银行借款</t>
    </r>
  </si>
  <si>
    <r>
      <t xml:space="preserve">        </t>
    </r>
    <r>
      <rPr>
        <sz val="9"/>
        <color theme="1"/>
        <rFont val="宋体"/>
        <family val="2"/>
        <charset val="134"/>
      </rPr>
      <t>吸收存款及同业存放</t>
    </r>
  </si>
  <si>
    <r>
      <t xml:space="preserve">        </t>
    </r>
    <r>
      <rPr>
        <sz val="9"/>
        <color theme="1"/>
        <rFont val="宋体"/>
        <family val="2"/>
        <charset val="134"/>
      </rPr>
      <t>拆入资金</t>
    </r>
  </si>
  <si>
    <r>
      <t xml:space="preserve">        </t>
    </r>
    <r>
      <rPr>
        <sz val="9"/>
        <color theme="1"/>
        <rFont val="宋体"/>
        <family val="2"/>
        <charset val="134"/>
      </rPr>
      <t>交易性金融负债</t>
    </r>
  </si>
  <si>
    <r>
      <t xml:space="preserve">        </t>
    </r>
    <r>
      <rPr>
        <sz val="9"/>
        <color theme="1"/>
        <rFont val="宋体"/>
        <family val="2"/>
        <charset val="134"/>
      </rPr>
      <t>应付票据</t>
    </r>
  </si>
  <si>
    <r>
      <t xml:space="preserve">        </t>
    </r>
    <r>
      <rPr>
        <sz val="9"/>
        <color theme="1"/>
        <rFont val="宋体"/>
        <family val="2"/>
        <charset val="134"/>
      </rPr>
      <t>应付账款</t>
    </r>
  </si>
  <si>
    <r>
      <t xml:space="preserve">        </t>
    </r>
    <r>
      <rPr>
        <sz val="9"/>
        <color theme="1"/>
        <rFont val="宋体"/>
        <family val="2"/>
        <charset val="134"/>
      </rPr>
      <t>预收款项</t>
    </r>
  </si>
  <si>
    <r>
      <t xml:space="preserve">        </t>
    </r>
    <r>
      <rPr>
        <sz val="9"/>
        <color theme="1"/>
        <rFont val="宋体"/>
        <family val="2"/>
        <charset val="134"/>
      </rPr>
      <t>卖出回购金融资产款</t>
    </r>
  </si>
  <si>
    <r>
      <t xml:space="preserve">        </t>
    </r>
    <r>
      <rPr>
        <sz val="9"/>
        <color theme="1"/>
        <rFont val="宋体"/>
        <family val="2"/>
        <charset val="134"/>
      </rPr>
      <t>应付手续费及佣金</t>
    </r>
  </si>
  <si>
    <r>
      <t xml:space="preserve">        </t>
    </r>
    <r>
      <rPr>
        <sz val="9"/>
        <color theme="1"/>
        <rFont val="宋体"/>
        <family val="2"/>
        <charset val="134"/>
      </rPr>
      <t>应付职工薪酬</t>
    </r>
  </si>
  <si>
    <r>
      <t xml:space="preserve">        </t>
    </r>
    <r>
      <rPr>
        <sz val="9"/>
        <color theme="1"/>
        <rFont val="宋体"/>
        <family val="2"/>
        <charset val="134"/>
      </rPr>
      <t>应交税费</t>
    </r>
  </si>
  <si>
    <r>
      <t xml:space="preserve">        </t>
    </r>
    <r>
      <rPr>
        <sz val="9"/>
        <color theme="1"/>
        <rFont val="宋体"/>
        <family val="2"/>
        <charset val="134"/>
      </rPr>
      <t>应付利息</t>
    </r>
  </si>
  <si>
    <r>
      <t xml:space="preserve">        </t>
    </r>
    <r>
      <rPr>
        <sz val="9"/>
        <color theme="1"/>
        <rFont val="宋体"/>
        <family val="2"/>
        <charset val="134"/>
      </rPr>
      <t>其他应付款</t>
    </r>
  </si>
  <si>
    <r>
      <t xml:space="preserve">        </t>
    </r>
    <r>
      <rPr>
        <sz val="9"/>
        <color theme="1"/>
        <rFont val="宋体"/>
        <family val="2"/>
        <charset val="134"/>
      </rPr>
      <t>应付分保账款</t>
    </r>
  </si>
  <si>
    <r>
      <t xml:space="preserve">        </t>
    </r>
    <r>
      <rPr>
        <sz val="9"/>
        <color theme="1"/>
        <rFont val="宋体"/>
        <family val="2"/>
        <charset val="134"/>
      </rPr>
      <t>保险合同准备金</t>
    </r>
  </si>
  <si>
    <r>
      <t xml:space="preserve">        </t>
    </r>
    <r>
      <rPr>
        <sz val="9"/>
        <color theme="1"/>
        <rFont val="宋体"/>
        <family val="2"/>
        <charset val="134"/>
      </rPr>
      <t>代理买卖证券款</t>
    </r>
  </si>
  <si>
    <r>
      <t xml:space="preserve">        </t>
    </r>
    <r>
      <rPr>
        <sz val="9"/>
        <color theme="1"/>
        <rFont val="宋体"/>
        <family val="2"/>
        <charset val="134"/>
      </rPr>
      <t>代理承销证券款</t>
    </r>
  </si>
  <si>
    <r>
      <t xml:space="preserve">        </t>
    </r>
    <r>
      <rPr>
        <sz val="9"/>
        <color theme="1"/>
        <rFont val="宋体"/>
        <family val="2"/>
        <charset val="134"/>
      </rPr>
      <t>划分为持有待售的负债</t>
    </r>
  </si>
  <si>
    <r>
      <t xml:space="preserve">        </t>
    </r>
    <r>
      <rPr>
        <sz val="9"/>
        <color theme="1"/>
        <rFont val="宋体"/>
        <family val="2"/>
        <charset val="134"/>
      </rPr>
      <t>一年内到期的非流动负债</t>
    </r>
  </si>
  <si>
    <r>
      <t xml:space="preserve">        </t>
    </r>
    <r>
      <rPr>
        <sz val="9"/>
        <color theme="1"/>
        <rFont val="宋体"/>
        <family val="2"/>
        <charset val="134"/>
      </rPr>
      <t>应付股利</t>
    </r>
  </si>
  <si>
    <r>
      <t xml:space="preserve">        </t>
    </r>
    <r>
      <rPr>
        <sz val="9"/>
        <color theme="1"/>
        <rFont val="宋体"/>
        <family val="2"/>
        <charset val="134"/>
      </rPr>
      <t>预提费用</t>
    </r>
  </si>
  <si>
    <r>
      <t xml:space="preserve">        </t>
    </r>
    <r>
      <rPr>
        <sz val="9"/>
        <color theme="1"/>
        <rFont val="宋体"/>
        <family val="2"/>
        <charset val="134"/>
      </rPr>
      <t>递延收益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流动负债</t>
    </r>
  </si>
  <si>
    <r>
      <t xml:space="preserve">        </t>
    </r>
    <r>
      <rPr>
        <sz val="9"/>
        <color theme="1"/>
        <rFont val="宋体"/>
        <family val="2"/>
        <charset val="134"/>
      </rPr>
      <t>应付短期债券</t>
    </r>
  </si>
  <si>
    <r>
      <t xml:space="preserve">        </t>
    </r>
    <r>
      <rPr>
        <sz val="9"/>
        <color theme="1"/>
        <rFont val="宋体"/>
        <family val="2"/>
        <charset val="134"/>
      </rPr>
      <t>其他流动负债</t>
    </r>
  </si>
  <si>
    <r>
      <t xml:space="preserve">        </t>
    </r>
    <r>
      <rPr>
        <sz val="9"/>
        <color theme="1"/>
        <rFont val="宋体"/>
        <family val="2"/>
        <charset val="134"/>
      </rPr>
      <t>流动负债差额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</si>
  <si>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流动负债差额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</si>
  <si>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流动负债合计</t>
    </r>
  </si>
  <si>
    <r>
      <rPr>
        <b/>
        <sz val="9"/>
        <color theme="1"/>
        <rFont val="宋体"/>
        <family val="2"/>
        <charset val="134"/>
      </rPr>
      <t>非流动负债：</t>
    </r>
  </si>
  <si>
    <r>
      <t xml:space="preserve">        </t>
    </r>
    <r>
      <rPr>
        <sz val="9"/>
        <color theme="1"/>
        <rFont val="宋体"/>
        <family val="2"/>
        <charset val="134"/>
      </rPr>
      <t>长期借款</t>
    </r>
  </si>
  <si>
    <r>
      <t xml:space="preserve">        </t>
    </r>
    <r>
      <rPr>
        <sz val="9"/>
        <color theme="1"/>
        <rFont val="宋体"/>
        <family val="2"/>
        <charset val="134"/>
      </rPr>
      <t>应付债券</t>
    </r>
  </si>
  <si>
    <r>
      <t xml:space="preserve">        </t>
    </r>
    <r>
      <rPr>
        <sz val="9"/>
        <color theme="1"/>
        <rFont val="宋体"/>
        <family val="2"/>
        <charset val="134"/>
      </rPr>
      <t>长期应付款</t>
    </r>
  </si>
  <si>
    <r>
      <t xml:space="preserve">        </t>
    </r>
    <r>
      <rPr>
        <sz val="9"/>
        <color theme="1"/>
        <rFont val="宋体"/>
        <family val="2"/>
        <charset val="134"/>
      </rPr>
      <t>长期应付职工薪酬</t>
    </r>
  </si>
  <si>
    <r>
      <t xml:space="preserve">        </t>
    </r>
    <r>
      <rPr>
        <sz val="9"/>
        <color theme="1"/>
        <rFont val="宋体"/>
        <family val="2"/>
        <charset val="134"/>
      </rPr>
      <t>专项应付款</t>
    </r>
  </si>
  <si>
    <r>
      <t xml:space="preserve">        </t>
    </r>
    <r>
      <rPr>
        <sz val="9"/>
        <color theme="1"/>
        <rFont val="宋体"/>
        <family val="2"/>
        <charset val="134"/>
      </rPr>
      <t>预计负债</t>
    </r>
  </si>
  <si>
    <r>
      <t xml:space="preserve">        </t>
    </r>
    <r>
      <rPr>
        <sz val="9"/>
        <color theme="1"/>
        <rFont val="宋体"/>
        <family val="2"/>
        <charset val="134"/>
      </rPr>
      <t>递延所得税负债</t>
    </r>
  </si>
  <si>
    <r>
      <t xml:space="preserve">        </t>
    </r>
    <r>
      <rPr>
        <sz val="9"/>
        <color theme="1"/>
        <rFont val="宋体"/>
        <family val="2"/>
        <charset val="134"/>
      </rPr>
      <t>递延收益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非流动负债</t>
    </r>
  </si>
  <si>
    <r>
      <t xml:space="preserve">        </t>
    </r>
    <r>
      <rPr>
        <sz val="9"/>
        <color theme="1"/>
        <rFont val="宋体"/>
        <family val="2"/>
        <charset val="134"/>
      </rPr>
      <t>其他非流动负债</t>
    </r>
  </si>
  <si>
    <r>
      <t xml:space="preserve">        </t>
    </r>
    <r>
      <rPr>
        <sz val="9"/>
        <color theme="1"/>
        <rFont val="宋体"/>
        <family val="2"/>
        <charset val="134"/>
      </rPr>
      <t>非流动负债差额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</si>
  <si>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非流动负债差额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</si>
  <si>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非流动负债合计</t>
    </r>
  </si>
  <si>
    <r>
      <t xml:space="preserve">        </t>
    </r>
    <r>
      <rPr>
        <sz val="9"/>
        <color theme="1"/>
        <rFont val="宋体"/>
        <family val="2"/>
        <charset val="134"/>
      </rPr>
      <t>负债差额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</si>
  <si>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负债差额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</si>
  <si>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负债合计</t>
    </r>
  </si>
  <si>
    <r>
      <rPr>
        <b/>
        <sz val="9"/>
        <color theme="1"/>
        <rFont val="宋体"/>
        <family val="2"/>
        <charset val="134"/>
      </rPr>
      <t>所有者权益</t>
    </r>
    <r>
      <rPr>
        <b/>
        <sz val="9"/>
        <color theme="1"/>
        <rFont val="Arial"/>
        <family val="2"/>
      </rPr>
      <t>(</t>
    </r>
    <r>
      <rPr>
        <b/>
        <sz val="9"/>
        <color theme="1"/>
        <rFont val="宋体"/>
        <family val="2"/>
        <charset val="134"/>
      </rPr>
      <t>或股东权益</t>
    </r>
    <r>
      <rPr>
        <b/>
        <sz val="9"/>
        <color theme="1"/>
        <rFont val="Arial"/>
        <family val="2"/>
      </rPr>
      <t>)</t>
    </r>
    <r>
      <rPr>
        <b/>
        <sz val="9"/>
        <color theme="1"/>
        <rFont val="宋体"/>
        <family val="2"/>
        <charset val="134"/>
      </rPr>
      <t>：</t>
    </r>
  </si>
  <si>
    <r>
      <t xml:space="preserve">        </t>
    </r>
    <r>
      <rPr>
        <sz val="9"/>
        <color theme="1"/>
        <rFont val="宋体"/>
        <family val="2"/>
        <charset val="134"/>
      </rPr>
      <t>实收资本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或股本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</si>
  <si>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其他权益工具</t>
    </r>
  </si>
  <si>
    <r>
      <t xml:space="preserve">        </t>
    </r>
    <r>
      <rPr>
        <sz val="9"/>
        <color theme="1"/>
        <rFont val="宋体"/>
        <family val="2"/>
        <charset val="134"/>
      </rPr>
      <t>资本公积金</t>
    </r>
  </si>
  <si>
    <r>
      <t xml:space="preserve">        </t>
    </r>
    <r>
      <rPr>
        <sz val="9"/>
        <color theme="1"/>
        <rFont val="宋体"/>
        <family val="2"/>
        <charset val="134"/>
      </rPr>
      <t>减：库存股</t>
    </r>
  </si>
  <si>
    <r>
      <t xml:space="preserve">        </t>
    </r>
    <r>
      <rPr>
        <sz val="9"/>
        <color theme="1"/>
        <rFont val="宋体"/>
        <family val="2"/>
        <charset val="134"/>
      </rPr>
      <t>其他综合收益</t>
    </r>
  </si>
  <si>
    <r>
      <t xml:space="preserve">        </t>
    </r>
    <r>
      <rPr>
        <sz val="9"/>
        <color theme="1"/>
        <rFont val="宋体"/>
        <family val="2"/>
        <charset val="134"/>
      </rPr>
      <t>专项储备</t>
    </r>
  </si>
  <si>
    <r>
      <t xml:space="preserve">        </t>
    </r>
    <r>
      <rPr>
        <sz val="9"/>
        <color theme="1"/>
        <rFont val="宋体"/>
        <family val="2"/>
        <charset val="134"/>
      </rPr>
      <t>盈余公积金</t>
    </r>
  </si>
  <si>
    <r>
      <t xml:space="preserve">        </t>
    </r>
    <r>
      <rPr>
        <sz val="9"/>
        <color theme="1"/>
        <rFont val="宋体"/>
        <family val="2"/>
        <charset val="134"/>
      </rPr>
      <t>一般风险准备</t>
    </r>
  </si>
  <si>
    <r>
      <t xml:space="preserve">        </t>
    </r>
    <r>
      <rPr>
        <sz val="9"/>
        <color theme="1"/>
        <rFont val="宋体"/>
        <family val="2"/>
        <charset val="134"/>
      </rPr>
      <t>未分配利润</t>
    </r>
  </si>
  <si>
    <r>
      <t xml:space="preserve">        </t>
    </r>
    <r>
      <rPr>
        <sz val="9"/>
        <color theme="1"/>
        <rFont val="宋体"/>
        <family val="2"/>
        <charset val="134"/>
      </rPr>
      <t>外币报表折算差额</t>
    </r>
  </si>
  <si>
    <r>
      <t xml:space="preserve">        </t>
    </r>
    <r>
      <rPr>
        <sz val="9"/>
        <color theme="1"/>
        <rFont val="宋体"/>
        <family val="2"/>
        <charset val="134"/>
      </rPr>
      <t>未确认的投资损失</t>
    </r>
  </si>
  <si>
    <r>
      <t xml:space="preserve">        </t>
    </r>
    <r>
      <rPr>
        <sz val="9"/>
        <color theme="1"/>
        <rFont val="宋体"/>
        <family val="2"/>
        <charset val="134"/>
      </rPr>
      <t>少数股东权益</t>
    </r>
  </si>
  <si>
    <r>
      <t xml:space="preserve">        </t>
    </r>
    <r>
      <rPr>
        <sz val="9"/>
        <color theme="1"/>
        <rFont val="宋体"/>
        <family val="2"/>
        <charset val="134"/>
      </rPr>
      <t>股东权益差额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</si>
  <si>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股权权益差额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</si>
  <si>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归属于母公司所有者权益合计</t>
    </r>
  </si>
  <si>
    <r>
      <t xml:space="preserve">        </t>
    </r>
    <r>
      <rPr>
        <b/>
        <sz val="9"/>
        <color theme="1"/>
        <rFont val="宋体"/>
        <family val="2"/>
        <charset val="134"/>
      </rPr>
      <t>所有者权益合计</t>
    </r>
  </si>
  <si>
    <r>
      <t xml:space="preserve">        </t>
    </r>
    <r>
      <rPr>
        <sz val="9"/>
        <color theme="1"/>
        <rFont val="宋体"/>
        <family val="2"/>
        <charset val="134"/>
      </rPr>
      <t>负债及股东权益差额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</si>
  <si>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负债及股东权益差额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</si>
  <si>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负债和所有者权益总计</t>
    </r>
  </si>
  <si>
    <r>
      <rPr>
        <b/>
        <sz val="9"/>
        <color theme="1"/>
        <rFont val="宋体"/>
        <family val="2"/>
        <charset val="134"/>
      </rPr>
      <t>现金流量表</t>
    </r>
    <r>
      <rPr>
        <b/>
        <sz val="9"/>
        <color theme="1"/>
        <rFont val="Arial"/>
        <family val="2"/>
      </rPr>
      <t>(</t>
    </r>
    <r>
      <rPr>
        <b/>
        <sz val="9"/>
        <color theme="1"/>
        <rFont val="宋体"/>
        <family val="2"/>
        <charset val="134"/>
      </rPr>
      <t>原始货币</t>
    </r>
    <r>
      <rPr>
        <b/>
        <sz val="9"/>
        <color theme="1"/>
        <rFont val="Arial"/>
        <family val="2"/>
      </rPr>
      <t xml:space="preserve">, </t>
    </r>
    <r>
      <rPr>
        <b/>
        <sz val="9"/>
        <color theme="1"/>
        <rFont val="宋体"/>
        <family val="2"/>
        <charset val="134"/>
      </rPr>
      <t>元</t>
    </r>
    <r>
      <rPr>
        <b/>
        <sz val="9"/>
        <color theme="1"/>
        <rFont val="Arial"/>
        <family val="2"/>
      </rPr>
      <t>)</t>
    </r>
  </si>
  <si>
    <r>
      <rPr>
        <b/>
        <sz val="9"/>
        <color theme="1"/>
        <rFont val="宋体"/>
        <family val="2"/>
        <charset val="134"/>
      </rPr>
      <t>一、经营活动产生的现金流量：</t>
    </r>
  </si>
  <si>
    <r>
      <t xml:space="preserve">        </t>
    </r>
    <r>
      <rPr>
        <sz val="9"/>
        <color theme="1"/>
        <rFont val="宋体"/>
        <family val="2"/>
        <charset val="134"/>
      </rPr>
      <t>销售商品、提供劳务收到的现金</t>
    </r>
  </si>
  <si>
    <r>
      <t xml:space="preserve">        </t>
    </r>
    <r>
      <rPr>
        <sz val="9"/>
        <color theme="1"/>
        <rFont val="宋体"/>
        <family val="2"/>
        <charset val="134"/>
      </rPr>
      <t>收到的税费返还</t>
    </r>
  </si>
  <si>
    <r>
      <t xml:space="preserve">        </t>
    </r>
    <r>
      <rPr>
        <sz val="9"/>
        <color theme="1"/>
        <rFont val="宋体"/>
        <family val="2"/>
        <charset val="134"/>
      </rPr>
      <t>收到其他与经营活动有关的现金</t>
    </r>
  </si>
  <si>
    <r>
      <t xml:space="preserve">        </t>
    </r>
    <r>
      <rPr>
        <sz val="9"/>
        <color theme="1"/>
        <rFont val="宋体"/>
        <family val="2"/>
        <charset val="134"/>
      </rPr>
      <t>保户储金净增加额</t>
    </r>
  </si>
  <si>
    <r>
      <t xml:space="preserve">        </t>
    </r>
    <r>
      <rPr>
        <sz val="9"/>
        <color theme="1"/>
        <rFont val="宋体"/>
        <family val="2"/>
        <charset val="134"/>
      </rPr>
      <t>客户存款和同业存放款项净增加额</t>
    </r>
  </si>
  <si>
    <r>
      <t xml:space="preserve">        </t>
    </r>
    <r>
      <rPr>
        <sz val="9"/>
        <color theme="1"/>
        <rFont val="宋体"/>
        <family val="2"/>
        <charset val="134"/>
      </rPr>
      <t>向中央银行借款净增加额</t>
    </r>
  </si>
  <si>
    <r>
      <t xml:space="preserve">        </t>
    </r>
    <r>
      <rPr>
        <sz val="9"/>
        <color theme="1"/>
        <rFont val="宋体"/>
        <family val="2"/>
        <charset val="134"/>
      </rPr>
      <t>向其他金融机构拆入资金净增加额</t>
    </r>
  </si>
  <si>
    <r>
      <t xml:space="preserve">        </t>
    </r>
    <r>
      <rPr>
        <sz val="9"/>
        <color theme="1"/>
        <rFont val="宋体"/>
        <family val="2"/>
        <charset val="134"/>
      </rPr>
      <t>收取利息和手续费净增加额</t>
    </r>
  </si>
  <si>
    <r>
      <t xml:space="preserve">        </t>
    </r>
    <r>
      <rPr>
        <sz val="9"/>
        <color theme="1"/>
        <rFont val="宋体"/>
        <family val="2"/>
        <charset val="134"/>
      </rPr>
      <t>收到的原保险合同保费取得的现金</t>
    </r>
  </si>
  <si>
    <r>
      <t xml:space="preserve">        </t>
    </r>
    <r>
      <rPr>
        <sz val="9"/>
        <color theme="1"/>
        <rFont val="宋体"/>
        <family val="2"/>
        <charset val="134"/>
      </rPr>
      <t>收到的再保业务现金净额</t>
    </r>
  </si>
  <si>
    <r>
      <t xml:space="preserve">        </t>
    </r>
    <r>
      <rPr>
        <sz val="9"/>
        <color theme="1"/>
        <rFont val="宋体"/>
        <family val="2"/>
        <charset val="134"/>
      </rPr>
      <t>处置交易性金融资产净增加额</t>
    </r>
  </si>
  <si>
    <r>
      <t xml:space="preserve">        </t>
    </r>
    <r>
      <rPr>
        <sz val="9"/>
        <color theme="1"/>
        <rFont val="宋体"/>
        <family val="2"/>
        <charset val="134"/>
      </rPr>
      <t>拆入资金净增加额</t>
    </r>
  </si>
  <si>
    <r>
      <t xml:space="preserve">        </t>
    </r>
    <r>
      <rPr>
        <sz val="9"/>
        <color theme="1"/>
        <rFont val="宋体"/>
        <family val="2"/>
        <charset val="134"/>
      </rPr>
      <t>回购业务资金净增加额</t>
    </r>
  </si>
  <si>
    <r>
      <t xml:space="preserve">        </t>
    </r>
    <r>
      <rPr>
        <sz val="9"/>
        <color theme="1"/>
        <rFont val="宋体"/>
        <family val="2"/>
        <charset val="134"/>
      </rPr>
      <t>经营活动现金流入差额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</si>
  <si>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经营活动现金流入差额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</si>
  <si>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经营活动现金流入小计</t>
    </r>
  </si>
  <si>
    <r>
      <t xml:space="preserve">        </t>
    </r>
    <r>
      <rPr>
        <sz val="9"/>
        <color theme="1"/>
        <rFont val="宋体"/>
        <family val="2"/>
        <charset val="134"/>
      </rPr>
      <t>购买商品、接受劳务支付的现金</t>
    </r>
  </si>
  <si>
    <r>
      <t xml:space="preserve">        </t>
    </r>
    <r>
      <rPr>
        <sz val="9"/>
        <color theme="1"/>
        <rFont val="宋体"/>
        <family val="2"/>
        <charset val="134"/>
      </rPr>
      <t>支付给职工以及为职工支付的现金</t>
    </r>
  </si>
  <si>
    <r>
      <t xml:space="preserve">        </t>
    </r>
    <r>
      <rPr>
        <sz val="9"/>
        <color theme="1"/>
        <rFont val="宋体"/>
        <family val="2"/>
        <charset val="134"/>
      </rPr>
      <t>支付的各项税费</t>
    </r>
  </si>
  <si>
    <r>
      <t xml:space="preserve">        </t>
    </r>
    <r>
      <rPr>
        <sz val="9"/>
        <color theme="1"/>
        <rFont val="宋体"/>
        <family val="2"/>
        <charset val="134"/>
      </rPr>
      <t>支付其他与经营活动有关的现金</t>
    </r>
  </si>
  <si>
    <r>
      <t xml:space="preserve">        </t>
    </r>
    <r>
      <rPr>
        <sz val="9"/>
        <color theme="1"/>
        <rFont val="宋体"/>
        <family val="2"/>
        <charset val="134"/>
      </rPr>
      <t>客户贷款及垫款净增加额</t>
    </r>
  </si>
  <si>
    <r>
      <t xml:space="preserve">        </t>
    </r>
    <r>
      <rPr>
        <sz val="9"/>
        <color theme="1"/>
        <rFont val="宋体"/>
        <family val="2"/>
        <charset val="134"/>
      </rPr>
      <t>存放央行和同业款项净增加额</t>
    </r>
  </si>
  <si>
    <r>
      <t xml:space="preserve">        </t>
    </r>
    <r>
      <rPr>
        <sz val="9"/>
        <color theme="1"/>
        <rFont val="宋体"/>
        <family val="2"/>
        <charset val="134"/>
      </rPr>
      <t>支付原保险合同赔付款项的现金</t>
    </r>
  </si>
  <si>
    <r>
      <t xml:space="preserve">        </t>
    </r>
    <r>
      <rPr>
        <sz val="9"/>
        <color theme="1"/>
        <rFont val="宋体"/>
        <family val="2"/>
        <charset val="134"/>
      </rPr>
      <t>支付手续费的现金</t>
    </r>
  </si>
  <si>
    <r>
      <t xml:space="preserve">        </t>
    </r>
    <r>
      <rPr>
        <sz val="9"/>
        <color theme="1"/>
        <rFont val="宋体"/>
        <family val="2"/>
        <charset val="134"/>
      </rPr>
      <t>支付保单红利的现金</t>
    </r>
  </si>
  <si>
    <r>
      <t xml:space="preserve">        </t>
    </r>
    <r>
      <rPr>
        <sz val="9"/>
        <color theme="1"/>
        <rFont val="宋体"/>
        <family val="2"/>
        <charset val="134"/>
      </rPr>
      <t>经营活动现金流出差额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</si>
  <si>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经营活动现金流出差额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</si>
  <si>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经营活动现金流出小计</t>
    </r>
  </si>
  <si>
    <r>
      <t xml:space="preserve">        </t>
    </r>
    <r>
      <rPr>
        <sz val="9"/>
        <color theme="1"/>
        <rFont val="宋体"/>
        <family val="2"/>
        <charset val="134"/>
      </rPr>
      <t>经营活动产生的现金流量净额差额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</si>
  <si>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经营活动产生的现金流量净额</t>
    </r>
  </si>
  <si>
    <r>
      <t xml:space="preserve">        </t>
    </r>
    <r>
      <rPr>
        <b/>
        <sz val="9"/>
        <color theme="1"/>
        <rFont val="宋体"/>
        <family val="2"/>
        <charset val="134"/>
      </rPr>
      <t>经营活动产生的现金流量净额</t>
    </r>
  </si>
  <si>
    <r>
      <rPr>
        <b/>
        <sz val="9"/>
        <color theme="1"/>
        <rFont val="宋体"/>
        <family val="2"/>
        <charset val="134"/>
      </rPr>
      <t>二、投资活动产生的现金流量：</t>
    </r>
  </si>
  <si>
    <r>
      <t xml:space="preserve">        </t>
    </r>
    <r>
      <rPr>
        <sz val="9"/>
        <color theme="1"/>
        <rFont val="宋体"/>
        <family val="2"/>
        <charset val="134"/>
      </rPr>
      <t>收回投资收到的现金</t>
    </r>
  </si>
  <si>
    <r>
      <t xml:space="preserve">        </t>
    </r>
    <r>
      <rPr>
        <sz val="9"/>
        <color theme="1"/>
        <rFont val="宋体"/>
        <family val="2"/>
        <charset val="134"/>
      </rPr>
      <t>取得投资收益收到的现金</t>
    </r>
  </si>
  <si>
    <r>
      <t xml:space="preserve">        </t>
    </r>
    <r>
      <rPr>
        <sz val="9"/>
        <color theme="1"/>
        <rFont val="宋体"/>
        <family val="2"/>
        <charset val="134"/>
      </rPr>
      <t>处置固定资产、无形资产和其他长期资产收回的现金净额</t>
    </r>
  </si>
  <si>
    <r>
      <t xml:space="preserve">        </t>
    </r>
    <r>
      <rPr>
        <sz val="9"/>
        <color theme="1"/>
        <rFont val="宋体"/>
        <family val="2"/>
        <charset val="134"/>
      </rPr>
      <t>处置子公司及其他营业单位收到的现金净额</t>
    </r>
  </si>
  <si>
    <r>
      <t xml:space="preserve">        </t>
    </r>
    <r>
      <rPr>
        <sz val="9"/>
        <color theme="1"/>
        <rFont val="宋体"/>
        <family val="2"/>
        <charset val="134"/>
      </rPr>
      <t>收到其他与投资活动有关的现金</t>
    </r>
  </si>
  <si>
    <r>
      <t xml:space="preserve">        </t>
    </r>
    <r>
      <rPr>
        <sz val="9"/>
        <color theme="1"/>
        <rFont val="宋体"/>
        <family val="2"/>
        <charset val="134"/>
      </rPr>
      <t>投资活动现金流入差额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</si>
  <si>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投资活动现金流入差额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</si>
  <si>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投资活动现金流入小计</t>
    </r>
  </si>
  <si>
    <r>
      <t xml:space="preserve">        </t>
    </r>
    <r>
      <rPr>
        <sz val="9"/>
        <color theme="1"/>
        <rFont val="宋体"/>
        <family val="2"/>
        <charset val="134"/>
      </rPr>
      <t>购建固定资产、无形资产和其他长期资产支付的现金</t>
    </r>
  </si>
  <si>
    <r>
      <t xml:space="preserve">        </t>
    </r>
    <r>
      <rPr>
        <sz val="9"/>
        <color theme="1"/>
        <rFont val="宋体"/>
        <family val="2"/>
        <charset val="134"/>
      </rPr>
      <t>投资支付的现金</t>
    </r>
  </si>
  <si>
    <r>
      <t xml:space="preserve">        </t>
    </r>
    <r>
      <rPr>
        <sz val="9"/>
        <color theme="1"/>
        <rFont val="宋体"/>
        <family val="2"/>
        <charset val="134"/>
      </rPr>
      <t>取得子公司及其他营业单位支付的现金净额</t>
    </r>
  </si>
  <si>
    <r>
      <t xml:space="preserve">        </t>
    </r>
    <r>
      <rPr>
        <sz val="9"/>
        <color theme="1"/>
        <rFont val="宋体"/>
        <family val="2"/>
        <charset val="134"/>
      </rPr>
      <t>支付其他与投资活动有关的现金</t>
    </r>
  </si>
  <si>
    <r>
      <t xml:space="preserve">        </t>
    </r>
    <r>
      <rPr>
        <sz val="9"/>
        <color theme="1"/>
        <rFont val="宋体"/>
        <family val="2"/>
        <charset val="134"/>
      </rPr>
      <t>投资活动现金流出差额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</si>
  <si>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投资活动现金流出差额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</si>
  <si>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投资活动现金流出小计</t>
    </r>
  </si>
  <si>
    <r>
      <t xml:space="preserve">        </t>
    </r>
    <r>
      <rPr>
        <sz val="9"/>
        <color theme="1"/>
        <rFont val="宋体"/>
        <family val="2"/>
        <charset val="134"/>
      </rPr>
      <t>投资活动产生的现金流量净额差额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</si>
  <si>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投资活动产生的现金流量净额</t>
    </r>
  </si>
  <si>
    <r>
      <rPr>
        <b/>
        <sz val="9"/>
        <color theme="1"/>
        <rFont val="宋体"/>
        <family val="2"/>
        <charset val="134"/>
      </rPr>
      <t>三、筹资活动产生的现金流量：</t>
    </r>
  </si>
  <si>
    <r>
      <t xml:space="preserve">        </t>
    </r>
    <r>
      <rPr>
        <sz val="9"/>
        <color theme="1"/>
        <rFont val="宋体"/>
        <family val="2"/>
        <charset val="134"/>
      </rPr>
      <t>吸收投资收到的现金</t>
    </r>
  </si>
  <si>
    <r>
      <t xml:space="preserve">        </t>
    </r>
    <r>
      <rPr>
        <sz val="9"/>
        <color theme="1"/>
        <rFont val="宋体"/>
        <family val="2"/>
        <charset val="134"/>
      </rPr>
      <t>其中：子公司吸收少数股东投资收到的现金</t>
    </r>
  </si>
  <si>
    <r>
      <t xml:space="preserve">        </t>
    </r>
    <r>
      <rPr>
        <sz val="9"/>
        <color theme="1"/>
        <rFont val="宋体"/>
        <family val="2"/>
        <charset val="134"/>
      </rPr>
      <t>取得借款收到的现金</t>
    </r>
  </si>
  <si>
    <r>
      <t xml:space="preserve">        </t>
    </r>
    <r>
      <rPr>
        <sz val="9"/>
        <color theme="1"/>
        <rFont val="宋体"/>
        <family val="2"/>
        <charset val="134"/>
      </rPr>
      <t>收到其他与筹资活动有关的现金</t>
    </r>
  </si>
  <si>
    <r>
      <t xml:space="preserve">        </t>
    </r>
    <r>
      <rPr>
        <sz val="9"/>
        <color theme="1"/>
        <rFont val="宋体"/>
        <family val="2"/>
        <charset val="134"/>
      </rPr>
      <t>发行债券收到的现金</t>
    </r>
  </si>
  <si>
    <r>
      <t xml:space="preserve">        </t>
    </r>
    <r>
      <rPr>
        <sz val="9"/>
        <color theme="1"/>
        <rFont val="宋体"/>
        <family val="2"/>
        <charset val="134"/>
      </rPr>
      <t>筹资活动现金流入差额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</si>
  <si>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筹资活动现金流入差额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</si>
  <si>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筹资活动现金流入小计</t>
    </r>
  </si>
  <si>
    <r>
      <t xml:space="preserve">        </t>
    </r>
    <r>
      <rPr>
        <sz val="9"/>
        <color theme="1"/>
        <rFont val="宋体"/>
        <family val="2"/>
        <charset val="134"/>
      </rPr>
      <t>偿还债务支付的现金</t>
    </r>
  </si>
  <si>
    <r>
      <t xml:space="preserve">        </t>
    </r>
    <r>
      <rPr>
        <sz val="9"/>
        <color theme="1"/>
        <rFont val="宋体"/>
        <family val="2"/>
        <charset val="134"/>
      </rPr>
      <t>分配股利、利润或偿付利息支付的现金</t>
    </r>
  </si>
  <si>
    <r>
      <t xml:space="preserve">        </t>
    </r>
    <r>
      <rPr>
        <sz val="9"/>
        <color theme="1"/>
        <rFont val="宋体"/>
        <family val="2"/>
        <charset val="134"/>
      </rPr>
      <t>其中：子公司支付给少数股东的股利、利润</t>
    </r>
  </si>
  <si>
    <r>
      <t xml:space="preserve">        </t>
    </r>
    <r>
      <rPr>
        <sz val="9"/>
        <color theme="1"/>
        <rFont val="宋体"/>
        <family val="2"/>
        <charset val="134"/>
      </rPr>
      <t>支付其他与筹资活动有关的现金</t>
    </r>
  </si>
  <si>
    <r>
      <t xml:space="preserve">        </t>
    </r>
    <r>
      <rPr>
        <sz val="9"/>
        <color theme="1"/>
        <rFont val="宋体"/>
        <family val="2"/>
        <charset val="134"/>
      </rPr>
      <t>筹资活动现金流出差额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</si>
  <si>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筹资活动现金流出差额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</si>
  <si>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筹资活动现金流出小计</t>
    </r>
  </si>
  <si>
    <r>
      <t xml:space="preserve">        </t>
    </r>
    <r>
      <rPr>
        <sz val="9"/>
        <color theme="1"/>
        <rFont val="宋体"/>
        <family val="2"/>
        <charset val="134"/>
      </rPr>
      <t>筹资活动产生的现金流量净额差额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</si>
  <si>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筹资活动产生的现金流量净额</t>
    </r>
  </si>
  <si>
    <r>
      <rPr>
        <b/>
        <sz val="9"/>
        <color theme="1"/>
        <rFont val="宋体"/>
        <family val="2"/>
        <charset val="134"/>
      </rPr>
      <t>四、现金及现金等价物净增加：</t>
    </r>
  </si>
  <si>
    <r>
      <t xml:space="preserve">        </t>
    </r>
    <r>
      <rPr>
        <sz val="9"/>
        <color theme="1"/>
        <rFont val="宋体"/>
        <family val="2"/>
        <charset val="134"/>
      </rPr>
      <t>汇率变动对现金的影响</t>
    </r>
  </si>
  <si>
    <r>
      <t xml:space="preserve">        </t>
    </r>
    <r>
      <rPr>
        <sz val="9"/>
        <color theme="1"/>
        <rFont val="宋体"/>
        <family val="2"/>
        <charset val="134"/>
      </rPr>
      <t>直接法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现金及现金等价物净增加额差额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</si>
  <si>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直接法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现金及现金等价物净增加额差额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</si>
  <si>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现金及现金等价物净增加额</t>
    </r>
  </si>
  <si>
    <r>
      <t xml:space="preserve">        </t>
    </r>
    <r>
      <rPr>
        <sz val="9"/>
        <color theme="1"/>
        <rFont val="宋体"/>
        <family val="2"/>
        <charset val="134"/>
      </rPr>
      <t>期初现金及现金等价物余额</t>
    </r>
  </si>
  <si>
    <r>
      <t xml:space="preserve">        </t>
    </r>
    <r>
      <rPr>
        <sz val="9"/>
        <color theme="1"/>
        <rFont val="宋体"/>
        <family val="2"/>
        <charset val="134"/>
      </rPr>
      <t>期末现金及现金等价物余额</t>
    </r>
  </si>
  <si>
    <r>
      <rPr>
        <b/>
        <sz val="9"/>
        <color theme="1"/>
        <rFont val="宋体"/>
        <family val="2"/>
        <charset val="134"/>
      </rPr>
      <t>补充资料：</t>
    </r>
  </si>
  <si>
    <r>
      <t xml:space="preserve">        </t>
    </r>
    <r>
      <rPr>
        <sz val="9"/>
        <color theme="1"/>
        <rFont val="宋体"/>
        <family val="2"/>
        <charset val="134"/>
      </rPr>
      <t>净利润</t>
    </r>
  </si>
  <si>
    <r>
      <t xml:space="preserve">        </t>
    </r>
    <r>
      <rPr>
        <sz val="9"/>
        <color theme="1"/>
        <rFont val="宋体"/>
        <family val="2"/>
        <charset val="134"/>
      </rPr>
      <t>加：资产减值准备</t>
    </r>
  </si>
  <si>
    <r>
      <t xml:space="preserve">        </t>
    </r>
    <r>
      <rPr>
        <sz val="9"/>
        <color theme="1"/>
        <rFont val="宋体"/>
        <family val="2"/>
        <charset val="134"/>
      </rPr>
      <t>固定资产折旧、油气资产折耗、生产性生物资产折旧</t>
    </r>
  </si>
  <si>
    <r>
      <t xml:space="preserve">        </t>
    </r>
    <r>
      <rPr>
        <sz val="9"/>
        <color theme="1"/>
        <rFont val="宋体"/>
        <family val="2"/>
        <charset val="134"/>
      </rPr>
      <t>无形资产摊销</t>
    </r>
  </si>
  <si>
    <r>
      <t xml:space="preserve">        </t>
    </r>
    <r>
      <rPr>
        <sz val="9"/>
        <color theme="1"/>
        <rFont val="宋体"/>
        <family val="2"/>
        <charset val="134"/>
      </rPr>
      <t>长期待摊费用摊销</t>
    </r>
  </si>
  <si>
    <r>
      <t xml:space="preserve">        </t>
    </r>
    <r>
      <rPr>
        <sz val="9"/>
        <color theme="1"/>
        <rFont val="宋体"/>
        <family val="2"/>
        <charset val="134"/>
      </rPr>
      <t>待摊费用减少</t>
    </r>
  </si>
  <si>
    <r>
      <t xml:space="preserve">        </t>
    </r>
    <r>
      <rPr>
        <sz val="9"/>
        <color theme="1"/>
        <rFont val="宋体"/>
        <family val="2"/>
        <charset val="134"/>
      </rPr>
      <t>预提费用增加</t>
    </r>
  </si>
  <si>
    <r>
      <t xml:space="preserve">        </t>
    </r>
    <r>
      <rPr>
        <sz val="9"/>
        <color theme="1"/>
        <rFont val="宋体"/>
        <family val="2"/>
        <charset val="134"/>
      </rPr>
      <t>处置固定资产、无形资产和其他长期资产的损失</t>
    </r>
  </si>
  <si>
    <r>
      <t xml:space="preserve">        </t>
    </r>
    <r>
      <rPr>
        <sz val="9"/>
        <color theme="1"/>
        <rFont val="宋体"/>
        <family val="2"/>
        <charset val="134"/>
      </rPr>
      <t>固定资产报废损失</t>
    </r>
  </si>
  <si>
    <r>
      <t xml:space="preserve">        </t>
    </r>
    <r>
      <rPr>
        <sz val="9"/>
        <color theme="1"/>
        <rFont val="宋体"/>
        <family val="2"/>
        <charset val="134"/>
      </rPr>
      <t>公允价值变动损失</t>
    </r>
  </si>
  <si>
    <r>
      <t xml:space="preserve">        </t>
    </r>
    <r>
      <rPr>
        <sz val="9"/>
        <color theme="1"/>
        <rFont val="宋体"/>
        <family val="2"/>
        <charset val="134"/>
      </rPr>
      <t>投资损失</t>
    </r>
  </si>
  <si>
    <r>
      <t xml:space="preserve">        </t>
    </r>
    <r>
      <rPr>
        <sz val="9"/>
        <color theme="1"/>
        <rFont val="宋体"/>
        <family val="2"/>
        <charset val="134"/>
      </rPr>
      <t>递延所得税资产减少</t>
    </r>
  </si>
  <si>
    <r>
      <t xml:space="preserve">        </t>
    </r>
    <r>
      <rPr>
        <sz val="9"/>
        <color theme="1"/>
        <rFont val="宋体"/>
        <family val="2"/>
        <charset val="134"/>
      </rPr>
      <t>递延所得税负债增加</t>
    </r>
  </si>
  <si>
    <r>
      <t xml:space="preserve">        </t>
    </r>
    <r>
      <rPr>
        <sz val="9"/>
        <color theme="1"/>
        <rFont val="宋体"/>
        <family val="2"/>
        <charset val="134"/>
      </rPr>
      <t>存货的减少</t>
    </r>
  </si>
  <si>
    <r>
      <t xml:space="preserve">        </t>
    </r>
    <r>
      <rPr>
        <sz val="9"/>
        <color theme="1"/>
        <rFont val="宋体"/>
        <family val="2"/>
        <charset val="134"/>
      </rPr>
      <t>经营性应收项目的减少</t>
    </r>
  </si>
  <si>
    <r>
      <t xml:space="preserve">        </t>
    </r>
    <r>
      <rPr>
        <sz val="9"/>
        <color theme="1"/>
        <rFont val="宋体"/>
        <family val="2"/>
        <charset val="134"/>
      </rPr>
      <t>经营性应付项目的增加</t>
    </r>
  </si>
  <si>
    <r>
      <t xml:space="preserve">        </t>
    </r>
    <r>
      <rPr>
        <sz val="9"/>
        <color theme="1"/>
        <rFont val="宋体"/>
        <family val="2"/>
        <charset val="134"/>
      </rPr>
      <t>其他</t>
    </r>
  </si>
  <si>
    <r>
      <t xml:space="preserve">        </t>
    </r>
    <r>
      <rPr>
        <sz val="9"/>
        <color theme="1"/>
        <rFont val="宋体"/>
        <family val="2"/>
        <charset val="134"/>
      </rPr>
      <t>间接法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经营活动现金流量净额差额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</si>
  <si>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间接法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经营活动现金流量净额差额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</si>
  <si>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债务转为资本</t>
    </r>
  </si>
  <si>
    <r>
      <t xml:space="preserve">        </t>
    </r>
    <r>
      <rPr>
        <sz val="9"/>
        <color theme="1"/>
        <rFont val="宋体"/>
        <family val="2"/>
        <charset val="134"/>
      </rPr>
      <t>一年内到期的可转换公司债券</t>
    </r>
  </si>
  <si>
    <r>
      <t xml:space="preserve">        </t>
    </r>
    <r>
      <rPr>
        <sz val="9"/>
        <color theme="1"/>
        <rFont val="宋体"/>
        <family val="2"/>
        <charset val="134"/>
      </rPr>
      <t>融资租入固定资产</t>
    </r>
  </si>
  <si>
    <r>
      <t xml:space="preserve">        </t>
    </r>
    <r>
      <rPr>
        <sz val="9"/>
        <color theme="1"/>
        <rFont val="宋体"/>
        <family val="2"/>
        <charset val="134"/>
      </rPr>
      <t>现金的期末余额</t>
    </r>
  </si>
  <si>
    <r>
      <t xml:space="preserve">        </t>
    </r>
    <r>
      <rPr>
        <sz val="9"/>
        <color theme="1"/>
        <rFont val="宋体"/>
        <family val="2"/>
        <charset val="134"/>
      </rPr>
      <t>减：现金的期初余额</t>
    </r>
  </si>
  <si>
    <r>
      <t xml:space="preserve">        </t>
    </r>
    <r>
      <rPr>
        <sz val="9"/>
        <color theme="1"/>
        <rFont val="宋体"/>
        <family val="2"/>
        <charset val="134"/>
      </rPr>
      <t>加：现金等价物的期末余额</t>
    </r>
  </si>
  <si>
    <r>
      <t xml:space="preserve">        </t>
    </r>
    <r>
      <rPr>
        <sz val="9"/>
        <color theme="1"/>
        <rFont val="宋体"/>
        <family val="2"/>
        <charset val="134"/>
      </rPr>
      <t>减：现金等价物的期初余额</t>
    </r>
  </si>
  <si>
    <r>
      <t xml:space="preserve">        </t>
    </r>
    <r>
      <rPr>
        <sz val="9"/>
        <color theme="1"/>
        <rFont val="宋体"/>
        <family val="2"/>
        <charset val="134"/>
      </rPr>
      <t>加：间接法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现金净增加额差额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</si>
  <si>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加：间接法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现金净增加额差额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</si>
  <si>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间接法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现金及现金等价物净增加额</t>
    </r>
  </si>
  <si>
    <t>000510.SZ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</si>
</sst>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,##0.00_ ;[Red]\-#,##0.00\ "/>
  </numFmts>
  <fonts count="7" x14ac:knownFonts="1"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theme="1"/>
      <name val="Arial"/>
      <family val="2"/>
    </font>
    <font>
      <b/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rgb="FFFDE9D9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FAC090"/>
      </left>
      <right style="thin">
        <color rgb="FFFAC090"/>
      </right>
      <top style="thin">
        <color rgb="FFFAC090"/>
      </top>
      <bottom style="thin">
        <color rgb="FFFAC090"/>
      </bottom>
      <diagonal/>
    </border>
    <border>
      <left style="thin">
        <color indexed="64"/>
      </left>
      <right/>
      <top style="thin">
        <color rgb="FFFAC090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76" fontId="1" fillId="3" borderId="3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" borderId="0" xfId="0" applyFill="1">
      <alignment vertical="center"/>
    </xf>
    <xf numFmtId="177" fontId="3" fillId="0" borderId="0" xfId="0" applyNumberFormat="1" applyFont="1">
      <alignment vertical="center"/>
    </xf>
    <xf numFmtId="177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NAME"/>
      <definedName name="S_STM07_BS"/>
      <definedName name="S_Stm07_BS_158"/>
      <definedName name="S_STM07_CS"/>
      <definedName name="S_Stm07_CS_12"/>
      <definedName name="S_Stm07_CS_121"/>
      <definedName name="S_Stm07_CS_13"/>
      <definedName name="S_Stm07_CS_14"/>
      <definedName name="S_Stm07_CS_15"/>
      <definedName name="S_Stm07_CS_16"/>
      <definedName name="S_Stm07_CS_17"/>
      <definedName name="S_Stm07_CS_18"/>
      <definedName name="S_Stm07_CS_20"/>
      <definedName name="S_Stm07_CS_21"/>
      <definedName name="S_Stm07_CS_30"/>
      <definedName name="S_Stm07_CS_31"/>
      <definedName name="S_Stm07_CS_32"/>
      <definedName name="S_Stm07_CS_33"/>
      <definedName name="S_Stm07_CS_64"/>
      <definedName name="S_STM07_I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82"/>
  <sheetViews>
    <sheetView tabSelected="1" workbookViewId="0">
      <selection activeCell="B4" sqref="B4"/>
    </sheetView>
  </sheetViews>
  <sheetFormatPr defaultRowHeight="13.5" x14ac:dyDescent="0.15"/>
  <cols>
    <col min="1" max="1" width="45.5" style="1" bestFit="1" customWidth="1"/>
    <col min="2" max="2" width="21.875" customWidth="1"/>
  </cols>
  <sheetData>
    <row r="1" spans="1:2" x14ac:dyDescent="0.15">
      <c r="A1" s="2" t="s">
        <v>0</v>
      </c>
      <c r="B1" s="8" t="s">
        <v>274</v>
      </c>
    </row>
    <row r="2" spans="1:2" x14ac:dyDescent="0.15">
      <c r="A2" s="2" t="s">
        <v>1</v>
      </c>
      <c r="B2" s="7" t="str">
        <f>[1]!S_INFO_NAME($B$1)</f>
        <v>金路集团</v>
      </c>
    </row>
    <row r="3" spans="1:2" x14ac:dyDescent="0.15">
      <c r="A3" s="2" t="s">
        <v>2</v>
      </c>
      <c r="B3" s="9">
        <v>35430</v>
      </c>
    </row>
    <row r="4" spans="1:2" ht="14.25" thickBot="1" x14ac:dyDescent="0.2">
      <c r="A4" s="3" t="s">
        <v>3</v>
      </c>
      <c r="B4" s="10" t="s">
        <v>52</v>
      </c>
    </row>
    <row r="6" spans="1:2" x14ac:dyDescent="0.15">
      <c r="A6" s="6" t="s">
        <v>4</v>
      </c>
      <c r="B6" s="11"/>
    </row>
    <row r="7" spans="1:2" x14ac:dyDescent="0.15">
      <c r="A7" s="5" t="s">
        <v>5</v>
      </c>
      <c r="B7" s="12">
        <f>[1]!S_STM07_IS($B$1,"W75268148",B3,1)</f>
        <v>486382370.99000001</v>
      </c>
    </row>
    <row r="8" spans="1:2" x14ac:dyDescent="0.15">
      <c r="A8" s="4" t="s">
        <v>6</v>
      </c>
      <c r="B8" s="13">
        <f>[1]!S_STM07_IS($B$1,"W79631377",B3,1)</f>
        <v>486382370.99000001</v>
      </c>
    </row>
    <row r="9" spans="1:2" x14ac:dyDescent="0.15">
      <c r="A9" s="4" t="s">
        <v>7</v>
      </c>
      <c r="B9" s="13">
        <f>[1]!S_STM07_IS($B$1,"W70109481",B3,1)</f>
        <v>0</v>
      </c>
    </row>
    <row r="10" spans="1:2" x14ac:dyDescent="0.15">
      <c r="A10" s="4" t="s">
        <v>8</v>
      </c>
      <c r="B10" s="13">
        <f>[1]!S_STM07_IS($B$1,"W74052154",B3,1)</f>
        <v>0</v>
      </c>
    </row>
    <row r="11" spans="1:2" x14ac:dyDescent="0.15">
      <c r="A11" s="4" t="s">
        <v>9</v>
      </c>
      <c r="B11" s="13">
        <f>[1]!S_STM07_IS($B$1,"W78994788",B3,1)</f>
        <v>0</v>
      </c>
    </row>
    <row r="12" spans="1:2" x14ac:dyDescent="0.15">
      <c r="A12" s="5" t="s">
        <v>10</v>
      </c>
      <c r="B12" s="12">
        <f>[1]!S_STM07_IS($B$1,"W77456990",B3,1)</f>
        <v>419576338.81</v>
      </c>
    </row>
    <row r="13" spans="1:2" x14ac:dyDescent="0.15">
      <c r="A13" s="4" t="s">
        <v>11</v>
      </c>
      <c r="B13" s="13">
        <f>[1]!S_STM07_IS($B$1,"W74257914",B3,1)</f>
        <v>380027898.63</v>
      </c>
    </row>
    <row r="14" spans="1:2" x14ac:dyDescent="0.15">
      <c r="A14" s="4" t="s">
        <v>12</v>
      </c>
      <c r="B14" s="13">
        <f>[1]!S_STM07_IS($B$1,"W78464831",B3,1)</f>
        <v>0</v>
      </c>
    </row>
    <row r="15" spans="1:2" x14ac:dyDescent="0.15">
      <c r="A15" s="4" t="s">
        <v>13</v>
      </c>
      <c r="B15" s="13">
        <f>[1]!S_STM07_IS($B$1,"W77859478",B3,1)</f>
        <v>0</v>
      </c>
    </row>
    <row r="16" spans="1:2" x14ac:dyDescent="0.15">
      <c r="A16" s="4" t="s">
        <v>14</v>
      </c>
      <c r="B16" s="13">
        <f>[1]!S_STM07_IS($B$1,"W79292872",B3,1)</f>
        <v>0</v>
      </c>
    </row>
    <row r="17" spans="1:2" x14ac:dyDescent="0.15">
      <c r="A17" s="4" t="s">
        <v>15</v>
      </c>
      <c r="B17" s="13">
        <f>[1]!S_STM07_IS($B$1,"W74138140",B3,1)</f>
        <v>0</v>
      </c>
    </row>
    <row r="18" spans="1:2" x14ac:dyDescent="0.15">
      <c r="A18" s="4" t="s">
        <v>16</v>
      </c>
      <c r="B18" s="13">
        <f>[1]!S_STM07_IS($B$1,"W75963170",B3,1)</f>
        <v>0</v>
      </c>
    </row>
    <row r="19" spans="1:2" x14ac:dyDescent="0.15">
      <c r="A19" s="4" t="s">
        <v>17</v>
      </c>
      <c r="B19" s="13">
        <f>[1]!S_STM07_IS($B$1,"W72589986",B3,1)</f>
        <v>0</v>
      </c>
    </row>
    <row r="20" spans="1:2" x14ac:dyDescent="0.15">
      <c r="A20" s="4" t="s">
        <v>18</v>
      </c>
      <c r="B20" s="13">
        <f>[1]!S_STM07_IS($B$1,"W72041569",B3,1)</f>
        <v>0</v>
      </c>
    </row>
    <row r="21" spans="1:2" x14ac:dyDescent="0.15">
      <c r="A21" s="4" t="s">
        <v>19</v>
      </c>
      <c r="B21" s="13">
        <f>[1]!S_STM07_IS($B$1,"W72544991",B3,1)</f>
        <v>2005254.89</v>
      </c>
    </row>
    <row r="22" spans="1:2" x14ac:dyDescent="0.15">
      <c r="A22" s="4" t="s">
        <v>20</v>
      </c>
      <c r="B22" s="13">
        <f>[1]!S_STM07_IS($B$1,"W79966624",B3,1)</f>
        <v>6806189.6900000004</v>
      </c>
    </row>
    <row r="23" spans="1:2" x14ac:dyDescent="0.15">
      <c r="A23" s="4" t="s">
        <v>21</v>
      </c>
      <c r="B23" s="13">
        <f>[1]!S_STM07_IS($B$1,"W78930440",B3,1)</f>
        <v>22575435.920000002</v>
      </c>
    </row>
    <row r="24" spans="1:2" x14ac:dyDescent="0.15">
      <c r="A24" s="4" t="s">
        <v>22</v>
      </c>
      <c r="B24" s="13">
        <f>[1]!S_STM07_IS($B$1,"W74985710",B3,1)</f>
        <v>8161559.6799999997</v>
      </c>
    </row>
    <row r="25" spans="1:2" x14ac:dyDescent="0.15">
      <c r="A25" s="4" t="s">
        <v>23</v>
      </c>
      <c r="B25" s="13">
        <f>[1]!S_STM07_IS($B$1,"W72286543",B3,1)</f>
        <v>0</v>
      </c>
    </row>
    <row r="26" spans="1:2" x14ac:dyDescent="0.15">
      <c r="A26" s="5" t="s">
        <v>24</v>
      </c>
    </row>
    <row r="27" spans="1:2" x14ac:dyDescent="0.15">
      <c r="A27" s="4" t="s">
        <v>25</v>
      </c>
      <c r="B27" s="13">
        <f>[1]!S_STM07_IS($B$1,"W71479867",B3,1)</f>
        <v>0</v>
      </c>
    </row>
    <row r="28" spans="1:2" x14ac:dyDescent="0.15">
      <c r="A28" s="4" t="s">
        <v>26</v>
      </c>
      <c r="B28" s="13">
        <f>[1]!S_STM07_IS($B$1,"W71177663",B3,1)</f>
        <v>15490474.029999999</v>
      </c>
    </row>
    <row r="29" spans="1:2" x14ac:dyDescent="0.15">
      <c r="A29" s="4" t="s">
        <v>27</v>
      </c>
      <c r="B29" s="13">
        <f>[1]!S_STM07_IS($B$1,"W72009740",B3,1)</f>
        <v>0</v>
      </c>
    </row>
    <row r="30" spans="1:2" x14ac:dyDescent="0.15">
      <c r="A30" s="4" t="s">
        <v>28</v>
      </c>
      <c r="B30" s="13">
        <f>[1]!S_STM07_IS($B$1,"W73796186",B3,1)</f>
        <v>0</v>
      </c>
    </row>
    <row r="31" spans="1:2" x14ac:dyDescent="0.15">
      <c r="A31" s="4" t="s">
        <v>29</v>
      </c>
      <c r="B31" s="13">
        <f>[1]!S_STM07_IS($B$1,"W78389053",B3,1)</f>
        <v>0</v>
      </c>
    </row>
    <row r="32" spans="1:2" x14ac:dyDescent="0.15">
      <c r="A32" s="4" t="s">
        <v>30</v>
      </c>
      <c r="B32" s="13">
        <f>[1]!S_STM07_IS($B$1,"W78297281",B3,1)</f>
        <v>231006.44</v>
      </c>
    </row>
    <row r="33" spans="1:2" x14ac:dyDescent="0.15">
      <c r="A33" s="5" t="s">
        <v>31</v>
      </c>
      <c r="B33" s="12">
        <f>[1]!S_STM07_IS($B$1,"W79428561",B3,1)</f>
        <v>82527512.650000006</v>
      </c>
    </row>
    <row r="34" spans="1:2" x14ac:dyDescent="0.15">
      <c r="A34" s="4" t="s">
        <v>32</v>
      </c>
      <c r="B34" s="13">
        <f>[1]!S_STM07_IS($B$1,"W71963616",B3,1)</f>
        <v>1478226.49</v>
      </c>
    </row>
    <row r="35" spans="1:2" x14ac:dyDescent="0.15">
      <c r="A35" s="4" t="s">
        <v>33</v>
      </c>
      <c r="B35" s="13">
        <f>[1]!S_STM07_IS($B$1,"W72462233",B3,1)</f>
        <v>921707.74</v>
      </c>
    </row>
    <row r="36" spans="1:2" x14ac:dyDescent="0.15">
      <c r="A36" s="4" t="s">
        <v>34</v>
      </c>
      <c r="B36" s="13">
        <f>[1]!S_STM07_IS($B$1,"W77844569",B3,1)</f>
        <v>0</v>
      </c>
    </row>
    <row r="37" spans="1:2" x14ac:dyDescent="0.15">
      <c r="A37" s="4" t="s">
        <v>35</v>
      </c>
      <c r="B37" s="13">
        <f>[1]!S_STM07_IS($B$1,"W74664777",B3,1)</f>
        <v>0</v>
      </c>
    </row>
    <row r="38" spans="1:2" x14ac:dyDescent="0.15">
      <c r="A38" s="4" t="s">
        <v>36</v>
      </c>
      <c r="B38" s="13">
        <f>[1]!S_STM07_IS($B$1,"W77052573",B3,1)</f>
        <v>0</v>
      </c>
    </row>
    <row r="39" spans="1:2" x14ac:dyDescent="0.15">
      <c r="A39" s="5" t="s">
        <v>37</v>
      </c>
      <c r="B39" s="12">
        <f>[1]!S_STM07_IS($B$1,"W74121641",B3,1)</f>
        <v>83084031.400000006</v>
      </c>
    </row>
    <row r="40" spans="1:2" x14ac:dyDescent="0.15">
      <c r="A40" s="4" t="s">
        <v>38</v>
      </c>
      <c r="B40" s="13">
        <f>[1]!S_STM07_IS($B$1,"W74748721",B3,1)</f>
        <v>8820000</v>
      </c>
    </row>
    <row r="41" spans="1:2" x14ac:dyDescent="0.15">
      <c r="A41" s="4" t="s">
        <v>39</v>
      </c>
      <c r="B41" s="13">
        <f>[1]!S_STM07_IS($B$1,"W72130678",B3,1)</f>
        <v>0</v>
      </c>
    </row>
    <row r="42" spans="1:2" x14ac:dyDescent="0.15">
      <c r="A42" s="4" t="s">
        <v>40</v>
      </c>
      <c r="B42" s="13">
        <f>[1]!S_STM07_IS($B$1,"W74374028",B3,1)</f>
        <v>0</v>
      </c>
    </row>
    <row r="43" spans="1:2" x14ac:dyDescent="0.15">
      <c r="A43" s="4" t="s">
        <v>41</v>
      </c>
      <c r="B43" s="13">
        <f>[1]!S_STM07_IS($B$1,"W71017036",B3,1)</f>
        <v>0</v>
      </c>
    </row>
    <row r="44" spans="1:2" x14ac:dyDescent="0.15">
      <c r="A44" s="5" t="s">
        <v>42</v>
      </c>
      <c r="B44" s="12">
        <f>[1]!S_STM07_IS($B$1,"W75356096",B3,1)</f>
        <v>74264031.400000006</v>
      </c>
    </row>
    <row r="45" spans="1:2" x14ac:dyDescent="0.15">
      <c r="A45" s="4" t="s">
        <v>43</v>
      </c>
      <c r="B45" s="13">
        <f>[1]!S_STM07_IS($B$1,"W72577002",B3,1)</f>
        <v>-17118.330000000002</v>
      </c>
    </row>
    <row r="46" spans="1:2" x14ac:dyDescent="0.15">
      <c r="A46" s="5" t="s">
        <v>44</v>
      </c>
      <c r="B46" s="12">
        <f>[1]!S_STM07_IS($B$1,"W79972555",B3,1)</f>
        <v>74281149.730000004</v>
      </c>
    </row>
    <row r="47" spans="1:2" x14ac:dyDescent="0.15">
      <c r="A47" s="4" t="s">
        <v>45</v>
      </c>
      <c r="B47" s="13">
        <f>[1]!S_STM07_IS($B$1,"W72858465",B3,1)</f>
        <v>0</v>
      </c>
    </row>
    <row r="48" spans="1:2" x14ac:dyDescent="0.15">
      <c r="A48" s="5" t="s">
        <v>46</v>
      </c>
      <c r="B48" s="12">
        <f>[1]!S_STM07_IS($B$1,"W74210845",B3,1)</f>
        <v>0</v>
      </c>
    </row>
    <row r="49" spans="1:2" x14ac:dyDescent="0.15">
      <c r="A49" s="4" t="s">
        <v>47</v>
      </c>
      <c r="B49" s="13">
        <f>[1]!S_STM07_IS($B$1,"W74084157",B3,1)</f>
        <v>0</v>
      </c>
    </row>
    <row r="50" spans="1:2" x14ac:dyDescent="0.15">
      <c r="A50" s="4" t="s">
        <v>48</v>
      </c>
      <c r="B50" s="13">
        <f>[1]!S_STM07_IS($B$1,"W77917380",B3,1)</f>
        <v>0</v>
      </c>
    </row>
    <row r="51" spans="1:2" x14ac:dyDescent="0.15">
      <c r="A51" s="5" t="s">
        <v>49</v>
      </c>
    </row>
    <row r="52" spans="1:2" x14ac:dyDescent="0.15">
      <c r="A52" s="4" t="s">
        <v>50</v>
      </c>
      <c r="B52" s="13">
        <f>[1]!S_STM07_IS($B$1,"W72227721",B3,1)</f>
        <v>0</v>
      </c>
    </row>
    <row r="53" spans="1:2" x14ac:dyDescent="0.15">
      <c r="A53" s="4" t="s">
        <v>51</v>
      </c>
      <c r="B53" s="13">
        <f>[1]!S_STM07_IS($B$1,"W79650341",B3,1)</f>
        <v>0</v>
      </c>
    </row>
    <row r="57" spans="1:2" x14ac:dyDescent="0.15">
      <c r="A57" s="6" t="s">
        <v>53</v>
      </c>
      <c r="B57" s="11"/>
    </row>
    <row r="58" spans="1:2" x14ac:dyDescent="0.15">
      <c r="A58" s="5" t="s">
        <v>54</v>
      </c>
    </row>
    <row r="59" spans="1:2" x14ac:dyDescent="0.15">
      <c r="A59" s="4" t="s">
        <v>55</v>
      </c>
      <c r="B59" s="13">
        <f>[1]!S_STM07_BS($B$1,"W74195218",B3,1)</f>
        <v>22751621.559999999</v>
      </c>
    </row>
    <row r="60" spans="1:2" x14ac:dyDescent="0.15">
      <c r="A60" s="4" t="s">
        <v>56</v>
      </c>
      <c r="B60" s="13">
        <f>[1]!S_STM07_BS($B$1,"W79905847",B3,1)</f>
        <v>0</v>
      </c>
    </row>
    <row r="61" spans="1:2" x14ac:dyDescent="0.15">
      <c r="A61" s="4" t="s">
        <v>57</v>
      </c>
      <c r="B61" s="13">
        <f>[1]!S_STM07_BS($B$1,"W77441200",B3,1)</f>
        <v>0</v>
      </c>
    </row>
    <row r="62" spans="1:2" x14ac:dyDescent="0.15">
      <c r="A62" s="4" t="s">
        <v>58</v>
      </c>
      <c r="B62" s="13">
        <f>[1]!S_STM07_BS($B$1,"W78860873",B3,1)</f>
        <v>17286787.399999999</v>
      </c>
    </row>
    <row r="63" spans="1:2" x14ac:dyDescent="0.15">
      <c r="A63" s="4" t="s">
        <v>59</v>
      </c>
      <c r="B63" s="13">
        <f>[1]!S_STM07_BS($B$1,"W72387827",B3,1)</f>
        <v>800000</v>
      </c>
    </row>
    <row r="64" spans="1:2" x14ac:dyDescent="0.15">
      <c r="A64" s="4" t="s">
        <v>60</v>
      </c>
      <c r="B64" s="13">
        <f>[1]!S_STM07_BS($B$1,"W77687516",B3,1)</f>
        <v>0</v>
      </c>
    </row>
    <row r="65" spans="1:2" x14ac:dyDescent="0.15">
      <c r="A65" s="4" t="s">
        <v>61</v>
      </c>
      <c r="B65" s="13">
        <f>[1]!S_STM07_BS($B$1,"W75528602",B3,1)</f>
        <v>10946750.699999999</v>
      </c>
    </row>
    <row r="66" spans="1:2" x14ac:dyDescent="0.15">
      <c r="A66" s="4" t="s">
        <v>62</v>
      </c>
      <c r="B66" s="13">
        <f>[1]!S_STM07_BS($B$1,"W78417253",B3,1)</f>
        <v>0</v>
      </c>
    </row>
    <row r="67" spans="1:2" x14ac:dyDescent="0.15">
      <c r="A67" s="4" t="s">
        <v>63</v>
      </c>
      <c r="B67" s="13">
        <f>[1]!S_STM07_BS($B$1,"W72575582",B3,1)</f>
        <v>0</v>
      </c>
    </row>
    <row r="68" spans="1:2" x14ac:dyDescent="0.15">
      <c r="A68" s="4" t="s">
        <v>64</v>
      </c>
      <c r="B68" s="13">
        <f>[1]!S_STM07_BS($B$1,152,B3,1)</f>
        <v>0</v>
      </c>
    </row>
    <row r="69" spans="1:2" x14ac:dyDescent="0.15">
      <c r="A69" s="4" t="s">
        <v>65</v>
      </c>
      <c r="B69" s="13">
        <f>[1]!S_STM07_BS($B$1,"W75497222",B3,1)</f>
        <v>0</v>
      </c>
    </row>
    <row r="70" spans="1:2" x14ac:dyDescent="0.15">
      <c r="A70" s="4" t="s">
        <v>66</v>
      </c>
      <c r="B70" s="13">
        <f>[1]!S_STM07_BS($B$1,"W74413066",B3,1)</f>
        <v>0</v>
      </c>
    </row>
    <row r="71" spans="1:2" x14ac:dyDescent="0.15">
      <c r="A71" s="4" t="s">
        <v>67</v>
      </c>
      <c r="B71" s="13">
        <f>[1]!S_STM07_BS($B$1,"W78742556",B3,1)</f>
        <v>0</v>
      </c>
    </row>
    <row r="72" spans="1:2" x14ac:dyDescent="0.15">
      <c r="A72" s="4" t="s">
        <v>68</v>
      </c>
      <c r="B72" s="13">
        <f>[1]!S_STM07_BS($B$1,"W71125311",B3,1)</f>
        <v>0</v>
      </c>
    </row>
    <row r="73" spans="1:2" x14ac:dyDescent="0.15">
      <c r="A73" s="4" t="s">
        <v>69</v>
      </c>
      <c r="B73" s="13">
        <f>[1]!S_STM07_BS($B$1,"W79400921",B3,1)</f>
        <v>66070666.390000001</v>
      </c>
    </row>
    <row r="74" spans="1:2" x14ac:dyDescent="0.15">
      <c r="A74" s="4" t="s">
        <v>70</v>
      </c>
      <c r="B74" s="13">
        <f>[1]!S_STM07_BS($B$1,"W75848895",B3,1)</f>
        <v>0</v>
      </c>
    </row>
    <row r="75" spans="1:2" x14ac:dyDescent="0.15">
      <c r="A75" s="4" t="s">
        <v>71</v>
      </c>
      <c r="B75" s="13">
        <f>[1]!S_STM07_BS($B$1,160,B3,1)</f>
        <v>0</v>
      </c>
    </row>
    <row r="76" spans="1:2" x14ac:dyDescent="0.15">
      <c r="A76" s="4" t="s">
        <v>72</v>
      </c>
      <c r="B76" s="13">
        <f>[1]!S_STM07_BS($B$1,"W77152420",B3,1)</f>
        <v>0</v>
      </c>
    </row>
    <row r="77" spans="1:2" x14ac:dyDescent="0.15">
      <c r="A77" s="4" t="s">
        <v>73</v>
      </c>
      <c r="B77" s="13">
        <f>[1]!S_STM07_BS($B$1,"W72911279",B3,1)</f>
        <v>7524004.4500000002</v>
      </c>
    </row>
    <row r="78" spans="1:2" x14ac:dyDescent="0.15">
      <c r="A78" s="4" t="s">
        <v>74</v>
      </c>
      <c r="B78" s="13">
        <f>[1]!S_STM07_BS($B$1,"W78110628",B3,1)</f>
        <v>0</v>
      </c>
    </row>
    <row r="79" spans="1:2" x14ac:dyDescent="0.15">
      <c r="A79" s="4" t="s">
        <v>75</v>
      </c>
      <c r="B79" s="13">
        <f>[1]!S_STM07_BS($B$1,"W75289643",B3,1)</f>
        <v>0</v>
      </c>
    </row>
    <row r="80" spans="1:2" x14ac:dyDescent="0.15">
      <c r="A80" s="4" t="s">
        <v>76</v>
      </c>
      <c r="B80" s="13">
        <f>[1]!S_STM07_BS($B$1,"W78026553",B3,1)</f>
        <v>129130081.12</v>
      </c>
    </row>
    <row r="81" spans="1:2" x14ac:dyDescent="0.15">
      <c r="A81" s="5" t="s">
        <v>77</v>
      </c>
      <c r="B81" s="12">
        <f>[1]!S_STM07_BS($B$1,"W74990641",B3,1)</f>
        <v>254509911.62</v>
      </c>
    </row>
    <row r="82" spans="1:2" x14ac:dyDescent="0.15">
      <c r="A82" s="5" t="s">
        <v>78</v>
      </c>
    </row>
    <row r="83" spans="1:2" x14ac:dyDescent="0.15">
      <c r="A83" s="4" t="s">
        <v>79</v>
      </c>
      <c r="B83" s="13">
        <f>[1]!S_STM07_BS($B$1,"W76671452",B3,1)</f>
        <v>0</v>
      </c>
    </row>
    <row r="84" spans="1:2" x14ac:dyDescent="0.15">
      <c r="A84" s="4" t="s">
        <v>80</v>
      </c>
      <c r="B84" s="13">
        <f>[1]!S_STM07_BS($B$1,"W78232219",B3,1)</f>
        <v>0</v>
      </c>
    </row>
    <row r="85" spans="1:2" x14ac:dyDescent="0.15">
      <c r="A85" s="4" t="s">
        <v>81</v>
      </c>
      <c r="B85" s="13">
        <f>[1]!S_STM07_BS($B$1,"W77568162",B3,1)</f>
        <v>0</v>
      </c>
    </row>
    <row r="86" spans="1:2" x14ac:dyDescent="0.15">
      <c r="A86" s="4" t="s">
        <v>82</v>
      </c>
      <c r="B86" s="13">
        <f>[1]!S_STM07_BS($B$1,"W74628705",B3,1)</f>
        <v>0</v>
      </c>
    </row>
    <row r="87" spans="1:2" x14ac:dyDescent="0.15">
      <c r="A87" s="4" t="s">
        <v>83</v>
      </c>
      <c r="B87" s="13">
        <f>[1]!S_STM07_BS($B$1,"W77838411",B3,1)</f>
        <v>0</v>
      </c>
    </row>
    <row r="88" spans="1:2" x14ac:dyDescent="0.15">
      <c r="A88" s="4" t="s">
        <v>84</v>
      </c>
      <c r="B88" s="13">
        <f>[1]!S_STM07_BS($B$1,"W76666500",B3,1)</f>
        <v>0</v>
      </c>
    </row>
    <row r="89" spans="1:2" x14ac:dyDescent="0.15">
      <c r="A89" s="4" t="s">
        <v>85</v>
      </c>
      <c r="B89" s="13">
        <f>[1]!S_STM07_BS($B$1,"W75893793",B3,1)</f>
        <v>0</v>
      </c>
    </row>
    <row r="90" spans="1:2" x14ac:dyDescent="0.15">
      <c r="A90" s="4" t="s">
        <v>86</v>
      </c>
      <c r="B90" s="13">
        <f>[1]!S_STM07_BS($B$1,"W79476239",B3,1)</f>
        <v>0</v>
      </c>
    </row>
    <row r="91" spans="1:2" x14ac:dyDescent="0.15">
      <c r="A91" s="4" t="s">
        <v>87</v>
      </c>
      <c r="B91" s="13">
        <f>[1]!S_STM07_BS($B$1,"W75822792",B3,1)</f>
        <v>0</v>
      </c>
    </row>
    <row r="92" spans="1:2" x14ac:dyDescent="0.15">
      <c r="A92" s="4" t="s">
        <v>88</v>
      </c>
      <c r="B92" s="13">
        <f>[1]!S_STM07_BS($B$1,"W72312938",B3,1)</f>
        <v>0</v>
      </c>
    </row>
    <row r="93" spans="1:2" x14ac:dyDescent="0.15">
      <c r="A93" s="4" t="s">
        <v>89</v>
      </c>
      <c r="B93" s="13">
        <f>[1]!S_STM07_BS($B$1,"W74989054",B3,1)</f>
        <v>0</v>
      </c>
    </row>
    <row r="94" spans="1:2" x14ac:dyDescent="0.15">
      <c r="A94" s="4" t="s">
        <v>90</v>
      </c>
      <c r="B94" s="13">
        <f>[1]!S_STM07_BS($B$1,"W75752285",B3,1)</f>
        <v>0</v>
      </c>
    </row>
    <row r="95" spans="1:2" x14ac:dyDescent="0.15">
      <c r="A95" s="4" t="s">
        <v>91</v>
      </c>
      <c r="B95" s="13">
        <f>[1]!S_STM07_BS($B$1,"W78877691",B3,1)</f>
        <v>0</v>
      </c>
    </row>
    <row r="96" spans="1:2" x14ac:dyDescent="0.15">
      <c r="A96" s="4" t="s">
        <v>92</v>
      </c>
      <c r="B96" s="13">
        <f>[1]!S_STM07_BS($B$1,"W75661656",B3,1)</f>
        <v>0</v>
      </c>
    </row>
    <row r="97" spans="1:2" x14ac:dyDescent="0.15">
      <c r="A97" s="4" t="s">
        <v>93</v>
      </c>
      <c r="B97" s="13">
        <f>[1]!S_STM07_BS($B$1,"W79182556",B3,1)</f>
        <v>0</v>
      </c>
    </row>
    <row r="98" spans="1:2" x14ac:dyDescent="0.15">
      <c r="A98" s="4" t="s">
        <v>94</v>
      </c>
      <c r="B98" s="13">
        <f>[1]!S_STM07_BS($B$1,"W72636236",B3,1)</f>
        <v>0</v>
      </c>
    </row>
    <row r="99" spans="1:2" x14ac:dyDescent="0.15">
      <c r="A99" s="4" t="s">
        <v>95</v>
      </c>
      <c r="B99" s="13">
        <f>[1]!S_STM07_BS($B$1,"W74307188",B3,1)</f>
        <v>0</v>
      </c>
    </row>
    <row r="100" spans="1:2" x14ac:dyDescent="0.15">
      <c r="A100" s="4" t="s">
        <v>96</v>
      </c>
      <c r="B100" s="13">
        <f>[1]!S_STM07_BS($B$1,"W74094124",B3,1)</f>
        <v>0</v>
      </c>
    </row>
    <row r="101" spans="1:2" x14ac:dyDescent="0.15">
      <c r="A101" s="4" t="s">
        <v>97</v>
      </c>
      <c r="B101" s="13">
        <f>[1]!S_STM07_BS($B$1,"W78457970",B3,1)</f>
        <v>0</v>
      </c>
    </row>
    <row r="102" spans="1:2" x14ac:dyDescent="0.15">
      <c r="A102" s="4" t="s">
        <v>98</v>
      </c>
      <c r="B102" s="13">
        <f>[1]!S_STM07_BS($B$1,"W75015709",B3,1)</f>
        <v>599737305.51999998</v>
      </c>
    </row>
    <row r="103" spans="1:2" x14ac:dyDescent="0.15">
      <c r="A103" s="5" t="s">
        <v>99</v>
      </c>
      <c r="B103" s="12">
        <f>[1]!S_STM07_BS($B$1,"W76997576",B3,1)</f>
        <v>599737305.51999998</v>
      </c>
    </row>
    <row r="104" spans="1:2" x14ac:dyDescent="0.15">
      <c r="A104" s="4" t="s">
        <v>100</v>
      </c>
      <c r="B104" s="13">
        <f>[1]!S_STM07_BS($B$1,"W70382788",B3,1)</f>
        <v>0</v>
      </c>
    </row>
    <row r="105" spans="1:2" x14ac:dyDescent="0.15">
      <c r="A105" s="4" t="s">
        <v>101</v>
      </c>
      <c r="B105" s="13">
        <f>[1]!S_STM07_BS($B$1,"W73646778",B3,1)</f>
        <v>0</v>
      </c>
    </row>
    <row r="106" spans="1:2" x14ac:dyDescent="0.15">
      <c r="A106" s="5" t="s">
        <v>102</v>
      </c>
      <c r="B106" s="12">
        <f>[1]!S_STM07_BS($B$1,"W74285096",B3,1)</f>
        <v>854247217.13999999</v>
      </c>
    </row>
    <row r="107" spans="1:2" x14ac:dyDescent="0.15">
      <c r="A107" s="5" t="s">
        <v>103</v>
      </c>
    </row>
    <row r="108" spans="1:2" x14ac:dyDescent="0.15">
      <c r="A108" s="4" t="s">
        <v>104</v>
      </c>
      <c r="B108" s="13">
        <f>[1]!S_STM07_BS($B$1,"W79808402",B3,1)</f>
        <v>61094960.32</v>
      </c>
    </row>
    <row r="109" spans="1:2" x14ac:dyDescent="0.15">
      <c r="A109" s="4" t="s">
        <v>105</v>
      </c>
      <c r="B109" s="13">
        <f>[1]!S_STM07_BS($B$1,"W74512184",B3,1)</f>
        <v>0</v>
      </c>
    </row>
    <row r="110" spans="1:2" x14ac:dyDescent="0.15">
      <c r="A110" s="4" t="s">
        <v>106</v>
      </c>
      <c r="B110" s="13">
        <f>[1]!S_STM07_BS($B$1,153,B3,1)</f>
        <v>0</v>
      </c>
    </row>
    <row r="111" spans="1:2" x14ac:dyDescent="0.15">
      <c r="A111" s="4" t="s">
        <v>107</v>
      </c>
      <c r="B111" s="13">
        <f>[1]!S_STM07_BS($B$1,"W78264058",B3,1)</f>
        <v>0</v>
      </c>
    </row>
    <row r="112" spans="1:2" x14ac:dyDescent="0.15">
      <c r="A112" s="4" t="s">
        <v>108</v>
      </c>
      <c r="B112" s="13">
        <f>[1]!S_STM07_BS($B$1,"W75963379",B3,1)</f>
        <v>0</v>
      </c>
    </row>
    <row r="113" spans="1:2" x14ac:dyDescent="0.15">
      <c r="A113" s="4" t="s">
        <v>109</v>
      </c>
      <c r="B113" s="13">
        <f>[1]!S_STM07_BS($B$1,"W75804104",B3,1)</f>
        <v>2340000</v>
      </c>
    </row>
    <row r="114" spans="1:2" x14ac:dyDescent="0.15">
      <c r="A114" s="4" t="s">
        <v>110</v>
      </c>
      <c r="B114" s="13">
        <f>[1]!S_STM07_BS($B$1,"W74909010",B3,1)</f>
        <v>64472863.439999998</v>
      </c>
    </row>
    <row r="115" spans="1:2" x14ac:dyDescent="0.15">
      <c r="A115" s="4" t="s">
        <v>111</v>
      </c>
      <c r="B115" s="13">
        <f>[1]!S_STM07_BS($B$1,"W74139600",B3,1)</f>
        <v>9167361.6699999999</v>
      </c>
    </row>
    <row r="116" spans="1:2" x14ac:dyDescent="0.15">
      <c r="A116" s="4" t="s">
        <v>112</v>
      </c>
      <c r="B116" s="13">
        <f>[1]!S_STM07_BS($B$1,"W78779665",B3,1)</f>
        <v>0</v>
      </c>
    </row>
    <row r="117" spans="1:2" x14ac:dyDescent="0.15">
      <c r="A117" s="4" t="s">
        <v>113</v>
      </c>
      <c r="B117" s="13">
        <f>[1]!S_STM07_BS($B$1,"W74227773",B3,1)</f>
        <v>0</v>
      </c>
    </row>
    <row r="118" spans="1:2" x14ac:dyDescent="0.15">
      <c r="A118" s="4" t="s">
        <v>114</v>
      </c>
      <c r="B118" s="13">
        <f>[1]!S_STM07_BS($B$1,"W77452778",B3,1)</f>
        <v>833850.99</v>
      </c>
    </row>
    <row r="119" spans="1:2" x14ac:dyDescent="0.15">
      <c r="A119" s="4" t="s">
        <v>115</v>
      </c>
      <c r="B119" s="13">
        <f>[1]!S_STM07_BS($B$1,"W74850772",B3,1)</f>
        <v>18192737.309999999</v>
      </c>
    </row>
    <row r="120" spans="1:2" x14ac:dyDescent="0.15">
      <c r="A120" s="4" t="s">
        <v>116</v>
      </c>
      <c r="B120" s="13">
        <f>[1]!S_STM07_BS($B$1,"W74512534",B3,1)</f>
        <v>0</v>
      </c>
    </row>
    <row r="121" spans="1:2" x14ac:dyDescent="0.15">
      <c r="A121" s="4" t="s">
        <v>117</v>
      </c>
      <c r="B121" s="13">
        <f>[1]!S_STM07_BS($B$1,"W77965560",B3,1)</f>
        <v>22944169.809999999</v>
      </c>
    </row>
    <row r="122" spans="1:2" x14ac:dyDescent="0.15">
      <c r="A122" s="4" t="s">
        <v>118</v>
      </c>
      <c r="B122" s="13">
        <f>[1]!S_STM07_BS($B$1,"W79738061",B3,1)</f>
        <v>0</v>
      </c>
    </row>
    <row r="123" spans="1:2" x14ac:dyDescent="0.15">
      <c r="A123" s="4" t="s">
        <v>119</v>
      </c>
      <c r="B123" s="13">
        <f>[1]!S_STM07_BS($B$1,154,B3,1)</f>
        <v>0</v>
      </c>
    </row>
    <row r="124" spans="1:2" x14ac:dyDescent="0.15">
      <c r="A124" s="4" t="s">
        <v>120</v>
      </c>
      <c r="B124" s="13">
        <f>[1]!S_STM07_BS($B$1,"W78152650",B3,1)</f>
        <v>0</v>
      </c>
    </row>
    <row r="125" spans="1:2" x14ac:dyDescent="0.15">
      <c r="A125" s="4" t="s">
        <v>121</v>
      </c>
      <c r="B125" s="13">
        <f>[1]!S_STM07_BS($B$1,"W70868275",B3,1)</f>
        <v>0</v>
      </c>
    </row>
    <row r="126" spans="1:2" x14ac:dyDescent="0.15">
      <c r="A126" s="4" t="s">
        <v>122</v>
      </c>
      <c r="B126" s="13">
        <f>[1]!S_STM07_BS($B$1,161,B3,1)</f>
        <v>0</v>
      </c>
    </row>
    <row r="127" spans="1:2" x14ac:dyDescent="0.15">
      <c r="A127" s="4" t="s">
        <v>123</v>
      </c>
      <c r="B127" s="13">
        <f>[1]!S_STM07_BS($B$1,"W77810555",B3,1)</f>
        <v>0</v>
      </c>
    </row>
    <row r="128" spans="1:2" x14ac:dyDescent="0.15">
      <c r="A128" s="4" t="s">
        <v>124</v>
      </c>
      <c r="B128" s="13">
        <f>[1]!S_STM07_BS($B$1,"W76550068",B3,1)</f>
        <v>0</v>
      </c>
    </row>
    <row r="129" spans="1:2" x14ac:dyDescent="0.15">
      <c r="A129" s="4" t="s">
        <v>125</v>
      </c>
      <c r="B129" s="13">
        <f>[1]!S_STM07_BS($B$1,"W70261365",B3,1)</f>
        <v>2920958.49</v>
      </c>
    </row>
    <row r="130" spans="1:2" x14ac:dyDescent="0.15">
      <c r="A130" s="4" t="s">
        <v>126</v>
      </c>
      <c r="B130" s="13">
        <f>[1]!S_STM07_BS($B$1,"W77053877",B3,1)</f>
        <v>0</v>
      </c>
    </row>
    <row r="131" spans="1:2" x14ac:dyDescent="0.15">
      <c r="A131" s="4" t="s">
        <v>127</v>
      </c>
      <c r="B131" s="13">
        <f>[1]!S_STM07_BS($B$1,"W76257291",B3,1)</f>
        <v>0</v>
      </c>
    </row>
    <row r="132" spans="1:2" x14ac:dyDescent="0.15">
      <c r="A132" s="4" t="s">
        <v>128</v>
      </c>
      <c r="B132" s="13">
        <f>[1]!S_STM07_BS($B$1,"W78326999",B3,1)</f>
        <v>0</v>
      </c>
    </row>
    <row r="133" spans="1:2" x14ac:dyDescent="0.15">
      <c r="A133" s="4" t="s">
        <v>129</v>
      </c>
      <c r="B133" s="13">
        <f>[1]!S_STM07_BS($B$1,"W70483784",B3,1)</f>
        <v>0</v>
      </c>
    </row>
    <row r="134" spans="1:2" x14ac:dyDescent="0.15">
      <c r="A134" s="4" t="s">
        <v>130</v>
      </c>
      <c r="B134" s="13">
        <f>[1]!S_STM07_BS($B$1,"W74416860",B3,1)</f>
        <v>0</v>
      </c>
    </row>
    <row r="135" spans="1:2" x14ac:dyDescent="0.15">
      <c r="A135" s="5" t="s">
        <v>131</v>
      </c>
      <c r="B135" s="12">
        <f>[1]!S_STM07_BS($B$1,"W75900400",B3,1)</f>
        <v>181966902.03</v>
      </c>
    </row>
    <row r="136" spans="1:2" x14ac:dyDescent="0.15">
      <c r="A136" s="5" t="s">
        <v>132</v>
      </c>
    </row>
    <row r="137" spans="1:2" x14ac:dyDescent="0.15">
      <c r="A137" s="4" t="s">
        <v>133</v>
      </c>
      <c r="B137" s="13">
        <f>[1]!S_STM07_BS($B$1,"W76425159",B3,1)</f>
        <v>205445766.00999999</v>
      </c>
    </row>
    <row r="138" spans="1:2" x14ac:dyDescent="0.15">
      <c r="A138" s="4" t="s">
        <v>134</v>
      </c>
      <c r="B138" s="13">
        <f>[1]!S_STM07_BS($B$1,"W72452579",B3,1)</f>
        <v>0</v>
      </c>
    </row>
    <row r="139" spans="1:2" x14ac:dyDescent="0.15">
      <c r="A139" s="4" t="s">
        <v>135</v>
      </c>
      <c r="B139" s="13">
        <f>[1]!S_STM07_BS($B$1,"W72375722",B3,1)</f>
        <v>14863417.33</v>
      </c>
    </row>
    <row r="140" spans="1:2" x14ac:dyDescent="0.15">
      <c r="A140" s="4" t="s">
        <v>136</v>
      </c>
      <c r="B140" s="13">
        <f>[1]!S_STM07_BS($B$1,162,B3,1)</f>
        <v>0</v>
      </c>
    </row>
    <row r="141" spans="1:2" x14ac:dyDescent="0.15">
      <c r="A141" s="4" t="s">
        <v>137</v>
      </c>
      <c r="B141" s="13">
        <f>[1]!S_STM07_BS($B$1,"W74339152",B3,1)</f>
        <v>0</v>
      </c>
    </row>
    <row r="142" spans="1:2" x14ac:dyDescent="0.15">
      <c r="A142" s="4" t="s">
        <v>138</v>
      </c>
      <c r="B142" s="13">
        <f>[1]!S_STM07_BS($B$1,"W74419003",B3,1)</f>
        <v>0</v>
      </c>
    </row>
    <row r="143" spans="1:2" x14ac:dyDescent="0.15">
      <c r="A143" s="4" t="s">
        <v>139</v>
      </c>
      <c r="B143" s="13">
        <f>[1]!S_STM07_BS($B$1,"W78050425",B3,1)</f>
        <v>0</v>
      </c>
    </row>
    <row r="144" spans="1:2" x14ac:dyDescent="0.15">
      <c r="A144" s="4" t="s">
        <v>140</v>
      </c>
      <c r="B144" s="13">
        <f>[1]!S_STM07_BS($B$1,"W72178941",B3,1)</f>
        <v>0</v>
      </c>
    </row>
    <row r="145" spans="1:2" x14ac:dyDescent="0.15">
      <c r="A145" s="4" t="s">
        <v>141</v>
      </c>
      <c r="B145" s="13">
        <f>[1]!S_STM07_BS($B$1,"W79489692",B3,1)</f>
        <v>246544.65</v>
      </c>
    </row>
    <row r="146" spans="1:2" x14ac:dyDescent="0.15">
      <c r="A146" s="4" t="s">
        <v>142</v>
      </c>
      <c r="B146" s="13">
        <f>[1]!S_STM07_BS($B$1,"W76477736",B3,1)</f>
        <v>0</v>
      </c>
    </row>
    <row r="147" spans="1:2" x14ac:dyDescent="0.15">
      <c r="A147" s="4" t="s">
        <v>143</v>
      </c>
      <c r="B147" s="13">
        <f>[1]!S_STM07_BS($B$1,"W79482211",B3,1)</f>
        <v>0</v>
      </c>
    </row>
    <row r="148" spans="1:2" x14ac:dyDescent="0.15">
      <c r="A148" s="5" t="s">
        <v>144</v>
      </c>
      <c r="B148" s="12">
        <f>[1]!S_STM07_BS($B$1,"W72880812",B3,1)</f>
        <v>220555727.99000001</v>
      </c>
    </row>
    <row r="149" spans="1:2" x14ac:dyDescent="0.15">
      <c r="A149" s="4" t="s">
        <v>145</v>
      </c>
      <c r="B149" s="13">
        <f>[1]!S_STM07_BS($B$1,"W75859978",B3,1)</f>
        <v>0</v>
      </c>
    </row>
    <row r="150" spans="1:2" x14ac:dyDescent="0.15">
      <c r="A150" s="4" t="s">
        <v>146</v>
      </c>
      <c r="B150" s="13">
        <f>[1]!S_STM07_BS($B$1,"W72731206",B3,1)</f>
        <v>0</v>
      </c>
    </row>
    <row r="151" spans="1:2" x14ac:dyDescent="0.15">
      <c r="A151" s="5" t="s">
        <v>147</v>
      </c>
      <c r="B151" s="12">
        <f>[1]!S_STM07_BS($B$1,"W75283463",B3,1)</f>
        <v>402522630.01999998</v>
      </c>
    </row>
    <row r="152" spans="1:2" x14ac:dyDescent="0.15">
      <c r="A152" s="5" t="s">
        <v>148</v>
      </c>
    </row>
    <row r="153" spans="1:2" x14ac:dyDescent="0.15">
      <c r="A153" s="4" t="s">
        <v>149</v>
      </c>
      <c r="B153" s="13">
        <f>[1]!S_STM07_BS($B$1,"W79354960",B3,1)</f>
        <v>239609739</v>
      </c>
    </row>
    <row r="154" spans="1:2" x14ac:dyDescent="0.15">
      <c r="A154" s="4" t="s">
        <v>150</v>
      </c>
      <c r="B154" s="13">
        <f>[1]!S_STM07_BS($B$1,164,B3,1)</f>
        <v>0</v>
      </c>
    </row>
    <row r="155" spans="1:2" x14ac:dyDescent="0.15">
      <c r="A155" s="4" t="s">
        <v>151</v>
      </c>
      <c r="B155" s="13">
        <f>[1]!S_STM07_BS($B$1,"W78268124",B3,1)</f>
        <v>83975526.480000004</v>
      </c>
    </row>
    <row r="156" spans="1:2" x14ac:dyDescent="0.15">
      <c r="A156" s="4" t="s">
        <v>152</v>
      </c>
      <c r="B156" s="13">
        <f>[1]!S_STM07_BS($B$1,"W78410776",B3,1)</f>
        <v>0</v>
      </c>
    </row>
    <row r="157" spans="1:2" x14ac:dyDescent="0.15">
      <c r="A157" s="4" t="s">
        <v>153</v>
      </c>
      <c r="B157" s="13">
        <f>[1]!S_STM07_BS($B$1,163,B3,1)</f>
        <v>0</v>
      </c>
    </row>
    <row r="158" spans="1:2" x14ac:dyDescent="0.15">
      <c r="A158" s="4" t="s">
        <v>154</v>
      </c>
      <c r="B158" s="13">
        <f>[1]!S_Stm07_BS_158($B$1,B3,1)</f>
        <v>0</v>
      </c>
    </row>
    <row r="159" spans="1:2" x14ac:dyDescent="0.15">
      <c r="A159" s="4" t="s">
        <v>155</v>
      </c>
      <c r="B159" s="13">
        <f>[1]!S_STM07_BS($B$1,"W78896652",B3,1)</f>
        <v>43150124.969999999</v>
      </c>
    </row>
    <row r="160" spans="1:2" x14ac:dyDescent="0.15">
      <c r="A160" s="4" t="s">
        <v>156</v>
      </c>
      <c r="B160" s="13">
        <f>[1]!S_STM07_BS($B$1,"W77009273",B3,1)</f>
        <v>0</v>
      </c>
    </row>
    <row r="161" spans="1:2" x14ac:dyDescent="0.15">
      <c r="A161" s="4" t="s">
        <v>157</v>
      </c>
      <c r="B161" s="13">
        <f>[1]!S_STM07_BS($B$1,"W74900891",B3,1)</f>
        <v>68641347.189999998</v>
      </c>
    </row>
    <row r="162" spans="1:2" x14ac:dyDescent="0.15">
      <c r="A162" s="4" t="s">
        <v>158</v>
      </c>
      <c r="B162" s="13">
        <f>[1]!S_STM07_BS($B$1,"W79734098",B3,1)</f>
        <v>0</v>
      </c>
    </row>
    <row r="163" spans="1:2" x14ac:dyDescent="0.15">
      <c r="A163" s="4" t="s">
        <v>159</v>
      </c>
      <c r="B163" s="13">
        <f>[1]!S_STM07_BS($B$1,151,B3,1)</f>
        <v>0</v>
      </c>
    </row>
    <row r="164" spans="1:2" x14ac:dyDescent="0.15">
      <c r="A164" s="4" t="s">
        <v>160</v>
      </c>
      <c r="B164" s="13">
        <f>[1]!S_STM07_BS($B$1,"W78298719",B3,1)</f>
        <v>16347849.48</v>
      </c>
    </row>
    <row r="165" spans="1:2" x14ac:dyDescent="0.15">
      <c r="A165" s="4" t="s">
        <v>161</v>
      </c>
      <c r="B165" s="13">
        <f>[1]!S_STM07_BS($B$1,"W74232727",B3,1)</f>
        <v>0</v>
      </c>
    </row>
    <row r="166" spans="1:2" x14ac:dyDescent="0.15">
      <c r="A166" s="4" t="s">
        <v>162</v>
      </c>
      <c r="B166" s="13">
        <f>[1]!S_STM07_BS($B$1,"W70758096",B3,1)</f>
        <v>0</v>
      </c>
    </row>
    <row r="167" spans="1:2" x14ac:dyDescent="0.15">
      <c r="A167" s="5" t="s">
        <v>163</v>
      </c>
      <c r="B167" s="12">
        <f>[1]!S_STM07_BS($B$1,"W74686621",B3,1)</f>
        <v>435376737.63999999</v>
      </c>
    </row>
    <row r="168" spans="1:2" x14ac:dyDescent="0.15">
      <c r="A168" s="5" t="s">
        <v>164</v>
      </c>
      <c r="B168" s="12">
        <f>[1]!S_STM07_BS($B$1,"W72982942",B3,1)</f>
        <v>451724587.12</v>
      </c>
    </row>
    <row r="169" spans="1:2" x14ac:dyDescent="0.15">
      <c r="A169" s="4" t="s">
        <v>165</v>
      </c>
      <c r="B169" s="13">
        <f>[1]!S_STM07_BS($B$1,"W72447926",B3,1)</f>
        <v>0</v>
      </c>
    </row>
    <row r="170" spans="1:2" x14ac:dyDescent="0.15">
      <c r="A170" s="4" t="s">
        <v>166</v>
      </c>
      <c r="B170" s="13">
        <f>[1]!S_STM07_BS($B$1,"W73633540",B3,1)</f>
        <v>0</v>
      </c>
    </row>
    <row r="171" spans="1:2" x14ac:dyDescent="0.15">
      <c r="A171" s="5" t="s">
        <v>167</v>
      </c>
      <c r="B171" s="12">
        <f>[1]!S_STM07_BS($B$1,"W74539517",B3,1)</f>
        <v>854247217.13999999</v>
      </c>
    </row>
    <row r="175" spans="1:2" x14ac:dyDescent="0.15">
      <c r="A175" s="6" t="s">
        <v>168</v>
      </c>
      <c r="B175" s="11"/>
    </row>
    <row r="176" spans="1:2" x14ac:dyDescent="0.15">
      <c r="A176" s="5" t="s">
        <v>169</v>
      </c>
    </row>
    <row r="177" spans="1:2" x14ac:dyDescent="0.15">
      <c r="A177" s="4" t="s">
        <v>170</v>
      </c>
      <c r="B177" s="13">
        <f>[1]!S_STM07_CS($B$1,"W73470320",B3,1)</f>
        <v>0</v>
      </c>
    </row>
    <row r="178" spans="1:2" x14ac:dyDescent="0.15">
      <c r="A178" s="4" t="s">
        <v>171</v>
      </c>
      <c r="B178" s="13">
        <f>[1]!S_STM07_CS($B$1,"W78861654",B3,1)</f>
        <v>0</v>
      </c>
    </row>
    <row r="179" spans="1:2" x14ac:dyDescent="0.15">
      <c r="A179" s="4" t="s">
        <v>172</v>
      </c>
      <c r="B179" s="13">
        <f>[1]!S_STM07_CS($B$1,"W74274522",B3,1)</f>
        <v>0</v>
      </c>
    </row>
    <row r="180" spans="1:2" x14ac:dyDescent="0.15">
      <c r="A180" s="4" t="s">
        <v>173</v>
      </c>
      <c r="B180" s="13">
        <f>[1]!S_Stm07_CS_64($B$1,B3,1)</f>
        <v>0</v>
      </c>
    </row>
    <row r="181" spans="1:2" x14ac:dyDescent="0.15">
      <c r="A181" s="4" t="s">
        <v>174</v>
      </c>
      <c r="B181" s="13">
        <f>[1]!S_Stm07_CS_12($B$1,B3,1)</f>
        <v>0</v>
      </c>
    </row>
    <row r="182" spans="1:2" x14ac:dyDescent="0.15">
      <c r="A182" s="4" t="s">
        <v>175</v>
      </c>
      <c r="B182" s="13">
        <f>[1]!S_Stm07_CS_13($B$1,B3,1)</f>
        <v>0</v>
      </c>
    </row>
    <row r="183" spans="1:2" x14ac:dyDescent="0.15">
      <c r="A183" s="4" t="s">
        <v>176</v>
      </c>
      <c r="B183" s="13">
        <f>[1]!S_Stm07_CS_14($B$1,B3,1)</f>
        <v>0</v>
      </c>
    </row>
    <row r="184" spans="1:2" x14ac:dyDescent="0.15">
      <c r="A184" s="4" t="s">
        <v>177</v>
      </c>
      <c r="B184" s="13">
        <f>[1]!S_Stm07_CS_15($B$1,B3,1)</f>
        <v>0</v>
      </c>
    </row>
    <row r="185" spans="1:2" x14ac:dyDescent="0.15">
      <c r="A185" s="4" t="s">
        <v>178</v>
      </c>
      <c r="B185" s="13">
        <f>[1]!S_Stm07_CS_16($B$1,B3,1)</f>
        <v>0</v>
      </c>
    </row>
    <row r="186" spans="1:2" x14ac:dyDescent="0.15">
      <c r="A186" s="4" t="s">
        <v>179</v>
      </c>
      <c r="B186" s="13">
        <f>[1]!S_Stm07_CS_17($B$1,B3,1)</f>
        <v>0</v>
      </c>
    </row>
    <row r="187" spans="1:2" x14ac:dyDescent="0.15">
      <c r="A187" s="4" t="s">
        <v>180</v>
      </c>
      <c r="B187" s="13">
        <f>[1]!S_Stm07_CS_18($B$1,B3,1)</f>
        <v>0</v>
      </c>
    </row>
    <row r="188" spans="1:2" x14ac:dyDescent="0.15">
      <c r="A188" s="4" t="s">
        <v>181</v>
      </c>
      <c r="B188" s="13">
        <f>[1]!S_Stm07_CS_20($B$1,B3,1)</f>
        <v>0</v>
      </c>
    </row>
    <row r="189" spans="1:2" x14ac:dyDescent="0.15">
      <c r="A189" s="4" t="s">
        <v>182</v>
      </c>
      <c r="B189" s="13">
        <f>[1]!S_Stm07_CS_21($B$1,B3,1)</f>
        <v>0</v>
      </c>
    </row>
    <row r="190" spans="1:2" x14ac:dyDescent="0.15">
      <c r="A190" s="4" t="s">
        <v>183</v>
      </c>
      <c r="B190" s="13">
        <f>[1]!S_STM07_CS($B$1,"W72077273",B3,1)</f>
        <v>0</v>
      </c>
    </row>
    <row r="191" spans="1:2" x14ac:dyDescent="0.15">
      <c r="A191" s="4" t="s">
        <v>184</v>
      </c>
      <c r="B191" s="13">
        <f>[1]!S_STM07_CS($B$1,"W74989313",B3,1)</f>
        <v>0</v>
      </c>
    </row>
    <row r="192" spans="1:2" x14ac:dyDescent="0.15">
      <c r="A192" s="4" t="s">
        <v>185</v>
      </c>
      <c r="B192" s="13">
        <f>[1]!S_STM07_CS($B$1,"W79468934",B3,1)</f>
        <v>0</v>
      </c>
    </row>
    <row r="193" spans="1:2" x14ac:dyDescent="0.15">
      <c r="A193" s="4" t="s">
        <v>186</v>
      </c>
      <c r="B193" s="13">
        <f>[1]!S_STM07_CS($B$1,"W70580203",B3,1)</f>
        <v>0</v>
      </c>
    </row>
    <row r="194" spans="1:2" x14ac:dyDescent="0.15">
      <c r="A194" s="4" t="s">
        <v>187</v>
      </c>
      <c r="B194" s="13">
        <f>[1]!S_STM07_CS($B$1,"W71265057",B3,1)</f>
        <v>0</v>
      </c>
    </row>
    <row r="195" spans="1:2" x14ac:dyDescent="0.15">
      <c r="A195" s="4" t="s">
        <v>188</v>
      </c>
      <c r="B195" s="13">
        <f>[1]!S_STM07_CS($B$1,"W74580161",B3,1)</f>
        <v>0</v>
      </c>
    </row>
    <row r="196" spans="1:2" x14ac:dyDescent="0.15">
      <c r="A196" s="4" t="s">
        <v>189</v>
      </c>
      <c r="B196" s="13">
        <f>[1]!S_STM07_CS($B$1,"W72215123",B3,1)</f>
        <v>0</v>
      </c>
    </row>
    <row r="197" spans="1:2" x14ac:dyDescent="0.15">
      <c r="A197" s="4" t="s">
        <v>190</v>
      </c>
      <c r="B197" s="13">
        <f>[1]!S_Stm07_CS_30($B$1,B3,1)</f>
        <v>0</v>
      </c>
    </row>
    <row r="198" spans="1:2" x14ac:dyDescent="0.15">
      <c r="A198" s="4" t="s">
        <v>191</v>
      </c>
      <c r="B198" s="13">
        <f>[1]!S_Stm07_CS_31($B$1,B3,1)</f>
        <v>0</v>
      </c>
    </row>
    <row r="199" spans="1:2" x14ac:dyDescent="0.15">
      <c r="A199" s="4" t="s">
        <v>192</v>
      </c>
      <c r="B199" s="13">
        <f>[1]!S_Stm07_CS_32($B$1,B3,1)</f>
        <v>0</v>
      </c>
    </row>
    <row r="200" spans="1:2" x14ac:dyDescent="0.15">
      <c r="A200" s="4" t="s">
        <v>193</v>
      </c>
      <c r="B200" s="13">
        <f>[1]!S_Stm07_CS_33($B$1,B3,1)</f>
        <v>0</v>
      </c>
    </row>
    <row r="201" spans="1:2" x14ac:dyDescent="0.15">
      <c r="A201" s="4" t="s">
        <v>194</v>
      </c>
      <c r="B201" s="13">
        <f>[1]!S_Stm07_CS_121($B$1,B3,1)</f>
        <v>0</v>
      </c>
    </row>
    <row r="202" spans="1:2" x14ac:dyDescent="0.15">
      <c r="A202" s="4" t="s">
        <v>195</v>
      </c>
      <c r="B202" s="13">
        <f>[1]!S_STM07_CS($B$1,"W70806405",B3,1)</f>
        <v>0</v>
      </c>
    </row>
    <row r="203" spans="1:2" x14ac:dyDescent="0.15">
      <c r="A203" s="4" t="s">
        <v>196</v>
      </c>
      <c r="B203" s="13">
        <f>[1]!S_STM07_CS($B$1,"W71073286",B3,1)</f>
        <v>0</v>
      </c>
    </row>
    <row r="204" spans="1:2" x14ac:dyDescent="0.15">
      <c r="A204" s="4" t="s">
        <v>197</v>
      </c>
      <c r="B204" s="13">
        <f>[1]!S_STM07_CS($B$1,"W77523094",B3,1)</f>
        <v>0</v>
      </c>
    </row>
    <row r="205" spans="1:2" x14ac:dyDescent="0.15">
      <c r="A205" s="4" t="s">
        <v>198</v>
      </c>
      <c r="B205" s="13">
        <f>[1]!S_STM07_CS($B$1,"W72230157",B3,1)</f>
        <v>0</v>
      </c>
    </row>
    <row r="206" spans="1:2" x14ac:dyDescent="0.15">
      <c r="A206" s="5" t="s">
        <v>200</v>
      </c>
      <c r="B206" s="12">
        <f>[1]!S_STM07_CS($B$1,"W78454690",B3,1)</f>
        <v>0</v>
      </c>
    </row>
    <row r="207" spans="1:2" x14ac:dyDescent="0.15">
      <c r="A207" s="5" t="s">
        <v>201</v>
      </c>
    </row>
    <row r="208" spans="1:2" x14ac:dyDescent="0.15">
      <c r="A208" s="4" t="s">
        <v>202</v>
      </c>
      <c r="B208" s="13">
        <f>[1]!S_STM07_CS($B$1,"W78809347",B3,1)</f>
        <v>0</v>
      </c>
    </row>
    <row r="209" spans="1:2" x14ac:dyDescent="0.15">
      <c r="A209" s="4" t="s">
        <v>203</v>
      </c>
      <c r="B209" s="13">
        <f>[1]!S_STM07_CS($B$1,"W78900458",B3,1)</f>
        <v>0</v>
      </c>
    </row>
    <row r="210" spans="1:2" x14ac:dyDescent="0.15">
      <c r="A210" s="4" t="s">
        <v>204</v>
      </c>
      <c r="B210" s="13">
        <f>[1]!S_STM07_CS($B$1,"W72972364",B3,1)</f>
        <v>0</v>
      </c>
    </row>
    <row r="211" spans="1:2" x14ac:dyDescent="0.15">
      <c r="A211" s="4" t="s">
        <v>205</v>
      </c>
      <c r="B211" s="13">
        <f>[1]!S_STM07_CS($B$1,"W70041388",B3,1)</f>
        <v>0</v>
      </c>
    </row>
    <row r="212" spans="1:2" x14ac:dyDescent="0.15">
      <c r="A212" s="4" t="s">
        <v>206</v>
      </c>
      <c r="B212" s="13">
        <f>[1]!S_STM07_CS($B$1,"W78009916",B3,1)</f>
        <v>0</v>
      </c>
    </row>
    <row r="213" spans="1:2" x14ac:dyDescent="0.15">
      <c r="A213" s="4" t="s">
        <v>207</v>
      </c>
      <c r="B213" s="13">
        <f>[1]!S_STM07_CS($B$1,"W75787825",B3,1)</f>
        <v>0</v>
      </c>
    </row>
    <row r="214" spans="1:2" x14ac:dyDescent="0.15">
      <c r="A214" s="4" t="s">
        <v>208</v>
      </c>
      <c r="B214" s="13">
        <f>[1]!S_STM07_CS($B$1,"W74284259",B3,1)</f>
        <v>0</v>
      </c>
    </row>
    <row r="215" spans="1:2" x14ac:dyDescent="0.15">
      <c r="A215" s="4" t="s">
        <v>209</v>
      </c>
      <c r="B215" s="13">
        <f>[1]!S_STM07_CS($B$1,"W72598096",B3,1)</f>
        <v>0</v>
      </c>
    </row>
    <row r="216" spans="1:2" x14ac:dyDescent="0.15">
      <c r="A216" s="4" t="s">
        <v>210</v>
      </c>
      <c r="B216" s="13">
        <f>[1]!S_STM07_CS($B$1,"W74834755",B3,1)</f>
        <v>0</v>
      </c>
    </row>
    <row r="217" spans="1:2" x14ac:dyDescent="0.15">
      <c r="A217" s="4" t="s">
        <v>211</v>
      </c>
      <c r="B217" s="13">
        <f>[1]!S_STM07_CS($B$1,"W75815350",B3,1)</f>
        <v>0</v>
      </c>
    </row>
    <row r="218" spans="1:2" x14ac:dyDescent="0.15">
      <c r="A218" s="4" t="s">
        <v>212</v>
      </c>
      <c r="B218" s="13">
        <f>[1]!S_STM07_CS($B$1,"W74104096",B3,1)</f>
        <v>0</v>
      </c>
    </row>
    <row r="219" spans="1:2" x14ac:dyDescent="0.15">
      <c r="A219" s="4" t="s">
        <v>213</v>
      </c>
      <c r="B219" s="13">
        <f>[1]!S_STM07_CS($B$1,"W73426128",B3,1)</f>
        <v>0</v>
      </c>
    </row>
    <row r="220" spans="1:2" x14ac:dyDescent="0.15">
      <c r="A220" s="4" t="s">
        <v>214</v>
      </c>
      <c r="B220" s="13">
        <f>[1]!S_STM07_CS($B$1,"W79151125",B3,1)</f>
        <v>0</v>
      </c>
    </row>
    <row r="221" spans="1:2" x14ac:dyDescent="0.15">
      <c r="A221" s="4" t="s">
        <v>215</v>
      </c>
      <c r="B221" s="13">
        <f>[1]!S_STM07_CS($B$1,"W78350134",B3,1)</f>
        <v>0</v>
      </c>
    </row>
    <row r="222" spans="1:2" x14ac:dyDescent="0.15">
      <c r="A222" s="4" t="s">
        <v>216</v>
      </c>
      <c r="B222" s="13">
        <f>[1]!S_STM07_CS($B$1,"W74242292",B3,1)</f>
        <v>0</v>
      </c>
    </row>
    <row r="223" spans="1:2" x14ac:dyDescent="0.15">
      <c r="A223" s="4" t="s">
        <v>217</v>
      </c>
      <c r="B223" s="13">
        <f>[1]!S_STM07_CS($B$1,"W72270308",B3,1)</f>
        <v>0</v>
      </c>
    </row>
    <row r="224" spans="1:2" x14ac:dyDescent="0.15">
      <c r="A224" s="5" t="s">
        <v>218</v>
      </c>
      <c r="B224" s="12">
        <f>[1]!S_STM07_CS($B$1,"W72792943",B3,1)</f>
        <v>0</v>
      </c>
    </row>
    <row r="225" spans="1:2" x14ac:dyDescent="0.15">
      <c r="A225" s="5" t="s">
        <v>219</v>
      </c>
    </row>
    <row r="226" spans="1:2" x14ac:dyDescent="0.15">
      <c r="A226" s="4" t="s">
        <v>220</v>
      </c>
      <c r="B226" s="13">
        <f>[1]!S_STM07_CS($B$1,"W79888049",B3,1)</f>
        <v>0</v>
      </c>
    </row>
    <row r="227" spans="1:2" x14ac:dyDescent="0.15">
      <c r="A227" s="4" t="s">
        <v>221</v>
      </c>
      <c r="B227" s="13">
        <f>[1]!S_STM07_CS($B$1,"W70143084",B3,1)</f>
        <v>0</v>
      </c>
    </row>
    <row r="228" spans="1:2" x14ac:dyDescent="0.15">
      <c r="A228" s="4" t="s">
        <v>222</v>
      </c>
      <c r="B228" s="13">
        <f>[1]!S_STM07_CS($B$1,"W72451785",B3,1)</f>
        <v>0</v>
      </c>
    </row>
    <row r="229" spans="1:2" x14ac:dyDescent="0.15">
      <c r="A229" s="4" t="s">
        <v>223</v>
      </c>
      <c r="B229" s="13">
        <f>[1]!S_STM07_CS($B$1,"W72787965",B3,1)</f>
        <v>0</v>
      </c>
    </row>
    <row r="230" spans="1:2" x14ac:dyDescent="0.15">
      <c r="A230" s="4" t="s">
        <v>224</v>
      </c>
      <c r="B230" s="13">
        <f>[1]!S_STM07_CS($B$1,"W72567150",B3,1)</f>
        <v>0</v>
      </c>
    </row>
    <row r="231" spans="1:2" x14ac:dyDescent="0.15">
      <c r="A231" s="4" t="s">
        <v>225</v>
      </c>
      <c r="B231" s="13">
        <f>[1]!S_STM07_CS($B$1,"W74198030",B3,1)</f>
        <v>0</v>
      </c>
    </row>
    <row r="232" spans="1:2" x14ac:dyDescent="0.15">
      <c r="A232" s="4" t="s">
        <v>226</v>
      </c>
      <c r="B232" s="13">
        <f>[1]!S_STM07_CS($B$1,"W74302564",B3,1)</f>
        <v>0</v>
      </c>
    </row>
    <row r="233" spans="1:2" x14ac:dyDescent="0.15">
      <c r="A233" s="4" t="s">
        <v>227</v>
      </c>
      <c r="B233" s="13">
        <f>[1]!S_STM07_CS($B$1,"W79019131",B3,1)</f>
        <v>0</v>
      </c>
    </row>
    <row r="234" spans="1:2" x14ac:dyDescent="0.15">
      <c r="A234" s="4" t="s">
        <v>228</v>
      </c>
      <c r="B234" s="13">
        <f>[1]!S_STM07_CS($B$1,"W74124444",B3,1)</f>
        <v>0</v>
      </c>
    </row>
    <row r="235" spans="1:2" x14ac:dyDescent="0.15">
      <c r="A235" s="4" t="s">
        <v>229</v>
      </c>
      <c r="B235" s="13">
        <f>[1]!S_STM07_CS($B$1,"W79425859",B3,1)</f>
        <v>0</v>
      </c>
    </row>
    <row r="236" spans="1:2" x14ac:dyDescent="0.15">
      <c r="A236" s="4" t="s">
        <v>230</v>
      </c>
      <c r="B236" s="13">
        <f>[1]!S_STM07_CS($B$1,"W70313624",B3,1)</f>
        <v>0</v>
      </c>
    </row>
    <row r="237" spans="1:2" x14ac:dyDescent="0.15">
      <c r="A237" s="4" t="s">
        <v>231</v>
      </c>
      <c r="B237" s="13">
        <f>[1]!S_STM07_CS($B$1,"W72564586",B3,1)</f>
        <v>0</v>
      </c>
    </row>
    <row r="238" spans="1:2" x14ac:dyDescent="0.15">
      <c r="A238" s="4" t="s">
        <v>232</v>
      </c>
      <c r="B238" s="13">
        <f>[1]!S_STM07_CS($B$1,"W73214011",B3,1)</f>
        <v>0</v>
      </c>
    </row>
    <row r="239" spans="1:2" x14ac:dyDescent="0.15">
      <c r="A239" s="4" t="s">
        <v>233</v>
      </c>
      <c r="B239" s="13">
        <f>[1]!S_STM07_CS($B$1,"W76420255",B3,1)</f>
        <v>0</v>
      </c>
    </row>
    <row r="240" spans="1:2" x14ac:dyDescent="0.15">
      <c r="A240" s="4" t="s">
        <v>234</v>
      </c>
      <c r="B240" s="13">
        <f>[1]!S_STM07_CS($B$1,"W79317467",B3,1)</f>
        <v>0</v>
      </c>
    </row>
    <row r="241" spans="1:2" x14ac:dyDescent="0.15">
      <c r="A241" s="4" t="s">
        <v>235</v>
      </c>
      <c r="B241" s="13">
        <f>[1]!S_STM07_CS($B$1,"W72108257",B3,1)</f>
        <v>0</v>
      </c>
    </row>
    <row r="242" spans="1:2" x14ac:dyDescent="0.15">
      <c r="A242" s="5" t="s">
        <v>236</v>
      </c>
      <c r="B242" s="12">
        <f>[1]!S_STM07_CS($B$1,"W75878847",B3,1)</f>
        <v>0</v>
      </c>
    </row>
    <row r="243" spans="1:2" x14ac:dyDescent="0.15">
      <c r="A243" s="5" t="s">
        <v>237</v>
      </c>
    </row>
    <row r="244" spans="1:2" x14ac:dyDescent="0.15">
      <c r="A244" s="4" t="s">
        <v>238</v>
      </c>
      <c r="B244" s="13">
        <f>[1]!S_STM07_CS($B$1,"W72224654",B3,1)</f>
        <v>0</v>
      </c>
    </row>
    <row r="245" spans="1:2" x14ac:dyDescent="0.15">
      <c r="A245" s="4" t="s">
        <v>239</v>
      </c>
      <c r="B245" s="13">
        <f>[1]!S_STM07_CS($B$1,"W78690214",B3,1)</f>
        <v>0</v>
      </c>
    </row>
    <row r="246" spans="1:2" x14ac:dyDescent="0.15">
      <c r="A246" s="4" t="s">
        <v>240</v>
      </c>
      <c r="B246" s="13">
        <f>[1]!S_STM07_CS($B$1,"W77584362",B3,1)</f>
        <v>0</v>
      </c>
    </row>
    <row r="247" spans="1:2" x14ac:dyDescent="0.15">
      <c r="A247" s="5" t="s">
        <v>241</v>
      </c>
      <c r="B247" s="12">
        <f>[1]!S_STM07_CS($B$1,"W72171615",B3,1)</f>
        <v>0</v>
      </c>
    </row>
    <row r="248" spans="1:2" x14ac:dyDescent="0.15">
      <c r="A248" s="4" t="s">
        <v>242</v>
      </c>
      <c r="B248" s="13">
        <f>[1]!S_STM07_CS($B$1,"W75581347",B3,1)</f>
        <v>0</v>
      </c>
    </row>
    <row r="249" spans="1:2" x14ac:dyDescent="0.15">
      <c r="A249" s="4" t="s">
        <v>243</v>
      </c>
      <c r="B249" s="13">
        <f>[1]!S_STM07_CS($B$1,"W74941194",B3,1)</f>
        <v>0</v>
      </c>
    </row>
    <row r="250" spans="1:2" x14ac:dyDescent="0.15">
      <c r="A250" s="5" t="s">
        <v>244</v>
      </c>
    </row>
    <row r="251" spans="1:2" x14ac:dyDescent="0.15">
      <c r="A251" s="4" t="s">
        <v>245</v>
      </c>
      <c r="B251" s="13">
        <f>[1]!S_STM07_CS($B$1,"W75431453",B3,1)</f>
        <v>0</v>
      </c>
    </row>
    <row r="252" spans="1:2" x14ac:dyDescent="0.15">
      <c r="A252" s="4" t="s">
        <v>246</v>
      </c>
      <c r="B252" s="13">
        <f>[1]!S_STM07_CS($B$1,"W79726908",B3,1)</f>
        <v>0</v>
      </c>
    </row>
    <row r="253" spans="1:2" x14ac:dyDescent="0.15">
      <c r="A253" s="4" t="s">
        <v>247</v>
      </c>
      <c r="B253" s="13">
        <f>[1]!S_STM07_CS($B$1,"W74040220",B3,1)</f>
        <v>0</v>
      </c>
    </row>
    <row r="254" spans="1:2" x14ac:dyDescent="0.15">
      <c r="A254" s="4" t="s">
        <v>248</v>
      </c>
      <c r="B254" s="13">
        <f>[1]!S_STM07_CS($B$1,"W74816502",B3,1)</f>
        <v>0</v>
      </c>
    </row>
    <row r="255" spans="1:2" x14ac:dyDescent="0.15">
      <c r="A255" s="4" t="s">
        <v>249</v>
      </c>
      <c r="B255" s="13">
        <f>[1]!S_STM07_CS($B$1,"W71907974",B3,1)</f>
        <v>0</v>
      </c>
    </row>
    <row r="256" spans="1:2" x14ac:dyDescent="0.15">
      <c r="A256" s="4" t="s">
        <v>250</v>
      </c>
      <c r="B256" s="13">
        <f>[1]!S_STM07_CS($B$1,"W74667749",B3,1)</f>
        <v>0</v>
      </c>
    </row>
    <row r="257" spans="1:2" x14ac:dyDescent="0.15">
      <c r="A257" s="4" t="s">
        <v>251</v>
      </c>
      <c r="B257" s="13">
        <f>[1]!S_STM07_CS($B$1,"W79340986",B3,1)</f>
        <v>0</v>
      </c>
    </row>
    <row r="258" spans="1:2" x14ac:dyDescent="0.15">
      <c r="A258" s="4" t="s">
        <v>252</v>
      </c>
      <c r="B258" s="13">
        <f>[1]!S_STM07_CS($B$1,"W74929598",B3,1)</f>
        <v>0</v>
      </c>
    </row>
    <row r="259" spans="1:2" x14ac:dyDescent="0.15">
      <c r="A259" s="4" t="s">
        <v>253</v>
      </c>
      <c r="B259" s="13">
        <f>[1]!S_STM07_CS($B$1,"W72331480",B3,1)</f>
        <v>0</v>
      </c>
    </row>
    <row r="260" spans="1:2" x14ac:dyDescent="0.15">
      <c r="A260" s="4" t="s">
        <v>254</v>
      </c>
      <c r="B260" s="13">
        <f>[1]!S_STM07_CS($B$1,"W79834997",B3,1)</f>
        <v>0</v>
      </c>
    </row>
    <row r="261" spans="1:2" x14ac:dyDescent="0.15">
      <c r="A261" s="4" t="s">
        <v>22</v>
      </c>
      <c r="B261" s="13">
        <f>[1]!S_STM07_CS($B$1,"W77458990",B3,1)</f>
        <v>0</v>
      </c>
    </row>
    <row r="262" spans="1:2" x14ac:dyDescent="0.15">
      <c r="A262" s="4" t="s">
        <v>255</v>
      </c>
      <c r="B262" s="13">
        <f>[1]!S_STM07_CS($B$1,"W79349997",B3,1)</f>
        <v>0</v>
      </c>
    </row>
    <row r="263" spans="1:2" x14ac:dyDescent="0.15">
      <c r="A263" s="4" t="s">
        <v>256</v>
      </c>
      <c r="B263" s="13">
        <f>[1]!S_STM07_CS($B$1,"W72540443",B3,1)</f>
        <v>0</v>
      </c>
    </row>
    <row r="264" spans="1:2" x14ac:dyDescent="0.15">
      <c r="A264" s="4" t="s">
        <v>257</v>
      </c>
      <c r="B264" s="13">
        <f>[1]!S_STM07_CS($B$1,"W75993974",B3,1)</f>
        <v>0</v>
      </c>
    </row>
    <row r="265" spans="1:2" x14ac:dyDescent="0.15">
      <c r="A265" s="4" t="s">
        <v>258</v>
      </c>
      <c r="B265" s="13">
        <f>[1]!S_STM07_CS($B$1,"W75672758",B3,1)</f>
        <v>0</v>
      </c>
    </row>
    <row r="266" spans="1:2" x14ac:dyDescent="0.15">
      <c r="A266" s="4" t="s">
        <v>259</v>
      </c>
      <c r="B266" s="13">
        <f>[1]!S_STM07_CS($B$1,"W70560543",B3,1)</f>
        <v>0</v>
      </c>
    </row>
    <row r="267" spans="1:2" x14ac:dyDescent="0.15">
      <c r="A267" s="4" t="s">
        <v>260</v>
      </c>
      <c r="B267" s="13">
        <f>[1]!S_STM07_CS($B$1,"W71503110",B3,1)</f>
        <v>0</v>
      </c>
    </row>
    <row r="268" spans="1:2" x14ac:dyDescent="0.15">
      <c r="A268" s="4" t="s">
        <v>159</v>
      </c>
      <c r="B268" s="13">
        <f>[1]!S_STM07_CS($B$1,"W72642723",B3,1)</f>
        <v>0</v>
      </c>
    </row>
    <row r="269" spans="1:2" x14ac:dyDescent="0.15">
      <c r="A269" s="4" t="s">
        <v>261</v>
      </c>
      <c r="B269" s="13">
        <f>[1]!S_STM07_CS($B$1,"W75524198",B3,1)</f>
        <v>0</v>
      </c>
    </row>
    <row r="270" spans="1:2" x14ac:dyDescent="0.15">
      <c r="A270" s="4" t="s">
        <v>262</v>
      </c>
      <c r="B270" s="13">
        <f>[1]!S_STM07_CS($B$1,"W78036523",B3,1)</f>
        <v>0</v>
      </c>
    </row>
    <row r="271" spans="1:2" x14ac:dyDescent="0.15">
      <c r="A271" s="4" t="s">
        <v>263</v>
      </c>
      <c r="B271" s="13">
        <f>[1]!S_STM07_CS($B$1,"W78309845",B3,1)</f>
        <v>0</v>
      </c>
    </row>
    <row r="272" spans="1:2" x14ac:dyDescent="0.15">
      <c r="A272" s="4" t="s">
        <v>199</v>
      </c>
      <c r="B272" s="13">
        <f>[1]!S_STM07_CS($B$1,"W78468105",B3,1)</f>
        <v>0</v>
      </c>
    </row>
    <row r="273" spans="1:2" x14ac:dyDescent="0.15">
      <c r="A273" s="4" t="s">
        <v>264</v>
      </c>
      <c r="B273" s="13">
        <f>[1]!S_STM07_CS($B$1,"W77073016",B3,1)</f>
        <v>0</v>
      </c>
    </row>
    <row r="274" spans="1:2" x14ac:dyDescent="0.15">
      <c r="A274" s="4" t="s">
        <v>265</v>
      </c>
      <c r="B274" s="13">
        <f>[1]!S_STM07_CS($B$1,"W78639458",B3,1)</f>
        <v>0</v>
      </c>
    </row>
    <row r="275" spans="1:2" x14ac:dyDescent="0.15">
      <c r="A275" s="4" t="s">
        <v>266</v>
      </c>
      <c r="B275" s="13">
        <f>[1]!S_STM07_CS($B$1,"W72021286",B3,1)</f>
        <v>0</v>
      </c>
    </row>
    <row r="276" spans="1:2" x14ac:dyDescent="0.15">
      <c r="A276" s="4" t="s">
        <v>267</v>
      </c>
      <c r="B276" s="13">
        <f>[1]!S_STM07_CS($B$1,"W71320201",B3,1)</f>
        <v>0</v>
      </c>
    </row>
    <row r="277" spans="1:2" x14ac:dyDescent="0.15">
      <c r="A277" s="4" t="s">
        <v>268</v>
      </c>
      <c r="B277" s="13">
        <f>[1]!S_STM07_CS($B$1,"W71386289",B3,1)</f>
        <v>0</v>
      </c>
    </row>
    <row r="278" spans="1:2" x14ac:dyDescent="0.15">
      <c r="A278" s="4" t="s">
        <v>269</v>
      </c>
      <c r="B278" s="13">
        <f>[1]!S_STM07_CS($B$1,"W79409791",B3,1)</f>
        <v>0</v>
      </c>
    </row>
    <row r="279" spans="1:2" x14ac:dyDescent="0.15">
      <c r="A279" s="4" t="s">
        <v>270</v>
      </c>
      <c r="B279" s="13">
        <f>[1]!S_STM07_CS($B$1,"W72194735",B3,1)</f>
        <v>0</v>
      </c>
    </row>
    <row r="280" spans="1:2" x14ac:dyDescent="0.15">
      <c r="A280" s="4" t="s">
        <v>271</v>
      </c>
      <c r="B280" s="13">
        <f>[1]!S_STM07_CS($B$1,"W78449161",B3,1)</f>
        <v>0</v>
      </c>
    </row>
    <row r="281" spans="1:2" x14ac:dyDescent="0.15">
      <c r="A281" s="4" t="s">
        <v>272</v>
      </c>
      <c r="B281" s="13">
        <f>[1]!S_STM07_CS($B$1,"W74329244",B3,1)</f>
        <v>0</v>
      </c>
    </row>
    <row r="282" spans="1:2" x14ac:dyDescent="0.15">
      <c r="A282" s="4" t="s">
        <v>273</v>
      </c>
      <c r="B282" s="13">
        <f>[1]!S_STM07_CS($B$1,"W72762986",B3,1)</f>
        <v>0</v>
      </c>
    </row>
  </sheetData>
  <phoneticPr fontId="6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张家界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zlf</dc:creator>
  <cp:lastModifiedBy>zlf</cp:lastModifiedBy>
  <dcterms:created xsi:type="dcterms:W3CDTF">2018-03-10T12:19:36Z</dcterms:created>
  <dcterms:modified xsi:type="dcterms:W3CDTF">2018-03-10T12:25:52Z</dcterms:modified>
</cp:coreProperties>
</file>