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 University\My Course\2017-2018第一学期\财务报表分析\"/>
    </mc:Choice>
  </mc:AlternateContent>
  <bookViews>
    <workbookView xWindow="0" yWindow="0" windowWidth="28800" windowHeight="12090" activeTab="1"/>
  </bookViews>
  <sheets>
    <sheet name="Sheet1" sheetId="1" r:id="rId1"/>
    <sheet name="Sheet6" sheetId="6" r:id="rId2"/>
    <sheet name="Sheet4" sheetId="4" r:id="rId3"/>
    <sheet name="Sheet5" sheetId="5" r:id="rId4"/>
    <sheet name="Sheet3" sheetId="3" r:id="rId5"/>
    <sheet name="Sheet2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C10" i="5"/>
  <c r="D10" i="5"/>
  <c r="E10" i="5"/>
  <c r="F10" i="5"/>
  <c r="G10" i="5"/>
  <c r="D9" i="5"/>
  <c r="E9" i="5"/>
  <c r="F9" i="5"/>
  <c r="G9" i="5"/>
  <c r="C9" i="5"/>
  <c r="L10" i="5"/>
  <c r="M10" i="5"/>
  <c r="N10" i="5"/>
  <c r="O10" i="5"/>
  <c r="K10" i="5"/>
  <c r="C4" i="5"/>
  <c r="D4" i="5"/>
  <c r="E4" i="5"/>
  <c r="F4" i="5"/>
  <c r="G4" i="5"/>
  <c r="D3" i="5"/>
  <c r="E3" i="5"/>
  <c r="F3" i="5"/>
  <c r="G3" i="5"/>
  <c r="C3" i="5"/>
  <c r="N15" i="5"/>
  <c r="O15" i="5"/>
  <c r="P15" i="5"/>
  <c r="Q15" i="5"/>
  <c r="M15" i="5"/>
  <c r="P11" i="4"/>
  <c r="Q11" i="4"/>
  <c r="R11" i="4"/>
  <c r="S11" i="4"/>
  <c r="T11" i="4"/>
  <c r="Q10" i="4"/>
  <c r="R10" i="4"/>
  <c r="S10" i="4"/>
  <c r="T10" i="4"/>
  <c r="P10" i="4"/>
  <c r="Q6" i="4"/>
  <c r="R6" i="4"/>
  <c r="S6" i="4"/>
  <c r="T6" i="4"/>
  <c r="P6" i="4"/>
  <c r="C9" i="4"/>
  <c r="D9" i="4"/>
  <c r="E9" i="4"/>
  <c r="F9" i="4"/>
  <c r="G9" i="4"/>
  <c r="D8" i="4"/>
  <c r="E8" i="4"/>
  <c r="F8" i="4"/>
  <c r="G8" i="4"/>
  <c r="C8" i="4"/>
  <c r="D4" i="4"/>
  <c r="E4" i="4"/>
  <c r="F4" i="4"/>
  <c r="G4" i="4"/>
  <c r="C4" i="4"/>
  <c r="C10" i="3" l="1"/>
  <c r="D10" i="3"/>
  <c r="E10" i="3"/>
  <c r="F10" i="3"/>
  <c r="G10" i="3"/>
  <c r="D9" i="3"/>
  <c r="E9" i="3"/>
  <c r="F9" i="3"/>
  <c r="G9" i="3"/>
  <c r="C9" i="3"/>
  <c r="G124" i="1" l="1"/>
  <c r="G125" i="1" s="1"/>
  <c r="G115" i="1"/>
  <c r="G116" i="1" s="1"/>
  <c r="F124" i="1"/>
  <c r="F125" i="1" s="1"/>
  <c r="F115" i="1"/>
  <c r="F116" i="1" s="1"/>
  <c r="E115" i="1"/>
  <c r="E116" i="1" s="1"/>
  <c r="E124" i="1"/>
  <c r="E125" i="1" s="1"/>
  <c r="D124" i="1"/>
  <c r="D125" i="1" s="1"/>
  <c r="D115" i="1"/>
  <c r="D116" i="1" s="1"/>
  <c r="D62" i="1"/>
  <c r="D38" i="1" l="1"/>
  <c r="E38" i="1"/>
  <c r="F38" i="1"/>
  <c r="G38" i="1"/>
  <c r="C38" i="1"/>
  <c r="D37" i="1"/>
  <c r="E37" i="1"/>
  <c r="F37" i="1"/>
  <c r="G37" i="1"/>
  <c r="C37" i="1"/>
  <c r="D36" i="1"/>
  <c r="E36" i="1"/>
  <c r="F36" i="1"/>
  <c r="C36" i="1"/>
  <c r="D96" i="1"/>
  <c r="E96" i="1"/>
  <c r="F96" i="1"/>
  <c r="G96" i="1"/>
  <c r="C96" i="1"/>
  <c r="D95" i="1"/>
  <c r="E95" i="1"/>
  <c r="F95" i="1"/>
  <c r="G95" i="1"/>
  <c r="C95" i="1"/>
</calcChain>
</file>

<file path=xl/sharedStrings.xml><?xml version="1.0" encoding="utf-8"?>
<sst xmlns="http://schemas.openxmlformats.org/spreadsheetml/2006/main" count="177" uniqueCount="94">
  <si>
    <t>海康威视</t>
    <phoneticPr fontId="2" type="noConversion"/>
  </si>
  <si>
    <t>大华股份</t>
    <phoneticPr fontId="2" type="noConversion"/>
  </si>
  <si>
    <t>资产负债率</t>
    <phoneticPr fontId="2" type="noConversion"/>
  </si>
  <si>
    <t>少数股东权益</t>
    <phoneticPr fontId="2" type="noConversion"/>
  </si>
  <si>
    <t>少数股东权益</t>
    <phoneticPr fontId="2" type="noConversion"/>
  </si>
  <si>
    <t>归属于上市公司所有者权益（净资产）</t>
    <phoneticPr fontId="2" type="noConversion"/>
  </si>
  <si>
    <t>少数股东权益/总资产</t>
    <phoneticPr fontId="2" type="noConversion"/>
  </si>
  <si>
    <t>负债合计</t>
    <phoneticPr fontId="2" type="noConversion"/>
  </si>
  <si>
    <t>资产总计</t>
    <phoneticPr fontId="2" type="noConversion"/>
  </si>
  <si>
    <t>有息负债</t>
    <phoneticPr fontId="2" type="noConversion"/>
  </si>
  <si>
    <t>有息负债</t>
    <phoneticPr fontId="2" type="noConversion"/>
  </si>
  <si>
    <t>所有者权益合计</t>
    <phoneticPr fontId="2" type="noConversion"/>
  </si>
  <si>
    <t>短期借款</t>
    <phoneticPr fontId="2" type="noConversion"/>
  </si>
  <si>
    <t>一年内到期的长期负债</t>
    <phoneticPr fontId="2" type="noConversion"/>
  </si>
  <si>
    <t>其他流动负债</t>
    <phoneticPr fontId="2" type="noConversion"/>
  </si>
  <si>
    <t>长期借款</t>
    <phoneticPr fontId="2" type="noConversion"/>
  </si>
  <si>
    <t>应付债券</t>
    <phoneticPr fontId="2" type="noConversion"/>
  </si>
  <si>
    <t>长期应付款</t>
    <phoneticPr fontId="2" type="noConversion"/>
  </si>
  <si>
    <t>少数股东权益/总资产</t>
    <phoneticPr fontId="2" type="noConversion"/>
  </si>
  <si>
    <t>权益倍数</t>
    <phoneticPr fontId="2" type="noConversion"/>
  </si>
  <si>
    <t>资本负债率</t>
    <phoneticPr fontId="2" type="noConversion"/>
  </si>
  <si>
    <t>股东权益/负债</t>
    <phoneticPr fontId="2" type="noConversion"/>
  </si>
  <si>
    <t>资产负债率</t>
    <phoneticPr fontId="2" type="noConversion"/>
  </si>
  <si>
    <t>股东权益/负债</t>
    <phoneticPr fontId="2" type="noConversion"/>
  </si>
  <si>
    <t>权益倍数</t>
    <phoneticPr fontId="2" type="noConversion"/>
  </si>
  <si>
    <t>资本结构</t>
    <phoneticPr fontId="2" type="noConversion"/>
  </si>
  <si>
    <t>资本结构</t>
    <phoneticPr fontId="2" type="noConversion"/>
  </si>
  <si>
    <t>货币资金</t>
    <phoneticPr fontId="2" type="noConversion"/>
  </si>
  <si>
    <t>调整后的净债务</t>
    <phoneticPr fontId="2" type="noConversion"/>
  </si>
  <si>
    <t>净债务比率</t>
    <phoneticPr fontId="2" type="noConversion"/>
  </si>
  <si>
    <t>货币资金</t>
    <phoneticPr fontId="2" type="noConversion"/>
  </si>
  <si>
    <t>调整后的净债务</t>
    <phoneticPr fontId="2" type="noConversion"/>
  </si>
  <si>
    <t>有息负债比例</t>
    <phoneticPr fontId="2" type="noConversion"/>
  </si>
  <si>
    <t>流动负债比例</t>
    <phoneticPr fontId="2" type="noConversion"/>
  </si>
  <si>
    <t>流动负债</t>
    <phoneticPr fontId="2" type="noConversion"/>
  </si>
  <si>
    <t>流动负债</t>
    <phoneticPr fontId="2" type="noConversion"/>
  </si>
  <si>
    <t>短期借款/有息负债</t>
    <phoneticPr fontId="2" type="noConversion"/>
  </si>
  <si>
    <t>长期借款/有息负债</t>
    <phoneticPr fontId="2" type="noConversion"/>
  </si>
  <si>
    <t>应付债券/有息负债</t>
    <phoneticPr fontId="2" type="noConversion"/>
  </si>
  <si>
    <t>少数股东占比极低</t>
    <phoneticPr fontId="2" type="noConversion"/>
  </si>
  <si>
    <t>营运资本</t>
    <phoneticPr fontId="2" type="noConversion"/>
  </si>
  <si>
    <t>流动比率</t>
    <phoneticPr fontId="2" type="noConversion"/>
  </si>
  <si>
    <t>速动比率</t>
    <phoneticPr fontId="2" type="noConversion"/>
  </si>
  <si>
    <t>利息保障倍数</t>
    <phoneticPr fontId="2" type="noConversion"/>
  </si>
  <si>
    <t>流动资产</t>
    <phoneticPr fontId="2" type="noConversion"/>
  </si>
  <si>
    <t>存货</t>
    <phoneticPr fontId="2" type="noConversion"/>
  </si>
  <si>
    <t>流动负债超过货币资金较多，但考虑公司流动比率和现金流，还款能力无问题</t>
    <phoneticPr fontId="2" type="noConversion"/>
  </si>
  <si>
    <t>利润总额</t>
    <phoneticPr fontId="2" type="noConversion"/>
  </si>
  <si>
    <t>利息支出</t>
    <phoneticPr fontId="2" type="noConversion"/>
  </si>
  <si>
    <t>债务结构</t>
    <phoneticPr fontId="2" type="noConversion"/>
  </si>
  <si>
    <t>股权结构</t>
    <phoneticPr fontId="2" type="noConversion"/>
  </si>
  <si>
    <t>偿债能力</t>
    <phoneticPr fontId="2" type="noConversion"/>
  </si>
  <si>
    <t>债务结构</t>
    <phoneticPr fontId="2" type="noConversion"/>
  </si>
  <si>
    <t>股权结构</t>
    <phoneticPr fontId="2" type="noConversion"/>
  </si>
  <si>
    <t>偿债能力</t>
    <phoneticPr fontId="2" type="noConversion"/>
  </si>
  <si>
    <t>外币项目</t>
    <phoneticPr fontId="2" type="noConversion"/>
  </si>
  <si>
    <t>应收账款</t>
    <phoneticPr fontId="2" type="noConversion"/>
  </si>
  <si>
    <t>短期借款</t>
    <phoneticPr fontId="2" type="noConversion"/>
  </si>
  <si>
    <t>应付账款</t>
    <phoneticPr fontId="2" type="noConversion"/>
  </si>
  <si>
    <t>长期借款</t>
    <phoneticPr fontId="2" type="noConversion"/>
  </si>
  <si>
    <t>外币资产总计</t>
    <phoneticPr fontId="2" type="noConversion"/>
  </si>
  <si>
    <t>外币负债总计</t>
    <phoneticPr fontId="2" type="noConversion"/>
  </si>
  <si>
    <t>占总资产比率</t>
    <phoneticPr fontId="2" type="noConversion"/>
  </si>
  <si>
    <t>占总负债比率</t>
    <phoneticPr fontId="2" type="noConversion"/>
  </si>
  <si>
    <t>其他流动资产</t>
    <phoneticPr fontId="2" type="noConversion"/>
  </si>
  <si>
    <t>一年内到期的非流动负债</t>
    <phoneticPr fontId="2" type="noConversion"/>
  </si>
  <si>
    <t>-</t>
    <phoneticPr fontId="2" type="noConversion"/>
  </si>
  <si>
    <t>应付债券</t>
    <phoneticPr fontId="2" type="noConversion"/>
  </si>
  <si>
    <t>-</t>
    <phoneticPr fontId="2" type="noConversion"/>
  </si>
  <si>
    <t>预付款项</t>
    <phoneticPr fontId="2" type="noConversion"/>
  </si>
  <si>
    <t>预收款项</t>
    <phoneticPr fontId="2" type="noConversion"/>
  </si>
  <si>
    <t>-</t>
    <phoneticPr fontId="2" type="noConversion"/>
  </si>
  <si>
    <t>还款能力毋庸置疑，货币资金甚至超过流动负债，几乎不受限。由此也看出内部融资不足，没有利用好大量货币资金</t>
    <phoneticPr fontId="2" type="noConversion"/>
  </si>
  <si>
    <t>各指标都揭示了偿债能力非常好</t>
    <phoneticPr fontId="2" type="noConversion"/>
  </si>
  <si>
    <t>少数股东同样占比极低</t>
    <phoneticPr fontId="2" type="noConversion"/>
  </si>
  <si>
    <t>债权融资比例逐渐上升，呈现较为合理的资本结构</t>
    <phoneticPr fontId="2" type="noConversion"/>
  </si>
  <si>
    <t>长期有息债务占比极低，短期借款占绝大多数</t>
    <phoneticPr fontId="2" type="noConversion"/>
  </si>
  <si>
    <t>外币项目稳定，汇兑风险较低。但似乎也印证了国际化效果不明显。且多年以来涉及外币项目没有发生过变化</t>
    <phoneticPr fontId="2" type="noConversion"/>
  </si>
  <si>
    <t>外币项目呈现上升趋势，同国际化战略有关。且占比较大华股份高，涉及项目也较多。比如短期借款，不仅在商品市场上国际化，也利用了国际资本市场</t>
    <phoneticPr fontId="2" type="noConversion"/>
  </si>
  <si>
    <t>其流动负债比例逐渐下降，长期有息债务占比逐渐增加，主要是应付债券比例大幅上升。</t>
    <phoneticPr fontId="2" type="noConversion"/>
  </si>
  <si>
    <t>速动比率</t>
    <phoneticPr fontId="2" type="noConversion"/>
  </si>
  <si>
    <t>大华股份</t>
    <phoneticPr fontId="2" type="noConversion"/>
  </si>
  <si>
    <t>负债</t>
    <phoneticPr fontId="2" type="noConversion"/>
  </si>
  <si>
    <t>有息负债</t>
    <phoneticPr fontId="2" type="noConversion"/>
  </si>
  <si>
    <t>流动负债</t>
    <phoneticPr fontId="2" type="noConversion"/>
  </si>
  <si>
    <t>非流动负债</t>
    <phoneticPr fontId="2" type="noConversion"/>
  </si>
  <si>
    <t>有息负债</t>
    <phoneticPr fontId="2" type="noConversion"/>
  </si>
  <si>
    <t>无息负债</t>
    <phoneticPr fontId="2" type="noConversion"/>
  </si>
  <si>
    <t>无息负债</t>
    <phoneticPr fontId="2" type="noConversion"/>
  </si>
  <si>
    <t>流动负债</t>
    <phoneticPr fontId="2" type="noConversion"/>
  </si>
  <si>
    <t>非流动负债</t>
    <phoneticPr fontId="2" type="noConversion"/>
  </si>
  <si>
    <t>海康威视</t>
    <phoneticPr fontId="2" type="noConversion"/>
  </si>
  <si>
    <t>大华股份</t>
    <phoneticPr fontId="2" type="noConversion"/>
  </si>
  <si>
    <t>应付债券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</si>
</sst>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76" formatCode="#,##0.00_ "/>
    <numFmt numFmtId="177" formatCode="0.00_ "/>
    <numFmt numFmtId="178" formatCode="#,##0.00_);[Red]\(#,##0.00\)"/>
    <numFmt numFmtId="179" formatCode="0.00_);[Red]\(0.00\)"/>
    <numFmt numFmtId="181" formatCode="#,##0.000000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仿宋"/>
      <family val="3"/>
      <charset val="134"/>
    </font>
    <font>
      <sz val="18"/>
      <color theme="1"/>
      <name val="华文中宋"/>
      <family val="3"/>
      <charset val="134"/>
    </font>
    <font>
      <sz val="18"/>
      <color rgb="FF7030A0"/>
      <name val="华文中宋"/>
      <family val="3"/>
      <charset val="134"/>
    </font>
    <font>
      <sz val="18"/>
      <color rgb="FF7030A0"/>
      <name val="仿宋"/>
      <family val="3"/>
      <charset val="134"/>
    </font>
    <font>
      <sz val="18"/>
      <name val="仿宋"/>
      <family val="3"/>
      <charset val="134"/>
    </font>
    <font>
      <sz val="18"/>
      <name val="华文中宋"/>
      <family val="3"/>
      <charset val="134"/>
    </font>
    <font>
      <sz val="18"/>
      <color rgb="FFFF0000"/>
      <name val="华文中宋"/>
      <family val="3"/>
      <charset val="134"/>
    </font>
    <font>
      <b/>
      <sz val="18"/>
      <color rgb="FF7030A0"/>
      <name val="仿宋"/>
      <family val="3"/>
      <charset val="134"/>
    </font>
    <font>
      <b/>
      <sz val="18"/>
      <color theme="1"/>
      <name val="仿宋"/>
      <family val="3"/>
      <charset val="134"/>
    </font>
    <font>
      <sz val="18"/>
      <color rgb="FFFF3399"/>
      <name val="华文中宋"/>
      <family val="3"/>
      <charset val="134"/>
    </font>
    <font>
      <sz val="18"/>
      <color rgb="FFFF3399"/>
      <name val="仿宋"/>
      <family val="3"/>
      <charset val="134"/>
    </font>
    <font>
      <b/>
      <sz val="18"/>
      <color rgb="FFFF3399"/>
      <name val="仿宋"/>
      <family val="3"/>
      <charset val="134"/>
    </font>
    <font>
      <sz val="18"/>
      <color theme="1"/>
      <name val="Times New Roman"/>
      <family val="1"/>
    </font>
    <font>
      <sz val="18"/>
      <color theme="9" tint="-0.249977111117893"/>
      <name val="华文中宋"/>
      <family val="3"/>
      <charset val="134"/>
    </font>
    <font>
      <b/>
      <sz val="18"/>
      <color rgb="FF001145"/>
      <name val="仿宋"/>
      <family val="3"/>
      <charset val="134"/>
    </font>
    <font>
      <sz val="18"/>
      <color theme="0"/>
      <name val="Times New Roman"/>
      <family val="1"/>
    </font>
    <font>
      <sz val="18"/>
      <color rgb="FF001145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114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3" fillId="0" borderId="0" xfId="0" applyFont="1">
      <alignment vertical="center"/>
    </xf>
    <xf numFmtId="4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10" fontId="6" fillId="0" borderId="0" xfId="0" applyNumberFormat="1" applyFont="1" applyFill="1">
      <alignment vertical="center"/>
    </xf>
    <xf numFmtId="0" fontId="6" fillId="0" borderId="0" xfId="0" applyFont="1" applyFill="1">
      <alignment vertical="center"/>
    </xf>
    <xf numFmtId="10" fontId="7" fillId="0" borderId="0" xfId="0" applyNumberFormat="1" applyFont="1" applyFill="1">
      <alignment vertical="center"/>
    </xf>
    <xf numFmtId="178" fontId="11" fillId="0" borderId="0" xfId="0" applyNumberFormat="1" applyFont="1">
      <alignment vertical="center"/>
    </xf>
    <xf numFmtId="0" fontId="3" fillId="0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>
      <alignment vertical="center"/>
    </xf>
    <xf numFmtId="10" fontId="10" fillId="0" borderId="0" xfId="0" applyNumberFormat="1" applyFont="1" applyFill="1">
      <alignment vertical="center"/>
    </xf>
    <xf numFmtId="177" fontId="6" fillId="0" borderId="0" xfId="0" applyNumberFormat="1" applyFont="1" applyFill="1">
      <alignment vertical="center"/>
    </xf>
    <xf numFmtId="177" fontId="10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10" fontId="14" fillId="0" borderId="0" xfId="0" applyNumberFormat="1" applyFont="1" applyFill="1">
      <alignment vertical="center"/>
    </xf>
    <xf numFmtId="0" fontId="13" fillId="0" borderId="0" xfId="0" applyFont="1" applyFill="1">
      <alignment vertical="center"/>
    </xf>
    <xf numFmtId="0" fontId="15" fillId="0" borderId="0" xfId="0" applyFont="1">
      <alignment vertical="center"/>
    </xf>
    <xf numFmtId="179" fontId="3" fillId="0" borderId="0" xfId="0" applyNumberFormat="1" applyFont="1">
      <alignment vertical="center"/>
    </xf>
    <xf numFmtId="0" fontId="3" fillId="0" borderId="0" xfId="0" applyFont="1" applyAlignment="1">
      <alignment horizontal="right" vertical="center"/>
    </xf>
    <xf numFmtId="4" fontId="0" fillId="0" borderId="0" xfId="0" applyNumberForma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43" fontId="9" fillId="0" borderId="0" xfId="1" applyFont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10" fontId="7" fillId="0" borderId="0" xfId="2" applyNumberFormat="1" applyFont="1" applyFill="1">
      <alignment vertical="center"/>
    </xf>
    <xf numFmtId="0" fontId="16" fillId="0" borderId="0" xfId="0" applyFont="1" applyAlignment="1">
      <alignment vertical="center" wrapText="1"/>
    </xf>
    <xf numFmtId="10" fontId="10" fillId="0" borderId="0" xfId="0" applyNumberFormat="1" applyFont="1">
      <alignment vertical="center"/>
    </xf>
    <xf numFmtId="176" fontId="10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7" fontId="10" fillId="0" borderId="0" xfId="0" applyNumberFormat="1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6" fontId="17" fillId="0" borderId="0" xfId="0" applyNumberFormat="1" applyFont="1">
      <alignment vertical="center"/>
    </xf>
    <xf numFmtId="0" fontId="18" fillId="3" borderId="0" xfId="0" applyFont="1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Font="1">
      <alignment vertical="center"/>
    </xf>
    <xf numFmtId="0" fontId="4" fillId="0" borderId="0" xfId="0" applyFont="1" applyFill="1" applyAlignment="1">
      <alignment vertical="center" wrapText="1"/>
    </xf>
    <xf numFmtId="0" fontId="0" fillId="0" borderId="0" xfId="0" applyFont="1" applyAlignment="1">
      <alignment vertical="center"/>
    </xf>
    <xf numFmtId="10" fontId="19" fillId="0" borderId="0" xfId="2" applyNumberFormat="1" applyFont="1" applyFill="1">
      <alignment vertical="center"/>
    </xf>
    <xf numFmtId="10" fontId="19" fillId="0" borderId="0" xfId="0" applyNumberFormat="1" applyFont="1" applyFill="1">
      <alignment vertical="center"/>
    </xf>
    <xf numFmtId="10" fontId="19" fillId="0" borderId="0" xfId="0" applyNumberFormat="1" applyFont="1">
      <alignment vertical="center"/>
    </xf>
    <xf numFmtId="0" fontId="4" fillId="0" borderId="0" xfId="0" applyFont="1" applyFill="1" applyAlignment="1">
      <alignment horizontal="center" vertical="center" wrapText="1"/>
    </xf>
    <xf numFmtId="177" fontId="19" fillId="0" borderId="0" xfId="0" applyNumberFormat="1" applyFont="1" applyFill="1">
      <alignment vertical="center"/>
    </xf>
    <xf numFmtId="10" fontId="11" fillId="0" borderId="0" xfId="0" applyNumberFormat="1" applyFont="1">
      <alignment vertical="center"/>
    </xf>
    <xf numFmtId="10" fontId="0" fillId="0" borderId="0" xfId="0" applyNumberFormat="1" applyFont="1">
      <alignment vertical="center"/>
    </xf>
    <xf numFmtId="9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001145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海康威视债务结构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Sheet4!$B$8</c:f>
              <c:strCache>
                <c:ptCount val="1"/>
                <c:pt idx="0">
                  <c:v>流动负债</c:v>
                </c:pt>
              </c:strCache>
            </c:strRef>
          </c:tx>
          <c:spPr>
            <a:solidFill>
              <a:srgbClr val="001145"/>
            </a:solidFill>
            <a:ln>
              <a:solidFill>
                <a:srgbClr val="001145"/>
              </a:solidFill>
            </a:ln>
            <a:effectLst/>
          </c:spPr>
          <c:invertIfNegative val="0"/>
          <c:cat>
            <c:numRef>
              <c:f>Sheet4!$C$7:$G$7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Sheet4!$C$8:$G$8</c:f>
              <c:numCache>
                <c:formatCode>General</c:formatCode>
                <c:ptCount val="5"/>
                <c:pt idx="0">
                  <c:v>29.1475630614</c:v>
                </c:pt>
                <c:pt idx="1">
                  <c:v>61.121296992399998</c:v>
                </c:pt>
                <c:pt idx="2">
                  <c:v>102.74403746879999</c:v>
                </c:pt>
                <c:pt idx="3">
                  <c:v>121.1590981805</c:v>
                </c:pt>
                <c:pt idx="4">
                  <c:v>127.98481874040002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D-43C8-AA6D-0101A64C9EB2}"/>
            </c:ext>
          </c:extLst>
        </c:ser>
        <c:ser>
          <c:idx val="1"/>
          <c:order val="1"/>
          <c:tx>
            <c:strRef>
              <c:f>Sheet4!$B$9</c:f>
              <c:strCache>
                <c:ptCount val="1"/>
                <c:pt idx="0">
                  <c:v>非流动负债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Sheet4!$C$7:$G$7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Sheet4!$C$9:$G$9</c:f>
              <c:numCache>
                <c:formatCode>General</c:formatCode>
                <c:ptCount val="5"/>
                <c:pt idx="0">
                  <c:v>0.44082202200000287</c:v>
                </c:pt>
                <c:pt idx="1">
                  <c:v>2.9923406478999994</c:v>
                </c:pt>
                <c:pt idx="2">
                  <c:v>7.4458780959000013</c:v>
                </c:pt>
                <c:pt idx="3">
                  <c:v>47.539774468200015</c:v>
                </c:pt>
                <c:pt idx="4">
                  <c:v>44.896170150099984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D-43C8-AA6D-0101A64C9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225807"/>
        <c:axId val="389237871"/>
      </c:barChart>
      <c:catAx>
        <c:axId val="38922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237871"/>
        <c:crosses val="autoZero"/>
        <c:auto val="1"/>
        <c:lblAlgn val="ctr"/>
        <c:lblOffset val="100"/>
        <c:noMultiLvlLbl val="0"/>
      </c:catAx>
      <c:valAx>
        <c:axId val="3892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22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Sheet4!$O$11</c:f>
              <c:strCache>
                <c:ptCount val="1"/>
                <c:pt idx="0">
                  <c:v>无息负债</c:v>
                </c:pt>
              </c:strCache>
            </c:strRef>
          </c:tx>
          <c:spPr>
            <a:solidFill>
              <a:srgbClr val="001145"/>
            </a:solidFill>
            <a:ln>
              <a:solidFill>
                <a:srgbClr val="001145"/>
              </a:solidFill>
            </a:ln>
            <a:effectLst/>
          </c:spPr>
          <c:invertIfNegative val="0"/>
          <c:val>
            <c:numRef>
              <c:f>Sheet4!$P$11:$T$11</c:f>
              <c:numCache>
                <c:formatCode>General</c:formatCode>
                <c:ptCount val="5"/>
                <c:pt idx="0">
                  <c:v>26.833250529900003</c:v>
                </c:pt>
                <c:pt idx="1">
                  <c:v>52.534324946899993</c:v>
                </c:pt>
                <c:pt idx="2">
                  <c:v>83.551317035499991</c:v>
                </c:pt>
                <c:pt idx="3">
                  <c:v>118.38420263720002</c:v>
                </c:pt>
                <c:pt idx="4">
                  <c:v>93.291979575799985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B-4AD9-838A-0111977503BD}"/>
            </c:ext>
          </c:extLst>
        </c:ser>
        <c:ser>
          <c:idx val="0"/>
          <c:order val="1"/>
          <c:tx>
            <c:strRef>
              <c:f>Sheet4!$O$10</c:f>
              <c:strCache>
                <c:ptCount val="1"/>
                <c:pt idx="0">
                  <c:v>有息负债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Sheet4!$P$10:$T$10</c:f>
              <c:numCache>
                <c:formatCode>General</c:formatCode>
                <c:ptCount val="5"/>
                <c:pt idx="0">
                  <c:v>2.7551345535</c:v>
                </c:pt>
                <c:pt idx="1">
                  <c:v>11.579312693399999</c:v>
                </c:pt>
                <c:pt idx="2">
                  <c:v>26.638598529199999</c:v>
                </c:pt>
                <c:pt idx="3">
                  <c:v>50.314670011499999</c:v>
                </c:pt>
                <c:pt idx="4">
                  <c:v>79.589009314700007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B-4AD9-838A-01119775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79055"/>
        <c:axId val="212882383"/>
      </c:barChart>
      <c:catAx>
        <c:axId val="21287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882383"/>
        <c:crosses val="autoZero"/>
        <c:auto val="1"/>
        <c:lblAlgn val="ctr"/>
        <c:lblOffset val="100"/>
        <c:noMultiLvlLbl val="0"/>
      </c:catAx>
      <c:valAx>
        <c:axId val="2128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87905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海康威视债务结构</a:t>
            </a:r>
            <a:r>
              <a:rPr lang="en-US" altLang="zh-CN" sz="1800" b="0" i="0" baseline="0">
                <a:effectLst/>
              </a:rPr>
              <a:t>——</a:t>
            </a:r>
            <a:r>
              <a:rPr lang="zh-CN" altLang="zh-CN" sz="1800" b="0" i="0" baseline="0">
                <a:effectLst/>
              </a:rPr>
              <a:t>有息负债占比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Sheet4!$O$11</c:f>
              <c:strCache>
                <c:ptCount val="1"/>
                <c:pt idx="0">
                  <c:v>无息负债</c:v>
                </c:pt>
              </c:strCache>
            </c:strRef>
          </c:tx>
          <c:spPr>
            <a:solidFill>
              <a:srgbClr val="001145"/>
            </a:solidFill>
            <a:ln>
              <a:solidFill>
                <a:srgbClr val="001145"/>
              </a:solidFill>
            </a:ln>
            <a:effectLst/>
          </c:spPr>
          <c:invertIfNegative val="0"/>
          <c:cat>
            <c:numRef>
              <c:f>Sheet4!$P$9:$T$9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Sheet4!$P$11:$T$11</c:f>
              <c:numCache>
                <c:formatCode>General</c:formatCode>
                <c:ptCount val="5"/>
                <c:pt idx="0">
                  <c:v>26.833250529900003</c:v>
                </c:pt>
                <c:pt idx="1">
                  <c:v>52.534324946899993</c:v>
                </c:pt>
                <c:pt idx="2">
                  <c:v>83.551317035499991</c:v>
                </c:pt>
                <c:pt idx="3">
                  <c:v>118.38420263720002</c:v>
                </c:pt>
                <c:pt idx="4">
                  <c:v>93.291979575799985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B-4697-8F19-C4FAAFA96FEC}"/>
            </c:ext>
          </c:extLst>
        </c:ser>
        <c:ser>
          <c:idx val="0"/>
          <c:order val="1"/>
          <c:tx>
            <c:strRef>
              <c:f>Sheet4!$O$10</c:f>
              <c:strCache>
                <c:ptCount val="1"/>
                <c:pt idx="0">
                  <c:v>有息负债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Sheet4!$P$9:$T$9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Sheet4!$P$10:$T$10</c:f>
              <c:numCache>
                <c:formatCode>General</c:formatCode>
                <c:ptCount val="5"/>
                <c:pt idx="0">
                  <c:v>2.7551345535</c:v>
                </c:pt>
                <c:pt idx="1">
                  <c:v>11.579312693399999</c:v>
                </c:pt>
                <c:pt idx="2">
                  <c:v>26.638598529199999</c:v>
                </c:pt>
                <c:pt idx="3">
                  <c:v>50.314670011499999</c:v>
                </c:pt>
                <c:pt idx="4">
                  <c:v>79.589009314700007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B-4697-8F19-C4FAAFA96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229135"/>
        <c:axId val="389234127"/>
      </c:barChart>
      <c:catAx>
        <c:axId val="38922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234127"/>
        <c:crosses val="autoZero"/>
        <c:auto val="1"/>
        <c:lblAlgn val="ctr"/>
        <c:lblOffset val="100"/>
        <c:noMultiLvlLbl val="0"/>
      </c:catAx>
      <c:valAx>
        <c:axId val="3892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22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Sheet5!$B$9</c:f>
              <c:strCache>
                <c:ptCount val="1"/>
                <c:pt idx="0">
                  <c:v>流动负债</c:v>
                </c:pt>
              </c:strCache>
            </c:strRef>
          </c:tx>
          <c:spPr>
            <a:solidFill>
              <a:srgbClr val="001145"/>
            </a:solidFill>
            <a:ln>
              <a:solidFill>
                <a:srgbClr val="001145"/>
              </a:solidFill>
            </a:ln>
            <a:effectLst/>
          </c:spPr>
          <c:invertIfNegative val="0"/>
          <c:cat>
            <c:numRef>
              <c:f>Sheet5!$C$8:$G$8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Sheet5!$C$9:$G$9</c:f>
              <c:numCache>
                <c:formatCode>General</c:formatCode>
                <c:ptCount val="5"/>
                <c:pt idx="0">
                  <c:v>18.283690204000003</c:v>
                </c:pt>
                <c:pt idx="1">
                  <c:v>23.8293928933</c:v>
                </c:pt>
                <c:pt idx="2">
                  <c:v>47.947842349399998</c:v>
                </c:pt>
                <c:pt idx="3">
                  <c:v>67.176600319800002</c:v>
                </c:pt>
                <c:pt idx="4">
                  <c:v>73.2281821837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9-4A3D-AA6D-49FE3473385C}"/>
            </c:ext>
          </c:extLst>
        </c:ser>
        <c:ser>
          <c:idx val="1"/>
          <c:order val="1"/>
          <c:tx>
            <c:strRef>
              <c:f>Sheet5!$B$10</c:f>
              <c:strCache>
                <c:ptCount val="1"/>
                <c:pt idx="0">
                  <c:v>非流动负债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Sheet5!$C$8:$G$8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Sheet5!$C$10:$G$10</c:f>
              <c:numCache>
                <c:formatCode>General</c:formatCode>
                <c:ptCount val="5"/>
                <c:pt idx="0">
                  <c:v>0.25269367709999802</c:v>
                </c:pt>
                <c:pt idx="1">
                  <c:v>3.9598862907000019</c:v>
                </c:pt>
                <c:pt idx="2">
                  <c:v>1.4229923481000042</c:v>
                </c:pt>
                <c:pt idx="3">
                  <c:v>2.2295327262000084</c:v>
                </c:pt>
                <c:pt idx="4">
                  <c:v>4.9677306709000018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9-4A3D-AA6D-49FE34733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235375"/>
        <c:axId val="389223727"/>
      </c:barChart>
      <c:catAx>
        <c:axId val="38923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223727"/>
        <c:crosses val="autoZero"/>
        <c:auto val="1"/>
        <c:lblAlgn val="ctr"/>
        <c:lblOffset val="100"/>
        <c:noMultiLvlLbl val="0"/>
      </c:catAx>
      <c:valAx>
        <c:axId val="3892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23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defRPr>
            </a:pPr>
            <a:r>
              <a:rPr lang="zh-CN"/>
              <a:t>海康威视货币资金与有息负债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华文中宋" panose="0201060004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Sheet3!$B$9</c:f>
              <c:strCache>
                <c:ptCount val="1"/>
                <c:pt idx="0">
                  <c:v>货币资金</c:v>
                </c:pt>
              </c:strCache>
            </c:strRef>
          </c:tx>
          <c:spPr>
            <a:ln w="28575" cap="rnd">
              <a:solidFill>
                <a:srgbClr val="001145"/>
              </a:solidFill>
              <a:round/>
            </a:ln>
            <a:effectLst/>
          </c:spPr>
          <c:marker>
            <c:symbol val="none"/>
          </c:marker>
          <c:cat>
            <c:numRef>
              <c:f>Sheet3!$C$8:$G$8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Sheet3!$C$9:$G$9</c:f>
              <c:numCache>
                <c:formatCode>General</c:formatCode>
                <c:ptCount val="5"/>
                <c:pt idx="0">
                  <c:v>45.926063456000001</c:v>
                </c:pt>
                <c:pt idx="1">
                  <c:v>71.996589461900001</c:v>
                </c:pt>
                <c:pt idx="2">
                  <c:v>101.06500588530001</c:v>
                </c:pt>
                <c:pt idx="3">
                  <c:v>136.3499315418</c:v>
                </c:pt>
                <c:pt idx="4">
                  <c:v>131.7964636774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2-4D0E-8E60-B9C8E2B5178F}"/>
            </c:ext>
          </c:extLst>
        </c:ser>
        <c:ser>
          <c:idx val="1"/>
          <c:order val="1"/>
          <c:tx>
            <c:strRef>
              <c:f>Sheet3!$B$10</c:f>
              <c:strCache>
                <c:ptCount val="1"/>
                <c:pt idx="0">
                  <c:v>有息负债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Sheet3!$C$8:$G$8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Sheet3!$C$10:$G$10</c:f>
              <c:numCache>
                <c:formatCode>General</c:formatCode>
                <c:ptCount val="5"/>
                <c:pt idx="0">
                  <c:v>2.7551345535</c:v>
                </c:pt>
                <c:pt idx="1">
                  <c:v>11.579312693399999</c:v>
                </c:pt>
                <c:pt idx="2">
                  <c:v>26.638598529199999</c:v>
                </c:pt>
                <c:pt idx="3">
                  <c:v>50.314670011499999</c:v>
                </c:pt>
                <c:pt idx="4">
                  <c:v>79.589009314700007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2-4D0E-8E60-B9C8E2B5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91951"/>
        <c:axId val="212880303"/>
      </c:lineChart>
      <c:catAx>
        <c:axId val="21289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年份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华文中宋" panose="0201060004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12880303"/>
        <c:crosses val="autoZero"/>
        <c:auto val="1"/>
        <c:lblAlgn val="ctr"/>
        <c:lblOffset val="100"/>
        <c:noMultiLvlLbl val="0"/>
      </c:catAx>
      <c:valAx>
        <c:axId val="21288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华文中宋" panose="0201060004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数值（单位：亿元）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华文中宋" panose="0201060004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华文中宋" panose="0201060004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1289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华文中宋" panose="0201060004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华文中宋" panose="0201060004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10</xdr:row>
      <xdr:rowOff>66675</xdr:rowOff>
    </xdr:from>
    <xdr:to>
      <xdr:col>8</xdr:col>
      <xdr:colOff>38100</xdr:colOff>
      <xdr:row>24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9</xdr:row>
      <xdr:rowOff>152400</xdr:rowOff>
    </xdr:from>
    <xdr:to>
      <xdr:col>15</xdr:col>
      <xdr:colOff>219075</xdr:colOff>
      <xdr:row>24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447675</xdr:colOff>
      <xdr:row>9</xdr:row>
      <xdr:rowOff>152400</xdr:rowOff>
    </xdr:from>
    <xdr:to>
      <xdr:col>15</xdr:col>
      <xdr:colOff>219075</xdr:colOff>
      <xdr:row>24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11</xdr:row>
      <xdr:rowOff>9525</xdr:rowOff>
    </xdr:from>
    <xdr:to>
      <xdr:col>14</xdr:col>
      <xdr:colOff>419100</xdr:colOff>
      <xdr:row>25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1800225</xdr:colOff>
      <xdr:row>9</xdr:row>
      <xdr:rowOff>152400</xdr:rowOff>
    </xdr:from>
    <xdr:to>
      <xdr:col>5</xdr:col>
      <xdr:colOff>2009775</xdr:colOff>
      <xdr:row>24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4"/>
  <sheetViews>
    <sheetView topLeftCell="A31" zoomScale="96" workbookViewId="0">
      <selection activeCell="G36" sqref="G36:G38"/>
    </sheetView>
  </sheetViews>
  <sheetFormatPr defaultRowHeight="22.5" x14ac:dyDescent="0.2"/>
  <cols>
    <col min="1" max="1" width="16.75" style="1" customWidth="1"/>
    <col min="2" max="2" width="26.5" style="26" customWidth="1"/>
    <col min="3" max="3" width="34.75" style="1" customWidth="1"/>
    <col min="4" max="4" width="34.25" style="1" customWidth="1"/>
    <col min="5" max="5" width="31.625" style="1" customWidth="1"/>
    <col min="6" max="6" width="36.125" style="1" customWidth="1"/>
    <col min="7" max="7" width="38" style="1" customWidth="1"/>
    <col min="8" max="8" width="27.875" style="1" customWidth="1"/>
    <col min="9" max="9" width="23.625" style="1" customWidth="1"/>
    <col min="10" max="10" width="39.5" style="1" customWidth="1"/>
    <col min="11" max="11" width="32.625" style="1" customWidth="1"/>
    <col min="12" max="14" width="9" style="1"/>
    <col min="15" max="15" width="26.625" style="1" customWidth="1"/>
    <col min="16" max="16384" width="9" style="1"/>
  </cols>
  <sheetData>
    <row r="2" spans="1:7" ht="25.5" x14ac:dyDescent="0.2">
      <c r="A2" s="7" t="s">
        <v>0</v>
      </c>
      <c r="C2" s="22">
        <v>2013</v>
      </c>
      <c r="D2" s="22">
        <v>2014</v>
      </c>
      <c r="E2" s="22">
        <v>2015</v>
      </c>
      <c r="F2" s="22">
        <v>2016</v>
      </c>
      <c r="G2" s="22">
        <v>2017</v>
      </c>
    </row>
    <row r="3" spans="1:7" ht="25.5" x14ac:dyDescent="0.2">
      <c r="B3" s="27" t="s">
        <v>8</v>
      </c>
      <c r="C3" s="23">
        <v>14071528034.190001</v>
      </c>
      <c r="D3" s="2">
        <v>21290520311.290001</v>
      </c>
      <c r="E3" s="2">
        <v>30316442436.169998</v>
      </c>
      <c r="F3" s="2">
        <v>41348428750.400002</v>
      </c>
      <c r="G3" s="2">
        <v>41524934461.169998</v>
      </c>
    </row>
    <row r="4" spans="1:7" ht="25.5" x14ac:dyDescent="0.2">
      <c r="A4" s="7"/>
      <c r="B4" s="27" t="s">
        <v>7</v>
      </c>
      <c r="C4" s="2">
        <v>2958838508.3400002</v>
      </c>
      <c r="D4" s="2">
        <v>6411363764.0299997</v>
      </c>
      <c r="E4" s="2">
        <v>11018991556.469999</v>
      </c>
      <c r="F4" s="2">
        <v>16869887264.870001</v>
      </c>
      <c r="G4" s="2">
        <v>17288098889.049999</v>
      </c>
    </row>
    <row r="5" spans="1:7" s="10" customFormat="1" ht="25.5" x14ac:dyDescent="0.2">
      <c r="A5" s="8"/>
      <c r="B5" s="28" t="s">
        <v>2</v>
      </c>
      <c r="C5" s="16">
        <v>0.21029999999999999</v>
      </c>
      <c r="D5" s="16">
        <v>0.30109999999999998</v>
      </c>
      <c r="E5" s="16">
        <v>0.36349999999999999</v>
      </c>
      <c r="F5" s="16">
        <v>0.40799999999999997</v>
      </c>
      <c r="G5" s="16">
        <v>0.4163</v>
      </c>
    </row>
    <row r="6" spans="1:7" ht="25.5" x14ac:dyDescent="0.2">
      <c r="A6" s="7"/>
      <c r="B6" s="27" t="s">
        <v>3</v>
      </c>
      <c r="C6" s="2">
        <v>26051336.579999998</v>
      </c>
      <c r="D6" s="2">
        <v>36912881.210000001</v>
      </c>
      <c r="E6" s="2">
        <v>43647140.920000002</v>
      </c>
      <c r="F6" s="2">
        <v>198039035.06999999</v>
      </c>
      <c r="G6" s="2">
        <v>192949349.28999999</v>
      </c>
    </row>
    <row r="7" spans="1:7" ht="76.5" x14ac:dyDescent="0.2">
      <c r="A7" s="7"/>
      <c r="B7" s="27" t="s">
        <v>5</v>
      </c>
      <c r="C7" s="4">
        <v>11086638189.27</v>
      </c>
      <c r="D7" s="4">
        <v>14842243666.049999</v>
      </c>
      <c r="E7" s="4">
        <v>19253803738.779999</v>
      </c>
      <c r="F7" s="4">
        <v>24280502450.459999</v>
      </c>
      <c r="G7" s="4">
        <v>24043886222.830002</v>
      </c>
    </row>
    <row r="8" spans="1:7" s="9" customFormat="1" ht="25.5" x14ac:dyDescent="0.2">
      <c r="A8" s="7" t="s">
        <v>50</v>
      </c>
      <c r="B8" s="28" t="s">
        <v>19</v>
      </c>
      <c r="C8" s="18">
        <v>1.27</v>
      </c>
      <c r="D8" s="18">
        <v>1.43</v>
      </c>
      <c r="E8" s="18">
        <v>1.57</v>
      </c>
      <c r="F8" s="18">
        <v>1.7</v>
      </c>
      <c r="G8" s="18">
        <v>1.73</v>
      </c>
    </row>
    <row r="9" spans="1:7" s="11" customFormat="1" ht="51" x14ac:dyDescent="0.2">
      <c r="B9" s="29" t="s">
        <v>18</v>
      </c>
      <c r="C9" s="34">
        <v>1.9E-3</v>
      </c>
      <c r="D9" s="11">
        <v>1.6999999999999999E-3</v>
      </c>
      <c r="E9" s="11">
        <v>1.4E-3</v>
      </c>
      <c r="F9" s="11">
        <v>4.7999999999999996E-3</v>
      </c>
      <c r="G9" s="11">
        <v>4.5999999999999999E-3</v>
      </c>
    </row>
    <row r="10" spans="1:7" ht="25.5" x14ac:dyDescent="0.2">
      <c r="A10" s="7"/>
      <c r="B10" s="30" t="s">
        <v>39</v>
      </c>
      <c r="C10" s="3"/>
      <c r="D10" s="3"/>
      <c r="E10" s="3"/>
      <c r="F10" s="3"/>
      <c r="G10" s="3"/>
    </row>
    <row r="11" spans="1:7" ht="25.5" x14ac:dyDescent="0.2">
      <c r="A11" s="7"/>
      <c r="B11" s="27"/>
      <c r="C11" s="3"/>
      <c r="D11" s="3"/>
      <c r="E11" s="3"/>
      <c r="F11" s="3"/>
      <c r="G11" s="3"/>
    </row>
    <row r="12" spans="1:7" ht="25.5" x14ac:dyDescent="0.2">
      <c r="A12" s="7"/>
      <c r="B12" s="27" t="s">
        <v>12</v>
      </c>
      <c r="C12" s="6">
        <v>180799798.19999999</v>
      </c>
      <c r="D12" s="6">
        <v>362317989.11000001</v>
      </c>
      <c r="E12" s="6">
        <v>876600473.94000006</v>
      </c>
      <c r="F12" s="6">
        <v>32291324.850000001</v>
      </c>
      <c r="G12" s="6">
        <v>1965132452.76</v>
      </c>
    </row>
    <row r="13" spans="1:7" ht="51" x14ac:dyDescent="0.2">
      <c r="A13" s="7"/>
      <c r="B13" s="27" t="s">
        <v>13</v>
      </c>
      <c r="C13" s="6">
        <v>3000000</v>
      </c>
      <c r="D13" s="6">
        <v>0</v>
      </c>
      <c r="E13" s="6">
        <v>586430847.08000004</v>
      </c>
      <c r="F13" s="6">
        <v>15340813.029999999</v>
      </c>
      <c r="G13" s="6">
        <v>714012975.36000001</v>
      </c>
    </row>
    <row r="14" spans="1:7" ht="25.5" x14ac:dyDescent="0.2">
      <c r="A14" s="7"/>
      <c r="B14" s="27" t="s">
        <v>14</v>
      </c>
      <c r="C14" s="6">
        <v>91713657.150000006</v>
      </c>
      <c r="D14" s="6">
        <v>547853280.23000002</v>
      </c>
      <c r="E14" s="6">
        <v>518074596.89999998</v>
      </c>
      <c r="F14" s="6">
        <v>300177750.17000002</v>
      </c>
      <c r="G14" s="6">
        <v>853507327.54999995</v>
      </c>
    </row>
    <row r="15" spans="1:7" ht="25.5" x14ac:dyDescent="0.2">
      <c r="A15" s="7"/>
      <c r="B15" s="27" t="s">
        <v>15</v>
      </c>
      <c r="C15" s="6">
        <v>0</v>
      </c>
      <c r="D15" s="6">
        <v>244760000</v>
      </c>
      <c r="E15" s="6">
        <v>675753935</v>
      </c>
      <c r="F15" s="6">
        <v>1722207584.3299999</v>
      </c>
      <c r="G15" s="6">
        <v>1319408175.8</v>
      </c>
    </row>
    <row r="16" spans="1:7" ht="25.5" x14ac:dyDescent="0.2">
      <c r="A16" s="7"/>
      <c r="B16" s="27" t="s">
        <v>16</v>
      </c>
      <c r="C16" s="6">
        <v>0</v>
      </c>
      <c r="D16" s="6">
        <v>0</v>
      </c>
      <c r="E16" s="6">
        <v>0</v>
      </c>
      <c r="F16" s="6">
        <v>2954449528.77</v>
      </c>
      <c r="G16" s="6">
        <v>3099840000</v>
      </c>
    </row>
    <row r="17" spans="1:7" ht="25.5" x14ac:dyDescent="0.2">
      <c r="A17" s="7"/>
      <c r="B17" s="27" t="s">
        <v>17</v>
      </c>
      <c r="C17" s="6">
        <v>0</v>
      </c>
      <c r="D17" s="6">
        <v>3000000</v>
      </c>
      <c r="E17" s="6">
        <v>7000000</v>
      </c>
      <c r="F17" s="6">
        <v>7000000</v>
      </c>
      <c r="G17" s="6">
        <v>7000000</v>
      </c>
    </row>
    <row r="18" spans="1:7" ht="25.5" x14ac:dyDescent="0.2">
      <c r="A18" s="7"/>
      <c r="B18" s="27"/>
      <c r="C18" s="6"/>
      <c r="D18" s="6"/>
      <c r="E18" s="6"/>
      <c r="F18" s="6"/>
      <c r="G18" s="6"/>
    </row>
    <row r="19" spans="1:7" ht="25.5" x14ac:dyDescent="0.2">
      <c r="A19" s="7"/>
      <c r="B19" s="27" t="s">
        <v>9</v>
      </c>
      <c r="C19" s="4">
        <v>275513455.35000002</v>
      </c>
      <c r="D19" s="4">
        <v>1157931269.3399999</v>
      </c>
      <c r="E19" s="4">
        <v>2663859852.9200001</v>
      </c>
      <c r="F19" s="4">
        <v>5031467001.1499996</v>
      </c>
      <c r="G19" s="4">
        <v>7958900931.4700003</v>
      </c>
    </row>
    <row r="20" spans="1:7" ht="25.5" x14ac:dyDescent="0.2">
      <c r="A20" s="7"/>
      <c r="B20" s="27" t="s">
        <v>11</v>
      </c>
      <c r="C20" s="6">
        <v>11112689525.85</v>
      </c>
      <c r="D20" s="6">
        <v>14879156547.26</v>
      </c>
      <c r="E20" s="6">
        <v>19297450879.700001</v>
      </c>
      <c r="F20" s="6">
        <v>24486673925.150002</v>
      </c>
      <c r="G20" s="6">
        <v>24236835572.119999</v>
      </c>
    </row>
    <row r="21" spans="1:7" s="9" customFormat="1" ht="25.5" x14ac:dyDescent="0.2">
      <c r="B21" s="28" t="s">
        <v>20</v>
      </c>
      <c r="C21" s="16">
        <v>2.4199999999999999E-2</v>
      </c>
      <c r="D21" s="16">
        <v>7.22E-2</v>
      </c>
      <c r="E21" s="16">
        <v>0.12130000000000001</v>
      </c>
      <c r="F21" s="16">
        <v>0.17050000000000001</v>
      </c>
      <c r="G21" s="16">
        <v>0.2472</v>
      </c>
    </row>
    <row r="22" spans="1:7" ht="25.5" x14ac:dyDescent="0.2">
      <c r="A22" s="7" t="s">
        <v>25</v>
      </c>
      <c r="B22" s="27"/>
      <c r="C22" s="12"/>
      <c r="D22" s="12"/>
      <c r="E22" s="12"/>
      <c r="F22" s="12"/>
      <c r="G22" s="12"/>
    </row>
    <row r="23" spans="1:7" s="17" customFormat="1" ht="25.5" x14ac:dyDescent="0.2">
      <c r="B23" s="28" t="s">
        <v>21</v>
      </c>
      <c r="C23" s="18">
        <v>3.76</v>
      </c>
      <c r="D23" s="18">
        <v>2.3199999999999998</v>
      </c>
      <c r="E23" s="18">
        <v>1.75</v>
      </c>
      <c r="F23" s="18">
        <v>1.45</v>
      </c>
      <c r="G23" s="18">
        <v>1.4</v>
      </c>
    </row>
    <row r="24" spans="1:7" ht="76.5" x14ac:dyDescent="0.2">
      <c r="A24" s="7"/>
      <c r="B24" s="35" t="s">
        <v>75</v>
      </c>
    </row>
    <row r="25" spans="1:7" ht="25.5" x14ac:dyDescent="0.2">
      <c r="A25" s="7"/>
      <c r="B25" s="27" t="s">
        <v>27</v>
      </c>
      <c r="C25" s="2">
        <v>4592606345.6000004</v>
      </c>
      <c r="D25" s="2">
        <v>7199658946.1899996</v>
      </c>
      <c r="E25" s="2">
        <v>10106500588.530001</v>
      </c>
      <c r="F25" s="2">
        <v>13634993154.18</v>
      </c>
      <c r="G25" s="2">
        <v>13179646367.74</v>
      </c>
    </row>
    <row r="26" spans="1:7" ht="25.5" x14ac:dyDescent="0.2">
      <c r="A26" s="7"/>
      <c r="B26" s="27" t="s">
        <v>28</v>
      </c>
      <c r="C26" s="4">
        <v>-4317092890.25</v>
      </c>
      <c r="D26" s="4">
        <v>-6041727676.8500004</v>
      </c>
      <c r="E26" s="4">
        <v>-7442640735.6099997</v>
      </c>
      <c r="F26" s="4">
        <v>-8603526153.0300007</v>
      </c>
      <c r="G26" s="4">
        <v>-5220745436.2700005</v>
      </c>
    </row>
    <row r="27" spans="1:7" s="21" customFormat="1" ht="25.5" x14ac:dyDescent="0.2">
      <c r="A27" s="19"/>
      <c r="B27" s="31" t="s">
        <v>29</v>
      </c>
      <c r="C27" s="20">
        <v>-0.63529999999999998</v>
      </c>
      <c r="D27" s="20">
        <v>-0.68369999999999997</v>
      </c>
      <c r="E27" s="20">
        <v>-0.62780000000000002</v>
      </c>
      <c r="F27" s="20">
        <v>-0.54169999999999996</v>
      </c>
      <c r="G27" s="20">
        <v>-0.27450000000000002</v>
      </c>
    </row>
    <row r="28" spans="1:7" s="21" customFormat="1" ht="178.5" x14ac:dyDescent="0.2">
      <c r="A28" s="19"/>
      <c r="B28" s="31" t="s">
        <v>72</v>
      </c>
      <c r="C28" s="20"/>
      <c r="D28" s="20"/>
      <c r="E28" s="20"/>
      <c r="F28" s="20"/>
      <c r="G28" s="20"/>
    </row>
    <row r="29" spans="1:7" s="21" customFormat="1" ht="25.5" x14ac:dyDescent="0.2">
      <c r="A29" s="19"/>
      <c r="B29" s="31"/>
      <c r="C29" s="20"/>
      <c r="D29" s="20"/>
      <c r="E29" s="20"/>
      <c r="F29" s="20"/>
      <c r="G29" s="20"/>
    </row>
    <row r="30" spans="1:7" ht="25.5" x14ac:dyDescent="0.2">
      <c r="A30" s="7" t="s">
        <v>49</v>
      </c>
      <c r="B30" s="27"/>
    </row>
    <row r="31" spans="1:7" ht="25.5" x14ac:dyDescent="0.2">
      <c r="A31" s="7"/>
      <c r="B31" s="27" t="s">
        <v>34</v>
      </c>
      <c r="C31" s="2">
        <v>2914756306.1399999</v>
      </c>
      <c r="D31" s="2">
        <v>6112129699.2399998</v>
      </c>
      <c r="E31" s="2">
        <v>10274403746.879999</v>
      </c>
      <c r="F31" s="2">
        <v>12115909818.049999</v>
      </c>
      <c r="G31" s="2">
        <v>12798481874.040001</v>
      </c>
    </row>
    <row r="32" spans="1:7" s="10" customFormat="1" ht="25.5" x14ac:dyDescent="0.2">
      <c r="A32" s="8"/>
      <c r="B32" s="28" t="s">
        <v>32</v>
      </c>
      <c r="C32" s="16">
        <v>9.3100000000000002E-2</v>
      </c>
      <c r="D32" s="16">
        <v>0.18060000000000001</v>
      </c>
      <c r="E32" s="16">
        <v>0.24179999999999999</v>
      </c>
      <c r="F32" s="16">
        <v>0.29830000000000001</v>
      </c>
      <c r="G32" s="16">
        <v>0.46039999999999998</v>
      </c>
    </row>
    <row r="33" spans="1:7" s="10" customFormat="1" ht="25.5" x14ac:dyDescent="0.2">
      <c r="A33" s="8"/>
      <c r="B33" s="28" t="s">
        <v>33</v>
      </c>
      <c r="C33" s="16">
        <v>0.98509999999999998</v>
      </c>
      <c r="D33" s="16">
        <v>0.95330000000000004</v>
      </c>
      <c r="E33" s="16">
        <v>0.93240000000000001</v>
      </c>
      <c r="F33" s="16">
        <v>0.71819999999999995</v>
      </c>
      <c r="G33" s="16">
        <v>0.74029999999999996</v>
      </c>
    </row>
    <row r="34" spans="1:7" s="10" customFormat="1" ht="147" customHeight="1" x14ac:dyDescent="0.2">
      <c r="A34" s="8"/>
      <c r="B34" s="32" t="s">
        <v>79</v>
      </c>
      <c r="C34" s="16"/>
      <c r="D34" s="16"/>
      <c r="E34" s="16"/>
      <c r="F34" s="16"/>
      <c r="G34" s="16"/>
    </row>
    <row r="35" spans="1:7" ht="25.5" x14ac:dyDescent="0.2">
      <c r="B35" s="32"/>
    </row>
    <row r="36" spans="1:7" ht="51" x14ac:dyDescent="0.2">
      <c r="A36" s="7"/>
      <c r="B36" s="27" t="s">
        <v>36</v>
      </c>
      <c r="C36" s="36">
        <f>C12/C19</f>
        <v>0.65622856049015821</v>
      </c>
      <c r="D36" s="36">
        <f>D12/D19</f>
        <v>0.31290111831638745</v>
      </c>
      <c r="E36" s="36">
        <f>E12/E19</f>
        <v>0.32907154367716124</v>
      </c>
      <c r="F36" s="3">
        <f>F12/F19</f>
        <v>6.4178747157875521E-3</v>
      </c>
      <c r="G36" s="3">
        <f>G12/G19</f>
        <v>0.24691002811578436</v>
      </c>
    </row>
    <row r="37" spans="1:7" ht="51" x14ac:dyDescent="0.2">
      <c r="A37" s="7"/>
      <c r="B37" s="27" t="s">
        <v>37</v>
      </c>
      <c r="C37" s="3">
        <f>C15/C19</f>
        <v>0</v>
      </c>
      <c r="D37" s="3">
        <f>D15/D19</f>
        <v>0.21137696725256311</v>
      </c>
      <c r="E37" s="3">
        <f>E15/E19</f>
        <v>0.25367473227214626</v>
      </c>
      <c r="F37" s="3">
        <f>F15/F19</f>
        <v>0.34228736548135358</v>
      </c>
      <c r="G37" s="3">
        <f>G15/G19</f>
        <v>0.1657776855323046</v>
      </c>
    </row>
    <row r="38" spans="1:7" ht="51" x14ac:dyDescent="0.2">
      <c r="A38" s="7"/>
      <c r="B38" s="27" t="s">
        <v>38</v>
      </c>
      <c r="C38" s="3">
        <f>C16/C19</f>
        <v>0</v>
      </c>
      <c r="D38" s="3">
        <f>D16/D19</f>
        <v>0</v>
      </c>
      <c r="E38" s="3">
        <f>E16/E19</f>
        <v>0</v>
      </c>
      <c r="F38" s="36">
        <f>F16/F19</f>
        <v>0.58719445602937004</v>
      </c>
      <c r="G38" s="36">
        <f>G16/G19</f>
        <v>0.3894809128409974</v>
      </c>
    </row>
    <row r="39" spans="1:7" ht="25.5" x14ac:dyDescent="0.2">
      <c r="A39" s="7" t="s">
        <v>51</v>
      </c>
      <c r="B39" s="27"/>
      <c r="C39" s="3"/>
      <c r="D39" s="3"/>
      <c r="E39" s="3"/>
      <c r="F39" s="3"/>
      <c r="G39" s="3"/>
    </row>
    <row r="40" spans="1:7" ht="25.5" x14ac:dyDescent="0.2">
      <c r="A40" s="7"/>
      <c r="B40" s="27" t="s">
        <v>44</v>
      </c>
      <c r="C40" s="4">
        <v>12389934785.549999</v>
      </c>
      <c r="D40" s="4">
        <v>19107886996.09</v>
      </c>
      <c r="E40" s="4">
        <v>26682357025.419998</v>
      </c>
      <c r="F40" s="4">
        <v>36523481116.059998</v>
      </c>
      <c r="G40" s="4">
        <v>36105677044.099998</v>
      </c>
    </row>
    <row r="41" spans="1:7" ht="25.5" x14ac:dyDescent="0.2">
      <c r="A41" s="7"/>
      <c r="B41" s="27" t="s">
        <v>45</v>
      </c>
      <c r="C41" s="4">
        <v>1428667757.02</v>
      </c>
      <c r="D41" s="4">
        <v>2291934275.7600002</v>
      </c>
      <c r="E41" s="4">
        <v>2818665737.1100001</v>
      </c>
      <c r="F41" s="4">
        <v>3825159212.2800002</v>
      </c>
      <c r="G41" s="4">
        <v>4935820439.5100002</v>
      </c>
    </row>
    <row r="42" spans="1:7" ht="25.5" x14ac:dyDescent="0.2">
      <c r="A42" s="7"/>
      <c r="B42" s="27" t="s">
        <v>40</v>
      </c>
      <c r="C42" s="4">
        <v>9475178479.4099998</v>
      </c>
      <c r="D42" s="4">
        <v>12995757296.85</v>
      </c>
      <c r="E42" s="4">
        <v>16407953278.540001</v>
      </c>
      <c r="F42" s="4">
        <v>24407571298.009998</v>
      </c>
      <c r="G42" s="4">
        <v>23307195170.060001</v>
      </c>
    </row>
    <row r="43" spans="1:7" ht="25.5" x14ac:dyDescent="0.2">
      <c r="A43" s="7"/>
      <c r="B43" s="27" t="s">
        <v>41</v>
      </c>
      <c r="C43" s="37">
        <v>4.25</v>
      </c>
      <c r="D43" s="37">
        <v>3.13</v>
      </c>
      <c r="E43" s="37">
        <v>2.6</v>
      </c>
      <c r="F43" s="37">
        <v>3.01</v>
      </c>
      <c r="G43" s="37">
        <v>2.82</v>
      </c>
    </row>
    <row r="44" spans="1:7" ht="25.5" x14ac:dyDescent="0.2">
      <c r="A44" s="7"/>
      <c r="B44" s="27" t="s">
        <v>42</v>
      </c>
      <c r="C44" s="37">
        <v>3.76</v>
      </c>
      <c r="D44" s="37">
        <v>2.75</v>
      </c>
      <c r="E44" s="37">
        <v>2.3199999999999998</v>
      </c>
      <c r="F44" s="37">
        <v>2.7</v>
      </c>
      <c r="G44" s="37">
        <v>2.44</v>
      </c>
    </row>
    <row r="45" spans="1:7" ht="25.5" x14ac:dyDescent="0.2">
      <c r="A45" s="7"/>
      <c r="B45" s="27"/>
      <c r="C45" s="4"/>
      <c r="D45" s="4"/>
      <c r="E45" s="4"/>
      <c r="F45" s="4"/>
      <c r="G45" s="4"/>
    </row>
    <row r="46" spans="1:7" ht="25.5" x14ac:dyDescent="0.2">
      <c r="A46" s="7"/>
      <c r="B46" s="27" t="s">
        <v>47</v>
      </c>
      <c r="C46" s="4">
        <v>3385954342.4200001</v>
      </c>
      <c r="D46" s="4">
        <v>5206342370.7700005</v>
      </c>
      <c r="E46" s="4">
        <v>6750041732.3900003</v>
      </c>
      <c r="F46" s="4">
        <v>8310178348.5100002</v>
      </c>
      <c r="G46" s="4">
        <v>3844590043.0999999</v>
      </c>
    </row>
    <row r="47" spans="1:7" ht="25.5" x14ac:dyDescent="0.2">
      <c r="A47" s="7"/>
      <c r="B47" s="27" t="s">
        <v>48</v>
      </c>
      <c r="C47" s="4">
        <v>2102309.64</v>
      </c>
      <c r="D47" s="4">
        <v>26240984.809999999</v>
      </c>
      <c r="E47" s="4">
        <v>75833874.329999998</v>
      </c>
      <c r="F47" s="4">
        <v>143058881.09</v>
      </c>
      <c r="G47" s="4">
        <v>81683226.189999998</v>
      </c>
    </row>
    <row r="48" spans="1:7" ht="25.5" x14ac:dyDescent="0.2">
      <c r="A48" s="7"/>
      <c r="B48" s="27" t="s">
        <v>43</v>
      </c>
      <c r="C48" s="37">
        <v>1611.59</v>
      </c>
      <c r="D48" s="37">
        <v>199.4</v>
      </c>
      <c r="E48" s="37">
        <v>90.01</v>
      </c>
      <c r="F48" s="37">
        <v>59.09</v>
      </c>
      <c r="G48" s="37">
        <v>48.07</v>
      </c>
    </row>
    <row r="49" spans="1:15" ht="51" x14ac:dyDescent="0.2">
      <c r="A49" s="7"/>
      <c r="B49" s="32" t="s">
        <v>73</v>
      </c>
      <c r="C49" s="4"/>
      <c r="D49" s="4"/>
      <c r="E49" s="4"/>
      <c r="F49" s="4"/>
      <c r="G49" s="4"/>
    </row>
    <row r="50" spans="1:15" ht="25.5" x14ac:dyDescent="0.2">
      <c r="A50" s="7" t="s">
        <v>55</v>
      </c>
      <c r="B50" s="27"/>
      <c r="C50" s="25"/>
      <c r="D50" s="25"/>
      <c r="E50" s="25"/>
      <c r="F50" s="25"/>
      <c r="G50"/>
      <c r="H50" s="25"/>
      <c r="I50" s="2"/>
      <c r="J50" s="2"/>
      <c r="K50" s="2"/>
      <c r="L50" s="2"/>
      <c r="M50" s="2"/>
      <c r="N50" s="2"/>
      <c r="O50" s="4"/>
    </row>
    <row r="51" spans="1:15" ht="25.5" x14ac:dyDescent="0.2">
      <c r="A51" s="7"/>
      <c r="B51" s="27" t="s">
        <v>27</v>
      </c>
      <c r="C51" s="24" t="s">
        <v>66</v>
      </c>
      <c r="D51" s="4">
        <v>379757913.89999998</v>
      </c>
      <c r="E51" s="4">
        <v>1662214130.5</v>
      </c>
      <c r="F51" s="4">
        <v>4169699124.8400002</v>
      </c>
      <c r="G51" s="4">
        <v>5198220219.04</v>
      </c>
    </row>
    <row r="52" spans="1:15" ht="25.5" x14ac:dyDescent="0.2">
      <c r="A52" s="7"/>
      <c r="B52" s="27" t="s">
        <v>56</v>
      </c>
      <c r="C52" s="24" t="s">
        <v>66</v>
      </c>
      <c r="D52" s="4">
        <v>1040564214.39</v>
      </c>
      <c r="E52" s="4">
        <v>4275362326.96</v>
      </c>
      <c r="F52" s="4">
        <v>1661451140.77</v>
      </c>
      <c r="G52" s="4">
        <v>1523076943.5599999</v>
      </c>
      <c r="H52" s="2"/>
    </row>
    <row r="53" spans="1:15" ht="25.5" x14ac:dyDescent="0.2">
      <c r="A53" s="7"/>
      <c r="B53" s="27" t="s">
        <v>64</v>
      </c>
      <c r="C53" s="24" t="s">
        <v>66</v>
      </c>
      <c r="D53" s="4">
        <v>0</v>
      </c>
      <c r="E53" s="4">
        <v>292212000</v>
      </c>
      <c r="F53" s="4">
        <v>0</v>
      </c>
      <c r="G53" s="4">
        <v>0</v>
      </c>
      <c r="H53" s="2"/>
    </row>
    <row r="54" spans="1:15" ht="25.5" x14ac:dyDescent="0.2">
      <c r="A54" s="7"/>
      <c r="B54" s="27" t="s">
        <v>60</v>
      </c>
      <c r="C54" s="24" t="s">
        <v>66</v>
      </c>
      <c r="D54" s="4">
        <v>1420322128.29</v>
      </c>
      <c r="E54" s="4">
        <v>6229788457.46</v>
      </c>
      <c r="F54" s="4">
        <v>5831150265.6099997</v>
      </c>
      <c r="G54" s="4">
        <v>6721297162.6000004</v>
      </c>
      <c r="H54" s="2"/>
    </row>
    <row r="55" spans="1:15" ht="25.5" x14ac:dyDescent="0.2">
      <c r="A55" s="7"/>
      <c r="B55" s="27" t="s">
        <v>62</v>
      </c>
      <c r="C55" s="24" t="s">
        <v>66</v>
      </c>
      <c r="D55" s="36">
        <v>6.6699999999999995E-2</v>
      </c>
      <c r="E55" s="36">
        <v>0.20549999999999999</v>
      </c>
      <c r="F55" s="36">
        <v>0.14099999999999999</v>
      </c>
      <c r="G55" s="36">
        <v>0.16189999999999999</v>
      </c>
    </row>
    <row r="56" spans="1:15" ht="25.5" x14ac:dyDescent="0.2">
      <c r="A56" s="7"/>
      <c r="B56" s="27"/>
      <c r="C56" s="24"/>
      <c r="D56"/>
      <c r="E56"/>
      <c r="F56"/>
      <c r="G56" s="4"/>
    </row>
    <row r="57" spans="1:15" ht="25.5" x14ac:dyDescent="0.2">
      <c r="A57" s="7"/>
      <c r="B57" s="27" t="s">
        <v>57</v>
      </c>
      <c r="C57" s="24" t="s">
        <v>66</v>
      </c>
      <c r="D57" s="4">
        <v>330896988.12</v>
      </c>
      <c r="E57" s="4">
        <v>671587152.15999997</v>
      </c>
      <c r="F57" s="4">
        <v>21842592.449999999</v>
      </c>
      <c r="G57" s="4">
        <v>22036000</v>
      </c>
    </row>
    <row r="58" spans="1:15" ht="25.5" x14ac:dyDescent="0.2">
      <c r="A58" s="7"/>
      <c r="B58" s="27" t="s">
        <v>58</v>
      </c>
      <c r="C58" s="24" t="s">
        <v>66</v>
      </c>
      <c r="D58" s="4">
        <v>470664834.48000002</v>
      </c>
      <c r="E58" s="4">
        <v>787858463.27999997</v>
      </c>
      <c r="F58" s="4">
        <v>858395317.22000003</v>
      </c>
      <c r="G58" s="4">
        <v>828622095.45000005</v>
      </c>
    </row>
    <row r="59" spans="1:15" ht="51" x14ac:dyDescent="0.2">
      <c r="A59" s="7"/>
      <c r="B59" s="27" t="s">
        <v>65</v>
      </c>
      <c r="C59" s="24" t="s">
        <v>66</v>
      </c>
      <c r="D59" s="4">
        <v>0</v>
      </c>
      <c r="E59" s="4">
        <v>586430847.08000004</v>
      </c>
      <c r="F59" s="4">
        <v>0</v>
      </c>
      <c r="G59" s="4">
        <v>0</v>
      </c>
    </row>
    <row r="60" spans="1:15" ht="25.5" x14ac:dyDescent="0.2">
      <c r="A60" s="7"/>
      <c r="B60" s="27" t="s">
        <v>59</v>
      </c>
      <c r="C60" s="24" t="s">
        <v>66</v>
      </c>
      <c r="D60" s="4">
        <v>244760000</v>
      </c>
      <c r="E60" s="4">
        <v>623385600</v>
      </c>
      <c r="F60" s="4">
        <v>0</v>
      </c>
      <c r="G60" s="4">
        <v>0</v>
      </c>
    </row>
    <row r="61" spans="1:15" ht="25.5" x14ac:dyDescent="0.2">
      <c r="A61" s="7"/>
      <c r="B61" s="27" t="s">
        <v>67</v>
      </c>
      <c r="C61" s="24" t="s">
        <v>68</v>
      </c>
      <c r="D61" s="4">
        <v>0</v>
      </c>
      <c r="E61" s="4">
        <v>0</v>
      </c>
      <c r="F61" s="4">
        <v>2954449528.77</v>
      </c>
      <c r="G61" s="4">
        <v>3099840000</v>
      </c>
    </row>
    <row r="62" spans="1:15" ht="25.5" x14ac:dyDescent="0.2">
      <c r="A62" s="7"/>
      <c r="B62" s="27" t="s">
        <v>61</v>
      </c>
      <c r="C62" s="24" t="s">
        <v>66</v>
      </c>
      <c r="D62" s="4">
        <f>SUM(D57:D61)</f>
        <v>1046321822.6</v>
      </c>
      <c r="E62" s="4">
        <v>2669262062.52</v>
      </c>
      <c r="F62" s="4">
        <v>3834687438.4400001</v>
      </c>
      <c r="G62" s="4">
        <v>3950498095.4499998</v>
      </c>
    </row>
    <row r="63" spans="1:15" ht="25.5" x14ac:dyDescent="0.2">
      <c r="A63" s="7"/>
      <c r="B63" s="27" t="s">
        <v>63</v>
      </c>
      <c r="C63" s="24" t="s">
        <v>66</v>
      </c>
      <c r="D63" s="36">
        <v>0.16320000000000001</v>
      </c>
      <c r="E63" s="36">
        <v>0.2422</v>
      </c>
      <c r="F63" s="36">
        <v>0.2273</v>
      </c>
      <c r="G63" s="36">
        <v>0.22850000000000001</v>
      </c>
    </row>
    <row r="64" spans="1:15" ht="243.75" customHeight="1" x14ac:dyDescent="0.2">
      <c r="A64" s="7"/>
      <c r="B64" s="32" t="s">
        <v>78</v>
      </c>
      <c r="C64" s="3"/>
      <c r="D64" s="3"/>
      <c r="E64" s="3"/>
      <c r="F64" s="3"/>
      <c r="G64" s="3"/>
    </row>
    <row r="65" spans="1:7" s="15" customFormat="1" ht="25.5" x14ac:dyDescent="0.2">
      <c r="A65" s="14"/>
      <c r="B65" s="33"/>
    </row>
    <row r="66" spans="1:7" ht="25.5" x14ac:dyDescent="0.2">
      <c r="A66" s="7" t="s">
        <v>1</v>
      </c>
      <c r="B66" s="27" t="s">
        <v>8</v>
      </c>
      <c r="C66" s="2">
        <v>6027517864.3400002</v>
      </c>
      <c r="D66" s="2">
        <v>7989966221.2299995</v>
      </c>
      <c r="E66" s="2">
        <v>11503470826.65</v>
      </c>
      <c r="F66" s="2">
        <v>15366397939.879999</v>
      </c>
      <c r="G66" s="2">
        <v>16997986152.209999</v>
      </c>
    </row>
    <row r="67" spans="1:7" ht="25.5" x14ac:dyDescent="0.2">
      <c r="A67" s="7"/>
      <c r="B67" s="27" t="s">
        <v>7</v>
      </c>
      <c r="C67" s="2">
        <v>1853638388.1099999</v>
      </c>
      <c r="D67" s="2">
        <v>2778927918.4000001</v>
      </c>
      <c r="E67" s="2">
        <v>4937083469.75</v>
      </c>
      <c r="F67" s="2">
        <v>6940613304.6000004</v>
      </c>
      <c r="G67" s="2">
        <v>7819591285.46</v>
      </c>
    </row>
    <row r="68" spans="1:7" s="9" customFormat="1" ht="25.5" x14ac:dyDescent="0.2">
      <c r="B68" s="28" t="s">
        <v>22</v>
      </c>
      <c r="C68" s="16">
        <v>0.3075</v>
      </c>
      <c r="D68" s="16">
        <v>0.3478</v>
      </c>
      <c r="E68" s="16">
        <v>0.42920000000000003</v>
      </c>
      <c r="F68" s="16">
        <v>0.45169999999999999</v>
      </c>
      <c r="G68" s="16">
        <v>0.46</v>
      </c>
    </row>
    <row r="69" spans="1:7" ht="25.5" x14ac:dyDescent="0.2">
      <c r="A69" s="7"/>
      <c r="B69" s="27" t="s">
        <v>4</v>
      </c>
      <c r="C69" s="2">
        <v>5291407.72</v>
      </c>
      <c r="D69" s="2">
        <v>8377451.5099999998</v>
      </c>
      <c r="E69" s="2">
        <v>73903788.760000005</v>
      </c>
      <c r="F69" s="2">
        <v>188773235.47999999</v>
      </c>
      <c r="G69" s="2">
        <v>108028857.59999999</v>
      </c>
    </row>
    <row r="70" spans="1:7" ht="76.5" x14ac:dyDescent="0.2">
      <c r="A70" s="7" t="s">
        <v>53</v>
      </c>
      <c r="B70" s="27" t="s">
        <v>5</v>
      </c>
      <c r="C70" s="4">
        <v>4168588068.5100002</v>
      </c>
      <c r="D70" s="4">
        <v>5202660851.3199997</v>
      </c>
      <c r="E70" s="4">
        <v>6492483568.1400003</v>
      </c>
      <c r="F70" s="4">
        <v>8237011399.8000002</v>
      </c>
      <c r="G70" s="4">
        <v>9070366009.1499996</v>
      </c>
    </row>
    <row r="71" spans="1:7" s="17" customFormat="1" ht="25.5" x14ac:dyDescent="0.2">
      <c r="B71" s="28" t="s">
        <v>24</v>
      </c>
      <c r="C71" s="18">
        <v>1.45</v>
      </c>
      <c r="D71" s="18">
        <v>1.54</v>
      </c>
      <c r="E71" s="18">
        <v>1.77</v>
      </c>
      <c r="F71" s="18">
        <v>1.87</v>
      </c>
      <c r="G71" s="18">
        <v>1.87</v>
      </c>
    </row>
    <row r="72" spans="1:7" ht="51" x14ac:dyDescent="0.2">
      <c r="A72" s="7"/>
      <c r="B72" s="27" t="s">
        <v>6</v>
      </c>
      <c r="C72" s="3">
        <v>8.9999999999999998E-4</v>
      </c>
      <c r="D72" s="3">
        <v>1E-3</v>
      </c>
      <c r="E72" s="3">
        <v>6.4000000000000003E-3</v>
      </c>
      <c r="F72" s="3">
        <v>1.23E-2</v>
      </c>
      <c r="G72" s="3">
        <v>6.4000000000000003E-3</v>
      </c>
    </row>
    <row r="73" spans="1:7" ht="51" x14ac:dyDescent="0.2">
      <c r="A73" s="7"/>
      <c r="B73" s="30" t="s">
        <v>74</v>
      </c>
      <c r="C73" s="3"/>
      <c r="D73" s="3"/>
      <c r="E73" s="3"/>
      <c r="F73" s="3"/>
      <c r="G73" s="3"/>
    </row>
    <row r="74" spans="1:7" ht="25.5" x14ac:dyDescent="0.2">
      <c r="A74" s="7"/>
      <c r="B74" s="27"/>
      <c r="C74" s="2"/>
      <c r="D74" s="2"/>
      <c r="E74" s="2"/>
      <c r="F74" s="2"/>
      <c r="G74" s="2"/>
    </row>
    <row r="75" spans="1:7" ht="25.5" x14ac:dyDescent="0.2">
      <c r="A75" s="7"/>
      <c r="B75" s="27" t="s">
        <v>12</v>
      </c>
      <c r="C75" s="6">
        <v>42678300</v>
      </c>
      <c r="D75" s="6">
        <v>0</v>
      </c>
      <c r="E75" s="6">
        <v>500000000</v>
      </c>
      <c r="F75" s="6">
        <v>956929693.85000002</v>
      </c>
      <c r="G75" s="6">
        <v>2096105129.96</v>
      </c>
    </row>
    <row r="76" spans="1:7" ht="51" x14ac:dyDescent="0.2">
      <c r="A76" s="7"/>
      <c r="B76" s="27" t="s">
        <v>13</v>
      </c>
      <c r="C76" s="6">
        <v>0</v>
      </c>
      <c r="D76" s="6">
        <v>197155777.94</v>
      </c>
      <c r="E76" s="6">
        <v>0</v>
      </c>
      <c r="F76" s="6">
        <v>0</v>
      </c>
      <c r="G76" s="6">
        <v>0</v>
      </c>
    </row>
    <row r="77" spans="1:7" ht="25.5" x14ac:dyDescent="0.2">
      <c r="A77" s="7"/>
      <c r="B77" s="27" t="s">
        <v>14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</row>
    <row r="78" spans="1:7" ht="25.5" x14ac:dyDescent="0.2">
      <c r="A78" s="7"/>
      <c r="B78" s="27" t="s">
        <v>15</v>
      </c>
      <c r="C78" s="6">
        <v>0</v>
      </c>
      <c r="D78" s="6">
        <v>0</v>
      </c>
      <c r="E78" s="6">
        <v>0</v>
      </c>
      <c r="F78" s="6">
        <v>52741778.57</v>
      </c>
      <c r="G78" s="6">
        <v>226028147.80000001</v>
      </c>
    </row>
    <row r="79" spans="1:7" ht="25.5" x14ac:dyDescent="0.2">
      <c r="A79" s="7"/>
      <c r="B79" s="27" t="s">
        <v>16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</row>
    <row r="80" spans="1:7" ht="25.5" x14ac:dyDescent="0.2">
      <c r="A80" s="7"/>
      <c r="B80" s="27" t="s">
        <v>17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</row>
    <row r="81" spans="1:7" ht="25.5" x14ac:dyDescent="0.2">
      <c r="A81" s="7"/>
      <c r="B81" s="27"/>
      <c r="C81" s="6"/>
      <c r="D81" s="6"/>
      <c r="E81" s="6"/>
      <c r="F81" s="6"/>
      <c r="G81" s="6"/>
    </row>
    <row r="82" spans="1:7" ht="25.5" x14ac:dyDescent="0.2">
      <c r="A82" s="7" t="s">
        <v>26</v>
      </c>
      <c r="B82" s="27"/>
      <c r="C82" s="6"/>
      <c r="D82" s="6"/>
      <c r="E82" s="6"/>
      <c r="F82" s="6"/>
      <c r="G82" s="6"/>
    </row>
    <row r="83" spans="1:7" ht="25.5" x14ac:dyDescent="0.2">
      <c r="A83" s="7"/>
      <c r="B83" s="27" t="s">
        <v>10</v>
      </c>
      <c r="C83" s="6">
        <v>42678300</v>
      </c>
      <c r="D83" s="6">
        <v>197155777.94</v>
      </c>
      <c r="E83" s="6">
        <v>500000000</v>
      </c>
      <c r="F83" s="6">
        <v>1009671472.42</v>
      </c>
      <c r="G83" s="6">
        <v>2322133277.7600002</v>
      </c>
    </row>
    <row r="84" spans="1:7" ht="25.5" x14ac:dyDescent="0.2">
      <c r="A84" s="7"/>
      <c r="B84" s="27" t="s">
        <v>11</v>
      </c>
      <c r="C84" s="2">
        <v>4173879476.23</v>
      </c>
      <c r="D84" s="2">
        <v>5211038302.8299999</v>
      </c>
      <c r="E84" s="2">
        <v>6566387356.8999996</v>
      </c>
      <c r="F84" s="2">
        <v>8425784635.2799997</v>
      </c>
      <c r="G84" s="2">
        <v>9178394866.75</v>
      </c>
    </row>
    <row r="85" spans="1:7" s="9" customFormat="1" ht="25.5" x14ac:dyDescent="0.2">
      <c r="B85" s="28" t="s">
        <v>20</v>
      </c>
      <c r="C85" s="16">
        <v>1.0200000000000001E-2</v>
      </c>
      <c r="D85" s="16">
        <v>3.78E-2</v>
      </c>
      <c r="E85" s="16">
        <v>7.6100000000000001E-2</v>
      </c>
      <c r="F85" s="16">
        <v>0.1198</v>
      </c>
      <c r="G85" s="16">
        <v>0.253</v>
      </c>
    </row>
    <row r="86" spans="1:7" x14ac:dyDescent="0.2">
      <c r="C86" s="12"/>
      <c r="D86" s="12"/>
      <c r="E86" s="12"/>
      <c r="F86" s="12"/>
      <c r="G86" s="12"/>
    </row>
    <row r="87" spans="1:7" s="17" customFormat="1" ht="25.5" x14ac:dyDescent="0.2">
      <c r="B87" s="28" t="s">
        <v>23</v>
      </c>
      <c r="C87" s="18">
        <v>2.2517226140000002</v>
      </c>
      <c r="D87" s="18">
        <v>1.875197362</v>
      </c>
      <c r="E87" s="18">
        <v>1.3300134379999999</v>
      </c>
      <c r="F87" s="18">
        <v>1.2139827219999999</v>
      </c>
      <c r="G87" s="18">
        <v>1.173769131</v>
      </c>
    </row>
    <row r="88" spans="1:7" ht="76.5" x14ac:dyDescent="0.2">
      <c r="B88" s="35" t="s">
        <v>75</v>
      </c>
    </row>
    <row r="89" spans="1:7" ht="25.5" x14ac:dyDescent="0.2">
      <c r="B89" s="27" t="s">
        <v>30</v>
      </c>
      <c r="C89" s="2">
        <v>1818588875.24</v>
      </c>
      <c r="D89" s="2">
        <v>1320731577.53</v>
      </c>
      <c r="E89" s="2">
        <v>1755784045.5</v>
      </c>
      <c r="F89" s="2">
        <v>2758794780.21</v>
      </c>
      <c r="G89" s="2">
        <v>2331153358.9099998</v>
      </c>
    </row>
    <row r="90" spans="1:7" ht="25.5" x14ac:dyDescent="0.2">
      <c r="B90" s="27" t="s">
        <v>31</v>
      </c>
      <c r="C90" s="4">
        <v>-1775910575.24</v>
      </c>
      <c r="D90" s="4">
        <v>-1123575799.5899999</v>
      </c>
      <c r="E90" s="4">
        <v>-1255784045.5</v>
      </c>
      <c r="F90" s="4">
        <v>-1749123307.79</v>
      </c>
      <c r="G90" s="4">
        <v>-9020081.1500000004</v>
      </c>
    </row>
    <row r="91" spans="1:7" s="13" customFormat="1" ht="25.5" x14ac:dyDescent="0.2">
      <c r="B91" s="31" t="s">
        <v>29</v>
      </c>
      <c r="C91" s="20">
        <v>-0.74060000000000004</v>
      </c>
      <c r="D91" s="20">
        <v>-0.27489999999999998</v>
      </c>
      <c r="E91" s="20">
        <v>-0.23649999999999999</v>
      </c>
      <c r="F91" s="20">
        <v>-0.26200000000000001</v>
      </c>
      <c r="G91" s="20">
        <v>-1E-3</v>
      </c>
    </row>
    <row r="92" spans="1:7" s="13" customFormat="1" ht="145.5" customHeight="1" x14ac:dyDescent="0.2">
      <c r="B92" s="31" t="s">
        <v>46</v>
      </c>
      <c r="C92" s="20"/>
      <c r="D92" s="20"/>
      <c r="E92" s="20"/>
      <c r="F92" s="20"/>
      <c r="G92" s="20"/>
    </row>
    <row r="93" spans="1:7" ht="25.5" customHeight="1" x14ac:dyDescent="0.2">
      <c r="B93" s="31"/>
    </row>
    <row r="94" spans="1:7" ht="25.5" x14ac:dyDescent="0.2">
      <c r="A94" s="7" t="s">
        <v>52</v>
      </c>
      <c r="B94" s="27" t="s">
        <v>35</v>
      </c>
      <c r="C94" s="2">
        <v>1828369020.4000001</v>
      </c>
      <c r="D94" s="2">
        <v>2382939289.3299999</v>
      </c>
      <c r="E94" s="2">
        <v>4794784234.9399996</v>
      </c>
      <c r="F94" s="2">
        <v>6717660031.9799995</v>
      </c>
      <c r="G94" s="2">
        <v>7322818218.3699999</v>
      </c>
    </row>
    <row r="95" spans="1:7" s="13" customFormat="1" ht="25.5" x14ac:dyDescent="0.2">
      <c r="B95" s="28" t="s">
        <v>32</v>
      </c>
      <c r="C95" s="16">
        <f>C83/C67</f>
        <v>2.3024069998634142E-2</v>
      </c>
      <c r="D95" s="16">
        <f t="shared" ref="D95:G95" si="0">D83/D67</f>
        <v>7.0946704531118149E-2</v>
      </c>
      <c r="E95" s="16">
        <f t="shared" si="0"/>
        <v>0.10127436634676111</v>
      </c>
      <c r="F95" s="16">
        <f t="shared" si="0"/>
        <v>0.14547294714587028</v>
      </c>
      <c r="G95" s="16">
        <f t="shared" si="0"/>
        <v>0.29696351036630902</v>
      </c>
    </row>
    <row r="96" spans="1:7" s="13" customFormat="1" ht="25.5" x14ac:dyDescent="0.2">
      <c r="B96" s="28" t="s">
        <v>33</v>
      </c>
      <c r="C96" s="16">
        <f>C94/C67</f>
        <v>0.98636769292646942</v>
      </c>
      <c r="D96" s="16">
        <f t="shared" ref="D96:G96" si="1">D94/D67</f>
        <v>0.85750309446745376</v>
      </c>
      <c r="E96" s="16">
        <f t="shared" si="1"/>
        <v>0.97117747032597646</v>
      </c>
      <c r="F96" s="16">
        <f t="shared" si="1"/>
        <v>0.96787700699702794</v>
      </c>
      <c r="G96" s="16">
        <f t="shared" si="1"/>
        <v>0.93647071196499543</v>
      </c>
    </row>
    <row r="97" spans="1:8" ht="25.5" x14ac:dyDescent="0.2">
      <c r="B97" s="27"/>
    </row>
    <row r="98" spans="1:8" ht="91.5" customHeight="1" x14ac:dyDescent="0.2">
      <c r="B98" s="32" t="s">
        <v>76</v>
      </c>
    </row>
    <row r="100" spans="1:8" ht="25.5" x14ac:dyDescent="0.2">
      <c r="A100" s="7" t="s">
        <v>54</v>
      </c>
      <c r="B100" s="27" t="s">
        <v>44</v>
      </c>
      <c r="C100" s="2">
        <v>5174649638.7700005</v>
      </c>
      <c r="D100" s="2">
        <v>6762537335.96</v>
      </c>
      <c r="E100" s="2">
        <v>9976188184.3999996</v>
      </c>
      <c r="F100" s="2">
        <v>12985269410.709999</v>
      </c>
      <c r="G100" s="2">
        <v>14130384895.51</v>
      </c>
    </row>
    <row r="101" spans="1:8" ht="25.5" x14ac:dyDescent="0.2">
      <c r="B101" s="27" t="s">
        <v>45</v>
      </c>
      <c r="C101" s="2">
        <v>990448670.03999996</v>
      </c>
      <c r="D101" s="2">
        <v>1261260358.8900001</v>
      </c>
      <c r="E101" s="2">
        <v>1517545001.4000001</v>
      </c>
      <c r="F101" s="2">
        <v>2204641465.3000002</v>
      </c>
      <c r="G101" s="2">
        <v>2745628101.04</v>
      </c>
    </row>
    <row r="102" spans="1:8" ht="25.5" x14ac:dyDescent="0.2">
      <c r="B102" s="27" t="s">
        <v>40</v>
      </c>
      <c r="C102" s="4">
        <v>3346280618.3699999</v>
      </c>
      <c r="D102" s="4">
        <v>4379598046.6300001</v>
      </c>
      <c r="E102" s="4">
        <v>5181403949.46</v>
      </c>
      <c r="F102" s="4">
        <v>6267609378.7299995</v>
      </c>
      <c r="G102" s="4">
        <v>6807566677.1400003</v>
      </c>
    </row>
    <row r="103" spans="1:8" ht="25.5" x14ac:dyDescent="0.2">
      <c r="B103" s="27" t="s">
        <v>41</v>
      </c>
      <c r="C103" s="39">
        <v>2.83</v>
      </c>
      <c r="D103" s="39">
        <v>2.84</v>
      </c>
      <c r="E103" s="39">
        <v>2.08</v>
      </c>
      <c r="F103" s="39">
        <v>1.93</v>
      </c>
      <c r="G103" s="39">
        <v>1.93</v>
      </c>
    </row>
    <row r="104" spans="1:8" ht="25.5" x14ac:dyDescent="0.2">
      <c r="B104" s="27" t="s">
        <v>42</v>
      </c>
      <c r="C104" s="39">
        <v>2.29</v>
      </c>
      <c r="D104" s="39">
        <v>2.31</v>
      </c>
      <c r="E104" s="39">
        <v>1.76</v>
      </c>
      <c r="F104" s="39">
        <v>1.6</v>
      </c>
      <c r="G104" s="39">
        <v>1.55</v>
      </c>
    </row>
    <row r="105" spans="1:8" ht="25.5" x14ac:dyDescent="0.2">
      <c r="B105" s="27"/>
      <c r="C105" s="5"/>
      <c r="D105" s="5"/>
      <c r="E105" s="5"/>
      <c r="F105" s="5"/>
      <c r="G105" s="5"/>
    </row>
    <row r="106" spans="1:8" ht="25.5" x14ac:dyDescent="0.2">
      <c r="B106" s="27" t="s">
        <v>47</v>
      </c>
      <c r="C106" s="6">
        <v>1125238124.3199999</v>
      </c>
      <c r="D106" s="6">
        <v>1252843911.01</v>
      </c>
      <c r="E106" s="6">
        <v>1578247083.3699999</v>
      </c>
      <c r="F106" s="6">
        <v>2012337526.9300001</v>
      </c>
      <c r="G106" s="6">
        <v>1133184395.0999999</v>
      </c>
    </row>
    <row r="107" spans="1:8" ht="25.5" x14ac:dyDescent="0.2">
      <c r="B107" s="27" t="s">
        <v>48</v>
      </c>
      <c r="C107" s="6">
        <v>3754446.43</v>
      </c>
      <c r="D107" s="6">
        <v>7448678.2800000003</v>
      </c>
      <c r="E107" s="6">
        <v>2772474.67</v>
      </c>
      <c r="F107" s="6">
        <v>35680898.909999996</v>
      </c>
      <c r="G107" s="6">
        <v>38576347.210000001</v>
      </c>
    </row>
    <row r="108" spans="1:8" ht="25.5" x14ac:dyDescent="0.2">
      <c r="B108" s="27" t="s">
        <v>43</v>
      </c>
      <c r="C108" s="38">
        <v>300.70999999999998</v>
      </c>
      <c r="D108" s="38">
        <v>169.2</v>
      </c>
      <c r="E108" s="38">
        <v>570.26</v>
      </c>
      <c r="F108" s="38">
        <v>57.4</v>
      </c>
      <c r="G108" s="38">
        <v>30.38</v>
      </c>
    </row>
    <row r="109" spans="1:8" x14ac:dyDescent="0.2">
      <c r="C109" s="6"/>
      <c r="D109" s="6"/>
      <c r="E109" s="6"/>
      <c r="F109" s="6"/>
      <c r="G109" s="6"/>
    </row>
    <row r="110" spans="1:8" ht="25.5" x14ac:dyDescent="0.2">
      <c r="A110" s="7" t="s">
        <v>55</v>
      </c>
      <c r="B110" s="27"/>
      <c r="C110" s="25"/>
      <c r="F110" s="2"/>
      <c r="G110" s="2"/>
    </row>
    <row r="111" spans="1:8" ht="25.5" x14ac:dyDescent="0.2">
      <c r="A111" s="7"/>
      <c r="B111" s="27" t="s">
        <v>27</v>
      </c>
      <c r="C111" s="24" t="s">
        <v>66</v>
      </c>
      <c r="D111" s="2">
        <v>390872415.99000001</v>
      </c>
      <c r="E111" s="2">
        <v>559767975.50999999</v>
      </c>
      <c r="F111" s="2">
        <v>736716237.64999998</v>
      </c>
      <c r="G111" s="2">
        <v>1267813491.05</v>
      </c>
      <c r="H111" s="2"/>
    </row>
    <row r="112" spans="1:8" ht="25.5" x14ac:dyDescent="0.2">
      <c r="A112" s="7"/>
      <c r="B112" s="27" t="s">
        <v>56</v>
      </c>
      <c r="C112" s="24" t="s">
        <v>66</v>
      </c>
      <c r="D112" s="2">
        <v>866129809.10000002</v>
      </c>
      <c r="E112" s="2">
        <v>968005789.15999997</v>
      </c>
      <c r="F112" s="2">
        <v>1580503990.3399999</v>
      </c>
      <c r="G112" s="2">
        <v>1743694374.03</v>
      </c>
      <c r="H112" s="2"/>
    </row>
    <row r="113" spans="1:8" ht="25.5" x14ac:dyDescent="0.2">
      <c r="A113" s="7"/>
      <c r="B113" s="27" t="s">
        <v>69</v>
      </c>
      <c r="C113" s="24" t="s">
        <v>71</v>
      </c>
      <c r="D113" s="2">
        <v>6636682.7000000002</v>
      </c>
      <c r="E113" s="2">
        <v>28658639.370000001</v>
      </c>
      <c r="F113" s="2">
        <v>8956157.3000000007</v>
      </c>
      <c r="G113" s="2">
        <v>119132630.76000001</v>
      </c>
      <c r="H113" s="2"/>
    </row>
    <row r="114" spans="1:8" ht="25.5" x14ac:dyDescent="0.2">
      <c r="A114" s="7"/>
      <c r="B114" s="27" t="s">
        <v>64</v>
      </c>
      <c r="C114" s="24" t="s">
        <v>66</v>
      </c>
      <c r="D114" s="1">
        <v>0</v>
      </c>
      <c r="E114" s="1">
        <v>0</v>
      </c>
      <c r="F114" s="1">
        <v>0</v>
      </c>
      <c r="G114" s="2">
        <v>0</v>
      </c>
      <c r="H114" s="2"/>
    </row>
    <row r="115" spans="1:8" ht="25.5" x14ac:dyDescent="0.2">
      <c r="A115" s="7"/>
      <c r="B115" s="27" t="s">
        <v>60</v>
      </c>
      <c r="C115" s="24" t="s">
        <v>66</v>
      </c>
      <c r="D115" s="2">
        <f>SUM(D111:D114)</f>
        <v>1263638907.7900002</v>
      </c>
      <c r="E115" s="2">
        <f>SUM(E111:E114)</f>
        <v>1556432404.04</v>
      </c>
      <c r="F115" s="2">
        <f>SUM(F111:F114)</f>
        <v>2326176385.29</v>
      </c>
      <c r="G115" s="2">
        <f>SUM(G111:G114)</f>
        <v>3130640495.8400002</v>
      </c>
      <c r="H115" s="2"/>
    </row>
    <row r="116" spans="1:8" ht="25.5" x14ac:dyDescent="0.2">
      <c r="A116" s="7"/>
      <c r="B116" s="27" t="s">
        <v>62</v>
      </c>
      <c r="C116" s="24" t="s">
        <v>66</v>
      </c>
      <c r="D116" s="36">
        <f>D115/D66</f>
        <v>0.15815322277989202</v>
      </c>
      <c r="E116" s="36">
        <f>E115/E66</f>
        <v>0.13530111281146776</v>
      </c>
      <c r="F116" s="36">
        <f>F115/F66</f>
        <v>0.15138072008749279</v>
      </c>
      <c r="G116" s="36">
        <f>G115/G66</f>
        <v>0.18417714120992909</v>
      </c>
      <c r="H116" s="2"/>
    </row>
    <row r="117" spans="1:8" ht="25.5" x14ac:dyDescent="0.2">
      <c r="A117" s="7"/>
      <c r="B117" s="27"/>
      <c r="C117" s="24"/>
      <c r="G117" s="2"/>
      <c r="H117" s="2"/>
    </row>
    <row r="118" spans="1:8" ht="25.5" x14ac:dyDescent="0.2">
      <c r="A118" s="7"/>
      <c r="B118" s="27" t="s">
        <v>57</v>
      </c>
      <c r="C118" s="24" t="s">
        <v>66</v>
      </c>
      <c r="D118" s="1">
        <v>0</v>
      </c>
      <c r="E118" s="1">
        <v>0</v>
      </c>
      <c r="F118" s="2">
        <v>0</v>
      </c>
      <c r="G118" s="2">
        <v>0</v>
      </c>
      <c r="H118" s="2"/>
    </row>
    <row r="119" spans="1:8" ht="25.5" x14ac:dyDescent="0.2">
      <c r="A119" s="7"/>
      <c r="B119" s="27" t="s">
        <v>58</v>
      </c>
      <c r="C119" s="24" t="s">
        <v>66</v>
      </c>
      <c r="D119" s="2">
        <v>201962272.81999999</v>
      </c>
      <c r="E119" s="2">
        <v>388582315.60000002</v>
      </c>
      <c r="F119" s="2">
        <v>301886374.94</v>
      </c>
      <c r="G119" s="2">
        <v>313569264.93000001</v>
      </c>
      <c r="H119" s="2"/>
    </row>
    <row r="120" spans="1:8" ht="51" x14ac:dyDescent="0.2">
      <c r="A120" s="7"/>
      <c r="B120" s="27" t="s">
        <v>65</v>
      </c>
      <c r="C120" s="24" t="s">
        <v>66</v>
      </c>
      <c r="D120" s="1">
        <v>0</v>
      </c>
      <c r="E120" s="1">
        <v>0</v>
      </c>
      <c r="F120" s="2">
        <v>0</v>
      </c>
      <c r="G120" s="2">
        <v>0</v>
      </c>
      <c r="H120" s="2"/>
    </row>
    <row r="121" spans="1:8" ht="25.5" x14ac:dyDescent="0.2">
      <c r="A121" s="7"/>
      <c r="B121" s="27" t="s">
        <v>59</v>
      </c>
      <c r="C121" s="24" t="s">
        <v>66</v>
      </c>
      <c r="D121" s="1">
        <v>0</v>
      </c>
      <c r="E121" s="1">
        <v>0</v>
      </c>
      <c r="F121" s="2">
        <v>0</v>
      </c>
      <c r="G121" s="2">
        <v>0</v>
      </c>
      <c r="H121" s="2"/>
    </row>
    <row r="122" spans="1:8" ht="25.5" x14ac:dyDescent="0.2">
      <c r="A122" s="7"/>
      <c r="B122" s="27" t="s">
        <v>70</v>
      </c>
      <c r="C122" s="24" t="s">
        <v>66</v>
      </c>
      <c r="D122" s="2">
        <v>34360872.840000004</v>
      </c>
      <c r="E122" s="2">
        <v>31189993.190000001</v>
      </c>
      <c r="F122" s="2">
        <v>82858094.209999993</v>
      </c>
      <c r="G122" s="2">
        <v>11876949.23</v>
      </c>
      <c r="H122" s="2"/>
    </row>
    <row r="123" spans="1:8" ht="25.5" x14ac:dyDescent="0.2">
      <c r="A123" s="7"/>
      <c r="B123" s="27" t="s">
        <v>67</v>
      </c>
      <c r="C123" s="24" t="s">
        <v>68</v>
      </c>
      <c r="D123" s="1">
        <v>0</v>
      </c>
      <c r="E123" s="1">
        <v>0</v>
      </c>
      <c r="F123" s="2">
        <v>0</v>
      </c>
      <c r="G123" s="2">
        <v>0</v>
      </c>
      <c r="H123" s="2"/>
    </row>
    <row r="124" spans="1:8" ht="25.5" x14ac:dyDescent="0.2">
      <c r="A124" s="7"/>
      <c r="B124" s="27" t="s">
        <v>61</v>
      </c>
      <c r="C124" s="24" t="s">
        <v>66</v>
      </c>
      <c r="D124" s="2">
        <f>SUM(D118:D123)</f>
        <v>236323145.66</v>
      </c>
      <c r="E124" s="2">
        <f>SUM(E118:E123)</f>
        <v>419772308.79000002</v>
      </c>
      <c r="F124" s="2">
        <f>SUM(F118:F123)</f>
        <v>384744469.14999998</v>
      </c>
      <c r="G124" s="2">
        <f>SUM(G118:G123)</f>
        <v>325446214.16000003</v>
      </c>
      <c r="H124" s="2"/>
    </row>
    <row r="125" spans="1:8" ht="25.5" x14ac:dyDescent="0.2">
      <c r="A125" s="7"/>
      <c r="B125" s="27" t="s">
        <v>63</v>
      </c>
      <c r="C125" s="24" t="s">
        <v>66</v>
      </c>
      <c r="D125" s="36">
        <f>D124/D67</f>
        <v>8.5041121108339432E-2</v>
      </c>
      <c r="E125" s="36">
        <f>E124/E67</f>
        <v>8.5024349165248383E-2</v>
      </c>
      <c r="F125" s="36">
        <f>F124/F67</f>
        <v>5.5433785497746219E-2</v>
      </c>
      <c r="G125" s="36">
        <f>G124/G67</f>
        <v>4.1619338182693158E-2</v>
      </c>
      <c r="H125" s="2"/>
    </row>
    <row r="126" spans="1:8" x14ac:dyDescent="0.2">
      <c r="F126" s="2"/>
      <c r="G126" s="2"/>
      <c r="H126" s="2"/>
    </row>
    <row r="127" spans="1:8" ht="189.75" customHeight="1" x14ac:dyDescent="0.2">
      <c r="B127" s="32" t="s">
        <v>77</v>
      </c>
      <c r="F127" s="2"/>
      <c r="G127" s="2"/>
      <c r="H127" s="2"/>
    </row>
    <row r="128" spans="1:8" x14ac:dyDescent="0.2">
      <c r="F128" s="2"/>
      <c r="G128" s="2"/>
      <c r="H128" s="2"/>
    </row>
    <row r="129" spans="6:8" x14ac:dyDescent="0.2">
      <c r="F129" s="2"/>
      <c r="G129" s="2"/>
      <c r="H129" s="2"/>
    </row>
    <row r="130" spans="6:8" x14ac:dyDescent="0.2">
      <c r="F130" s="2"/>
      <c r="G130" s="2"/>
      <c r="H130" s="2"/>
    </row>
    <row r="131" spans="6:8" x14ac:dyDescent="0.2">
      <c r="F131" s="2"/>
      <c r="G131" s="2"/>
      <c r="H131" s="2"/>
    </row>
    <row r="132" spans="6:8" x14ac:dyDescent="0.2">
      <c r="G132" s="2"/>
      <c r="H132" s="2"/>
    </row>
    <row r="133" spans="6:8" x14ac:dyDescent="0.2">
      <c r="G133" s="2"/>
      <c r="H133" s="2"/>
    </row>
    <row r="134" spans="6:8" x14ac:dyDescent="0.2">
      <c r="H134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1"/>
  <sheetViews>
    <sheetView tabSelected="1" topLeftCell="A13" workbookViewId="0">
      <selection activeCell="B17" sqref="B17:G20"/>
    </sheetView>
  </sheetViews>
  <sheetFormatPr defaultRowHeight="14.25" x14ac:dyDescent="0.2"/>
  <cols>
    <col min="2" max="2" width="23.875" customWidth="1"/>
    <col min="3" max="3" width="27.5" customWidth="1"/>
    <col min="4" max="4" width="11.875" bestFit="1" customWidth="1"/>
    <col min="5" max="5" width="10.75" bestFit="1" customWidth="1"/>
    <col min="6" max="7" width="12" bestFit="1" customWidth="1"/>
    <col min="8" max="8" width="11.875" bestFit="1" customWidth="1"/>
  </cols>
  <sheetData>
    <row r="4" spans="2:8" ht="23.25" x14ac:dyDescent="0.2">
      <c r="B4" s="47"/>
      <c r="C4" s="47"/>
      <c r="D4" s="43">
        <v>2013</v>
      </c>
      <c r="E4" s="43">
        <v>2014</v>
      </c>
      <c r="F4" s="43">
        <v>2015</v>
      </c>
      <c r="G4" s="43">
        <v>2016</v>
      </c>
      <c r="H4" s="43">
        <v>2017</v>
      </c>
    </row>
    <row r="5" spans="2:8" ht="51" customHeight="1" x14ac:dyDescent="0.2">
      <c r="B5" s="53" t="s">
        <v>91</v>
      </c>
      <c r="C5" s="48" t="s">
        <v>20</v>
      </c>
      <c r="D5" s="51">
        <v>2.4199999999999999E-2</v>
      </c>
      <c r="E5" s="51">
        <v>7.22E-2</v>
      </c>
      <c r="F5" s="51">
        <v>0.12130000000000001</v>
      </c>
      <c r="G5" s="51">
        <v>0.17050000000000001</v>
      </c>
      <c r="H5" s="51">
        <v>0.2472</v>
      </c>
    </row>
    <row r="6" spans="2:8" ht="51" x14ac:dyDescent="0.2">
      <c r="B6" s="53"/>
      <c r="C6" s="48" t="s">
        <v>18</v>
      </c>
      <c r="D6" s="50">
        <v>1.9E-3</v>
      </c>
      <c r="E6" s="51">
        <v>1.6999999999999999E-3</v>
      </c>
      <c r="F6" s="51">
        <v>1.4E-3</v>
      </c>
      <c r="G6" s="51">
        <v>4.7999999999999996E-3</v>
      </c>
      <c r="H6" s="51">
        <v>4.5999999999999999E-3</v>
      </c>
    </row>
    <row r="7" spans="2:8" ht="25.5" x14ac:dyDescent="0.2">
      <c r="B7" s="53"/>
      <c r="C7" s="48" t="s">
        <v>21</v>
      </c>
      <c r="D7" s="54">
        <v>3.76</v>
      </c>
      <c r="E7" s="54">
        <v>2.3199999999999998</v>
      </c>
      <c r="F7" s="54">
        <v>1.75</v>
      </c>
      <c r="G7" s="54">
        <v>1.45</v>
      </c>
      <c r="H7" s="54">
        <v>1.4</v>
      </c>
    </row>
    <row r="8" spans="2:8" ht="25.5" x14ac:dyDescent="0.2">
      <c r="B8" s="49"/>
      <c r="C8" s="48"/>
      <c r="D8" s="54"/>
      <c r="E8" s="54"/>
      <c r="F8" s="54"/>
      <c r="G8" s="54"/>
      <c r="H8" s="54"/>
    </row>
    <row r="9" spans="2:8" ht="25.5" x14ac:dyDescent="0.2">
      <c r="B9" s="53" t="s">
        <v>92</v>
      </c>
      <c r="C9" s="48" t="s">
        <v>20</v>
      </c>
      <c r="D9" s="51">
        <v>1.0200000000000001E-2</v>
      </c>
      <c r="E9" s="51">
        <v>3.78E-2</v>
      </c>
      <c r="F9" s="51">
        <v>7.6100000000000001E-2</v>
      </c>
      <c r="G9" s="51">
        <v>0.1198</v>
      </c>
      <c r="H9" s="51">
        <v>0.253</v>
      </c>
    </row>
    <row r="10" spans="2:8" ht="51" x14ac:dyDescent="0.2">
      <c r="B10" s="53"/>
      <c r="C10" s="27" t="s">
        <v>6</v>
      </c>
      <c r="D10" s="52">
        <v>8.9999999999999998E-4</v>
      </c>
      <c r="E10" s="52">
        <v>1E-3</v>
      </c>
      <c r="F10" s="52">
        <v>6.4000000000000003E-3</v>
      </c>
      <c r="G10" s="52">
        <v>1.23E-2</v>
      </c>
      <c r="H10" s="52">
        <v>6.4000000000000003E-3</v>
      </c>
    </row>
    <row r="11" spans="2:8" ht="25.5" x14ac:dyDescent="0.2">
      <c r="B11" s="53"/>
      <c r="C11" s="48" t="s">
        <v>21</v>
      </c>
      <c r="D11" s="54">
        <v>2.2517226140000002</v>
      </c>
      <c r="E11" s="54">
        <v>1.875197362</v>
      </c>
      <c r="F11" s="54">
        <v>1.3300134379999999</v>
      </c>
      <c r="G11" s="54">
        <v>1.2139827219999999</v>
      </c>
      <c r="H11" s="54">
        <v>1.173769131</v>
      </c>
    </row>
    <row r="17" spans="2:7" ht="23.25" x14ac:dyDescent="0.2">
      <c r="C17" s="43">
        <v>2013</v>
      </c>
      <c r="D17" s="43">
        <v>2014</v>
      </c>
      <c r="E17" s="43">
        <v>2015</v>
      </c>
      <c r="F17" s="43">
        <v>2016</v>
      </c>
      <c r="G17" s="43">
        <v>2017</v>
      </c>
    </row>
    <row r="18" spans="2:7" ht="51" x14ac:dyDescent="0.2">
      <c r="B18" s="27" t="s">
        <v>12</v>
      </c>
      <c r="C18" s="55">
        <v>0.65620000000000001</v>
      </c>
      <c r="D18" s="55">
        <v>0.31290000000000001</v>
      </c>
      <c r="E18" s="3">
        <v>0.3291</v>
      </c>
      <c r="F18" s="3">
        <v>6.4000000000000003E-3</v>
      </c>
      <c r="G18" s="56">
        <v>0.24690000000000001</v>
      </c>
    </row>
    <row r="19" spans="2:7" ht="51" x14ac:dyDescent="0.2">
      <c r="B19" s="27" t="s">
        <v>15</v>
      </c>
      <c r="C19" s="3">
        <v>0</v>
      </c>
      <c r="D19" s="3">
        <v>0.2114</v>
      </c>
      <c r="E19" s="3">
        <v>0.25369999999999998</v>
      </c>
      <c r="F19" s="3">
        <v>0.34229999999999999</v>
      </c>
      <c r="G19" s="56">
        <v>0.1658</v>
      </c>
    </row>
    <row r="20" spans="2:7" ht="51" x14ac:dyDescent="0.2">
      <c r="B20" s="27" t="s">
        <v>93</v>
      </c>
      <c r="C20" s="3">
        <v>0</v>
      </c>
      <c r="D20" s="3">
        <v>0</v>
      </c>
      <c r="E20" s="55">
        <v>0</v>
      </c>
      <c r="F20" s="55">
        <v>0.58720000000000006</v>
      </c>
      <c r="G20" s="56">
        <v>0.38950000000000001</v>
      </c>
    </row>
    <row r="21" spans="2:7" ht="25.5" x14ac:dyDescent="0.2">
      <c r="B21" s="27"/>
      <c r="C21" s="57"/>
      <c r="D21" s="57"/>
      <c r="E21" s="57"/>
      <c r="F21" s="57"/>
      <c r="G21" s="57"/>
    </row>
  </sheetData>
  <mergeCells count="2">
    <mergeCell ref="B5:B7"/>
    <mergeCell ref="B9:B1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5"/>
  <sheetViews>
    <sheetView workbookViewId="0">
      <selection activeCell="O27" sqref="O27"/>
    </sheetView>
  </sheetViews>
  <sheetFormatPr defaultRowHeight="14.25" x14ac:dyDescent="0.2"/>
  <cols>
    <col min="3" max="3" width="19.75" customWidth="1"/>
    <col min="16" max="16" width="16.125" bestFit="1" customWidth="1"/>
  </cols>
  <sheetData>
    <row r="2" spans="2:20" ht="23.25" x14ac:dyDescent="0.2">
      <c r="C2" s="22">
        <v>2013</v>
      </c>
      <c r="D2" s="22">
        <v>2014</v>
      </c>
      <c r="E2" s="22">
        <v>2015</v>
      </c>
      <c r="F2" s="22">
        <v>2016</v>
      </c>
      <c r="G2" s="22">
        <v>2017</v>
      </c>
    </row>
    <row r="3" spans="2:20" ht="22.5" x14ac:dyDescent="0.2">
      <c r="B3" t="s">
        <v>84</v>
      </c>
      <c r="C3" s="2">
        <v>2914756306.1399999</v>
      </c>
      <c r="D3" s="2">
        <v>6112129699.2399998</v>
      </c>
      <c r="E3" s="2">
        <v>10274403746.879999</v>
      </c>
      <c r="F3" s="2">
        <v>12115909818.049999</v>
      </c>
      <c r="G3" s="2">
        <v>12798481874.040001</v>
      </c>
    </row>
    <row r="4" spans="2:20" x14ac:dyDescent="0.2">
      <c r="B4" t="s">
        <v>85</v>
      </c>
      <c r="C4" s="46">
        <f>E15-C3</f>
        <v>44082202.200000286</v>
      </c>
      <c r="D4" s="46">
        <f t="shared" ref="D4:G4" si="0">F15-D3</f>
        <v>299234064.78999996</v>
      </c>
      <c r="E4" s="46">
        <f t="shared" si="0"/>
        <v>744587809.59000015</v>
      </c>
      <c r="F4" s="46">
        <f t="shared" si="0"/>
        <v>4753977446.8200016</v>
      </c>
      <c r="G4" s="46">
        <f t="shared" si="0"/>
        <v>4489617015.0099983</v>
      </c>
    </row>
    <row r="5" spans="2:20" ht="22.5" x14ac:dyDescent="0.2">
      <c r="O5" t="s">
        <v>86</v>
      </c>
      <c r="P5" s="4">
        <v>275513455.35000002</v>
      </c>
      <c r="Q5" s="4">
        <v>1157931269.3399999</v>
      </c>
      <c r="R5" s="4">
        <v>2663859852.9200001</v>
      </c>
      <c r="S5" s="4">
        <v>5031467001.1499996</v>
      </c>
      <c r="T5" s="4">
        <v>7958900931.4700003</v>
      </c>
    </row>
    <row r="6" spans="2:20" x14ac:dyDescent="0.2">
      <c r="O6" t="s">
        <v>87</v>
      </c>
      <c r="P6" s="45">
        <f>E15-P5</f>
        <v>2683325052.9900002</v>
      </c>
      <c r="Q6" s="45">
        <f t="shared" ref="Q6:T6" si="1">F15-Q5</f>
        <v>5253432494.6899996</v>
      </c>
      <c r="R6" s="45">
        <f t="shared" si="1"/>
        <v>8355131703.5499992</v>
      </c>
      <c r="S6" s="45">
        <f t="shared" si="1"/>
        <v>11838420263.720001</v>
      </c>
      <c r="T6" s="45">
        <f t="shared" si="1"/>
        <v>9329197957.579998</v>
      </c>
    </row>
    <row r="7" spans="2:20" ht="23.25" x14ac:dyDescent="0.2">
      <c r="C7" s="22">
        <v>2013</v>
      </c>
      <c r="D7" s="22">
        <v>2014</v>
      </c>
      <c r="E7" s="22">
        <v>2015</v>
      </c>
      <c r="F7" s="22">
        <v>2016</v>
      </c>
      <c r="G7" s="22">
        <v>2017</v>
      </c>
    </row>
    <row r="8" spans="2:20" x14ac:dyDescent="0.2">
      <c r="B8" t="s">
        <v>84</v>
      </c>
      <c r="C8">
        <f>C3/100000000</f>
        <v>29.1475630614</v>
      </c>
      <c r="D8">
        <f t="shared" ref="D8:G9" si="2">D3/100000000</f>
        <v>61.121296992399998</v>
      </c>
      <c r="E8">
        <f t="shared" si="2"/>
        <v>102.74403746879999</v>
      </c>
      <c r="F8">
        <f t="shared" si="2"/>
        <v>121.1590981805</v>
      </c>
      <c r="G8">
        <f t="shared" si="2"/>
        <v>127.98481874040002</v>
      </c>
    </row>
    <row r="9" spans="2:20" ht="23.25" x14ac:dyDescent="0.2">
      <c r="B9" t="s">
        <v>85</v>
      </c>
      <c r="C9">
        <f>C4/100000000</f>
        <v>0.44082202200000287</v>
      </c>
      <c r="D9">
        <f t="shared" si="2"/>
        <v>2.9923406478999994</v>
      </c>
      <c r="E9">
        <f t="shared" si="2"/>
        <v>7.4458780959000013</v>
      </c>
      <c r="F9">
        <f t="shared" si="2"/>
        <v>47.539774468200015</v>
      </c>
      <c r="G9">
        <f t="shared" si="2"/>
        <v>44.896170150099984</v>
      </c>
      <c r="P9" s="22">
        <v>2013</v>
      </c>
      <c r="Q9" s="22">
        <v>2014</v>
      </c>
      <c r="R9" s="22">
        <v>2015</v>
      </c>
      <c r="S9" s="22">
        <v>2016</v>
      </c>
      <c r="T9" s="22">
        <v>2017</v>
      </c>
    </row>
    <row r="10" spans="2:20" x14ac:dyDescent="0.2">
      <c r="O10" t="s">
        <v>86</v>
      </c>
      <c r="P10">
        <f>P5/100000000</f>
        <v>2.7551345535</v>
      </c>
      <c r="Q10">
        <f>Q5/100000000</f>
        <v>11.579312693399999</v>
      </c>
      <c r="R10">
        <f>R5/100000000</f>
        <v>26.638598529199999</v>
      </c>
      <c r="S10">
        <f>S5/100000000</f>
        <v>50.314670011499999</v>
      </c>
      <c r="T10">
        <f>T5/100000000</f>
        <v>79.589009314700007</v>
      </c>
    </row>
    <row r="11" spans="2:20" x14ac:dyDescent="0.2">
      <c r="O11" t="s">
        <v>87</v>
      </c>
      <c r="P11">
        <f>P6/100000000</f>
        <v>26.833250529900003</v>
      </c>
      <c r="Q11">
        <f>Q6/100000000</f>
        <v>52.534324946899993</v>
      </c>
      <c r="R11">
        <f>R6/100000000</f>
        <v>83.551317035499991</v>
      </c>
      <c r="S11">
        <f>S6/100000000</f>
        <v>118.38420263720002</v>
      </c>
      <c r="T11">
        <f>T6/100000000</f>
        <v>93.291979575799985</v>
      </c>
    </row>
    <row r="15" spans="2:20" ht="22.5" x14ac:dyDescent="0.2">
      <c r="E15" s="2">
        <v>2958838508.3400002</v>
      </c>
      <c r="F15" s="2">
        <v>6411363764.0299997</v>
      </c>
      <c r="G15" s="2">
        <v>11018991556.469999</v>
      </c>
      <c r="H15" s="2">
        <v>16869887264.870001</v>
      </c>
      <c r="I15" s="2">
        <v>17288098889.049999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workbookViewId="0">
      <selection activeCell="B8" sqref="B8:G10"/>
    </sheetView>
  </sheetViews>
  <sheetFormatPr defaultRowHeight="14.25" x14ac:dyDescent="0.2"/>
  <cols>
    <col min="11" max="11" width="19" bestFit="1" customWidth="1"/>
    <col min="13" max="13" width="16.125" bestFit="1" customWidth="1"/>
  </cols>
  <sheetData>
    <row r="2" spans="2:17" ht="23.25" x14ac:dyDescent="0.2">
      <c r="C2" s="22">
        <v>2013</v>
      </c>
      <c r="D2" s="22">
        <v>2014</v>
      </c>
      <c r="E2" s="22">
        <v>2015</v>
      </c>
      <c r="F2" s="22">
        <v>2016</v>
      </c>
      <c r="G2" s="22">
        <v>2017</v>
      </c>
    </row>
    <row r="3" spans="2:17" x14ac:dyDescent="0.2">
      <c r="B3" t="s">
        <v>83</v>
      </c>
      <c r="C3">
        <f>M14/100000000</f>
        <v>0.42678300000000002</v>
      </c>
      <c r="D3">
        <f t="shared" ref="D3:G3" si="0">N14/100000000</f>
        <v>1.9715577793999999</v>
      </c>
      <c r="E3">
        <f t="shared" si="0"/>
        <v>5</v>
      </c>
      <c r="F3">
        <f t="shared" si="0"/>
        <v>10.0967147242</v>
      </c>
      <c r="G3">
        <f t="shared" si="0"/>
        <v>23.221332777600001</v>
      </c>
    </row>
    <row r="4" spans="2:17" x14ac:dyDescent="0.2">
      <c r="B4" t="s">
        <v>88</v>
      </c>
      <c r="C4">
        <f>M15/100000000</f>
        <v>18.1096008811</v>
      </c>
      <c r="D4">
        <f t="shared" ref="D4" si="1">N15/100000000</f>
        <v>25.8177214046</v>
      </c>
      <c r="E4">
        <f t="shared" ref="E4" si="2">O15/100000000</f>
        <v>44.370834697500001</v>
      </c>
      <c r="F4">
        <f t="shared" ref="F4" si="3">P15/100000000</f>
        <v>59.309418321800003</v>
      </c>
      <c r="G4">
        <f t="shared" ref="G4" si="4">Q15/100000000</f>
        <v>54.974580076999999</v>
      </c>
    </row>
    <row r="5" spans="2:17" ht="22.5" x14ac:dyDescent="0.2">
      <c r="L5" s="2">
        <v>1853638388.1099999</v>
      </c>
      <c r="M5" s="2">
        <v>2778927918.4000001</v>
      </c>
      <c r="N5" s="2">
        <v>4937083469.75</v>
      </c>
      <c r="O5" s="2">
        <v>6940613304.6000004</v>
      </c>
      <c r="P5" s="2">
        <v>7819591285.46</v>
      </c>
    </row>
    <row r="8" spans="2:17" ht="23.25" x14ac:dyDescent="0.2">
      <c r="C8" s="22">
        <v>2013</v>
      </c>
      <c r="D8" s="22">
        <v>2014</v>
      </c>
      <c r="E8" s="22">
        <v>2015</v>
      </c>
      <c r="F8" s="22">
        <v>2016</v>
      </c>
      <c r="G8" s="22">
        <v>2017</v>
      </c>
    </row>
    <row r="9" spans="2:17" x14ac:dyDescent="0.2">
      <c r="B9" t="s">
        <v>89</v>
      </c>
      <c r="C9">
        <f>K9/100000000</f>
        <v>18.283690204000003</v>
      </c>
      <c r="D9">
        <f t="shared" ref="D9:G9" si="5">L9/100000000</f>
        <v>23.8293928933</v>
      </c>
      <c r="E9">
        <f t="shared" si="5"/>
        <v>47.947842349399998</v>
      </c>
      <c r="F9">
        <f t="shared" si="5"/>
        <v>67.176600319800002</v>
      </c>
      <c r="G9">
        <f t="shared" si="5"/>
        <v>73.2281821837</v>
      </c>
      <c r="K9" s="25">
        <v>1828369020.4000001</v>
      </c>
      <c r="L9" s="25">
        <v>2382939289.3299999</v>
      </c>
      <c r="M9" s="25">
        <v>4794784234.9399996</v>
      </c>
      <c r="N9" s="25">
        <v>6717660031.9799995</v>
      </c>
      <c r="O9" s="25">
        <v>7322818218.3699999</v>
      </c>
    </row>
    <row r="10" spans="2:17" x14ac:dyDescent="0.2">
      <c r="B10" t="s">
        <v>90</v>
      </c>
      <c r="C10">
        <f>K10/100000000</f>
        <v>0.25269367709999802</v>
      </c>
      <c r="D10">
        <f t="shared" ref="D10" si="6">L10/100000000</f>
        <v>3.9598862907000019</v>
      </c>
      <c r="E10">
        <f t="shared" ref="E10" si="7">M10/100000000</f>
        <v>1.4229923481000042</v>
      </c>
      <c r="F10">
        <f t="shared" ref="F10" si="8">N10/100000000</f>
        <v>2.2295327262000084</v>
      </c>
      <c r="G10">
        <f t="shared" ref="G10" si="9">O10/100000000</f>
        <v>4.9677306709000018</v>
      </c>
      <c r="K10" s="46">
        <f>L5-K9</f>
        <v>25269367.7099998</v>
      </c>
      <c r="L10" s="46">
        <f t="shared" ref="L10:O10" si="10">M5-L9</f>
        <v>395988629.07000017</v>
      </c>
      <c r="M10" s="46">
        <f t="shared" si="10"/>
        <v>142299234.81000042</v>
      </c>
      <c r="N10" s="46">
        <f t="shared" si="10"/>
        <v>222953272.62000084</v>
      </c>
      <c r="O10" s="46">
        <f t="shared" si="10"/>
        <v>496773067.09000015</v>
      </c>
    </row>
    <row r="14" spans="2:17" ht="22.5" x14ac:dyDescent="0.2">
      <c r="M14" s="6">
        <v>42678300</v>
      </c>
      <c r="N14" s="6">
        <v>197155777.94</v>
      </c>
      <c r="O14" s="6">
        <v>500000000</v>
      </c>
      <c r="P14" s="6">
        <v>1009671472.42</v>
      </c>
      <c r="Q14" s="6">
        <v>2322133277.7600002</v>
      </c>
    </row>
    <row r="15" spans="2:17" x14ac:dyDescent="0.2">
      <c r="M15" s="45">
        <f>L5-M14</f>
        <v>1810960088.1099999</v>
      </c>
      <c r="N15" s="45">
        <f t="shared" ref="N15:Q15" si="11">M5-N14</f>
        <v>2581772140.46</v>
      </c>
      <c r="O15" s="45">
        <f t="shared" si="11"/>
        <v>4437083469.75</v>
      </c>
      <c r="P15" s="45">
        <f t="shared" si="11"/>
        <v>5930941832.1800003</v>
      </c>
      <c r="Q15" s="45">
        <f t="shared" si="11"/>
        <v>5497458007.6999998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C15" sqref="C15"/>
    </sheetView>
  </sheetViews>
  <sheetFormatPr defaultRowHeight="14.25" x14ac:dyDescent="0.2"/>
  <cols>
    <col min="1" max="1" width="16.25" customWidth="1"/>
    <col min="2" max="2" width="13.125" customWidth="1"/>
    <col min="3" max="7" width="28.625" customWidth="1"/>
  </cols>
  <sheetData>
    <row r="2" spans="1:7" ht="23.25" x14ac:dyDescent="0.2">
      <c r="C2" s="22">
        <v>2013</v>
      </c>
      <c r="D2" s="22">
        <v>2014</v>
      </c>
      <c r="E2" s="22">
        <v>2015</v>
      </c>
      <c r="F2" s="22">
        <v>2016</v>
      </c>
      <c r="G2" s="22">
        <v>2017</v>
      </c>
    </row>
    <row r="3" spans="1:7" ht="51" customHeight="1" x14ac:dyDescent="0.2">
      <c r="A3" s="41" t="s">
        <v>0</v>
      </c>
      <c r="B3" s="27" t="s">
        <v>27</v>
      </c>
      <c r="C3" s="2">
        <v>4592606345.6000004</v>
      </c>
      <c r="D3" s="2">
        <v>7199658946.1899996</v>
      </c>
      <c r="E3" s="2">
        <v>10106500588.530001</v>
      </c>
      <c r="F3" s="2">
        <v>13634993154.18</v>
      </c>
      <c r="G3" s="2">
        <v>13179646367.74</v>
      </c>
    </row>
    <row r="4" spans="1:7" ht="25.5" x14ac:dyDescent="0.2">
      <c r="A4" s="41"/>
      <c r="B4" s="27" t="s">
        <v>82</v>
      </c>
      <c r="C4" s="4">
        <v>275513455.35000002</v>
      </c>
      <c r="D4" s="4">
        <v>1157931269.3399999</v>
      </c>
      <c r="E4" s="4">
        <v>2663859852.9200001</v>
      </c>
      <c r="F4" s="4">
        <v>5031467001.1499996</v>
      </c>
      <c r="G4" s="4">
        <v>7958900931.4700003</v>
      </c>
    </row>
    <row r="5" spans="1:7" ht="51" x14ac:dyDescent="0.2">
      <c r="A5" s="41"/>
      <c r="B5" s="27" t="s">
        <v>28</v>
      </c>
      <c r="C5" s="4">
        <v>-4317092890.25</v>
      </c>
      <c r="D5" s="4">
        <v>-6041727676.8500004</v>
      </c>
      <c r="E5" s="4">
        <v>-7442640735.6099997</v>
      </c>
      <c r="F5" s="4">
        <v>-8603526153.0300007</v>
      </c>
      <c r="G5" s="4">
        <v>-5220745436.2700005</v>
      </c>
    </row>
    <row r="8" spans="1:7" ht="23.25" x14ac:dyDescent="0.2">
      <c r="C8" s="22">
        <v>2013</v>
      </c>
      <c r="D8" s="22">
        <v>2014</v>
      </c>
      <c r="E8" s="22">
        <v>2015</v>
      </c>
      <c r="F8" s="22">
        <v>2016</v>
      </c>
      <c r="G8" s="22">
        <v>2017</v>
      </c>
    </row>
    <row r="9" spans="1:7" ht="25.5" x14ac:dyDescent="0.2">
      <c r="B9" s="27" t="s">
        <v>27</v>
      </c>
      <c r="C9">
        <f>C3/100000000</f>
        <v>45.926063456000001</v>
      </c>
      <c r="D9">
        <f t="shared" ref="D9:G10" si="0">D3/100000000</f>
        <v>71.996589461900001</v>
      </c>
      <c r="E9">
        <f t="shared" si="0"/>
        <v>101.06500588530001</v>
      </c>
      <c r="F9">
        <f t="shared" si="0"/>
        <v>136.3499315418</v>
      </c>
      <c r="G9">
        <f t="shared" si="0"/>
        <v>131.7964636774</v>
      </c>
    </row>
    <row r="10" spans="1:7" ht="25.5" x14ac:dyDescent="0.2">
      <c r="B10" s="27" t="s">
        <v>83</v>
      </c>
      <c r="C10">
        <f>C4/100000000</f>
        <v>2.7551345535</v>
      </c>
      <c r="D10">
        <f t="shared" si="0"/>
        <v>11.579312693399999</v>
      </c>
      <c r="E10">
        <f t="shared" si="0"/>
        <v>26.638598529199999</v>
      </c>
      <c r="F10">
        <f t="shared" si="0"/>
        <v>50.314670011499999</v>
      </c>
      <c r="G10">
        <f t="shared" si="0"/>
        <v>79.589009314700007</v>
      </c>
    </row>
  </sheetData>
  <mergeCells count="1">
    <mergeCell ref="A3:A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A2" sqref="A2:G9"/>
    </sheetView>
  </sheetViews>
  <sheetFormatPr defaultRowHeight="14.25" x14ac:dyDescent="0.2"/>
  <cols>
    <col min="1" max="1" width="18.5" customWidth="1"/>
    <col min="2" max="2" width="20.125" customWidth="1"/>
    <col min="3" max="3" width="17" customWidth="1"/>
    <col min="4" max="4" width="16.625" customWidth="1"/>
    <col min="5" max="5" width="18.875" customWidth="1"/>
    <col min="6" max="6" width="19" customWidth="1"/>
    <col min="7" max="7" width="19.75" customWidth="1"/>
    <col min="8" max="8" width="1.875" customWidth="1"/>
  </cols>
  <sheetData>
    <row r="2" spans="1:8" ht="23.25" x14ac:dyDescent="0.2">
      <c r="C2" s="43">
        <v>2013</v>
      </c>
      <c r="D2" s="43">
        <v>2014</v>
      </c>
      <c r="E2" s="43">
        <v>2015</v>
      </c>
      <c r="F2" s="43">
        <v>2016</v>
      </c>
      <c r="G2" s="43">
        <v>2017</v>
      </c>
      <c r="H2" s="44"/>
    </row>
    <row r="3" spans="1:8" ht="25.5" customHeight="1" x14ac:dyDescent="0.2">
      <c r="A3" s="41" t="s">
        <v>0</v>
      </c>
      <c r="B3" s="27" t="s">
        <v>41</v>
      </c>
      <c r="C3" s="42">
        <v>4.25</v>
      </c>
      <c r="D3" s="42">
        <v>3.13</v>
      </c>
      <c r="E3" s="42">
        <v>2.6</v>
      </c>
      <c r="F3" s="42">
        <v>3.01</v>
      </c>
      <c r="G3" s="42">
        <v>2.82</v>
      </c>
    </row>
    <row r="4" spans="1:8" ht="25.5" customHeight="1" x14ac:dyDescent="0.2">
      <c r="A4" s="41"/>
      <c r="B4" s="27" t="s">
        <v>42</v>
      </c>
      <c r="C4" s="42">
        <v>3.76</v>
      </c>
      <c r="D4" s="42">
        <v>2.75</v>
      </c>
      <c r="E4" s="42">
        <v>2.3199999999999998</v>
      </c>
      <c r="F4" s="42">
        <v>2.7</v>
      </c>
      <c r="G4" s="42">
        <v>2.44</v>
      </c>
    </row>
    <row r="5" spans="1:8" ht="25.5" customHeight="1" x14ac:dyDescent="0.2">
      <c r="A5" s="41"/>
      <c r="B5" s="27" t="s">
        <v>43</v>
      </c>
      <c r="C5" s="42">
        <v>1611.59</v>
      </c>
      <c r="D5" s="42">
        <v>199.4</v>
      </c>
      <c r="E5" s="42">
        <v>90.01</v>
      </c>
      <c r="F5" s="42">
        <v>59.09</v>
      </c>
      <c r="G5" s="42">
        <v>48.07</v>
      </c>
    </row>
    <row r="6" spans="1:8" ht="25.5" customHeight="1" x14ac:dyDescent="0.2">
      <c r="A6" s="40"/>
      <c r="B6" s="27"/>
      <c r="C6" s="42"/>
      <c r="D6" s="42"/>
      <c r="E6" s="42"/>
      <c r="F6" s="42"/>
      <c r="G6" s="42"/>
    </row>
    <row r="7" spans="1:8" ht="25.5" customHeight="1" x14ac:dyDescent="0.2">
      <c r="A7" s="41" t="s">
        <v>81</v>
      </c>
      <c r="B7" s="27" t="s">
        <v>41</v>
      </c>
      <c r="C7" s="42">
        <v>2.83</v>
      </c>
      <c r="D7" s="42">
        <v>2.84</v>
      </c>
      <c r="E7" s="42">
        <v>2.08</v>
      </c>
      <c r="F7" s="42">
        <v>1.93</v>
      </c>
      <c r="G7" s="42">
        <v>1.93</v>
      </c>
    </row>
    <row r="8" spans="1:8" ht="25.5" customHeight="1" x14ac:dyDescent="0.2">
      <c r="A8" s="41"/>
      <c r="B8" s="27" t="s">
        <v>80</v>
      </c>
      <c r="C8" s="42">
        <v>2.29</v>
      </c>
      <c r="D8" s="42">
        <v>2.31</v>
      </c>
      <c r="E8" s="42">
        <v>1.76</v>
      </c>
      <c r="F8" s="42">
        <v>1.6</v>
      </c>
      <c r="G8" s="42">
        <v>1.55</v>
      </c>
    </row>
    <row r="9" spans="1:8" ht="25.5" customHeight="1" x14ac:dyDescent="0.2">
      <c r="A9" s="41"/>
      <c r="B9" s="27" t="s">
        <v>43</v>
      </c>
      <c r="C9" s="42">
        <v>300.70999999999998</v>
      </c>
      <c r="D9" s="42">
        <v>169.2</v>
      </c>
      <c r="E9" s="42">
        <v>570.26</v>
      </c>
      <c r="F9" s="42">
        <v>57.4</v>
      </c>
      <c r="G9" s="42">
        <v>30.38</v>
      </c>
    </row>
  </sheetData>
  <mergeCells count="2">
    <mergeCell ref="A3:A5"/>
    <mergeCell ref="A7:A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Sheet4</vt:lpstr>
      <vt:lpstr>Sheet5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zekun li</dc:creator>
  <cp:lastModifiedBy>zekun li</cp:lastModifiedBy>
  <cp:lastPrinted>2017-12-13T13:08:28Z</cp:lastPrinted>
  <dcterms:created xsi:type="dcterms:W3CDTF">2017-12-13T08:31:41Z</dcterms:created>
  <dcterms:modified xsi:type="dcterms:W3CDTF">2017-12-17T03:54:48Z</dcterms:modified>
</cp:coreProperties>
</file>