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Instrutores\Leticia\EXCEL 2019\EXCEL AV 2019\"/>
    </mc:Choice>
  </mc:AlternateContent>
  <xr:revisionPtr revIDLastSave="0" documentId="13_ncr:1_{2A80B86D-D2CC-4D6A-ADC5-87F2C1F08C9E}" xr6:coauthVersionLast="47" xr6:coauthVersionMax="47" xr10:uidLastSave="{00000000-0000-0000-0000-000000000000}"/>
  <bookViews>
    <workbookView xWindow="-120" yWindow="-120" windowWidth="21840" windowHeight="13140" activeTab="1" xr2:uid="{A8367A50-1BEC-4B32-BA52-532F4B9A86A0}"/>
  </bookViews>
  <sheets>
    <sheet name="AULA 13 E 14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5" i="1"/>
  <c r="F15" i="1"/>
  <c r="F16" i="1"/>
  <c r="F17" i="1"/>
  <c r="F18" i="1"/>
  <c r="F19" i="1"/>
  <c r="F14" i="1"/>
  <c r="F13" i="1"/>
  <c r="E16" i="1"/>
  <c r="E17" i="1"/>
  <c r="E18" i="1"/>
  <c r="E19" i="1"/>
  <c r="E15" i="1"/>
  <c r="E13" i="1"/>
  <c r="E14" i="1"/>
  <c r="D15" i="1"/>
  <c r="D16" i="1"/>
  <c r="D17" i="1"/>
  <c r="D18" i="1"/>
  <c r="D19" i="1"/>
  <c r="D14" i="1"/>
  <c r="D13" i="1"/>
  <c r="C19" i="1"/>
  <c r="C15" i="1"/>
  <c r="C16" i="1"/>
  <c r="C17" i="1"/>
  <c r="C18" i="1"/>
  <c r="C14" i="1"/>
  <c r="C13" i="1"/>
  <c r="B15" i="1"/>
  <c r="B16" i="1"/>
  <c r="B17" i="1"/>
  <c r="B18" i="1"/>
  <c r="B13" i="1"/>
  <c r="B14" i="1"/>
  <c r="A10" i="2"/>
  <c r="A11" i="2" s="1"/>
  <c r="G5" i="2"/>
  <c r="H7" i="2" s="1"/>
  <c r="A1" i="2"/>
  <c r="B5" i="2" s="1"/>
</calcChain>
</file>

<file path=xl/sharedStrings.xml><?xml version="1.0" encoding="utf-8"?>
<sst xmlns="http://schemas.openxmlformats.org/spreadsheetml/2006/main" count="37" uniqueCount="28">
  <si>
    <t>ID do Cliente</t>
  </si>
  <si>
    <t>Nome</t>
  </si>
  <si>
    <t>Valor do Empréstimo</t>
  </si>
  <si>
    <t>Taxa de Juros/Mês</t>
  </si>
  <si>
    <t>Número de Parcelas</t>
  </si>
  <si>
    <t>Parcela</t>
  </si>
  <si>
    <t>Aplicações</t>
  </si>
  <si>
    <t>Daniel</t>
  </si>
  <si>
    <t>Pedro</t>
  </si>
  <si>
    <t>Rodrigo</t>
  </si>
  <si>
    <t>Tadeu</t>
  </si>
  <si>
    <t>Simão</t>
  </si>
  <si>
    <t>Thiago</t>
  </si>
  <si>
    <t>Empréstimos</t>
  </si>
  <si>
    <t>Clientes</t>
  </si>
  <si>
    <t>Total a ser pago</t>
  </si>
  <si>
    <t>Número de parcelas</t>
  </si>
  <si>
    <t>Taxa de Juros/Mensal</t>
  </si>
  <si>
    <t>Valor da parcela</t>
  </si>
  <si>
    <t>Valor Presente</t>
  </si>
  <si>
    <t>Carlos</t>
  </si>
  <si>
    <t>carlos</t>
  </si>
  <si>
    <t>EMPRÉSTIMO</t>
  </si>
  <si>
    <t>PERÍODO</t>
  </si>
  <si>
    <t>TAXA</t>
  </si>
  <si>
    <t>PARCELAS</t>
  </si>
  <si>
    <t>EMPRÉSTMO</t>
  </si>
  <si>
    <t>VALOR 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</si>
</sst>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75" formatCode="&quot;R$&quot;\ #,##0.0;[Red]\-&quot;R$&quot;\ 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0"/>
      <name val="Nice Dream"/>
    </font>
    <font>
      <sz val="24"/>
      <color theme="0"/>
      <name val="Nice Dream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7" xfId="0" applyBorder="1"/>
    <xf numFmtId="8" fontId="0" fillId="0" borderId="7" xfId="0" applyNumberFormat="1" applyBorder="1"/>
    <xf numFmtId="8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9" fontId="0" fillId="0" borderId="7" xfId="2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14" fontId="0" fillId="0" borderId="0" xfId="1" applyNumberFormat="1" applyFont="1"/>
    <xf numFmtId="0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9" fontId="0" fillId="0" borderId="7" xfId="0" applyNumberFormat="1" applyBorder="1"/>
    <xf numFmtId="0" fontId="0" fillId="0" borderId="7" xfId="0" applyBorder="1" applyAlignment="1">
      <alignment horizontal="center"/>
    </xf>
    <xf numFmtId="10" fontId="0" fillId="0" borderId="7" xfId="0" applyNumberFormat="1" applyBorder="1"/>
    <xf numFmtId="8" fontId="0" fillId="4" borderId="7" xfId="0" applyNumberFormat="1" applyFill="1" applyBorder="1"/>
    <xf numFmtId="0" fontId="0" fillId="3" borderId="1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8" fontId="0" fillId="0" borderId="15" xfId="0" applyNumberFormat="1" applyBorder="1" applyAlignment="1">
      <alignment horizontal="center"/>
    </xf>
    <xf numFmtId="9" fontId="0" fillId="0" borderId="15" xfId="2" applyNumberFormat="1" applyFont="1" applyBorder="1" applyAlignment="1">
      <alignment horizontal="center"/>
    </xf>
    <xf numFmtId="175" fontId="0" fillId="4" borderId="11" xfId="0" applyNumberFormat="1" applyFill="1" applyBorder="1" applyAlignment="1">
      <alignment horizontal="center"/>
    </xf>
    <xf numFmtId="0" fontId="0" fillId="0" borderId="12" xfId="0" applyBorder="1"/>
    <xf numFmtId="0" fontId="0" fillId="3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0" borderId="9" xfId="0" applyFill="1" applyBorder="1"/>
    <xf numFmtId="175" fontId="0" fillId="4" borderId="8" xfId="0" applyNumberFormat="1" applyFill="1" applyBorder="1" applyAlignment="1">
      <alignment horizontal="center"/>
    </xf>
    <xf numFmtId="8" fontId="0" fillId="4" borderId="7" xfId="0" applyNumberFormat="1" applyFill="1" applyBorder="1" applyAlignment="1">
      <alignment horizontal="center"/>
    </xf>
    <xf numFmtId="1" fontId="0" fillId="4" borderId="7" xfId="0" applyNumberFormat="1" applyFill="1" applyBorder="1" applyAlignment="1">
      <alignment horizontal="center"/>
    </xf>
    <xf numFmtId="9" fontId="0" fillId="4" borderId="7" xfId="0" applyNumberFormat="1" applyFill="1" applyBorder="1" applyAlignment="1">
      <alignment horizontal="center"/>
    </xf>
    <xf numFmtId="8" fontId="0" fillId="4" borderId="15" xfId="3" applyNumberFormat="1" applyFont="1" applyFill="1" applyBorder="1" applyAlignment="1">
      <alignment horizontal="center"/>
    </xf>
    <xf numFmtId="1" fontId="0" fillId="4" borderId="15" xfId="0" applyNumberFormat="1" applyFill="1" applyBorder="1" applyAlignment="1">
      <alignment horizontal="center"/>
    </xf>
    <xf numFmtId="9" fontId="0" fillId="4" borderId="15" xfId="0" applyNumberFormat="1" applyFill="1" applyBorder="1" applyAlignment="1">
      <alignment horizontal="center"/>
    </xf>
    <xf numFmtId="8" fontId="0" fillId="4" borderId="15" xfId="0" applyNumberFormat="1" applyFill="1" applyBorder="1" applyAlignment="1">
      <alignment horizontal="center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20">
    <dxf>
      <numFmt numFmtId="175" formatCode="&quot;R$&quot;\ #,##0.0;[Red]\-&quot;R$&quot;\ #,##0.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2" formatCode="&quot;R$&quot;\ #,##0.00;[Red]\-&quot;R$&quot;\ #,##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2" formatCode="&quot;R$&quot;\ #,##0.00;[Red]\-&quot;R$&quot;\ #,##0.00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7" tint="0.79998168889431442"/>
        </patternFill>
      </fill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R$&quot;\ #,##0.00;[Red]\-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2" formatCode="&quot;R$&quot;\ #,##0.00;[Red]\-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C284B9-9227-4340-B6C5-44B02AD7EB73}" name="Tabela1" displayName="Tabela1" ref="A3:G10" totalsRowShown="0" headerRowDxfId="11" tableBorderDxfId="19">
  <autoFilter ref="A3:G10" xr:uid="{A4C284B9-9227-4340-B6C5-44B02AD7EB73}"/>
  <tableColumns count="7">
    <tableColumn id="1" xr3:uid="{77093AEF-BF25-4B43-8B24-2A708CA046D0}" name="ID do Cliente" dataDxfId="18"/>
    <tableColumn id="2" xr3:uid="{EB9AD927-8FC2-4856-80C5-A7A2DA5301E1}" name="Nome" dataDxfId="17"/>
    <tableColumn id="3" xr3:uid="{6340E482-88EA-4ED5-8A64-D03D6BB911AE}" name="Valor do Empréstimo" dataDxfId="16"/>
    <tableColumn id="4" xr3:uid="{339CB830-91F3-45B0-ADD7-49EA6B2FDEEF}" name="Taxa de Juros/Mês" dataDxfId="15" dataCellStyle="Porcentagem"/>
    <tableColumn id="5" xr3:uid="{AAE6A4B2-8167-4D57-A67C-A8FC48DD4585}" name="Número de Parcelas" dataDxfId="14"/>
    <tableColumn id="6" xr3:uid="{4B62B977-2332-4952-A0FF-77953035D8E5}" name="Parcela" dataDxfId="13"/>
    <tableColumn id="7" xr3:uid="{E3BCE9AB-6263-4ED7-AB85-53C430B72AB8}" name="Aplicações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F9E4EA-E779-4B4B-A68A-D6CA83250C0D}" name="Tabela2" displayName="Tabela2" ref="A12:F19" totalsRowShown="0" headerRowDxfId="6" dataDxfId="7" headerRowBorderDxfId="9" tableBorderDxfId="10" totalsRowBorderDxfId="8">
  <autoFilter ref="A12:F19" xr:uid="{83F9E4EA-E779-4B4B-A68A-D6CA83250C0D}"/>
  <tableColumns count="6">
    <tableColumn id="1" xr3:uid="{754D75E0-DA26-44CF-9F50-98292A49D728}" name="Clientes" dataDxfId="5"/>
    <tableColumn id="2" xr3:uid="{31883802-59F7-4C6B-AB59-4C08F75E3BBC}" name="Total a ser pago" dataDxfId="4"/>
    <tableColumn id="3" xr3:uid="{A36D3252-CFF0-446B-A116-2C8DA13D081C}" name="Número de parcelas" dataDxfId="3">
      <calculatedColumnFormula>NPER(D4,-F4,C4)</calculatedColumnFormula>
    </tableColumn>
    <tableColumn id="4" xr3:uid="{8B7D6A8B-A63B-40D5-B49F-5319BA7EFEF7}" name="Taxa de Juros/Mensal" dataDxfId="2">
      <calculatedColumnFormula>RATE(E4,-F4,C4)</calculatedColumnFormula>
    </tableColumn>
    <tableColumn id="5" xr3:uid="{D7B0CA24-5F15-440A-926E-07D8782E5F16}" name="Valor da parcela" dataDxfId="1">
      <calculatedColumnFormula>PMT(D4,E4,-C4)</calculatedColumnFormula>
    </tableColumn>
    <tableColumn id="6" xr3:uid="{44C7F37E-F2ED-4264-ACA8-721D1784BBDD}" name="Valor Presente" dataDxfId="0">
      <calculatedColumnFormula>PV(D4,E4,-F4)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8AD0B-BF15-4E5D-A26A-D7206425BD0A}">
  <dimension ref="A1:K19"/>
  <sheetViews>
    <sheetView workbookViewId="0">
      <selection activeCell="D22" sqref="D22"/>
    </sheetView>
  </sheetViews>
  <sheetFormatPr defaultRowHeight="15" x14ac:dyDescent="0.25"/>
  <cols>
    <col min="1" max="1" width="14.5703125" customWidth="1"/>
    <col min="2" max="2" width="16.85546875" customWidth="1"/>
    <col min="3" max="3" width="21.7109375" customWidth="1"/>
    <col min="4" max="4" width="22.28515625" customWidth="1"/>
    <col min="5" max="5" width="20.85546875" customWidth="1"/>
    <col min="6" max="6" width="16.28515625" customWidth="1"/>
    <col min="7" max="7" width="12.5703125" customWidth="1"/>
    <col min="11" max="11" width="11.7109375" bestFit="1" customWidth="1"/>
  </cols>
  <sheetData>
    <row r="1" spans="1:11" x14ac:dyDescent="0.25">
      <c r="A1" s="10" t="s">
        <v>13</v>
      </c>
      <c r="B1" s="11"/>
      <c r="C1" s="11"/>
      <c r="D1" s="11"/>
      <c r="E1" s="11"/>
      <c r="F1" s="11"/>
      <c r="G1" s="12"/>
    </row>
    <row r="2" spans="1:11" ht="15.75" thickBot="1" x14ac:dyDescent="0.3">
      <c r="A2" s="13"/>
      <c r="B2" s="14"/>
      <c r="C2" s="14"/>
      <c r="D2" s="14"/>
      <c r="E2" s="14"/>
      <c r="F2" s="14"/>
      <c r="G2" s="15"/>
      <c r="I2" s="17" t="s">
        <v>22</v>
      </c>
      <c r="J2" s="17"/>
      <c r="K2" s="2">
        <v>10000</v>
      </c>
    </row>
    <row r="3" spans="1:11" ht="24" customHeight="1" x14ac:dyDescent="0.25">
      <c r="A3" s="20" t="s">
        <v>0</v>
      </c>
      <c r="B3" s="21" t="s">
        <v>1</v>
      </c>
      <c r="C3" s="21" t="s">
        <v>2</v>
      </c>
      <c r="D3" s="21" t="s">
        <v>3</v>
      </c>
      <c r="E3" s="21" t="s">
        <v>4</v>
      </c>
      <c r="F3" s="21" t="s">
        <v>5</v>
      </c>
      <c r="G3" s="22" t="s">
        <v>6</v>
      </c>
      <c r="I3" s="17" t="s">
        <v>23</v>
      </c>
      <c r="J3" s="17"/>
      <c r="K3" s="1">
        <v>15</v>
      </c>
    </row>
    <row r="4" spans="1:11" x14ac:dyDescent="0.25">
      <c r="A4" s="4">
        <v>101</v>
      </c>
      <c r="B4" s="4" t="s">
        <v>21</v>
      </c>
      <c r="C4" s="3">
        <v>1100</v>
      </c>
      <c r="D4" s="5">
        <v>0.01</v>
      </c>
      <c r="E4" s="4">
        <v>10</v>
      </c>
      <c r="F4" s="3">
        <v>113.05</v>
      </c>
      <c r="G4" s="4"/>
      <c r="I4" s="17" t="s">
        <v>24</v>
      </c>
      <c r="J4" s="17"/>
      <c r="K4" s="18">
        <v>3.5000000000000003E-2</v>
      </c>
    </row>
    <row r="5" spans="1:11" x14ac:dyDescent="0.25">
      <c r="A5" s="4">
        <v>102</v>
      </c>
      <c r="B5" s="4" t="s">
        <v>7</v>
      </c>
      <c r="C5" s="3">
        <v>1700</v>
      </c>
      <c r="D5" s="5">
        <v>0.05</v>
      </c>
      <c r="E5" s="4">
        <v>20</v>
      </c>
      <c r="F5" s="3">
        <v>136.41</v>
      </c>
      <c r="G5" s="4"/>
      <c r="I5" s="17" t="s">
        <v>25</v>
      </c>
      <c r="J5" s="17"/>
      <c r="K5" s="19">
        <f>PMT(K4,K3,-K2)</f>
        <v>868.2506936603296</v>
      </c>
    </row>
    <row r="6" spans="1:11" x14ac:dyDescent="0.25">
      <c r="A6" s="4">
        <v>103</v>
      </c>
      <c r="B6" s="4" t="s">
        <v>8</v>
      </c>
      <c r="C6" s="3">
        <v>2300</v>
      </c>
      <c r="D6" s="5">
        <v>0.1</v>
      </c>
      <c r="E6" s="4">
        <v>15</v>
      </c>
      <c r="F6" s="3">
        <v>302.39</v>
      </c>
      <c r="G6" s="4"/>
    </row>
    <row r="7" spans="1:11" x14ac:dyDescent="0.25">
      <c r="A7" s="4">
        <v>104</v>
      </c>
      <c r="B7" s="4" t="s">
        <v>9</v>
      </c>
      <c r="C7" s="3">
        <v>3000</v>
      </c>
      <c r="D7" s="5">
        <v>0.08</v>
      </c>
      <c r="E7" s="4">
        <v>18</v>
      </c>
      <c r="F7" s="3">
        <v>320.11</v>
      </c>
      <c r="G7" s="4"/>
    </row>
    <row r="8" spans="1:11" x14ac:dyDescent="0.25">
      <c r="A8" s="4">
        <v>105</v>
      </c>
      <c r="B8" s="4" t="s">
        <v>10</v>
      </c>
      <c r="C8" s="3">
        <v>4100</v>
      </c>
      <c r="D8" s="5">
        <v>7.0000000000000007E-2</v>
      </c>
      <c r="E8" s="4">
        <v>5</v>
      </c>
      <c r="F8" s="3">
        <v>999.95</v>
      </c>
      <c r="G8" s="4"/>
      <c r="I8" s="17" t="s">
        <v>26</v>
      </c>
      <c r="J8" s="17"/>
      <c r="K8" s="2">
        <v>3000</v>
      </c>
    </row>
    <row r="9" spans="1:11" x14ac:dyDescent="0.25">
      <c r="A9" s="4">
        <v>106</v>
      </c>
      <c r="B9" s="4" t="s">
        <v>11</v>
      </c>
      <c r="C9" s="3">
        <v>6000</v>
      </c>
      <c r="D9" s="5">
        <v>0.06</v>
      </c>
      <c r="E9" s="4">
        <v>12</v>
      </c>
      <c r="F9" s="3">
        <v>715.66</v>
      </c>
      <c r="G9" s="4"/>
      <c r="I9" s="17" t="s">
        <v>24</v>
      </c>
      <c r="J9" s="17"/>
      <c r="K9" s="16">
        <v>0.05</v>
      </c>
    </row>
    <row r="10" spans="1:11" x14ac:dyDescent="0.25">
      <c r="A10" s="23">
        <v>107</v>
      </c>
      <c r="B10" s="23" t="s">
        <v>12</v>
      </c>
      <c r="C10" s="24">
        <v>8000</v>
      </c>
      <c r="D10" s="25">
        <v>0.03</v>
      </c>
      <c r="E10" s="23">
        <v>10</v>
      </c>
      <c r="F10" s="24">
        <v>937.84</v>
      </c>
      <c r="G10" s="23"/>
      <c r="I10" s="17" t="s">
        <v>23</v>
      </c>
      <c r="J10" s="17"/>
      <c r="K10" s="1">
        <v>12</v>
      </c>
    </row>
    <row r="11" spans="1:11" x14ac:dyDescent="0.25">
      <c r="I11" s="17" t="s">
        <v>25</v>
      </c>
      <c r="J11" s="17"/>
      <c r="K11" s="1">
        <v>150</v>
      </c>
    </row>
    <row r="12" spans="1:11" ht="24.75" customHeight="1" x14ac:dyDescent="0.25">
      <c r="A12" s="28" t="s">
        <v>14</v>
      </c>
      <c r="B12" s="29" t="s">
        <v>15</v>
      </c>
      <c r="C12" s="29" t="s">
        <v>16</v>
      </c>
      <c r="D12" s="29" t="s">
        <v>17</v>
      </c>
      <c r="E12" s="29" t="s">
        <v>18</v>
      </c>
      <c r="F12" s="29" t="s">
        <v>19</v>
      </c>
      <c r="I12" s="17" t="s">
        <v>27</v>
      </c>
      <c r="J12" s="17"/>
      <c r="K12" s="19">
        <f>FV(K9,K10,-K11,-K8)</f>
        <v>7775.1379561327758</v>
      </c>
    </row>
    <row r="13" spans="1:11" x14ac:dyDescent="0.25">
      <c r="A13" s="27" t="s">
        <v>20</v>
      </c>
      <c r="B13" s="32">
        <f>FV(D4,E4,-F4)</f>
        <v>1182.7531277736696</v>
      </c>
      <c r="C13" s="33">
        <f>NPER(D4,-F4,C4)</f>
        <v>10.287829719303481</v>
      </c>
      <c r="D13" s="34">
        <f>RATE(E4,-F4,C4)</f>
        <v>5.0038596234773533E-3</v>
      </c>
      <c r="E13" s="32">
        <f>PMT(D4,E4,-C4)</f>
        <v>116.14028420628848</v>
      </c>
      <c r="F13" s="26">
        <f>PV(D4,E4,-F4)</f>
        <v>1070.730977195826</v>
      </c>
    </row>
    <row r="14" spans="1:11" x14ac:dyDescent="0.25">
      <c r="A14" s="27" t="s">
        <v>7</v>
      </c>
      <c r="B14" s="32">
        <f>FV(D5,E5,-F5)</f>
        <v>4510.5267991750079</v>
      </c>
      <c r="C14" s="33">
        <f>NPER(D5,-F5,C5)</f>
        <v>20.000595756326494</v>
      </c>
      <c r="D14" s="34">
        <f>RATE(E5,-F5,C5)</f>
        <v>4.9997926555870036E-2</v>
      </c>
      <c r="E14" s="32">
        <f>PMT(D5,E5,-C5)</f>
        <v>136.41239822417523</v>
      </c>
      <c r="F14" s="26">
        <f>PV(D5,E5,-F5)</f>
        <v>1699.9701128258794</v>
      </c>
    </row>
    <row r="15" spans="1:11" x14ac:dyDescent="0.25">
      <c r="A15" s="27" t="s">
        <v>8</v>
      </c>
      <c r="B15" s="32">
        <f t="shared" ref="B15:B18" si="0">FV(D6,E6,-F6)</f>
        <v>9607.6807394959997</v>
      </c>
      <c r="C15" s="33">
        <f t="shared" ref="C15:C19" si="1">NPER(D6,-F6,C6)</f>
        <v>14.999965476988859</v>
      </c>
      <c r="D15" s="34">
        <f t="shared" ref="D15:D19" si="2">RATE(E6,-F6,C6)</f>
        <v>0.1000001814281594</v>
      </c>
      <c r="E15" s="32">
        <f>PMT(D6,E6,-C6)</f>
        <v>302.38968684095613</v>
      </c>
      <c r="F15" s="26">
        <f t="shared" ref="F15:F19" si="3">PV(D6,E6,-F6)</f>
        <v>2300.0023819125868</v>
      </c>
    </row>
    <row r="16" spans="1:11" x14ac:dyDescent="0.25">
      <c r="A16" s="27" t="s">
        <v>9</v>
      </c>
      <c r="B16" s="32">
        <f t="shared" si="0"/>
        <v>11988.197523551115</v>
      </c>
      <c r="C16" s="33">
        <f t="shared" si="1"/>
        <v>17.999548551428795</v>
      </c>
      <c r="D16" s="34">
        <f t="shared" si="2"/>
        <v>8.0001671746487563E-2</v>
      </c>
      <c r="E16" s="32">
        <f t="shared" ref="E16:E19" si="4">PMT(D7,E7,-C7)</f>
        <v>320.10628771451326</v>
      </c>
      <c r="F16" s="26">
        <f t="shared" si="3"/>
        <v>3000.0347911205995</v>
      </c>
    </row>
    <row r="17" spans="1:6" x14ac:dyDescent="0.25">
      <c r="A17" s="27" t="s">
        <v>10</v>
      </c>
      <c r="B17" s="32">
        <f t="shared" si="0"/>
        <v>5750.4514730495021</v>
      </c>
      <c r="C17" s="33">
        <f t="shared" si="1"/>
        <v>5.0000109909806012</v>
      </c>
      <c r="D17" s="34">
        <f t="shared" si="2"/>
        <v>6.9999310071743898E-2</v>
      </c>
      <c r="E17" s="32">
        <f t="shared" si="4"/>
        <v>999.9518472096338</v>
      </c>
      <c r="F17" s="26">
        <f t="shared" si="3"/>
        <v>4099.9924260757971</v>
      </c>
    </row>
    <row r="18" spans="1:6" x14ac:dyDescent="0.25">
      <c r="A18" s="27" t="s">
        <v>11</v>
      </c>
      <c r="B18" s="32">
        <f t="shared" si="0"/>
        <v>12073.142117230518</v>
      </c>
      <c r="C18" s="33">
        <f t="shared" si="1"/>
        <v>12.000052824747376</v>
      </c>
      <c r="D18" s="34">
        <f t="shared" si="2"/>
        <v>5.9999445318983428E-2</v>
      </c>
      <c r="E18" s="32">
        <f t="shared" si="4"/>
        <v>715.66217628398192</v>
      </c>
      <c r="F18" s="26">
        <f t="shared" si="3"/>
        <v>5999.9817543747313</v>
      </c>
    </row>
    <row r="19" spans="1:6" x14ac:dyDescent="0.25">
      <c r="A19" s="30" t="s">
        <v>12</v>
      </c>
      <c r="B19" s="35">
        <v>10751.33</v>
      </c>
      <c r="C19" s="36">
        <f t="shared" si="1"/>
        <v>10.000050280222906</v>
      </c>
      <c r="D19" s="37">
        <f t="shared" si="2"/>
        <v>2.9999153220792697E-2</v>
      </c>
      <c r="E19" s="38">
        <f t="shared" si="4"/>
        <v>937.84405284127672</v>
      </c>
      <c r="F19" s="31">
        <f t="shared" si="3"/>
        <v>7999.965428441843</v>
      </c>
    </row>
  </sheetData>
  <mergeCells count="10">
    <mergeCell ref="I8:J8"/>
    <mergeCell ref="I9:J9"/>
    <mergeCell ref="I10:J10"/>
    <mergeCell ref="I11:J11"/>
    <mergeCell ref="I12:J12"/>
    <mergeCell ref="I2:J2"/>
    <mergeCell ref="I3:J3"/>
    <mergeCell ref="I4:J4"/>
    <mergeCell ref="I5:J5"/>
    <mergeCell ref="A1:G2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EB36-9FC1-49B4-ABD4-1883FD2949EB}">
  <dimension ref="A1:H11"/>
  <sheetViews>
    <sheetView tabSelected="1" workbookViewId="0">
      <selection activeCell="D11" sqref="D11"/>
    </sheetView>
  </sheetViews>
  <sheetFormatPr defaultRowHeight="15" x14ac:dyDescent="0.25"/>
  <cols>
    <col min="1" max="1" width="10.7109375" bestFit="1" customWidth="1"/>
    <col min="2" max="2" width="16.7109375" customWidth="1"/>
    <col min="7" max="7" width="10.7109375" bestFit="1" customWidth="1"/>
    <col min="10" max="10" width="10.7109375" bestFit="1" customWidth="1"/>
  </cols>
  <sheetData>
    <row r="1" spans="1:8" x14ac:dyDescent="0.25">
      <c r="A1" s="6">
        <f ca="1">TODAY()</f>
        <v>44587</v>
      </c>
    </row>
    <row r="3" spans="1:8" x14ac:dyDescent="0.25">
      <c r="A3" s="8">
        <v>35860</v>
      </c>
    </row>
    <row r="5" spans="1:8" x14ac:dyDescent="0.25">
      <c r="B5" s="7">
        <f ca="1">A3-A1</f>
        <v>-8727</v>
      </c>
      <c r="G5" s="6">
        <f ca="1">TODAY()</f>
        <v>44587</v>
      </c>
    </row>
    <row r="6" spans="1:8" x14ac:dyDescent="0.25">
      <c r="G6" s="6">
        <v>44587</v>
      </c>
    </row>
    <row r="7" spans="1:8" x14ac:dyDescent="0.25">
      <c r="H7" s="9">
        <f ca="1">G5-G6</f>
        <v>0</v>
      </c>
    </row>
    <row r="10" spans="1:8" x14ac:dyDescent="0.25">
      <c r="A10" s="6">
        <f ca="1">TODAY()</f>
        <v>44587</v>
      </c>
    </row>
    <row r="11" spans="1:8" x14ac:dyDescent="0.25">
      <c r="A11" t="str">
        <f ca="1">TEXT(A10,"ddd")</f>
        <v>qua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AULA 13 E 14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PC-13</dc:creator>
  <cp:lastModifiedBy>PC-13</cp:lastModifiedBy>
  <dcterms:created xsi:type="dcterms:W3CDTF">2022-01-24T17:07:52Z</dcterms:created>
  <dcterms:modified xsi:type="dcterms:W3CDTF">2022-01-26T17:42:15Z</dcterms:modified>
</cp:coreProperties>
</file>