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ylva\Documents\La Société Nouvelle\Supports\"/>
    </mc:Choice>
  </mc:AlternateContent>
  <xr:revisionPtr revIDLastSave="0" documentId="13_ncr:1_{94747065-27E1-4789-8773-E1BD550B693A}" xr6:coauthVersionLast="46" xr6:coauthVersionMax="46" xr10:uidLastSave="{00000000-0000-0000-0000-000000000000}"/>
  <bookViews>
    <workbookView xWindow="-108" yWindow="-108" windowWidth="23256" windowHeight="13176" xr2:uid="{2EDA0FC6-BA32-4FBD-A556-F72CAC66AB8A}"/>
  </bookViews>
  <sheets>
    <sheet name="1-Tableau" sheetId="3" r:id="rId1"/>
    <sheet name="2-Collaborateurs" sheetId="1" r:id="rId2"/>
    <sheet name="DIS" sheetId="2" r:id="rId3"/>
    <sheet name="GIN" sheetId="4" r:id="rId4"/>
    <sheet name="KNW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6" l="1" a="1"/>
  <c r="B4" i="6" s="1"/>
  <c r="B2" i="6" s="1"/>
  <c r="B17" i="3" s="1"/>
  <c r="C4" i="6" a="1"/>
  <c r="C4" i="6" s="1"/>
  <c r="C5" i="6" a="1"/>
  <c r="C5" i="6" s="1"/>
  <c r="B5" i="6" a="1"/>
  <c r="B5" i="6" s="1"/>
  <c r="B4" i="3"/>
  <c r="B4" i="4" a="1"/>
  <c r="B4" i="4" s="1"/>
  <c r="C4" i="4" a="1"/>
  <c r="C4" i="4" s="1"/>
  <c r="C5" i="4" a="1"/>
  <c r="C5" i="4" s="1"/>
  <c r="B5" i="4" a="1"/>
  <c r="B5" i="4" s="1"/>
  <c r="C11" i="2"/>
  <c r="G2" i="1"/>
  <c r="G3" i="1"/>
  <c r="G4" i="1"/>
  <c r="G5" i="1"/>
  <c r="G6" i="1"/>
  <c r="G7" i="1"/>
  <c r="G8" i="1"/>
  <c r="G9" i="1"/>
  <c r="C17" i="2"/>
  <c r="D17" i="2" s="1"/>
  <c r="E17" i="2" s="1"/>
  <c r="C18" i="2"/>
  <c r="D18" i="2" s="1"/>
  <c r="E18" i="2" s="1"/>
  <c r="C19" i="2"/>
  <c r="D19" i="2" s="1"/>
  <c r="E19" i="2" s="1"/>
  <c r="C20" i="2"/>
  <c r="D20" i="2" s="1"/>
  <c r="E20" i="2" s="1"/>
  <c r="C21" i="2"/>
  <c r="D21" i="2" s="1"/>
  <c r="E21" i="2" s="1"/>
  <c r="C22" i="2"/>
  <c r="D22" i="2" s="1"/>
  <c r="E22" i="2" s="1"/>
  <c r="C23" i="2"/>
  <c r="D23" i="2" s="1"/>
  <c r="E23" i="2" s="1"/>
  <c r="C24" i="2"/>
  <c r="D24" i="2" s="1"/>
  <c r="E24" i="2" s="1"/>
  <c r="C25" i="2"/>
  <c r="D25" i="2" s="1"/>
  <c r="E25" i="2" s="1"/>
  <c r="C26" i="2"/>
  <c r="D26" i="2" s="1"/>
  <c r="E26" i="2" s="1"/>
  <c r="C27" i="2"/>
  <c r="D27" i="2" s="1"/>
  <c r="E27" i="2" s="1"/>
  <c r="C28" i="2"/>
  <c r="D28" i="2" s="1"/>
  <c r="E28" i="2" s="1"/>
  <c r="C29" i="2"/>
  <c r="D29" i="2" s="1"/>
  <c r="E29" i="2" s="1"/>
  <c r="C30" i="2"/>
  <c r="D30" i="2" s="1"/>
  <c r="E30" i="2" s="1"/>
  <c r="C31" i="2"/>
  <c r="D31" i="2" s="1"/>
  <c r="E31" i="2" s="1"/>
  <c r="C32" i="2"/>
  <c r="D32" i="2" s="1"/>
  <c r="E32" i="2" s="1"/>
  <c r="C33" i="2"/>
  <c r="D33" i="2" s="1"/>
  <c r="E33" i="2" s="1"/>
  <c r="C34" i="2"/>
  <c r="D34" i="2" s="1"/>
  <c r="E34" i="2" s="1"/>
  <c r="C35" i="2"/>
  <c r="D35" i="2" s="1"/>
  <c r="E35" i="2" s="1"/>
  <c r="C36" i="2"/>
  <c r="D36" i="2" s="1"/>
  <c r="E36" i="2" s="1"/>
  <c r="C37" i="2"/>
  <c r="D37" i="2" s="1"/>
  <c r="E37" i="2" s="1"/>
  <c r="C38" i="2"/>
  <c r="D38" i="2" s="1"/>
  <c r="E38" i="2" s="1"/>
  <c r="C39" i="2"/>
  <c r="D39" i="2" s="1"/>
  <c r="E39" i="2" s="1"/>
  <c r="C40" i="2"/>
  <c r="D40" i="2" s="1"/>
  <c r="E40" i="2" s="1"/>
  <c r="C41" i="2"/>
  <c r="D41" i="2" s="1"/>
  <c r="E41" i="2" s="1"/>
  <c r="C42" i="2"/>
  <c r="D42" i="2" s="1"/>
  <c r="E42" i="2" s="1"/>
  <c r="C43" i="2"/>
  <c r="D43" i="2" s="1"/>
  <c r="E43" i="2" s="1"/>
  <c r="C44" i="2"/>
  <c r="D44" i="2" s="1"/>
  <c r="E44" i="2" s="1"/>
  <c r="C45" i="2"/>
  <c r="D45" i="2" s="1"/>
  <c r="E45" i="2" s="1"/>
  <c r="C46" i="2"/>
  <c r="D46" i="2" s="1"/>
  <c r="E46" i="2" s="1"/>
  <c r="C47" i="2"/>
  <c r="D47" i="2" s="1"/>
  <c r="E47" i="2" s="1"/>
  <c r="C48" i="2"/>
  <c r="D48" i="2" s="1"/>
  <c r="E48" i="2" s="1"/>
  <c r="C49" i="2"/>
  <c r="D49" i="2" s="1"/>
  <c r="E49" i="2" s="1"/>
  <c r="C50" i="2"/>
  <c r="D50" i="2" s="1"/>
  <c r="E50" i="2" s="1"/>
  <c r="C51" i="2"/>
  <c r="D51" i="2" s="1"/>
  <c r="E51" i="2" s="1"/>
  <c r="C52" i="2"/>
  <c r="D52" i="2" s="1"/>
  <c r="E52" i="2" s="1"/>
  <c r="C53" i="2"/>
  <c r="D53" i="2" s="1"/>
  <c r="E53" i="2" s="1"/>
  <c r="D4" i="4" l="1"/>
  <c r="B5" i="2" a="1"/>
  <c r="B5" i="2" s="1"/>
  <c r="B6" i="6"/>
  <c r="C6" i="6"/>
  <c r="B1" i="6"/>
  <c r="B16" i="3" s="1"/>
  <c r="A5" i="2" a="1"/>
  <c r="A5" i="2" s="1"/>
  <c r="E3" i="2" s="1"/>
  <c r="C6" i="4"/>
  <c r="B11" i="3" s="1"/>
  <c r="B6" i="4"/>
  <c r="D5" i="4"/>
  <c r="B2" i="4" s="1"/>
  <c r="B13" i="3" s="1"/>
  <c r="B10" i="3" l="1"/>
  <c r="D6" i="4"/>
  <c r="G11" i="1"/>
  <c r="G12" i="1"/>
  <c r="G13" i="1"/>
  <c r="G14" i="1"/>
  <c r="G15" i="1"/>
  <c r="G16" i="1"/>
  <c r="G17" i="1"/>
  <c r="G10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B1" i="4" l="1"/>
  <c r="B12" i="3" s="1"/>
  <c r="C16" i="2"/>
  <c r="D16" i="2" s="1"/>
  <c r="E16" i="2" s="1"/>
  <c r="B7" i="3" l="1"/>
  <c r="C15" i="2"/>
  <c r="D15" i="2" s="1"/>
  <c r="E15" i="2" s="1"/>
  <c r="C14" i="2" l="1"/>
  <c r="D14" i="2" s="1"/>
  <c r="E14" i="2" s="1"/>
  <c r="C13" i="2" l="1"/>
  <c r="C12" i="2" s="1"/>
  <c r="D12" i="2" l="1"/>
  <c r="D13" i="2"/>
  <c r="E13" i="2" s="1"/>
  <c r="D11" i="2"/>
  <c r="C10" i="2"/>
  <c r="E12" i="2" l="1"/>
  <c r="E11" i="2" s="1"/>
  <c r="C9" i="2"/>
  <c r="D10" i="2"/>
  <c r="E10" i="2" l="1"/>
  <c r="C8" i="2"/>
  <c r="D9" i="2"/>
  <c r="E9" i="2" l="1"/>
  <c r="C7" i="2"/>
  <c r="D8" i="2"/>
  <c r="E8" i="2" l="1"/>
  <c r="C6" i="2"/>
  <c r="D7" i="2"/>
  <c r="E7" i="2" l="1"/>
  <c r="D6" i="2"/>
  <c r="C5" i="2"/>
  <c r="B3" i="2" l="1"/>
  <c r="C3" i="2" s="1" a="1"/>
  <c r="C3" i="2" s="1"/>
  <c r="E6" i="2"/>
  <c r="D5" i="2"/>
  <c r="D3" i="2" l="1" a="1"/>
  <c r="D3" i="2" s="1"/>
  <c r="A3" i="2" s="1"/>
  <c r="B6" i="3" s="1"/>
  <c r="E5" i="2"/>
  <c r="B1" i="2" l="1"/>
  <c r="B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<sst xmlns="http://schemas.openxmlformats.org/spreadsheetml/2006/main" count="61" uniqueCount="48">
  <si>
    <t>S1</t>
  </si>
  <si>
    <t>S2</t>
  </si>
  <si>
    <t>/100</t>
  </si>
  <si>
    <t>%</t>
  </si>
  <si>
    <t>Collaborateur</t>
  </si>
  <si>
    <t>Sexe 
(F/M)</t>
  </si>
  <si>
    <t xml:space="preserve"> Rémunération annuelle brute (en €)</t>
  </si>
  <si>
    <t>Nombre d'heures travaillées</t>
  </si>
  <si>
    <t>Contrat de Formation
(O/N)</t>
  </si>
  <si>
    <t>N</t>
  </si>
  <si>
    <t>Taux horaire brut</t>
  </si>
  <si>
    <t>Taux horaires classés</t>
  </si>
  <si>
    <t>Nombre d'heures</t>
  </si>
  <si>
    <t>Nombre d'heures
cumulé</t>
  </si>
  <si>
    <t>INDICE DE GINI</t>
  </si>
  <si>
    <t>Indice de GINI</t>
  </si>
  <si>
    <t>RESULTATS</t>
  </si>
  <si>
    <t>Répartition des rémunérations</t>
  </si>
  <si>
    <t>Inégalités Femme/Homme</t>
  </si>
  <si>
    <t>Ecart de rémunération</t>
  </si>
  <si>
    <t>Rémunération annuelle brute</t>
  </si>
  <si>
    <t>Femmes</t>
  </si>
  <si>
    <t>Hommes</t>
  </si>
  <si>
    <t>Total</t>
  </si>
  <si>
    <t>Taux horaire brut moyen</t>
  </si>
  <si>
    <t>TAUX HORAIRE BRUT MOYEN</t>
  </si>
  <si>
    <t>€/h</t>
  </si>
  <si>
    <t>TAUX HORAIRE BRUT - FEMMES</t>
  </si>
  <si>
    <t>TAUX HORAIRE BRUT - HOMMES</t>
  </si>
  <si>
    <t>GUIDE D'UTILISATION</t>
  </si>
  <si>
    <t>Decile</t>
  </si>
  <si>
    <t>D1</t>
  </si>
  <si>
    <t>D9</t>
  </si>
  <si>
    <t>Rapport D9/D1</t>
  </si>
  <si>
    <t>RAPPORT INTERDECILE D9/D1</t>
  </si>
  <si>
    <t>RAPPORT MAX/MIN</t>
  </si>
  <si>
    <t>Rapport Max/Min</t>
  </si>
  <si>
    <t>Ecart de mixité</t>
  </si>
  <si>
    <t>ECART DE MIXITE</t>
  </si>
  <si>
    <t>ECART DE REMUNERATION F/H</t>
  </si>
  <si>
    <r>
      <t xml:space="preserve">
Etapes : 
</t>
    </r>
    <r>
      <rPr>
        <sz val="11"/>
        <color theme="1"/>
        <rFont val="Calibri"/>
        <family val="2"/>
        <scheme val="minor"/>
      </rPr>
      <t xml:space="preserve">1 - Saisir les données relatives aux collaborateurs et à leur rémunération (Onglet "2-Collaborateurs")
2 - Les résultats s'affichent automatiquement dans la partie "Résultats" ci-dessus.
</t>
    </r>
    <r>
      <rPr>
        <u/>
        <sz val="11"/>
        <color theme="1"/>
        <rFont val="Calibri"/>
        <family val="2"/>
        <scheme val="minor"/>
      </rPr>
      <t>/!\</t>
    </r>
    <r>
      <rPr>
        <sz val="11"/>
        <color theme="1"/>
        <rFont val="Calibri"/>
        <family val="2"/>
        <scheme val="minor"/>
      </rPr>
      <t xml:space="preserve"> Ne pas toucher aux autres onglets, ni aux cellules ci-dessus</t>
    </r>
    <r>
      <rPr>
        <b/>
        <sz val="11"/>
        <color theme="1"/>
        <rFont val="Calibri"/>
        <family val="2"/>
        <scheme val="minor"/>
      </rPr>
      <t xml:space="preserve">
Informations complémentaires :
</t>
    </r>
    <r>
      <rPr>
        <sz val="11"/>
        <color theme="1"/>
        <rFont val="Calibri"/>
        <family val="2"/>
        <scheme val="minor"/>
      </rPr>
      <t>Dans le cadre d'une mesure de l'Empreinte Sociétale, les valeurs produites ci-dessus doivent être associées à la valeur ajoutée nette de l'entreprise.</t>
    </r>
    <r>
      <rPr>
        <b/>
        <sz val="11"/>
        <color theme="1"/>
        <rFont val="Calibri"/>
        <family val="2"/>
        <scheme val="minor"/>
      </rPr>
      <t xml:space="preserve">
En cas de problème, n'hésitez pas à envoyer un message. Merci.</t>
    </r>
  </si>
  <si>
    <t>Contrats de formation</t>
  </si>
  <si>
    <t>Autres contrats</t>
  </si>
  <si>
    <t>Montant lié à la formation</t>
  </si>
  <si>
    <t>€</t>
  </si>
  <si>
    <t>Part des rémunérations</t>
  </si>
  <si>
    <t>REMUNERATION - CONTRATS DE FORMATION</t>
  </si>
  <si>
    <t xml:space="preserve">    EN PART DU MONTANT TOTAL DES REMUNARATIONS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</si>
</sst>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_-* #,##0.00\ [$€-40C]_-;\-* #,##0.00\ [$€-40C]_-;_-* &quot;-&quot;??\ [$€-40C]_-;_-@_-"/>
    <numFmt numFmtId="165" formatCode="0.0"/>
    <numFmt numFmtId="166" formatCode="_-* #,##0\ [$€-40C]_-;\-* #,##0\ [$€-40C]_-;_-* &quot;-&quot;??\ [$€-40C]_-;_-@_-"/>
    <numFmt numFmtId="167" formatCode="_-* #,##0\ &quot;€&quot;_-;\-* #,##0\ &quot;€&quot;_-;_-* &quot;-&quot;??\ &quot;€&quot;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166" fontId="0" fillId="0" borderId="0" xfId="0" applyNumberFormat="1"/>
    <xf numFmtId="0" fontId="3" fillId="3" borderId="0" xfId="0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165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166" fontId="0" fillId="0" borderId="2" xfId="0" applyNumberFormat="1" applyBorder="1"/>
    <xf numFmtId="165" fontId="3" fillId="4" borderId="6" xfId="0" applyNumberFormat="1" applyFont="1" applyFill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5" fillId="6" borderId="1" xfId="0" applyFont="1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/>
    <xf numFmtId="0" fontId="0" fillId="0" borderId="9" xfId="0" applyBorder="1"/>
    <xf numFmtId="0" fontId="0" fillId="6" borderId="9" xfId="0" applyFill="1" applyBorder="1"/>
    <xf numFmtId="0" fontId="0" fillId="0" borderId="0" xfId="0" applyAlignment="1">
      <alignment vertical="center"/>
    </xf>
    <xf numFmtId="0" fontId="2" fillId="0" borderId="1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4" borderId="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left"/>
    </xf>
    <xf numFmtId="0" fontId="6" fillId="3" borderId="10" xfId="0" applyFont="1" applyFill="1" applyBorder="1"/>
    <xf numFmtId="0" fontId="6" fillId="5" borderId="11" xfId="0" applyFont="1" applyFill="1" applyBorder="1"/>
    <xf numFmtId="0" fontId="6" fillId="3" borderId="11" xfId="0" applyFont="1" applyFill="1" applyBorder="1"/>
    <xf numFmtId="165" fontId="9" fillId="6" borderId="0" xfId="0" applyNumberFormat="1" applyFont="1" applyFill="1" applyBorder="1" applyAlignment="1">
      <alignment horizontal="center"/>
    </xf>
    <xf numFmtId="0" fontId="9" fillId="6" borderId="0" xfId="0" applyFont="1" applyFill="1" applyBorder="1" applyAlignment="1">
      <alignment horizontal="left"/>
    </xf>
    <xf numFmtId="165" fontId="10" fillId="6" borderId="7" xfId="0" applyNumberFormat="1" applyFont="1" applyFill="1" applyBorder="1" applyAlignment="1">
      <alignment horizontal="center"/>
    </xf>
    <xf numFmtId="0" fontId="10" fillId="6" borderId="7" xfId="0" quotePrefix="1" applyFont="1" applyFill="1" applyBorder="1"/>
    <xf numFmtId="165" fontId="10" fillId="6" borderId="2" xfId="0" applyNumberFormat="1" applyFont="1" applyFill="1" applyBorder="1" applyAlignment="1">
      <alignment horizontal="center"/>
    </xf>
    <xf numFmtId="0" fontId="10" fillId="6" borderId="2" xfId="0" applyFont="1" applyFill="1" applyBorder="1" applyAlignment="1">
      <alignment horizontal="left"/>
    </xf>
    <xf numFmtId="0" fontId="11" fillId="6" borderId="3" xfId="0" applyFont="1" applyFill="1" applyBorder="1"/>
    <xf numFmtId="0" fontId="10" fillId="6" borderId="7" xfId="0" applyFont="1" applyFill="1" applyBorder="1" applyAlignment="1">
      <alignment horizontal="left"/>
    </xf>
    <xf numFmtId="0" fontId="11" fillId="6" borderId="8" xfId="0" applyFont="1" applyFill="1" applyBorder="1"/>
    <xf numFmtId="0" fontId="8" fillId="2" borderId="10" xfId="0" applyFont="1" applyFill="1" applyBorder="1" applyAlignment="1">
      <alignment horizontal="left"/>
    </xf>
    <xf numFmtId="0" fontId="11" fillId="6" borderId="8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167" fontId="11" fillId="0" borderId="0" xfId="1" applyNumberFormat="1" applyFont="1" applyBorder="1" applyAlignment="1">
      <alignment horizontal="center"/>
    </xf>
    <xf numFmtId="167" fontId="11" fillId="0" borderId="1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165" fontId="10" fillId="0" borderId="2" xfId="0" applyNumberFormat="1" applyFont="1" applyBorder="1" applyAlignment="1">
      <alignment horizontal="center"/>
    </xf>
    <xf numFmtId="165" fontId="10" fillId="0" borderId="3" xfId="0" applyNumberFormat="1" applyFont="1" applyBorder="1" applyAlignment="1">
      <alignment horizontal="center"/>
    </xf>
    <xf numFmtId="165" fontId="8" fillId="2" borderId="12" xfId="0" applyNumberFormat="1" applyFont="1" applyFill="1" applyBorder="1" applyAlignment="1">
      <alignment horizontal="center" vertical="center"/>
    </xf>
    <xf numFmtId="165" fontId="10" fillId="6" borderId="7" xfId="0" applyNumberFormat="1" applyFont="1" applyFill="1" applyBorder="1" applyAlignment="1">
      <alignment horizontal="center" vertical="center"/>
    </xf>
    <xf numFmtId="0" fontId="11" fillId="6" borderId="7" xfId="0" quotePrefix="1" applyFont="1" applyFill="1" applyBorder="1" applyAlignment="1">
      <alignment horizontal="left"/>
    </xf>
    <xf numFmtId="0" fontId="11" fillId="6" borderId="7" xfId="0" applyFont="1" applyFill="1" applyBorder="1" applyAlignment="1">
      <alignment horizontal="right"/>
    </xf>
    <xf numFmtId="1" fontId="11" fillId="6" borderId="8" xfId="0" applyNumberFormat="1" applyFont="1" applyFill="1" applyBorder="1" applyAlignment="1">
      <alignment horizontal="right"/>
    </xf>
    <xf numFmtId="165" fontId="8" fillId="2" borderId="10" xfId="0" applyNumberFormat="1" applyFont="1" applyFill="1" applyBorder="1" applyAlignment="1">
      <alignment horizontal="center" vertical="center"/>
    </xf>
    <xf numFmtId="165" fontId="8" fillId="2" borderId="7" xfId="0" applyNumberFormat="1" applyFont="1" applyFill="1" applyBorder="1" applyAlignment="1">
      <alignment horizontal="center" vertical="center"/>
    </xf>
    <xf numFmtId="0" fontId="8" fillId="2" borderId="7" xfId="0" quotePrefix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1" fontId="8" fillId="2" borderId="8" xfId="0" applyNumberFormat="1" applyFont="1" applyFill="1" applyBorder="1" applyAlignment="1">
      <alignment horizontal="center" vertical="center"/>
    </xf>
    <xf numFmtId="165" fontId="9" fillId="6" borderId="11" xfId="0" applyNumberFormat="1" applyFont="1" applyFill="1" applyBorder="1" applyAlignment="1">
      <alignment horizontal="center" vertical="center"/>
    </xf>
    <xf numFmtId="1" fontId="11" fillId="6" borderId="2" xfId="0" applyNumberFormat="1" applyFont="1" applyFill="1" applyBorder="1" applyAlignment="1">
      <alignment horizontal="center" vertical="center"/>
    </xf>
    <xf numFmtId="165" fontId="11" fillId="6" borderId="2" xfId="0" quotePrefix="1" applyNumberFormat="1" applyFont="1" applyFill="1" applyBorder="1" applyAlignment="1">
      <alignment horizontal="center" vertical="center"/>
    </xf>
    <xf numFmtId="165" fontId="11" fillId="6" borderId="2" xfId="0" applyNumberFormat="1" applyFont="1" applyFill="1" applyBorder="1" applyAlignment="1">
      <alignment horizontal="center" vertical="center"/>
    </xf>
    <xf numFmtId="165" fontId="10" fillId="6" borderId="3" xfId="0" applyNumberFormat="1" applyFont="1" applyFill="1" applyBorder="1" applyAlignment="1">
      <alignment horizontal="center" vertical="center"/>
    </xf>
    <xf numFmtId="165" fontId="8" fillId="4" borderId="0" xfId="0" applyNumberFormat="1" applyFont="1" applyFill="1" applyAlignment="1">
      <alignment horizontal="center" vertical="center"/>
    </xf>
    <xf numFmtId="1" fontId="8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10" fillId="6" borderId="8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44" fontId="11" fillId="0" borderId="1" xfId="1" applyFont="1" applyBorder="1" applyAlignment="1">
      <alignment horizontal="center"/>
    </xf>
    <xf numFmtId="44" fontId="11" fillId="0" borderId="0" xfId="1" applyNumberFormat="1" applyFont="1" applyBorder="1" applyAlignment="1">
      <alignment horizontal="center"/>
    </xf>
    <xf numFmtId="44" fontId="10" fillId="6" borderId="7" xfId="0" applyNumberFormat="1" applyFont="1" applyFill="1" applyBorder="1" applyAlignment="1">
      <alignment horizontal="center"/>
    </xf>
    <xf numFmtId="1" fontId="10" fillId="6" borderId="2" xfId="0" applyNumberFormat="1" applyFont="1" applyFill="1" applyBorder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0540-2C12-495B-9F5C-34E0A4559E92}">
  <dimension ref="A1:D20"/>
  <sheetViews>
    <sheetView tabSelected="1" workbookViewId="0">
      <selection activeCell="G10" sqref="G10"/>
    </sheetView>
  </sheetViews>
  <sheetFormatPr baseColWidth="10" defaultRowHeight="14.4" x14ac:dyDescent="0.3"/>
  <cols>
    <col min="1" max="1" width="52.5546875" customWidth="1"/>
    <col min="2" max="2" width="14.21875" style="1" customWidth="1"/>
    <col min="4" max="4" width="36.88671875" customWidth="1"/>
  </cols>
  <sheetData>
    <row r="1" spans="1:4" ht="18" x14ac:dyDescent="0.35">
      <c r="A1" s="36" t="s">
        <v>16</v>
      </c>
      <c r="B1" s="37"/>
      <c r="C1" s="37"/>
      <c r="D1" s="38"/>
    </row>
    <row r="2" spans="1:4" x14ac:dyDescent="0.3">
      <c r="A2" s="39"/>
      <c r="B2" s="40"/>
      <c r="C2" s="40"/>
      <c r="D2" s="41"/>
    </row>
    <row r="3" spans="1:4" ht="15.6" x14ac:dyDescent="0.3">
      <c r="A3" s="42" t="s">
        <v>17</v>
      </c>
      <c r="B3" s="43"/>
      <c r="C3" s="43"/>
      <c r="D3" s="44"/>
    </row>
    <row r="4" spans="1:4" ht="18" x14ac:dyDescent="0.35">
      <c r="A4" s="45" t="s">
        <v>25</v>
      </c>
      <c r="B4" s="49" t="str">
        <f>IFERROR(SUM('2-Collaborateurs'!D2:D51)/SUM('2-Collaborateurs'!E2:E51)," - ")</f>
        <v xml:space="preserve"> - </v>
      </c>
      <c r="C4" s="50" t="s">
        <v>26</v>
      </c>
      <c r="D4" s="27"/>
    </row>
    <row r="5" spans="1:4" ht="15.6" x14ac:dyDescent="0.3">
      <c r="A5" s="46" t="s">
        <v>14</v>
      </c>
      <c r="B5" s="51" t="str">
        <f>DIS!B1</f>
        <v xml:space="preserve"> - </v>
      </c>
      <c r="C5" s="52" t="s">
        <v>2</v>
      </c>
      <c r="D5" s="28"/>
    </row>
    <row r="6" spans="1:4" ht="15.6" x14ac:dyDescent="0.3">
      <c r="A6" s="46" t="s">
        <v>34</v>
      </c>
      <c r="B6" s="51" t="str">
        <f>DIS!A3</f>
        <v xml:space="preserve"> - </v>
      </c>
      <c r="C6" s="52"/>
      <c r="D6" s="28"/>
    </row>
    <row r="7" spans="1:4" ht="15.6" x14ac:dyDescent="0.3">
      <c r="A7" s="46" t="s">
        <v>35</v>
      </c>
      <c r="B7" s="51" t="str">
        <f>DIS!E3</f>
        <v xml:space="preserve"> - </v>
      </c>
      <c r="C7" s="52"/>
      <c r="D7" s="28"/>
    </row>
    <row r="8" spans="1:4" x14ac:dyDescent="0.3">
      <c r="A8" s="30"/>
      <c r="B8" s="25"/>
      <c r="C8" s="26"/>
      <c r="D8" s="29"/>
    </row>
    <row r="9" spans="1:4" ht="15.6" x14ac:dyDescent="0.3">
      <c r="A9" s="42" t="s">
        <v>18</v>
      </c>
      <c r="B9" s="43"/>
      <c r="C9" s="43"/>
      <c r="D9" s="44"/>
    </row>
    <row r="10" spans="1:4" ht="15.6" x14ac:dyDescent="0.3">
      <c r="A10" s="47" t="s">
        <v>27</v>
      </c>
      <c r="B10" s="53" t="str">
        <f>GIN!B6</f>
        <v xml:space="preserve"> - </v>
      </c>
      <c r="C10" s="54" t="s">
        <v>26</v>
      </c>
      <c r="D10" s="55"/>
    </row>
    <row r="11" spans="1:4" ht="15.6" x14ac:dyDescent="0.3">
      <c r="A11" s="47" t="s">
        <v>28</v>
      </c>
      <c r="B11" s="51" t="str">
        <f>GIN!C6</f>
        <v xml:space="preserve"> - </v>
      </c>
      <c r="C11" s="56" t="s">
        <v>26</v>
      </c>
      <c r="D11" s="57"/>
    </row>
    <row r="12" spans="1:4" ht="15.6" x14ac:dyDescent="0.3">
      <c r="A12" s="48" t="s">
        <v>39</v>
      </c>
      <c r="B12" s="53" t="str">
        <f>GIN!B1</f>
        <v xml:space="preserve"> - </v>
      </c>
      <c r="C12" s="54" t="s">
        <v>3</v>
      </c>
      <c r="D12" s="55"/>
    </row>
    <row r="13" spans="1:4" ht="15.6" x14ac:dyDescent="0.3">
      <c r="A13" s="46" t="s">
        <v>38</v>
      </c>
      <c r="B13" s="51" t="str">
        <f>GIN!B2</f>
        <v xml:space="preserve"> - </v>
      </c>
      <c r="C13" s="56" t="s">
        <v>3</v>
      </c>
      <c r="D13" s="57"/>
    </row>
    <row r="14" spans="1:4" x14ac:dyDescent="0.3">
      <c r="A14" s="31"/>
      <c r="B14" s="25"/>
      <c r="C14" s="26"/>
      <c r="D14" s="29"/>
    </row>
    <row r="15" spans="1:4" ht="15.6" x14ac:dyDescent="0.3">
      <c r="A15" s="42" t="s">
        <v>41</v>
      </c>
      <c r="B15" s="43"/>
      <c r="C15" s="43"/>
      <c r="D15" s="44"/>
    </row>
    <row r="16" spans="1:4" ht="15.6" x14ac:dyDescent="0.3">
      <c r="A16" s="48" t="s">
        <v>46</v>
      </c>
      <c r="B16" s="94">
        <f>KNW!B1</f>
        <v>0</v>
      </c>
      <c r="C16" s="54" t="s">
        <v>44</v>
      </c>
      <c r="D16" s="55"/>
    </row>
    <row r="17" spans="1:4" ht="15.6" x14ac:dyDescent="0.3">
      <c r="A17" s="47" t="s">
        <v>47</v>
      </c>
      <c r="B17" s="51" t="str">
        <f>KNW!B2</f>
        <v xml:space="preserve"> - </v>
      </c>
      <c r="C17" s="56" t="s">
        <v>3</v>
      </c>
      <c r="D17" s="57"/>
    </row>
    <row r="18" spans="1:4" x14ac:dyDescent="0.3">
      <c r="A18" s="31"/>
      <c r="B18" s="25"/>
      <c r="C18" s="26"/>
      <c r="D18" s="29"/>
    </row>
    <row r="19" spans="1:4" ht="15.6" x14ac:dyDescent="0.3">
      <c r="A19" s="42" t="s">
        <v>29</v>
      </c>
      <c r="B19" s="43"/>
      <c r="C19" s="43"/>
      <c r="D19" s="44"/>
    </row>
    <row r="20" spans="1:4" ht="201.6" customHeight="1" x14ac:dyDescent="0.3">
      <c r="A20" s="33" t="s">
        <v>40</v>
      </c>
      <c r="B20" s="34"/>
      <c r="C20" s="34"/>
      <c r="D20" s="35"/>
    </row>
  </sheetData>
  <mergeCells count="7">
    <mergeCell ref="A20:D20"/>
    <mergeCell ref="A1:D1"/>
    <mergeCell ref="A3:D3"/>
    <mergeCell ref="A2:D2"/>
    <mergeCell ref="A9:D9"/>
    <mergeCell ref="A19:D19"/>
    <mergeCell ref="A15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76DD-BF83-4A9A-99F7-A64F46A3B42A}">
  <dimension ref="A1:G52"/>
  <sheetViews>
    <sheetView workbookViewId="0">
      <selection activeCell="E12" sqref="E12"/>
    </sheetView>
  </sheetViews>
  <sheetFormatPr baseColWidth="10" defaultRowHeight="14.4" x14ac:dyDescent="0.3"/>
  <cols>
    <col min="1" max="1" width="6.88671875" style="1" customWidth="1"/>
    <col min="2" max="2" width="64.88671875" customWidth="1"/>
    <col min="3" max="3" width="12.6640625" style="3" customWidth="1"/>
    <col min="4" max="4" width="29.88671875" style="2" customWidth="1"/>
    <col min="5" max="5" width="23.5546875" customWidth="1"/>
    <col min="6" max="6" width="25.6640625" style="1" customWidth="1"/>
    <col min="7" max="7" width="22.33203125" style="22" customWidth="1"/>
  </cols>
  <sheetData>
    <row r="1" spans="1:7" s="1" customFormat="1" ht="36" x14ac:dyDescent="0.3">
      <c r="A1" s="8" t="s">
        <v>9</v>
      </c>
      <c r="B1" s="5" t="s">
        <v>4</v>
      </c>
      <c r="C1" s="6" t="s">
        <v>5</v>
      </c>
      <c r="D1" s="7" t="s">
        <v>6</v>
      </c>
      <c r="E1" s="5" t="s">
        <v>7</v>
      </c>
      <c r="F1" s="10" t="s">
        <v>8</v>
      </c>
      <c r="G1" s="19" t="s">
        <v>10</v>
      </c>
    </row>
    <row r="2" spans="1:7" x14ac:dyDescent="0.3">
      <c r="A2" s="1">
        <v>1</v>
      </c>
      <c r="D2" s="4"/>
      <c r="F2" s="23"/>
      <c r="G2" s="20" t="str">
        <f t="shared" ref="G2:G9" si="0">IF(E2&gt;0,D2/E2,"")</f>
        <v/>
      </c>
    </row>
    <row r="3" spans="1:7" x14ac:dyDescent="0.3">
      <c r="A3" s="1">
        <v>2</v>
      </c>
      <c r="D3" s="4"/>
      <c r="F3" s="23"/>
      <c r="G3" s="20" t="str">
        <f t="shared" si="0"/>
        <v/>
      </c>
    </row>
    <row r="4" spans="1:7" x14ac:dyDescent="0.3">
      <c r="A4" s="1">
        <v>3</v>
      </c>
      <c r="D4" s="4"/>
      <c r="F4" s="23"/>
      <c r="G4" s="20" t="str">
        <f t="shared" si="0"/>
        <v/>
      </c>
    </row>
    <row r="5" spans="1:7" x14ac:dyDescent="0.3">
      <c r="A5" s="1">
        <v>4</v>
      </c>
      <c r="D5" s="4"/>
      <c r="F5" s="23"/>
      <c r="G5" s="20" t="str">
        <f t="shared" si="0"/>
        <v/>
      </c>
    </row>
    <row r="6" spans="1:7" x14ac:dyDescent="0.3">
      <c r="A6" s="1">
        <v>5</v>
      </c>
      <c r="D6" s="4"/>
      <c r="F6" s="23"/>
      <c r="G6" s="20" t="str">
        <f t="shared" si="0"/>
        <v/>
      </c>
    </row>
    <row r="7" spans="1:7" x14ac:dyDescent="0.3">
      <c r="A7" s="1">
        <v>6</v>
      </c>
      <c r="D7" s="4"/>
      <c r="F7" s="23"/>
      <c r="G7" s="20" t="str">
        <f t="shared" si="0"/>
        <v/>
      </c>
    </row>
    <row r="8" spans="1:7" x14ac:dyDescent="0.3">
      <c r="A8" s="1">
        <v>7</v>
      </c>
      <c r="D8" s="4"/>
      <c r="F8" s="23"/>
      <c r="G8" s="20" t="str">
        <f t="shared" si="0"/>
        <v/>
      </c>
    </row>
    <row r="9" spans="1:7" x14ac:dyDescent="0.3">
      <c r="A9" s="1">
        <v>8</v>
      </c>
      <c r="D9" s="4"/>
      <c r="F9" s="23"/>
      <c r="G9" s="20" t="str">
        <f t="shared" si="0"/>
        <v/>
      </c>
    </row>
    <row r="10" spans="1:7" x14ac:dyDescent="0.3">
      <c r="A10" s="1">
        <v>9</v>
      </c>
      <c r="D10" s="4"/>
      <c r="F10" s="23"/>
      <c r="G10" s="20" t="str">
        <f>IF(E10&gt;0,D10/E10,"")</f>
        <v/>
      </c>
    </row>
    <row r="11" spans="1:7" x14ac:dyDescent="0.3">
      <c r="A11" s="1">
        <v>10</v>
      </c>
      <c r="D11" s="4"/>
      <c r="F11" s="23"/>
      <c r="G11" s="20" t="str">
        <f t="shared" ref="G11:G17" si="1">IF(E11&gt;0,D11/E11,"")</f>
        <v/>
      </c>
    </row>
    <row r="12" spans="1:7" x14ac:dyDescent="0.3">
      <c r="A12" s="1">
        <v>11</v>
      </c>
      <c r="D12" s="4"/>
      <c r="F12" s="23"/>
      <c r="G12" s="20" t="str">
        <f t="shared" si="1"/>
        <v/>
      </c>
    </row>
    <row r="13" spans="1:7" x14ac:dyDescent="0.3">
      <c r="A13" s="1">
        <v>12</v>
      </c>
      <c r="D13" s="4"/>
      <c r="F13" s="23"/>
      <c r="G13" s="20" t="str">
        <f t="shared" si="1"/>
        <v/>
      </c>
    </row>
    <row r="14" spans="1:7" x14ac:dyDescent="0.3">
      <c r="A14" s="1">
        <v>13</v>
      </c>
      <c r="D14" s="4"/>
      <c r="F14" s="23"/>
      <c r="G14" s="20" t="str">
        <f t="shared" si="1"/>
        <v/>
      </c>
    </row>
    <row r="15" spans="1:7" x14ac:dyDescent="0.3">
      <c r="A15" s="1">
        <v>14</v>
      </c>
      <c r="D15" s="4"/>
      <c r="F15" s="23"/>
      <c r="G15" s="20" t="str">
        <f t="shared" si="1"/>
        <v/>
      </c>
    </row>
    <row r="16" spans="1:7" x14ac:dyDescent="0.3">
      <c r="A16" s="1">
        <v>15</v>
      </c>
      <c r="D16" s="4"/>
      <c r="F16" s="23"/>
      <c r="G16" s="20" t="str">
        <f t="shared" si="1"/>
        <v/>
      </c>
    </row>
    <row r="17" spans="1:7" x14ac:dyDescent="0.3">
      <c r="A17" s="1">
        <v>16</v>
      </c>
      <c r="D17" s="4"/>
      <c r="F17" s="23"/>
      <c r="G17" s="20" t="str">
        <f t="shared" si="1"/>
        <v/>
      </c>
    </row>
    <row r="18" spans="1:7" x14ac:dyDescent="0.3">
      <c r="A18" s="1">
        <v>17</v>
      </c>
      <c r="D18" s="4"/>
      <c r="F18" s="23"/>
      <c r="G18" s="20" t="str">
        <f t="shared" ref="G18:G51" si="2">IF(E18&gt;0,D18/E18,"")</f>
        <v/>
      </c>
    </row>
    <row r="19" spans="1:7" x14ac:dyDescent="0.3">
      <c r="A19" s="1">
        <v>18</v>
      </c>
      <c r="D19" s="4"/>
      <c r="F19" s="23"/>
      <c r="G19" s="20" t="str">
        <f t="shared" si="2"/>
        <v/>
      </c>
    </row>
    <row r="20" spans="1:7" x14ac:dyDescent="0.3">
      <c r="A20" s="1">
        <v>19</v>
      </c>
      <c r="D20" s="4"/>
      <c r="F20" s="23"/>
      <c r="G20" s="20" t="str">
        <f t="shared" si="2"/>
        <v/>
      </c>
    </row>
    <row r="21" spans="1:7" x14ac:dyDescent="0.3">
      <c r="A21" s="1">
        <v>20</v>
      </c>
      <c r="D21" s="4"/>
      <c r="F21" s="23"/>
      <c r="G21" s="20" t="str">
        <f t="shared" si="2"/>
        <v/>
      </c>
    </row>
    <row r="22" spans="1:7" x14ac:dyDescent="0.3">
      <c r="A22" s="1">
        <v>21</v>
      </c>
      <c r="D22" s="4"/>
      <c r="F22" s="23"/>
      <c r="G22" s="20" t="str">
        <f t="shared" si="2"/>
        <v/>
      </c>
    </row>
    <row r="23" spans="1:7" x14ac:dyDescent="0.3">
      <c r="A23" s="1">
        <v>22</v>
      </c>
      <c r="D23" s="4"/>
      <c r="F23" s="23"/>
      <c r="G23" s="20" t="str">
        <f t="shared" si="2"/>
        <v/>
      </c>
    </row>
    <row r="24" spans="1:7" x14ac:dyDescent="0.3">
      <c r="A24" s="1">
        <v>23</v>
      </c>
      <c r="D24" s="4"/>
      <c r="F24" s="23"/>
      <c r="G24" s="20" t="str">
        <f t="shared" si="2"/>
        <v/>
      </c>
    </row>
    <row r="25" spans="1:7" x14ac:dyDescent="0.3">
      <c r="A25" s="1">
        <v>24</v>
      </c>
      <c r="D25" s="4"/>
      <c r="F25" s="23"/>
      <c r="G25" s="20" t="str">
        <f t="shared" si="2"/>
        <v/>
      </c>
    </row>
    <row r="26" spans="1:7" x14ac:dyDescent="0.3">
      <c r="A26" s="1">
        <v>25</v>
      </c>
      <c r="D26" s="4"/>
      <c r="F26" s="23"/>
      <c r="G26" s="20" t="str">
        <f t="shared" si="2"/>
        <v/>
      </c>
    </row>
    <row r="27" spans="1:7" x14ac:dyDescent="0.3">
      <c r="A27" s="1">
        <v>26</v>
      </c>
      <c r="D27" s="4"/>
      <c r="F27" s="23"/>
      <c r="G27" s="20" t="str">
        <f t="shared" si="2"/>
        <v/>
      </c>
    </row>
    <row r="28" spans="1:7" x14ac:dyDescent="0.3">
      <c r="A28" s="1">
        <v>27</v>
      </c>
      <c r="D28" s="4"/>
      <c r="F28" s="23"/>
      <c r="G28" s="20" t="str">
        <f t="shared" si="2"/>
        <v/>
      </c>
    </row>
    <row r="29" spans="1:7" x14ac:dyDescent="0.3">
      <c r="A29" s="1">
        <v>28</v>
      </c>
      <c r="D29" s="4"/>
      <c r="F29" s="23"/>
      <c r="G29" s="20" t="str">
        <f t="shared" si="2"/>
        <v/>
      </c>
    </row>
    <row r="30" spans="1:7" x14ac:dyDescent="0.3">
      <c r="A30" s="1">
        <v>29</v>
      </c>
      <c r="D30" s="4"/>
      <c r="F30" s="23"/>
      <c r="G30" s="20" t="str">
        <f t="shared" si="2"/>
        <v/>
      </c>
    </row>
    <row r="31" spans="1:7" x14ac:dyDescent="0.3">
      <c r="A31" s="1">
        <v>30</v>
      </c>
      <c r="D31" s="4"/>
      <c r="F31" s="23"/>
      <c r="G31" s="20" t="str">
        <f t="shared" si="2"/>
        <v/>
      </c>
    </row>
    <row r="32" spans="1:7" x14ac:dyDescent="0.3">
      <c r="A32" s="1">
        <v>31</v>
      </c>
      <c r="D32" s="4"/>
      <c r="F32" s="23"/>
      <c r="G32" s="20" t="str">
        <f t="shared" si="2"/>
        <v/>
      </c>
    </row>
    <row r="33" spans="1:7" x14ac:dyDescent="0.3">
      <c r="A33" s="1">
        <v>32</v>
      </c>
      <c r="D33" s="4"/>
      <c r="F33" s="23"/>
      <c r="G33" s="20" t="str">
        <f t="shared" si="2"/>
        <v/>
      </c>
    </row>
    <row r="34" spans="1:7" x14ac:dyDescent="0.3">
      <c r="A34" s="1">
        <v>33</v>
      </c>
      <c r="D34" s="4"/>
      <c r="F34" s="23"/>
      <c r="G34" s="20" t="str">
        <f t="shared" si="2"/>
        <v/>
      </c>
    </row>
    <row r="35" spans="1:7" x14ac:dyDescent="0.3">
      <c r="A35" s="1">
        <v>34</v>
      </c>
      <c r="D35" s="4"/>
      <c r="F35" s="23"/>
      <c r="G35" s="20" t="str">
        <f t="shared" si="2"/>
        <v/>
      </c>
    </row>
    <row r="36" spans="1:7" x14ac:dyDescent="0.3">
      <c r="A36" s="1">
        <v>35</v>
      </c>
      <c r="D36" s="4"/>
      <c r="F36" s="23"/>
      <c r="G36" s="20" t="str">
        <f t="shared" si="2"/>
        <v/>
      </c>
    </row>
    <row r="37" spans="1:7" x14ac:dyDescent="0.3">
      <c r="A37" s="1">
        <v>36</v>
      </c>
      <c r="D37" s="4"/>
      <c r="F37" s="23"/>
      <c r="G37" s="20" t="str">
        <f t="shared" si="2"/>
        <v/>
      </c>
    </row>
    <row r="38" spans="1:7" x14ac:dyDescent="0.3">
      <c r="A38" s="1">
        <v>37</v>
      </c>
      <c r="D38" s="4"/>
      <c r="F38" s="23"/>
      <c r="G38" s="20" t="str">
        <f t="shared" si="2"/>
        <v/>
      </c>
    </row>
    <row r="39" spans="1:7" x14ac:dyDescent="0.3">
      <c r="A39" s="1">
        <v>38</v>
      </c>
      <c r="D39" s="4"/>
      <c r="F39" s="23"/>
      <c r="G39" s="20" t="str">
        <f t="shared" si="2"/>
        <v/>
      </c>
    </row>
    <row r="40" spans="1:7" x14ac:dyDescent="0.3">
      <c r="A40" s="1">
        <v>39</v>
      </c>
      <c r="D40" s="4"/>
      <c r="F40" s="23"/>
      <c r="G40" s="20" t="str">
        <f t="shared" si="2"/>
        <v/>
      </c>
    </row>
    <row r="41" spans="1:7" x14ac:dyDescent="0.3">
      <c r="A41" s="1">
        <v>40</v>
      </c>
      <c r="D41" s="4"/>
      <c r="F41" s="23"/>
      <c r="G41" s="20" t="str">
        <f t="shared" si="2"/>
        <v/>
      </c>
    </row>
    <row r="42" spans="1:7" x14ac:dyDescent="0.3">
      <c r="A42" s="1">
        <v>41</v>
      </c>
      <c r="D42" s="4"/>
      <c r="F42" s="23"/>
      <c r="G42" s="20" t="str">
        <f t="shared" si="2"/>
        <v/>
      </c>
    </row>
    <row r="43" spans="1:7" x14ac:dyDescent="0.3">
      <c r="A43" s="1">
        <v>42</v>
      </c>
      <c r="D43" s="4"/>
      <c r="F43" s="23"/>
      <c r="G43" s="20" t="str">
        <f t="shared" si="2"/>
        <v/>
      </c>
    </row>
    <row r="44" spans="1:7" x14ac:dyDescent="0.3">
      <c r="A44" s="1">
        <v>43</v>
      </c>
      <c r="D44" s="4"/>
      <c r="F44" s="23"/>
      <c r="G44" s="20" t="str">
        <f t="shared" si="2"/>
        <v/>
      </c>
    </row>
    <row r="45" spans="1:7" x14ac:dyDescent="0.3">
      <c r="A45" s="1">
        <v>44</v>
      </c>
      <c r="D45" s="4"/>
      <c r="F45" s="23"/>
      <c r="G45" s="20" t="str">
        <f t="shared" si="2"/>
        <v/>
      </c>
    </row>
    <row r="46" spans="1:7" x14ac:dyDescent="0.3">
      <c r="A46" s="1">
        <v>45</v>
      </c>
      <c r="D46" s="4"/>
      <c r="F46" s="23"/>
      <c r="G46" s="20" t="str">
        <f t="shared" si="2"/>
        <v/>
      </c>
    </row>
    <row r="47" spans="1:7" x14ac:dyDescent="0.3">
      <c r="A47" s="1">
        <v>46</v>
      </c>
      <c r="D47" s="4"/>
      <c r="F47" s="23"/>
      <c r="G47" s="20" t="str">
        <f t="shared" si="2"/>
        <v/>
      </c>
    </row>
    <row r="48" spans="1:7" x14ac:dyDescent="0.3">
      <c r="A48" s="1">
        <v>47</v>
      </c>
      <c r="D48" s="4"/>
      <c r="F48" s="23"/>
      <c r="G48" s="20" t="str">
        <f t="shared" si="2"/>
        <v/>
      </c>
    </row>
    <row r="49" spans="1:7" x14ac:dyDescent="0.3">
      <c r="A49" s="1">
        <v>48</v>
      </c>
      <c r="D49" s="4"/>
      <c r="F49" s="23"/>
      <c r="G49" s="20" t="str">
        <f t="shared" si="2"/>
        <v/>
      </c>
    </row>
    <row r="50" spans="1:7" x14ac:dyDescent="0.3">
      <c r="A50" s="1">
        <v>49</v>
      </c>
      <c r="D50" s="4"/>
      <c r="F50" s="23"/>
      <c r="G50" s="20" t="str">
        <f t="shared" si="2"/>
        <v/>
      </c>
    </row>
    <row r="51" spans="1:7" x14ac:dyDescent="0.3">
      <c r="A51" s="15">
        <v>50</v>
      </c>
      <c r="B51" s="16"/>
      <c r="C51" s="17"/>
      <c r="D51" s="18"/>
      <c r="E51" s="16"/>
      <c r="F51" s="23"/>
      <c r="G51" s="21" t="str">
        <f t="shared" si="2"/>
        <v/>
      </c>
    </row>
    <row r="52" spans="1:7" x14ac:dyDescent="0.3">
      <c r="D52" s="4"/>
      <c r="F52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13EC-8441-4AB2-B274-8EDB90555D1C}">
  <dimension ref="A1:E53"/>
  <sheetViews>
    <sheetView workbookViewId="0">
      <selection activeCell="E16" sqref="E16"/>
    </sheetView>
  </sheetViews>
  <sheetFormatPr baseColWidth="10" defaultRowHeight="14.4" x14ac:dyDescent="0.3"/>
  <cols>
    <col min="1" max="1" width="25.88671875" style="9" customWidth="1"/>
    <col min="2" max="2" width="22.44140625" style="11" customWidth="1"/>
    <col min="3" max="3" width="20.88671875" style="1" customWidth="1"/>
    <col min="4" max="4" width="23.5546875" style="13" customWidth="1"/>
    <col min="5" max="5" width="23" style="14" customWidth="1"/>
  </cols>
  <sheetData>
    <row r="1" spans="1:5" ht="25.8" customHeight="1" x14ac:dyDescent="0.3">
      <c r="A1" s="70" t="s">
        <v>15</v>
      </c>
      <c r="B1" s="71" t="str">
        <f>IFERROR(((2*E5)/(C5*SUMPRODUCT(_xlfn.ANCHORARRAY(A5),_xlfn.ANCHORARRAY(B5)))-(C5+1)/C5)*100," - ")</f>
        <v xml:space="preserve"> - </v>
      </c>
      <c r="C1" s="72" t="s">
        <v>2</v>
      </c>
      <c r="D1" s="73"/>
      <c r="E1" s="74"/>
    </row>
    <row r="2" spans="1:5" s="32" customFormat="1" ht="24.6" customHeight="1" x14ac:dyDescent="0.3">
      <c r="A2" s="75" t="s">
        <v>33</v>
      </c>
      <c r="B2" s="76" t="s">
        <v>30</v>
      </c>
      <c r="C2" s="77" t="s">
        <v>31</v>
      </c>
      <c r="D2" s="78" t="s">
        <v>32</v>
      </c>
      <c r="E2" s="79" t="s">
        <v>36</v>
      </c>
    </row>
    <row r="3" spans="1:5" ht="24.6" customHeight="1" x14ac:dyDescent="0.3">
      <c r="A3" s="80" t="str">
        <f>IFERROR(D3/C3," - ")</f>
        <v xml:space="preserve"> - </v>
      </c>
      <c r="B3" s="81" t="str">
        <f>IFERROR(INT(C5*0.1)," - ")</f>
        <v xml:space="preserve"> - </v>
      </c>
      <c r="C3" s="82" cm="1">
        <f t="array" ref="C3">IFERROR(MAX(_xlfn._xlws.FILTER(A5:A55,AND(C5:C55&lt;$B$3,C5:C55&lt;&gt;""),MIN(A5:A55)))," - ")</f>
        <v>0</v>
      </c>
      <c r="D3" s="83" t="str" cm="1">
        <f t="array" ref="D3">IFERROR(MIN(_xlfn._xlws.FILTER(A5:A55,C5:C55&gt;=($C$5-$B$3)))," - ")</f>
        <v xml:space="preserve"> - </v>
      </c>
      <c r="E3" s="84" t="str">
        <f>IFERROR(MAX(A5:A55)/MIN(A5:A55)," - ")</f>
        <v xml:space="preserve"> - </v>
      </c>
    </row>
    <row r="4" spans="1:5" s="12" customFormat="1" ht="31.2" x14ac:dyDescent="0.3">
      <c r="A4" s="85" t="s">
        <v>11</v>
      </c>
      <c r="B4" s="86" t="s">
        <v>12</v>
      </c>
      <c r="C4" s="87" t="s">
        <v>13</v>
      </c>
      <c r="D4" s="88" t="s">
        <v>0</v>
      </c>
      <c r="E4" s="86" t="s">
        <v>1</v>
      </c>
    </row>
    <row r="5" spans="1:5" x14ac:dyDescent="0.3">
      <c r="A5" s="9" t="str" cm="1">
        <f t="array" ref="A5">IFERROR(_xlfn._xlws.SORT(_xlfn._xlws.FILTER('2-Collaborateurs'!G2:G51,'2-Collaborateurs'!G2:G51&lt;&gt;""),1,-1),"")</f>
        <v/>
      </c>
      <c r="B5" s="11" t="str" cm="1">
        <f t="array" ref="B5">IFERROR(INT(_xlfn.SORTBY(_xlfn._xlws.FILTER('2-Collaborateurs'!E2:E51,'2-Collaborateurs'!G2:G51&lt;&gt;""),_xlfn._xlws.FILTER('2-Collaborateurs'!G2:G51,'2-Collaborateurs'!G2:G51&lt;&gt;""),-1)),"")</f>
        <v/>
      </c>
      <c r="C5" s="11" t="str">
        <f t="shared" ref="C5:C13" si="0">IF(B5&lt;&gt;"",IF(C6&lt;&gt;"",B5+C6,B5),"")</f>
        <v/>
      </c>
      <c r="D5" s="13" t="str">
        <f t="shared" ref="D5:D13" si="1">IF(C5&lt;&gt;"",(C5*(C5+1))/2,"")</f>
        <v/>
      </c>
      <c r="E5" s="14" t="str">
        <f t="shared" ref="E5:E12" si="2">IF(D5&lt;&gt;"",IF(E6&lt;&gt;"",(D5-D6)*A5+E6,D5*A5),"")</f>
        <v/>
      </c>
    </row>
    <row r="6" spans="1:5" x14ac:dyDescent="0.3">
      <c r="C6" s="11" t="str">
        <f t="shared" si="0"/>
        <v/>
      </c>
      <c r="D6" s="13" t="str">
        <f t="shared" si="1"/>
        <v/>
      </c>
      <c r="E6" s="14" t="str">
        <f t="shared" si="2"/>
        <v/>
      </c>
    </row>
    <row r="7" spans="1:5" x14ac:dyDescent="0.3">
      <c r="C7" s="11" t="str">
        <f t="shared" si="0"/>
        <v/>
      </c>
      <c r="D7" s="13" t="str">
        <f t="shared" si="1"/>
        <v/>
      </c>
      <c r="E7" s="14" t="str">
        <f t="shared" si="2"/>
        <v/>
      </c>
    </row>
    <row r="8" spans="1:5" x14ac:dyDescent="0.3">
      <c r="C8" s="11" t="str">
        <f t="shared" si="0"/>
        <v/>
      </c>
      <c r="D8" s="13" t="str">
        <f t="shared" si="1"/>
        <v/>
      </c>
      <c r="E8" s="14" t="str">
        <f t="shared" si="2"/>
        <v/>
      </c>
    </row>
    <row r="9" spans="1:5" x14ac:dyDescent="0.3">
      <c r="C9" s="11" t="str">
        <f t="shared" si="0"/>
        <v/>
      </c>
      <c r="D9" s="13" t="str">
        <f t="shared" si="1"/>
        <v/>
      </c>
      <c r="E9" s="14" t="str">
        <f t="shared" si="2"/>
        <v/>
      </c>
    </row>
    <row r="10" spans="1:5" x14ac:dyDescent="0.3">
      <c r="C10" s="11" t="str">
        <f t="shared" si="0"/>
        <v/>
      </c>
      <c r="D10" s="13" t="str">
        <f t="shared" si="1"/>
        <v/>
      </c>
      <c r="E10" s="14" t="str">
        <f t="shared" si="2"/>
        <v/>
      </c>
    </row>
    <row r="11" spans="1:5" x14ac:dyDescent="0.3">
      <c r="C11" s="11" t="str">
        <f>IF(B11&lt;&gt;"",IF(C12&lt;&gt;"",B11+C12,B11),"")</f>
        <v/>
      </c>
      <c r="D11" s="13" t="str">
        <f t="shared" si="1"/>
        <v/>
      </c>
      <c r="E11" s="14" t="str">
        <f t="shared" si="2"/>
        <v/>
      </c>
    </row>
    <row r="12" spans="1:5" x14ac:dyDescent="0.3">
      <c r="C12" s="11" t="str">
        <f t="shared" si="0"/>
        <v/>
      </c>
      <c r="D12" s="13" t="str">
        <f t="shared" si="1"/>
        <v/>
      </c>
      <c r="E12" s="14" t="str">
        <f t="shared" si="2"/>
        <v/>
      </c>
    </row>
    <row r="13" spans="1:5" x14ac:dyDescent="0.3">
      <c r="C13" s="11" t="str">
        <f t="shared" si="0"/>
        <v/>
      </c>
      <c r="D13" s="13" t="str">
        <f t="shared" si="1"/>
        <v/>
      </c>
      <c r="E13" s="14" t="str">
        <f>IF(D13&lt;&gt;"",IF(E14&lt;&gt;"",(D13-D14)*A13+E14,D13*A13),"")</f>
        <v/>
      </c>
    </row>
    <row r="14" spans="1:5" x14ac:dyDescent="0.3">
      <c r="C14" s="11" t="str">
        <f>IF(B14&lt;&gt;"",IF(C15&lt;&gt;"",B14+C15,B14),"")</f>
        <v/>
      </c>
      <c r="D14" s="13" t="str">
        <f>IF(C14&lt;&gt;"",(C14*(C14+1))/2,"")</f>
        <v/>
      </c>
      <c r="E14" s="14" t="str">
        <f t="shared" ref="E14:E53" si="3">IF(D14&lt;&gt;"",IF(E15&lt;&gt;"",(D14-D15)*A14+E15,D14*A14),"")</f>
        <v/>
      </c>
    </row>
    <row r="15" spans="1:5" x14ac:dyDescent="0.3">
      <c r="C15" s="11" t="str">
        <f t="shared" ref="C15:C53" si="4">IF(B15&lt;&gt;"",IF(C16&lt;&gt;"",B15+C16,B15),"")</f>
        <v/>
      </c>
      <c r="D15" s="13" t="str">
        <f t="shared" ref="D15:D53" si="5">IF(C15&lt;&gt;"",(C15*(C15+1))/2,"")</f>
        <v/>
      </c>
      <c r="E15" s="14" t="str">
        <f t="shared" si="3"/>
        <v/>
      </c>
    </row>
    <row r="16" spans="1:5" x14ac:dyDescent="0.3">
      <c r="C16" s="11" t="str">
        <f t="shared" si="4"/>
        <v/>
      </c>
      <c r="D16" s="13" t="str">
        <f t="shared" si="5"/>
        <v/>
      </c>
      <c r="E16" s="14" t="str">
        <f t="shared" si="3"/>
        <v/>
      </c>
    </row>
    <row r="17" spans="3:5" x14ac:dyDescent="0.3">
      <c r="C17" s="11" t="str">
        <f t="shared" si="4"/>
        <v/>
      </c>
      <c r="D17" s="13" t="str">
        <f t="shared" si="5"/>
        <v/>
      </c>
      <c r="E17" s="14" t="str">
        <f t="shared" si="3"/>
        <v/>
      </c>
    </row>
    <row r="18" spans="3:5" x14ac:dyDescent="0.3">
      <c r="C18" s="11" t="str">
        <f t="shared" si="4"/>
        <v/>
      </c>
      <c r="D18" s="13" t="str">
        <f t="shared" si="5"/>
        <v/>
      </c>
      <c r="E18" s="14" t="str">
        <f t="shared" si="3"/>
        <v/>
      </c>
    </row>
    <row r="19" spans="3:5" x14ac:dyDescent="0.3">
      <c r="C19" s="11" t="str">
        <f t="shared" si="4"/>
        <v/>
      </c>
      <c r="D19" s="13" t="str">
        <f t="shared" si="5"/>
        <v/>
      </c>
      <c r="E19" s="14" t="str">
        <f t="shared" si="3"/>
        <v/>
      </c>
    </row>
    <row r="20" spans="3:5" x14ac:dyDescent="0.3">
      <c r="C20" s="11" t="str">
        <f t="shared" si="4"/>
        <v/>
      </c>
      <c r="D20" s="13" t="str">
        <f t="shared" si="5"/>
        <v/>
      </c>
      <c r="E20" s="14" t="str">
        <f t="shared" si="3"/>
        <v/>
      </c>
    </row>
    <row r="21" spans="3:5" x14ac:dyDescent="0.3">
      <c r="C21" s="11" t="str">
        <f t="shared" si="4"/>
        <v/>
      </c>
      <c r="D21" s="13" t="str">
        <f t="shared" si="5"/>
        <v/>
      </c>
      <c r="E21" s="14" t="str">
        <f t="shared" si="3"/>
        <v/>
      </c>
    </row>
    <row r="22" spans="3:5" x14ac:dyDescent="0.3">
      <c r="C22" s="11" t="str">
        <f t="shared" si="4"/>
        <v/>
      </c>
      <c r="D22" s="13" t="str">
        <f t="shared" si="5"/>
        <v/>
      </c>
      <c r="E22" s="14" t="str">
        <f t="shared" si="3"/>
        <v/>
      </c>
    </row>
    <row r="23" spans="3:5" x14ac:dyDescent="0.3">
      <c r="C23" s="11" t="str">
        <f t="shared" si="4"/>
        <v/>
      </c>
      <c r="D23" s="13" t="str">
        <f t="shared" si="5"/>
        <v/>
      </c>
      <c r="E23" s="14" t="str">
        <f t="shared" si="3"/>
        <v/>
      </c>
    </row>
    <row r="24" spans="3:5" x14ac:dyDescent="0.3">
      <c r="C24" s="11" t="str">
        <f t="shared" si="4"/>
        <v/>
      </c>
      <c r="D24" s="13" t="str">
        <f t="shared" si="5"/>
        <v/>
      </c>
      <c r="E24" s="14" t="str">
        <f t="shared" si="3"/>
        <v/>
      </c>
    </row>
    <row r="25" spans="3:5" x14ac:dyDescent="0.3">
      <c r="C25" s="11" t="str">
        <f t="shared" si="4"/>
        <v/>
      </c>
      <c r="D25" s="13" t="str">
        <f t="shared" si="5"/>
        <v/>
      </c>
      <c r="E25" s="14" t="str">
        <f t="shared" si="3"/>
        <v/>
      </c>
    </row>
    <row r="26" spans="3:5" x14ac:dyDescent="0.3">
      <c r="C26" s="11" t="str">
        <f t="shared" si="4"/>
        <v/>
      </c>
      <c r="D26" s="13" t="str">
        <f t="shared" si="5"/>
        <v/>
      </c>
      <c r="E26" s="14" t="str">
        <f t="shared" si="3"/>
        <v/>
      </c>
    </row>
    <row r="27" spans="3:5" x14ac:dyDescent="0.3">
      <c r="C27" s="11" t="str">
        <f t="shared" si="4"/>
        <v/>
      </c>
      <c r="D27" s="13" t="str">
        <f t="shared" si="5"/>
        <v/>
      </c>
      <c r="E27" s="14" t="str">
        <f t="shared" si="3"/>
        <v/>
      </c>
    </row>
    <row r="28" spans="3:5" x14ac:dyDescent="0.3">
      <c r="C28" s="11" t="str">
        <f t="shared" si="4"/>
        <v/>
      </c>
      <c r="D28" s="13" t="str">
        <f t="shared" si="5"/>
        <v/>
      </c>
      <c r="E28" s="14" t="str">
        <f t="shared" si="3"/>
        <v/>
      </c>
    </row>
    <row r="29" spans="3:5" x14ac:dyDescent="0.3">
      <c r="C29" s="11" t="str">
        <f t="shared" si="4"/>
        <v/>
      </c>
      <c r="D29" s="13" t="str">
        <f t="shared" si="5"/>
        <v/>
      </c>
      <c r="E29" s="14" t="str">
        <f t="shared" si="3"/>
        <v/>
      </c>
    </row>
    <row r="30" spans="3:5" x14ac:dyDescent="0.3">
      <c r="C30" s="11" t="str">
        <f t="shared" si="4"/>
        <v/>
      </c>
      <c r="D30" s="13" t="str">
        <f t="shared" si="5"/>
        <v/>
      </c>
      <c r="E30" s="14" t="str">
        <f t="shared" si="3"/>
        <v/>
      </c>
    </row>
    <row r="31" spans="3:5" x14ac:dyDescent="0.3">
      <c r="C31" s="11" t="str">
        <f t="shared" si="4"/>
        <v/>
      </c>
      <c r="D31" s="13" t="str">
        <f t="shared" si="5"/>
        <v/>
      </c>
      <c r="E31" s="14" t="str">
        <f t="shared" si="3"/>
        <v/>
      </c>
    </row>
    <row r="32" spans="3:5" x14ac:dyDescent="0.3">
      <c r="C32" s="11" t="str">
        <f t="shared" si="4"/>
        <v/>
      </c>
      <c r="D32" s="13" t="str">
        <f t="shared" si="5"/>
        <v/>
      </c>
      <c r="E32" s="14" t="str">
        <f t="shared" si="3"/>
        <v/>
      </c>
    </row>
    <row r="33" spans="3:5" x14ac:dyDescent="0.3">
      <c r="C33" s="11" t="str">
        <f t="shared" si="4"/>
        <v/>
      </c>
      <c r="D33" s="13" t="str">
        <f t="shared" si="5"/>
        <v/>
      </c>
      <c r="E33" s="14" t="str">
        <f t="shared" si="3"/>
        <v/>
      </c>
    </row>
    <row r="34" spans="3:5" x14ac:dyDescent="0.3">
      <c r="C34" s="11" t="str">
        <f t="shared" si="4"/>
        <v/>
      </c>
      <c r="D34" s="13" t="str">
        <f t="shared" si="5"/>
        <v/>
      </c>
      <c r="E34" s="14" t="str">
        <f t="shared" si="3"/>
        <v/>
      </c>
    </row>
    <row r="35" spans="3:5" x14ac:dyDescent="0.3">
      <c r="C35" s="11" t="str">
        <f t="shared" si="4"/>
        <v/>
      </c>
      <c r="D35" s="13" t="str">
        <f t="shared" si="5"/>
        <v/>
      </c>
      <c r="E35" s="14" t="str">
        <f t="shared" si="3"/>
        <v/>
      </c>
    </row>
    <row r="36" spans="3:5" x14ac:dyDescent="0.3">
      <c r="C36" s="11" t="str">
        <f t="shared" si="4"/>
        <v/>
      </c>
      <c r="D36" s="13" t="str">
        <f t="shared" si="5"/>
        <v/>
      </c>
      <c r="E36" s="14" t="str">
        <f t="shared" si="3"/>
        <v/>
      </c>
    </row>
    <row r="37" spans="3:5" x14ac:dyDescent="0.3">
      <c r="C37" s="11" t="str">
        <f t="shared" si="4"/>
        <v/>
      </c>
      <c r="D37" s="13" t="str">
        <f t="shared" si="5"/>
        <v/>
      </c>
      <c r="E37" s="14" t="str">
        <f t="shared" si="3"/>
        <v/>
      </c>
    </row>
    <row r="38" spans="3:5" x14ac:dyDescent="0.3">
      <c r="C38" s="11" t="str">
        <f t="shared" si="4"/>
        <v/>
      </c>
      <c r="D38" s="13" t="str">
        <f t="shared" si="5"/>
        <v/>
      </c>
      <c r="E38" s="14" t="str">
        <f t="shared" si="3"/>
        <v/>
      </c>
    </row>
    <row r="39" spans="3:5" x14ac:dyDescent="0.3">
      <c r="C39" s="11" t="str">
        <f t="shared" si="4"/>
        <v/>
      </c>
      <c r="D39" s="13" t="str">
        <f t="shared" si="5"/>
        <v/>
      </c>
      <c r="E39" s="14" t="str">
        <f t="shared" si="3"/>
        <v/>
      </c>
    </row>
    <row r="40" spans="3:5" x14ac:dyDescent="0.3">
      <c r="C40" s="11" t="str">
        <f t="shared" si="4"/>
        <v/>
      </c>
      <c r="D40" s="13" t="str">
        <f t="shared" si="5"/>
        <v/>
      </c>
      <c r="E40" s="14" t="str">
        <f t="shared" si="3"/>
        <v/>
      </c>
    </row>
    <row r="41" spans="3:5" x14ac:dyDescent="0.3">
      <c r="C41" s="11" t="str">
        <f t="shared" si="4"/>
        <v/>
      </c>
      <c r="D41" s="13" t="str">
        <f t="shared" si="5"/>
        <v/>
      </c>
      <c r="E41" s="14" t="str">
        <f t="shared" si="3"/>
        <v/>
      </c>
    </row>
    <row r="42" spans="3:5" x14ac:dyDescent="0.3">
      <c r="C42" s="11" t="str">
        <f t="shared" si="4"/>
        <v/>
      </c>
      <c r="D42" s="13" t="str">
        <f t="shared" si="5"/>
        <v/>
      </c>
      <c r="E42" s="14" t="str">
        <f t="shared" si="3"/>
        <v/>
      </c>
    </row>
    <row r="43" spans="3:5" x14ac:dyDescent="0.3">
      <c r="C43" s="11" t="str">
        <f t="shared" si="4"/>
        <v/>
      </c>
      <c r="D43" s="13" t="str">
        <f t="shared" si="5"/>
        <v/>
      </c>
      <c r="E43" s="14" t="str">
        <f t="shared" si="3"/>
        <v/>
      </c>
    </row>
    <row r="44" spans="3:5" x14ac:dyDescent="0.3">
      <c r="C44" s="11" t="str">
        <f t="shared" si="4"/>
        <v/>
      </c>
      <c r="D44" s="13" t="str">
        <f t="shared" si="5"/>
        <v/>
      </c>
      <c r="E44" s="14" t="str">
        <f t="shared" si="3"/>
        <v/>
      </c>
    </row>
    <row r="45" spans="3:5" x14ac:dyDescent="0.3">
      <c r="C45" s="11" t="str">
        <f t="shared" si="4"/>
        <v/>
      </c>
      <c r="D45" s="13" t="str">
        <f t="shared" si="5"/>
        <v/>
      </c>
      <c r="E45" s="14" t="str">
        <f t="shared" si="3"/>
        <v/>
      </c>
    </row>
    <row r="46" spans="3:5" x14ac:dyDescent="0.3">
      <c r="C46" s="11" t="str">
        <f t="shared" si="4"/>
        <v/>
      </c>
      <c r="D46" s="13" t="str">
        <f t="shared" si="5"/>
        <v/>
      </c>
      <c r="E46" s="14" t="str">
        <f t="shared" si="3"/>
        <v/>
      </c>
    </row>
    <row r="47" spans="3:5" x14ac:dyDescent="0.3">
      <c r="C47" s="11" t="str">
        <f t="shared" si="4"/>
        <v/>
      </c>
      <c r="D47" s="13" t="str">
        <f t="shared" si="5"/>
        <v/>
      </c>
      <c r="E47" s="14" t="str">
        <f t="shared" si="3"/>
        <v/>
      </c>
    </row>
    <row r="48" spans="3:5" x14ac:dyDescent="0.3">
      <c r="C48" s="11" t="str">
        <f t="shared" si="4"/>
        <v/>
      </c>
      <c r="D48" s="13" t="str">
        <f t="shared" si="5"/>
        <v/>
      </c>
      <c r="E48" s="14" t="str">
        <f t="shared" si="3"/>
        <v/>
      </c>
    </row>
    <row r="49" spans="3:5" x14ac:dyDescent="0.3">
      <c r="C49" s="11" t="str">
        <f t="shared" si="4"/>
        <v/>
      </c>
      <c r="D49" s="13" t="str">
        <f t="shared" si="5"/>
        <v/>
      </c>
      <c r="E49" s="14" t="str">
        <f t="shared" si="3"/>
        <v/>
      </c>
    </row>
    <row r="50" spans="3:5" x14ac:dyDescent="0.3">
      <c r="C50" s="11" t="str">
        <f t="shared" si="4"/>
        <v/>
      </c>
      <c r="D50" s="13" t="str">
        <f t="shared" si="5"/>
        <v/>
      </c>
      <c r="E50" s="14" t="str">
        <f t="shared" si="3"/>
        <v/>
      </c>
    </row>
    <row r="51" spans="3:5" x14ac:dyDescent="0.3">
      <c r="C51" s="11" t="str">
        <f t="shared" si="4"/>
        <v/>
      </c>
      <c r="D51" s="13" t="str">
        <f t="shared" si="5"/>
        <v/>
      </c>
      <c r="E51" s="14" t="str">
        <f t="shared" si="3"/>
        <v/>
      </c>
    </row>
    <row r="52" spans="3:5" x14ac:dyDescent="0.3">
      <c r="C52" s="11" t="str">
        <f t="shared" si="4"/>
        <v/>
      </c>
      <c r="D52" s="13" t="str">
        <f t="shared" si="5"/>
        <v/>
      </c>
      <c r="E52" s="14" t="str">
        <f t="shared" si="3"/>
        <v/>
      </c>
    </row>
    <row r="53" spans="3:5" x14ac:dyDescent="0.3">
      <c r="C53" s="11" t="str">
        <f t="shared" si="4"/>
        <v/>
      </c>
      <c r="D53" s="13" t="str">
        <f t="shared" si="5"/>
        <v/>
      </c>
      <c r="E53" s="14" t="str">
        <f t="shared" si="3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897D-7692-4516-8087-573475037F0A}">
  <dimension ref="A1:G6"/>
  <sheetViews>
    <sheetView workbookViewId="0">
      <selection activeCell="B2" sqref="B2"/>
    </sheetView>
  </sheetViews>
  <sheetFormatPr baseColWidth="10" defaultRowHeight="14.4" x14ac:dyDescent="0.3"/>
  <cols>
    <col min="1" max="1" width="32.6640625" style="1" customWidth="1"/>
    <col min="2" max="2" width="22.6640625" style="1" customWidth="1"/>
    <col min="3" max="3" width="20.44140625" style="1" customWidth="1"/>
    <col min="4" max="4" width="19.88671875" style="1" customWidth="1"/>
    <col min="6" max="7" width="11.44140625" style="1"/>
  </cols>
  <sheetData>
    <row r="1" spans="1:4" ht="15.6" x14ac:dyDescent="0.3">
      <c r="A1" s="58" t="s">
        <v>19</v>
      </c>
      <c r="B1" s="51" t="str">
        <f>IFERROR(ABS(B6-C6)/D6*100," - ")</f>
        <v xml:space="preserve"> - </v>
      </c>
      <c r="C1" s="56" t="s">
        <v>3</v>
      </c>
      <c r="D1" s="59"/>
    </row>
    <row r="2" spans="1:4" ht="15.6" x14ac:dyDescent="0.3">
      <c r="A2" s="58" t="s">
        <v>37</v>
      </c>
      <c r="B2" s="51" t="str">
        <f>IF(AND(B5&lt;&gt;"",C5&lt;&gt;""),ABS(B5-C5)/D5*100," - ")</f>
        <v xml:space="preserve"> - </v>
      </c>
      <c r="C2" s="56" t="s">
        <v>3</v>
      </c>
      <c r="D2" s="59"/>
    </row>
    <row r="3" spans="1:4" ht="15.6" x14ac:dyDescent="0.3">
      <c r="A3" s="60"/>
      <c r="B3" s="61" t="s">
        <v>21</v>
      </c>
      <c r="C3" s="61" t="s">
        <v>22</v>
      </c>
      <c r="D3" s="62" t="s">
        <v>23</v>
      </c>
    </row>
    <row r="4" spans="1:4" ht="15.6" x14ac:dyDescent="0.3">
      <c r="A4" s="63" t="s">
        <v>20</v>
      </c>
      <c r="B4" s="64" t="str" cm="1">
        <f t="array" ref="B4">IFERROR(SUM(_xlfn._xlws.FILTER('2-Collaborateurs'!D2:D51,'2-Collaborateurs'!C2:C51="F")),"")</f>
        <v/>
      </c>
      <c r="C4" s="64" t="str" cm="1">
        <f t="array" ref="C4">IFERROR(SUM(_xlfn._xlws.FILTER('2-Collaborateurs'!D2:D51,'2-Collaborateurs'!C2:C51="M")),"")</f>
        <v/>
      </c>
      <c r="D4" s="65">
        <f>IF(B4&lt;&gt;"",B4,0)+IF(C4&lt;&gt;"",C4,0)</f>
        <v>0</v>
      </c>
    </row>
    <row r="5" spans="1:4" ht="15.6" x14ac:dyDescent="0.3">
      <c r="A5" s="63" t="s">
        <v>7</v>
      </c>
      <c r="B5" s="66" t="str" cm="1">
        <f t="array" ref="B5">IFERROR(SUM(_xlfn._xlws.FILTER('2-Collaborateurs'!E2:E51,'2-Collaborateurs'!C2:C51="F")),"")</f>
        <v/>
      </c>
      <c r="C5" s="66" t="str" cm="1">
        <f t="array" ref="C5">IFERROR(SUM(_xlfn._xlws.FILTER('2-Collaborateurs'!E2:E51,'2-Collaborateurs'!C2:C51="M")),"")</f>
        <v/>
      </c>
      <c r="D5" s="65">
        <f>IF(B5&lt;&gt;"",B5,0)+IF(C5&lt;&gt;"",C5,0)</f>
        <v>0</v>
      </c>
    </row>
    <row r="6" spans="1:4" ht="15.6" x14ac:dyDescent="0.3">
      <c r="A6" s="67" t="s">
        <v>24</v>
      </c>
      <c r="B6" s="68" t="str">
        <f>IF(AND(B4&lt;&gt;"",B5&lt;&gt;""),B4/B5," - ")</f>
        <v xml:space="preserve"> - </v>
      </c>
      <c r="C6" s="68" t="str">
        <f>IF(AND(C4&lt;&gt;"",C5&lt;&gt;""),C4/C5," - ")</f>
        <v xml:space="preserve"> - </v>
      </c>
      <c r="D6" s="69" t="str">
        <f>IF(AND(D4&lt;&gt;0,D5&lt;&gt;0),D4/D5," - ")</f>
        <v xml:space="preserve"> -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22C8-5C1A-4B2F-8F9D-4F324383214D}">
  <dimension ref="A1:F6"/>
  <sheetViews>
    <sheetView workbookViewId="0">
      <selection activeCell="D10" sqref="D10"/>
    </sheetView>
  </sheetViews>
  <sheetFormatPr baseColWidth="10" defaultRowHeight="14.4" x14ac:dyDescent="0.3"/>
  <cols>
    <col min="1" max="1" width="32.6640625" style="1" customWidth="1"/>
    <col min="2" max="2" width="27.5546875" style="1" customWidth="1"/>
    <col min="3" max="3" width="20.44140625" style="1" customWidth="1"/>
    <col min="5" max="6" width="11.5546875" style="1"/>
  </cols>
  <sheetData>
    <row r="1" spans="1:3" ht="15.6" x14ac:dyDescent="0.3">
      <c r="A1" s="58" t="s">
        <v>43</v>
      </c>
      <c r="B1" s="93">
        <f>B4</f>
        <v>0</v>
      </c>
      <c r="C1" s="89"/>
    </row>
    <row r="2" spans="1:3" ht="15.6" x14ac:dyDescent="0.3">
      <c r="A2" s="58" t="s">
        <v>45</v>
      </c>
      <c r="B2" s="51" t="str">
        <f>IFERROR(B4/(B4+C4)*100," - ")</f>
        <v xml:space="preserve"> - </v>
      </c>
      <c r="C2" s="89" t="s">
        <v>3</v>
      </c>
    </row>
    <row r="3" spans="1:3" ht="15.6" x14ac:dyDescent="0.3">
      <c r="A3" s="60"/>
      <c r="B3" s="61" t="s">
        <v>41</v>
      </c>
      <c r="C3" s="62" t="s">
        <v>42</v>
      </c>
    </row>
    <row r="4" spans="1:3" ht="15.6" x14ac:dyDescent="0.3">
      <c r="A4" s="63" t="s">
        <v>20</v>
      </c>
      <c r="B4" s="92" cm="1">
        <f t="array" ref="B4">IFERROR(SUM(_xlfn._xlws.FILTER('2-Collaborateurs'!D2:D51,'2-Collaborateurs'!F2:F51="O")),)</f>
        <v>0</v>
      </c>
      <c r="C4" s="91" cm="1">
        <f t="array" ref="C4">IFERROR(SUM(_xlfn._xlws.FILTER('2-Collaborateurs'!D2:D51,'2-Collaborateurs'!F2:F51&lt;&gt;"O")),"")</f>
        <v>0</v>
      </c>
    </row>
    <row r="5" spans="1:3" ht="15.6" x14ac:dyDescent="0.3">
      <c r="A5" s="63" t="s">
        <v>7</v>
      </c>
      <c r="B5" s="66" t="str" cm="1">
        <f t="array" ref="B5">IFERROR(SUM(_xlfn._xlws.FILTER('2-Collaborateurs'!E2:E51,'2-Collaborateurs'!F2:F51="O")),"")</f>
        <v/>
      </c>
      <c r="C5" s="90" cm="1">
        <f t="array" ref="C5">IFERROR(SUM(_xlfn._xlws.FILTER('2-Collaborateurs'!E2:E51,'2-Collaborateurs'!F2:F51&lt;&gt;"O")),"")</f>
        <v>0</v>
      </c>
    </row>
    <row r="6" spans="1:3" ht="15.6" x14ac:dyDescent="0.3">
      <c r="A6" s="67" t="s">
        <v>24</v>
      </c>
      <c r="B6" s="68" t="str">
        <f>IF(AND(B4&lt;&gt;"",B5&lt;&gt;""),B4/B5," - ")</f>
        <v xml:space="preserve"> - </v>
      </c>
      <c r="C6" s="69" t="e">
        <f>IF(AND(C4&lt;&gt;"",C5&lt;&gt;""),C4/C5," - ")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1-Tableau</vt:lpstr>
      <vt:lpstr>2-Collaborateurs</vt:lpstr>
      <vt:lpstr>DIS</vt:lpstr>
      <vt:lpstr>GIN</vt:lpstr>
      <vt:lpstr>KNW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Sylvain Humiliere</cp:lastModifiedBy>
  <dcterms:created xsi:type="dcterms:W3CDTF">2021-01-26T11:06:34Z</dcterms:created>
  <dcterms:modified xsi:type="dcterms:W3CDTF">2021-04-18T20:32:00Z</dcterms:modified>
</cp:coreProperties>
</file>