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a\Downloads\"/>
    </mc:Choice>
  </mc:AlternateContent>
  <xr:revisionPtr revIDLastSave="0" documentId="13_ncr:1_{3E3AF7EC-EE4F-4789-AF25-1E4EC933C21F}" xr6:coauthVersionLast="47" xr6:coauthVersionMax="47" xr10:uidLastSave="{00000000-0000-0000-0000-000000000000}"/>
  <bookViews>
    <workbookView xWindow="-120" yWindow="-120" windowWidth="29040" windowHeight="15720" xr2:uid="{A1F992EE-968A-499A-ABD9-DE60DBD9B9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E21" i="1"/>
  <c r="D23" i="1"/>
  <c r="C24" i="1"/>
  <c r="E24" i="1"/>
  <c r="D24" i="1"/>
  <c r="C23" i="1"/>
  <c r="E23" i="1" s="1"/>
  <c r="E22" i="1"/>
  <c r="E20" i="1"/>
  <c r="D21" i="1"/>
  <c r="D22" i="1"/>
  <c r="D20" i="1"/>
  <c r="B24" i="1"/>
  <c r="C17" i="1"/>
  <c r="D17" i="1"/>
  <c r="B17" i="1"/>
  <c r="C10" i="1"/>
  <c r="E10" i="1"/>
  <c r="B10" i="1"/>
  <c r="E13" i="1"/>
  <c r="E15" i="1"/>
  <c r="E16" i="1"/>
  <c r="E14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D4" i="1"/>
  <c r="D5" i="1"/>
  <c r="D6" i="1"/>
  <c r="D7" i="1"/>
  <c r="D8" i="1"/>
  <c r="D9" i="1"/>
  <c r="F3" i="1"/>
  <c r="G3" i="1" s="1"/>
  <c r="D3" i="1"/>
  <c r="E17" i="1" l="1"/>
  <c r="D10" i="1"/>
  <c r="G10" i="1"/>
  <c r="F10" i="1"/>
</calcChain>
</file>

<file path=xl/sharedStrings.xml><?xml version="1.0" encoding="utf-8"?>
<sst xmlns="http://schemas.openxmlformats.org/spreadsheetml/2006/main" count="44" uniqueCount="38">
  <si>
    <t>Modèle</t>
  </si>
  <si>
    <t>Prix UT HT</t>
  </si>
  <si>
    <t>Quantité</t>
  </si>
  <si>
    <t>prix HT</t>
  </si>
  <si>
    <t>Prix UT TTC</t>
  </si>
  <si>
    <t>Prix TTC</t>
  </si>
  <si>
    <t>Marge</t>
  </si>
  <si>
    <t>Lien</t>
  </si>
  <si>
    <t>Total</t>
  </si>
  <si>
    <t>Dell PowerEdge R760xs</t>
  </si>
  <si>
    <t>Ubiquiti UniFi AC-Pro</t>
  </si>
  <si>
    <t>Lenovo ThinkPad X13 Gen 4</t>
  </si>
  <si>
    <t>UniFi Patch Cable</t>
  </si>
  <si>
    <t>Cisco Catalyst 9200</t>
  </si>
  <si>
    <t>Ensemble MK370</t>
  </si>
  <si>
    <t>Cisco ISR 1100</t>
  </si>
  <si>
    <t>Action</t>
  </si>
  <si>
    <t>Durée</t>
  </si>
  <si>
    <t>Nb personne</t>
  </si>
  <si>
    <t>Taux journalier</t>
  </si>
  <si>
    <t>Installation + câblage switch</t>
  </si>
  <si>
    <t>Installation + câblage borne wifi</t>
  </si>
  <si>
    <t>Installation + câblage routeur</t>
  </si>
  <si>
    <t>Installation + câblage serveur</t>
  </si>
  <si>
    <t>Prix total</t>
  </si>
  <si>
    <t>Description</t>
  </si>
  <si>
    <t>Lead Développeur Frontend</t>
  </si>
  <si>
    <t>Lead Développeur Backend</t>
  </si>
  <si>
    <t>Frais de licence</t>
  </si>
  <si>
    <t>Dell Serveur</t>
  </si>
  <si>
    <t>Cisco WAN Router</t>
  </si>
  <si>
    <t>Wifi</t>
  </si>
  <si>
    <t>Cisco Catalyst</t>
  </si>
  <si>
    <t>Péripheriques</t>
  </si>
  <si>
    <t>Unify Patch Cable</t>
  </si>
  <si>
    <t>Lenovo Thinkpad</t>
  </si>
  <si>
    <t>Graphiste</t>
  </si>
  <si>
    <t>Coût journalier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</si>
</sst>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ogitech.com/fr-fr/products/combos/mk370-keyboard-mouse.html" TargetMode="External"/><Relationship Id="rId7" Type="http://schemas.openxmlformats.org/officeDocument/2006/relationships/hyperlink" Target="https://www.busiboutique.com/produit/cisco-isr-1100-8-ports-dual-ge-wan-ethernet-router-256179.html" TargetMode="External"/><Relationship Id="rId2" Type="http://schemas.openxmlformats.org/officeDocument/2006/relationships/hyperlink" Target="https://eu.store.ui.com/eu/en/pro/category/all-wifi/products/uap-ac-pro" TargetMode="External"/><Relationship Id="rId1" Type="http://schemas.openxmlformats.org/officeDocument/2006/relationships/hyperlink" Target="https://www.dell.com/fr-fr/shop/nos-solutions-serveurs-stockage-et-r&#233;seaux/smart-selection-poweredge-r760xs-serveur-rack/spd/poweredge-r760xs/per760xs1a" TargetMode="External"/><Relationship Id="rId6" Type="http://schemas.openxmlformats.org/officeDocument/2006/relationships/hyperlink" Target="https://eu.store.ui.com/eu/en/pro/category/whats-new/products/unifi-ethernet-patch-cable-with-bendable-booted-rj45" TargetMode="External"/><Relationship Id="rId5" Type="http://schemas.openxmlformats.org/officeDocument/2006/relationships/hyperlink" Target="https://www.inmac-wstore.com/cisco-catalyst-9200-essential-edition-commutateur-48-ports-intelligent-montable-sur-rack/p7189381.htm" TargetMode="External"/><Relationship Id="rId4" Type="http://schemas.openxmlformats.org/officeDocument/2006/relationships/hyperlink" Target="https://www.lenovo.com/fr/fr/p/laptops/thinkpad/thinkpadx/thinkpad-x13-yoga-gen-4-(13-inch-intel)/21f2cto1wwfr3?cid=fr:sem:eyc53x&amp;gad_source=1&amp;gclid=Cj0KCQjw5cOwBhCiARIsAJ5njuZYNYuUSpV76GnqroN31BrEX7fi_TZ9mgBokEbl6-IOj2BfaOWlQRMaAosB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1760-FC22-4589-AF0F-4313707CAE73}">
  <dimension ref="A2:H26"/>
  <sheetViews>
    <sheetView tabSelected="1" zoomScaleNormal="100" workbookViewId="0">
      <selection activeCell="I29" sqref="I29"/>
    </sheetView>
  </sheetViews>
  <sheetFormatPr baseColWidth="10" defaultRowHeight="15" x14ac:dyDescent="0.25"/>
  <cols>
    <col min="1" max="1" width="29.5703125" bestFit="1" customWidth="1"/>
    <col min="2" max="2" width="17.85546875" customWidth="1"/>
    <col min="3" max="3" width="15.85546875" customWidth="1"/>
    <col min="4" max="4" width="16" customWidth="1"/>
    <col min="8" max="8" width="18.28515625" customWidth="1"/>
  </cols>
  <sheetData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t="s">
        <v>9</v>
      </c>
      <c r="B3">
        <v>3520</v>
      </c>
      <c r="C3">
        <v>4</v>
      </c>
      <c r="D3">
        <f>B3*C3</f>
        <v>14080</v>
      </c>
      <c r="E3">
        <v>4224</v>
      </c>
      <c r="F3">
        <f>E3*C3</f>
        <v>16896</v>
      </c>
      <c r="G3">
        <f>F3*1.2</f>
        <v>20275.2</v>
      </c>
      <c r="H3" s="1" t="s">
        <v>29</v>
      </c>
    </row>
    <row r="4" spans="1:8" x14ac:dyDescent="0.25">
      <c r="A4" t="s">
        <v>15</v>
      </c>
      <c r="B4">
        <v>1104</v>
      </c>
      <c r="C4">
        <v>20</v>
      </c>
      <c r="D4">
        <f t="shared" ref="D4:D9" si="0">B4*C4</f>
        <v>22080</v>
      </c>
      <c r="E4">
        <v>1325.56</v>
      </c>
      <c r="F4">
        <f t="shared" ref="F4:F9" si="1">E4*C4</f>
        <v>26511.199999999997</v>
      </c>
      <c r="G4">
        <f t="shared" ref="G4:G9" si="2">F4*1.2</f>
        <v>31813.439999999995</v>
      </c>
      <c r="H4" s="1" t="s">
        <v>30</v>
      </c>
    </row>
    <row r="5" spans="1:8" x14ac:dyDescent="0.25">
      <c r="A5" t="s">
        <v>10</v>
      </c>
      <c r="B5">
        <v>137</v>
      </c>
      <c r="C5">
        <v>10</v>
      </c>
      <c r="D5">
        <f t="shared" si="0"/>
        <v>1370</v>
      </c>
      <c r="E5">
        <v>164.4</v>
      </c>
      <c r="F5">
        <f t="shared" si="1"/>
        <v>1644</v>
      </c>
      <c r="G5">
        <f t="shared" si="2"/>
        <v>1972.8</v>
      </c>
      <c r="H5" s="1" t="s">
        <v>31</v>
      </c>
    </row>
    <row r="6" spans="1:8" x14ac:dyDescent="0.25">
      <c r="A6" t="s">
        <v>13</v>
      </c>
      <c r="B6">
        <v>3661.93</v>
      </c>
      <c r="C6">
        <v>12</v>
      </c>
      <c r="D6">
        <f t="shared" si="0"/>
        <v>43943.159999999996</v>
      </c>
      <c r="E6">
        <v>4394.32</v>
      </c>
      <c r="F6">
        <f t="shared" si="1"/>
        <v>52731.839999999997</v>
      </c>
      <c r="G6">
        <f t="shared" si="2"/>
        <v>63278.207999999991</v>
      </c>
      <c r="H6" s="1" t="s">
        <v>32</v>
      </c>
    </row>
    <row r="7" spans="1:8" x14ac:dyDescent="0.25">
      <c r="A7" t="s">
        <v>11</v>
      </c>
      <c r="B7">
        <v>1200</v>
      </c>
      <c r="C7">
        <v>90</v>
      </c>
      <c r="D7">
        <f t="shared" si="0"/>
        <v>108000</v>
      </c>
      <c r="E7">
        <v>1700</v>
      </c>
      <c r="F7">
        <f t="shared" si="1"/>
        <v>153000</v>
      </c>
      <c r="G7">
        <f t="shared" si="2"/>
        <v>183600</v>
      </c>
      <c r="H7" s="1" t="s">
        <v>35</v>
      </c>
    </row>
    <row r="8" spans="1:8" x14ac:dyDescent="0.25">
      <c r="A8" t="s">
        <v>12</v>
      </c>
      <c r="B8">
        <v>1.85</v>
      </c>
      <c r="C8">
        <v>45</v>
      </c>
      <c r="D8">
        <f t="shared" si="0"/>
        <v>83.25</v>
      </c>
      <c r="E8">
        <v>2.2200000000000002</v>
      </c>
      <c r="F8">
        <f t="shared" si="1"/>
        <v>99.9</v>
      </c>
      <c r="G8">
        <f t="shared" si="2"/>
        <v>119.88</v>
      </c>
      <c r="H8" s="1" t="s">
        <v>34</v>
      </c>
    </row>
    <row r="9" spans="1:8" x14ac:dyDescent="0.25">
      <c r="A9" t="s">
        <v>14</v>
      </c>
      <c r="B9">
        <v>49.99</v>
      </c>
      <c r="C9">
        <v>90</v>
      </c>
      <c r="D9">
        <f t="shared" si="0"/>
        <v>4499.1000000000004</v>
      </c>
      <c r="E9">
        <v>49.99</v>
      </c>
      <c r="F9">
        <f t="shared" si="1"/>
        <v>4499.1000000000004</v>
      </c>
      <c r="G9">
        <f t="shared" si="2"/>
        <v>5398.92</v>
      </c>
      <c r="H9" s="1" t="s">
        <v>33</v>
      </c>
    </row>
    <row r="10" spans="1:8" x14ac:dyDescent="0.25">
      <c r="A10" s="4" t="s">
        <v>8</v>
      </c>
      <c r="B10" s="4">
        <f>SUM(B3:B9)</f>
        <v>9674.77</v>
      </c>
      <c r="C10" s="4">
        <f t="shared" ref="C10:G10" si="3">SUM(C3:C9)</f>
        <v>271</v>
      </c>
      <c r="D10" s="4">
        <f t="shared" si="3"/>
        <v>194055.51</v>
      </c>
      <c r="E10" s="4">
        <f t="shared" si="3"/>
        <v>11860.489999999998</v>
      </c>
      <c r="F10" s="4">
        <f t="shared" si="3"/>
        <v>255382.03999999998</v>
      </c>
      <c r="G10" s="4">
        <f t="shared" si="3"/>
        <v>306458.44799999997</v>
      </c>
      <c r="H10" s="4"/>
    </row>
    <row r="12" spans="1:8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8</v>
      </c>
    </row>
    <row r="13" spans="1:8" x14ac:dyDescent="0.25">
      <c r="A13" t="s">
        <v>23</v>
      </c>
      <c r="B13">
        <v>4</v>
      </c>
      <c r="C13">
        <v>3</v>
      </c>
      <c r="D13">
        <v>500</v>
      </c>
      <c r="E13">
        <f>(D13*C13)*B13</f>
        <v>6000</v>
      </c>
    </row>
    <row r="14" spans="1:8" x14ac:dyDescent="0.25">
      <c r="A14" t="s">
        <v>20</v>
      </c>
      <c r="B14">
        <v>7</v>
      </c>
      <c r="C14">
        <v>3</v>
      </c>
      <c r="D14">
        <v>500</v>
      </c>
      <c r="E14">
        <f>(D14*C14)*B14</f>
        <v>10500</v>
      </c>
    </row>
    <row r="15" spans="1:8" x14ac:dyDescent="0.25">
      <c r="A15" t="s">
        <v>21</v>
      </c>
      <c r="B15">
        <v>6</v>
      </c>
      <c r="C15">
        <v>2</v>
      </c>
      <c r="D15">
        <v>500</v>
      </c>
      <c r="E15">
        <f>(D15*C15)*B15</f>
        <v>6000</v>
      </c>
    </row>
    <row r="16" spans="1:8" x14ac:dyDescent="0.25">
      <c r="A16" t="s">
        <v>22</v>
      </c>
      <c r="B16">
        <v>6</v>
      </c>
      <c r="C16">
        <v>2</v>
      </c>
      <c r="D16">
        <v>500</v>
      </c>
      <c r="E16">
        <f>(D16*C16)*B16</f>
        <v>6000</v>
      </c>
    </row>
    <row r="17" spans="1:5" x14ac:dyDescent="0.25">
      <c r="A17" s="6" t="s">
        <v>8</v>
      </c>
      <c r="B17" s="6">
        <f>SUM(B13:B16)</f>
        <v>23</v>
      </c>
      <c r="C17" s="6">
        <f t="shared" ref="C17" si="4">SUM(C13:C16)</f>
        <v>10</v>
      </c>
      <c r="D17" s="6">
        <f>SUM(D13:D16)</f>
        <v>2000</v>
      </c>
      <c r="E17" s="6">
        <f>SUM(E13:E16)</f>
        <v>28500</v>
      </c>
    </row>
    <row r="19" spans="1:5" x14ac:dyDescent="0.25">
      <c r="A19" s="2" t="s">
        <v>25</v>
      </c>
      <c r="B19" s="2" t="s">
        <v>17</v>
      </c>
      <c r="C19" s="2" t="s">
        <v>37</v>
      </c>
      <c r="D19" s="2" t="s">
        <v>8</v>
      </c>
      <c r="E19" s="2" t="s">
        <v>6</v>
      </c>
    </row>
    <row r="20" spans="1:5" x14ac:dyDescent="0.25">
      <c r="A20" t="s">
        <v>26</v>
      </c>
      <c r="B20">
        <v>100</v>
      </c>
      <c r="C20">
        <v>550</v>
      </c>
      <c r="D20">
        <f>C20*B20</f>
        <v>55000</v>
      </c>
      <c r="E20">
        <f>1.2*D20</f>
        <v>66000</v>
      </c>
    </row>
    <row r="21" spans="1:5" x14ac:dyDescent="0.25">
      <c r="A21" t="s">
        <v>27</v>
      </c>
      <c r="B21">
        <v>100</v>
      </c>
      <c r="C21">
        <v>550</v>
      </c>
      <c r="D21">
        <f t="shared" ref="D21:D23" si="5">C21*B21</f>
        <v>55000</v>
      </c>
      <c r="E21">
        <f>1.2*D21</f>
        <v>66000</v>
      </c>
    </row>
    <row r="22" spans="1:5" x14ac:dyDescent="0.25">
      <c r="A22" t="s">
        <v>36</v>
      </c>
      <c r="B22">
        <v>20</v>
      </c>
      <c r="C22">
        <v>255</v>
      </c>
      <c r="D22">
        <f t="shared" si="5"/>
        <v>5100</v>
      </c>
      <c r="E22">
        <f t="shared" ref="E21:E23" si="6">1.2*D22</f>
        <v>6120</v>
      </c>
    </row>
    <row r="23" spans="1:5" x14ac:dyDescent="0.25">
      <c r="A23" t="s">
        <v>28</v>
      </c>
      <c r="B23">
        <v>100</v>
      </c>
      <c r="C23">
        <f>21*3*QUOTIENT(B23,20)/30</f>
        <v>10.5</v>
      </c>
      <c r="D23">
        <f>C23*B23</f>
        <v>1050</v>
      </c>
      <c r="E23">
        <f t="shared" si="6"/>
        <v>1260</v>
      </c>
    </row>
    <row r="24" spans="1:5" x14ac:dyDescent="0.25">
      <c r="A24" s="8" t="s">
        <v>8</v>
      </c>
      <c r="B24" s="8">
        <f t="shared" ref="B24:D24" si="7">SUM(B20:B23)</f>
        <v>320</v>
      </c>
      <c r="C24" s="8">
        <f>SUM(C20:C23)</f>
        <v>1365.5</v>
      </c>
      <c r="D24" s="8">
        <f>SUM(D20:D23)</f>
        <v>116150</v>
      </c>
      <c r="E24" s="8">
        <f>SUM(E20:E23)</f>
        <v>139380</v>
      </c>
    </row>
    <row r="26" spans="1:5" x14ac:dyDescent="0.25">
      <c r="A26" s="7" t="s">
        <v>24</v>
      </c>
      <c r="B26" s="7">
        <f>G10+E17+E24</f>
        <v>474338.44799999997</v>
      </c>
    </row>
  </sheetData>
  <hyperlinks>
    <hyperlink ref="H3" r:id="rId1" xr:uid="{3C40F8D7-D1A1-4772-AF0F-B6901C259AA7}"/>
    <hyperlink ref="H5" r:id="rId2" xr:uid="{447E07C3-D209-4BA0-92C5-3A7ABE51882C}"/>
    <hyperlink ref="H9" r:id="rId3" xr:uid="{5D07E3A8-836C-4C54-88DB-AC9A3A275DB3}"/>
    <hyperlink ref="H7" r:id="rId4" xr:uid="{147F3405-6377-4417-A362-A2A73FDFE96A}"/>
    <hyperlink ref="H6" r:id="rId5" xr:uid="{5DB1A5BC-C5E3-4570-A524-3FE38849D9AD}"/>
    <hyperlink ref="H8" r:id="rId6" xr:uid="{DAB2E2B0-05E7-4CD8-8005-F4355A1F1F9C}"/>
    <hyperlink ref="H4" r:id="rId7" xr:uid="{53A6176E-34D0-44FE-AF6D-61A95DB5F04C}"/>
  </hyperlinks>
  <pageMargins left="0.7" right="0.7" top="0.75" bottom="0.75" header="0.3" footer="0.3"/>
  <pageSetup paperSize="9" orientation="portrait" horizontalDpi="0" verticalDpi="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5252912E9264DAD8AF02997481489" ma:contentTypeVersion="8" ma:contentTypeDescription="Crée un document." ma:contentTypeScope="" ma:versionID="d7f2cdf6d5346b1255dd9c7749e0ac71">
  <xsd:schema xmlns:xsd="http://www.w3.org/2001/XMLSchema" xmlns:xs="http://www.w3.org/2001/XMLSchema" xmlns:p="http://schemas.microsoft.com/office/2006/metadata/properties" xmlns:ns3="97c1497b-cfe0-4e8d-a0d0-f2aed24589e8" xmlns:ns4="30bc5631-bd99-4dbe-9be9-7b6209571cfa" targetNamespace="http://schemas.microsoft.com/office/2006/metadata/properties" ma:root="true" ma:fieldsID="e8aef03357b7938c3fcb98d4616f09c7" ns3:_="" ns4:_="">
    <xsd:import namespace="97c1497b-cfe0-4e8d-a0d0-f2aed24589e8"/>
    <xsd:import namespace="30bc5631-bd99-4dbe-9be9-7b6209571c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1497b-cfe0-4e8d-a0d0-f2aed2458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c5631-bd99-4dbe-9be9-7b6209571c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c1497b-cfe0-4e8d-a0d0-f2aed24589e8" xsi:nil="true"/>
  </documentManagement>
</p:properties>
</file>

<file path=customXml/itemProps1.xml><?xml version="1.0" encoding="utf-8"?>
<ds:datastoreItem xmlns:ds="http://schemas.openxmlformats.org/officeDocument/2006/customXml" ds:itemID="{57FD600A-3FEC-4A49-B2D4-CF0CF1350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c1497b-cfe0-4e8d-a0d0-f2aed24589e8"/>
    <ds:schemaRef ds:uri="30bc5631-bd99-4dbe-9be9-7b6209571c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5B325A-B41A-4E10-9F53-6E87FF372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6FDF2-25C3-481F-ADAA-46B5BE72A7D8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97c1497b-cfe0-4e8d-a0d0-f2aed24589e8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0bc5631-bd99-4dbe-9be9-7b6209571cf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BEN YOUSSEF</dc:creator>
  <cp:lastModifiedBy>Hugo ANTREASSIAN</cp:lastModifiedBy>
  <dcterms:created xsi:type="dcterms:W3CDTF">2024-04-06T09:27:46Z</dcterms:created>
  <dcterms:modified xsi:type="dcterms:W3CDTF">2024-04-28T11:19:00Z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0x010100BA45252912E9264DAD8AF02997481489</vt:lpwstr>
  </property>
</Properties>
</file>