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IP FTTH\RIP FTTH 33\2_Dossiers\3_FTTH\ZGG\5_ZAPM\PM_06\5_Appuis\3-Calculs\1-A_controler_calcul\CAP FT\20 Chemin de Chevalier\"/>
    </mc:Choice>
  </mc:AlternateContent>
  <xr:revisionPtr revIDLastSave="0" documentId="13_ncr:1_{9984C5DF-80F5-4108-9C3A-890883E380A4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2" l="1"/>
  <c r="L12" i="2"/>
  <c r="Q15" i="3" l="1"/>
  <c r="Q16" i="3" s="1"/>
  <c r="P15" i="3"/>
  <c r="P16" i="3" s="1"/>
  <c r="R15" i="3"/>
  <c r="R16" i="3" s="1"/>
  <c r="S15" i="3"/>
  <c r="S16" i="3" s="1"/>
  <c r="O15" i="3"/>
  <c r="O16" i="3" s="1"/>
  <c r="N15" i="3"/>
  <c r="N16" i="3" s="1"/>
  <c r="M15" i="3"/>
  <c r="M16" i="3" s="1"/>
  <c r="G15" i="3"/>
  <c r="G16" i="3" s="1"/>
  <c r="M13" i="2"/>
  <c r="L13" i="2"/>
  <c r="K12" i="2"/>
  <c r="K13" i="2" s="1"/>
  <c r="J12" i="2"/>
  <c r="J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I12" i="2"/>
  <c r="I13" i="2" s="1"/>
  <c r="H12" i="2"/>
  <c r="H13" i="2" s="1"/>
  <c r="V15" i="3" l="1"/>
  <c r="O10" i="2"/>
  <c r="O11" i="2"/>
  <c r="B16" i="3"/>
  <c r="V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<sst xmlns="http://schemas.openxmlformats.org/spreadsheetml/2006/main" count="109" uniqueCount="96">
  <si>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</si>
  <si>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</si>
  <si>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</si>
  <si>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</si>
  <si>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</si>
  <si>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</si>
  <si>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</si>
  <si>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</si>
  <si>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</si>
  <si>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</si>
  <si>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</si>
  <si>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</si>
  <si>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</si>
  <si>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</si>
  <si>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</si>
  <si>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</si>
  <si>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</si>
  <si>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</si>
  <si>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</si>
  <si>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</si>
  <si>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</si>
  <si>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</si>
  <si>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</si>
  <si>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</si>
  <si>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</si>
  <si>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</si>
  <si>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</si>
  <si>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</si>
  <si>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</si>
  <si>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</si>
  <si>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</si>
  <si>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</si>
  <si>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</si>
  <si>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</si>
  <si>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</si>
  <si>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</si>
  <si>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</si>
  <si>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 xml:space="preserve">Bois (EDF)
7 m
130 Kg </t>
  </si>
  <si>
    <t xml:space="preserve">Bois (EDF)
8 m
160 Kg </t>
  </si>
  <si>
    <t xml:space="preserve">Métal (S)
6 m
34 Kg </t>
  </si>
  <si>
    <t xml:space="preserve">Bois (S)
10 m
135 Kg </t>
  </si>
  <si>
    <t xml:space="preserve">Métal (R)
7 m
62 Kg </t>
  </si>
  <si>
    <t xml:space="preserve">Métal (S)
7 m
46 Kg </t>
  </si>
  <si>
    <t xml:space="preserve">Métal (S)
8 m
60 Kg </t>
  </si>
  <si>
    <t xml:space="preserve">Métal (R)
8 m
72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</si>
  <si>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</si>
  <si>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</si>
  <si>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</si>
  <si>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</si>
  <si>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</si>
  <si>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</si>
  <si>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</si>
  <si>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</si>
  <si>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</si>
  <si>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</si>
  <si>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</si>
  <si>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</si>
  <si>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</si>
  <si>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</si>
  <si>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Composite (R) 
7 m
39 Kg</t>
  </si>
  <si>
    <t>Composite (R) 
8 m
48 Kg</t>
  </si>
  <si>
    <t>Composite (S) 
7 m
32 Kg</t>
  </si>
  <si>
    <t>Composite (S) 
8 m
38 Kg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</si>
  <si>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</si>
  <si>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</si>
  <si>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</si>
  <si>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</si>
  <si>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</si>
  <si>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</si>
  <si>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</si>
  <si>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</si>
  <si>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Date commande</t>
  </si>
  <si>
    <t>Nom sous-traitant</t>
  </si>
  <si>
    <t>Nom Opérateur</t>
  </si>
  <si>
    <t>Référence Commande d’Accès</t>
  </si>
  <si>
    <t xml:space="preserve">Métal (I)
7 m
46 Kg </t>
  </si>
  <si>
    <t xml:space="preserve">Métal (I)
8 m
60 Kg 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</si>
  <si>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</si>
  <si>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</si>
  <si>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</si>
  <si>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</si>
  <si>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</si>
  <si>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</si>
  <si>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</si>
  <si>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</si>
  <si>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</si>
  <si>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</si>
  <si>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galgon</t>
  </si>
  <si>
    <t>Orange</t>
  </si>
  <si>
    <t>322864</t>
  </si>
  <si>
    <t>BS8</t>
  </si>
  <si>
    <t>Remplacement</t>
  </si>
  <si>
    <t>M48</t>
  </si>
  <si>
    <t>322863</t>
  </si>
  <si>
    <t>BS7</t>
  </si>
  <si>
    <t>M47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</si>
</sst>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</cellStyleXfs>
  <cellXfs count="109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</cellXfs>
  <cellStyles count="4">
    <cellStyle name="Lien hypertexte" xfId="1" builtinId="8"/>
    <cellStyle name="Milliers" xfId="2" builtinId="3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514350</xdr:colOff>
      <xdr:row>1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zoomScaleSheetLayoutView="100" workbookViewId="0">
      <selection activeCell="A18" sqref="A18:B19"/>
    </sheetView>
  </sheetViews>
  <sheetFormatPr baseColWidth="10" defaultRowHeight="15" x14ac:dyDescent="0.25"/>
  <cols>
    <col min="1" max="4" width="11.7109375" style="15" customWidth="1"/>
    <col min="5" max="15" width="8.7109375" style="15" customWidth="1"/>
    <col min="16" max="16384" width="11.42578125" style="15"/>
  </cols>
  <sheetData>
    <row r="1" spans="1:15" s="1" customFormat="1" ht="20.100000000000001" customHeight="1" x14ac:dyDescent="0.25">
      <c r="A1" s="54" t="s">
        <v>7</v>
      </c>
      <c r="B1" s="55"/>
      <c r="C1" s="55"/>
      <c r="D1" s="55"/>
      <c r="E1" s="55"/>
      <c r="F1" s="55"/>
      <c r="G1" s="56"/>
      <c r="H1" s="56"/>
      <c r="I1" s="56"/>
      <c r="J1" s="56"/>
      <c r="K1" s="56"/>
      <c r="L1" s="56"/>
      <c r="M1" s="56"/>
      <c r="N1" s="56"/>
      <c r="O1" s="56"/>
    </row>
    <row r="2" spans="1:15" s="1" customFormat="1" ht="20.100000000000001" customHeight="1" x14ac:dyDescent="0.25">
      <c r="A2" s="55"/>
      <c r="B2" s="55"/>
      <c r="C2" s="55"/>
      <c r="D2" s="55"/>
      <c r="E2" s="55"/>
      <c r="F2" s="55"/>
      <c r="G2" s="56"/>
      <c r="H2" s="56"/>
      <c r="I2" s="56"/>
      <c r="J2" s="56"/>
      <c r="K2" s="56"/>
      <c r="L2" s="56"/>
      <c r="M2" s="56"/>
      <c r="N2" s="56"/>
      <c r="O2" s="56"/>
    </row>
    <row r="3" spans="1:15" s="1" customFormat="1" ht="20.100000000000001" customHeight="1" x14ac:dyDescent="0.25">
      <c r="A3" s="60" t="s">
        <v>74</v>
      </c>
      <c r="B3" s="61"/>
      <c r="C3" s="61"/>
      <c r="D3" s="59"/>
      <c r="E3" s="59"/>
      <c r="F3" s="60" t="s">
        <v>71</v>
      </c>
      <c r="G3" s="61"/>
      <c r="H3" s="57"/>
      <c r="I3" s="58"/>
      <c r="J3" s="62"/>
      <c r="K3" s="63"/>
      <c r="L3" s="63"/>
      <c r="M3" s="63"/>
      <c r="N3" s="63"/>
      <c r="O3" s="64"/>
    </row>
    <row r="4" spans="1:15" s="1" customFormat="1" ht="20.100000000000001" customHeight="1" x14ac:dyDescent="0.25">
      <c r="A4" s="2" t="s">
        <v>27</v>
      </c>
      <c r="B4" s="57" t="s">
        <v>87</v>
      </c>
      <c r="C4" s="76"/>
      <c r="D4" s="76"/>
      <c r="E4" s="76"/>
      <c r="F4" s="76"/>
      <c r="G4" s="76"/>
      <c r="H4" s="76"/>
      <c r="I4" s="77"/>
      <c r="J4" s="81" t="s">
        <v>73</v>
      </c>
      <c r="K4" s="82"/>
      <c r="L4" s="82"/>
      <c r="M4" s="82"/>
      <c r="N4" s="82"/>
      <c r="O4" s="83"/>
    </row>
    <row r="5" spans="1:15" s="1" customFormat="1" ht="20.100000000000001" customHeight="1" x14ac:dyDescent="0.25">
      <c r="A5" s="2" t="s">
        <v>28</v>
      </c>
      <c r="B5" s="74"/>
      <c r="C5" s="75"/>
      <c r="D5" s="75"/>
      <c r="E5" s="75"/>
      <c r="F5" s="76"/>
      <c r="G5" s="76"/>
      <c r="H5" s="76"/>
      <c r="I5" s="77"/>
      <c r="J5" s="87" t="s">
        <v>88</v>
      </c>
      <c r="K5" s="85"/>
      <c r="L5" s="85"/>
      <c r="M5" s="85"/>
      <c r="N5" s="85"/>
      <c r="O5" s="86"/>
    </row>
    <row r="6" spans="1:15" s="1" customFormat="1" ht="20.100000000000001" customHeight="1" x14ac:dyDescent="0.25">
      <c r="A6" s="2" t="s">
        <v>29</v>
      </c>
      <c r="B6" s="74"/>
      <c r="C6" s="75"/>
      <c r="D6" s="75"/>
      <c r="E6" s="75"/>
      <c r="F6" s="76"/>
      <c r="G6" s="76"/>
      <c r="H6" s="76"/>
      <c r="I6" s="77"/>
      <c r="J6" s="84" t="s">
        <v>72</v>
      </c>
      <c r="K6" s="85"/>
      <c r="L6" s="85"/>
      <c r="M6" s="85"/>
      <c r="N6" s="85"/>
      <c r="O6" s="86"/>
    </row>
    <row r="7" spans="1:15" s="1" customFormat="1" ht="20.100000000000001" customHeight="1" x14ac:dyDescent="0.25">
      <c r="A7" s="2" t="s">
        <v>30</v>
      </c>
      <c r="B7" s="74"/>
      <c r="C7" s="75"/>
      <c r="D7" s="75"/>
      <c r="E7" s="75"/>
      <c r="F7" s="76"/>
      <c r="G7" s="76"/>
      <c r="H7" s="76"/>
      <c r="I7" s="77"/>
      <c r="J7" s="87"/>
      <c r="K7" s="85"/>
      <c r="L7" s="85"/>
      <c r="M7" s="85"/>
      <c r="N7" s="85"/>
      <c r="O7" s="86"/>
    </row>
    <row r="8" spans="1:15" s="1" customFormat="1" ht="20.100000000000001" customHeight="1" x14ac:dyDescent="0.25">
      <c r="A8" s="2" t="s">
        <v>31</v>
      </c>
      <c r="B8" s="74"/>
      <c r="C8" s="75"/>
      <c r="D8" s="75"/>
      <c r="E8" s="75"/>
      <c r="F8" s="76"/>
      <c r="G8" s="76"/>
      <c r="H8" s="76"/>
      <c r="I8" s="77"/>
      <c r="J8" s="78"/>
      <c r="K8" s="79"/>
      <c r="L8" s="79"/>
      <c r="M8" s="79"/>
      <c r="N8" s="79"/>
      <c r="O8" s="80"/>
    </row>
    <row r="9" spans="1:15" s="1" customFormat="1" ht="20.100000000000001" customHeight="1" x14ac:dyDescent="0.25">
      <c r="A9" s="71" t="s">
        <v>6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3"/>
    </row>
    <row r="10" spans="1:15" s="1" customFormat="1" ht="20.100000000000001" customHeight="1" x14ac:dyDescent="0.25">
      <c r="A10" s="65" t="s">
        <v>63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17">
        <f>SUM(E12:M12)</f>
        <v>2</v>
      </c>
    </row>
    <row r="11" spans="1:15" s="1" customFormat="1" ht="20.100000000000001" customHeight="1" x14ac:dyDescent="0.25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0"/>
      <c r="O11" s="16">
        <f>SUM(E13:M13)</f>
        <v>134</v>
      </c>
    </row>
    <row r="12" spans="1:15" s="1" customFormat="1" ht="20.100000000000001" customHeight="1" x14ac:dyDescent="0.25">
      <c r="A12" s="47" t="s">
        <v>19</v>
      </c>
      <c r="B12" s="48"/>
      <c r="C12" s="48"/>
      <c r="D12" s="49"/>
      <c r="E12" s="40"/>
      <c r="F12" s="40"/>
      <c r="G12" s="40"/>
      <c r="H12" s="16">
        <f t="shared" ref="H12:I12" si="0">SUM(H18:H140)</f>
        <v>0</v>
      </c>
      <c r="I12" s="16">
        <f t="shared" si="0"/>
        <v>0</v>
      </c>
      <c r="J12" s="16">
        <f>SUM(J18:J140)</f>
        <v>1</v>
      </c>
      <c r="K12" s="16">
        <f t="shared" ref="K12" si="1">SUM(K18:K140)</f>
        <v>1</v>
      </c>
      <c r="L12" s="16">
        <f>SUM(L18:L140)</f>
        <v>0</v>
      </c>
      <c r="M12" s="16">
        <f>SUM(M18:M140)</f>
        <v>0</v>
      </c>
      <c r="N12" s="42"/>
      <c r="O12" s="43"/>
    </row>
    <row r="13" spans="1:15" s="1" customFormat="1" ht="20.100000000000001" customHeight="1" x14ac:dyDescent="0.25">
      <c r="A13" s="50" t="s">
        <v>20</v>
      </c>
      <c r="B13" s="51"/>
      <c r="C13" s="51"/>
      <c r="D13" s="52"/>
      <c r="E13" s="40"/>
      <c r="F13" s="40"/>
      <c r="G13" s="40"/>
      <c r="H13" s="16">
        <f>H12*46</f>
        <v>0</v>
      </c>
      <c r="I13" s="16">
        <f>I12*60</f>
        <v>0</v>
      </c>
      <c r="J13" s="16">
        <f>J12*62</f>
        <v>62</v>
      </c>
      <c r="K13" s="16">
        <f>K12*72</f>
        <v>72</v>
      </c>
      <c r="L13" s="16">
        <f>L12*39</f>
        <v>0</v>
      </c>
      <c r="M13" s="16">
        <f>M12*48</f>
        <v>0</v>
      </c>
      <c r="N13" s="44"/>
      <c r="O13" s="43"/>
    </row>
    <row r="14" spans="1:15" s="1" customFormat="1" ht="44.25" customHeight="1" x14ac:dyDescent="0.25">
      <c r="A14" s="45" t="s">
        <v>50</v>
      </c>
      <c r="B14" s="46"/>
      <c r="C14" s="46"/>
      <c r="D14" s="53"/>
      <c r="E14" s="40"/>
      <c r="F14" s="40"/>
      <c r="G14" s="40"/>
      <c r="H14" s="4" t="s">
        <v>48</v>
      </c>
      <c r="I14" s="4" t="s">
        <v>49</v>
      </c>
      <c r="J14" s="5" t="s">
        <v>83</v>
      </c>
      <c r="K14" s="5" t="s">
        <v>86</v>
      </c>
      <c r="L14" s="6" t="s">
        <v>64</v>
      </c>
      <c r="M14" s="5" t="s">
        <v>67</v>
      </c>
      <c r="N14" s="44"/>
      <c r="O14" s="43"/>
    </row>
    <row r="15" spans="1:15" s="1" customFormat="1" ht="44.25" customHeight="1" x14ac:dyDescent="0.25">
      <c r="A15" s="45" t="s">
        <v>51</v>
      </c>
      <c r="B15" s="46"/>
      <c r="C15" s="46"/>
      <c r="D15" s="53"/>
      <c r="E15" s="40"/>
      <c r="F15" s="40"/>
      <c r="G15" s="40"/>
      <c r="H15" s="4" t="s">
        <v>53</v>
      </c>
      <c r="I15" s="4" t="s">
        <v>54</v>
      </c>
      <c r="J15" s="5" t="s">
        <v>82</v>
      </c>
      <c r="K15" s="5" t="s">
        <v>85</v>
      </c>
      <c r="L15" s="5" t="s">
        <v>65</v>
      </c>
      <c r="M15" s="5" t="s">
        <v>66</v>
      </c>
      <c r="N15" s="44"/>
      <c r="O15" s="43"/>
    </row>
    <row r="16" spans="1:15" s="1" customFormat="1" ht="44.25" customHeight="1" x14ac:dyDescent="0.25">
      <c r="A16" s="45" t="s">
        <v>52</v>
      </c>
      <c r="B16" s="46"/>
      <c r="C16" s="46"/>
      <c r="D16" s="46"/>
      <c r="E16" s="40"/>
      <c r="F16" s="40"/>
      <c r="G16" s="40"/>
      <c r="H16" s="4" t="s">
        <v>55</v>
      </c>
      <c r="I16" s="4" t="s">
        <v>56</v>
      </c>
      <c r="J16" s="5" t="s">
        <v>81</v>
      </c>
      <c r="K16" s="5" t="s">
        <v>84</v>
      </c>
      <c r="L16" s="5" t="s">
        <v>57</v>
      </c>
      <c r="M16" s="5" t="s">
        <v>58</v>
      </c>
      <c r="N16" s="44"/>
      <c r="O16" s="43"/>
    </row>
    <row r="17" spans="1:15" s="1" customFormat="1" ht="44.25" customHeight="1" x14ac:dyDescent="0.25">
      <c r="A17" s="7" t="s">
        <v>32</v>
      </c>
      <c r="B17" s="7" t="s">
        <v>12</v>
      </c>
      <c r="C17" s="7" t="s">
        <v>10</v>
      </c>
      <c r="D17" s="7" t="s">
        <v>13</v>
      </c>
      <c r="E17" s="40"/>
      <c r="F17" s="40"/>
      <c r="G17" s="40"/>
      <c r="H17" s="7" t="s">
        <v>75</v>
      </c>
      <c r="I17" s="7" t="s">
        <v>76</v>
      </c>
      <c r="J17" s="7" t="s">
        <v>78</v>
      </c>
      <c r="K17" s="7" t="s">
        <v>77</v>
      </c>
      <c r="L17" s="7" t="s">
        <v>79</v>
      </c>
      <c r="M17" s="7" t="s">
        <v>80</v>
      </c>
      <c r="N17" s="8" t="s">
        <v>68</v>
      </c>
      <c r="O17" s="7" t="s">
        <v>69</v>
      </c>
    </row>
    <row r="18" spans="1:15" s="1" customFormat="1" ht="20.100000000000001" customHeight="1" x14ac:dyDescent="0.25">
      <c r="A18" s="41" t="s">
        <v>89</v>
      </c>
      <c r="B18" s="9" t="s">
        <v>90</v>
      </c>
      <c r="C18" s="9" t="s">
        <v>91</v>
      </c>
      <c r="D18" s="9" t="s">
        <v>92</v>
      </c>
      <c r="E18" s="9"/>
      <c r="F18" s="10"/>
      <c r="G18" s="10"/>
      <c r="H18" s="10"/>
      <c r="I18" s="10"/>
      <c r="J18" s="10"/>
      <c r="K18" s="10">
        <v>1</v>
      </c>
      <c r="L18" s="10"/>
      <c r="M18" s="10"/>
      <c r="N18" s="10"/>
      <c r="O18" s="10"/>
    </row>
    <row r="19" spans="1:15" s="1" customFormat="1" ht="20.100000000000001" customHeight="1" x14ac:dyDescent="0.25">
      <c r="A19" s="41" t="s">
        <v>93</v>
      </c>
      <c r="B19" s="9" t="s">
        <v>94</v>
      </c>
      <c r="C19" s="9" t="s">
        <v>91</v>
      </c>
      <c r="D19" s="9" t="s">
        <v>95</v>
      </c>
      <c r="E19" s="9"/>
      <c r="F19" s="10"/>
      <c r="G19" s="10"/>
      <c r="H19" s="10"/>
      <c r="I19" s="10"/>
      <c r="J19" s="10">
        <v>1</v>
      </c>
      <c r="K19" s="10"/>
      <c r="L19" s="10"/>
      <c r="M19" s="10"/>
      <c r="N19" s="10"/>
      <c r="O19" s="10"/>
    </row>
    <row r="20" spans="1:15" s="1" customFormat="1" ht="20.100000000000001" customHeight="1" x14ac:dyDescent="0.25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25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25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25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25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25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25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25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25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25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25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25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25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25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25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25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25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25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25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25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25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25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25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25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25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25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25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25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25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25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25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25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25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25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25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25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25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25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25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25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25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25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25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25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25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25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25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25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25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25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25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25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25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25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25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25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25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25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25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25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25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25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25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25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25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25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25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25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25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25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25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25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25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25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25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25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25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25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25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25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25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25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25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25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25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25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25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25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25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25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25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25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25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25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25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25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25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25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25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25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25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25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25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25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25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25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25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25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25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25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25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25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25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25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25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25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25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25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25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25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25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password="F330" sheet="1" objects="1" scenarios="1"/>
  <mergeCells count="24">
    <mergeCell ref="A10:N11"/>
    <mergeCell ref="A9:O9"/>
    <mergeCell ref="B8:I8"/>
    <mergeCell ref="J8:O8"/>
    <mergeCell ref="B4:I4"/>
    <mergeCell ref="B5:I5"/>
    <mergeCell ref="B6:I6"/>
    <mergeCell ref="B7:I7"/>
    <mergeCell ref="J4:O4"/>
    <mergeCell ref="J6:O6"/>
    <mergeCell ref="J5:O5"/>
    <mergeCell ref="J7:O7"/>
    <mergeCell ref="A1:O2"/>
    <mergeCell ref="H3:I3"/>
    <mergeCell ref="D3:E3"/>
    <mergeCell ref="F3:G3"/>
    <mergeCell ref="A3:C3"/>
    <mergeCell ref="J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H16:I16 H14:I14 L14:M15 L16:M16 H15:I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abSelected="1" topLeftCell="A2" zoomScaleSheetLayoutView="100" workbookViewId="0">
      <selection activeCell="G24" sqref="G24"/>
    </sheetView>
  </sheetViews>
  <sheetFormatPr baseColWidth="10" defaultRowHeight="15" x14ac:dyDescent="0.25"/>
  <cols>
    <col min="1" max="1" width="11.140625" style="15" customWidth="1"/>
    <col min="2" max="19" width="5.7109375" style="15" customWidth="1"/>
    <col min="20" max="22" width="7.7109375" style="15" customWidth="1"/>
    <col min="23" max="25" width="11.140625" style="15" customWidth="1"/>
    <col min="26" max="16384" width="11.42578125" style="15"/>
  </cols>
  <sheetData>
    <row r="1" spans="1:22" ht="20.100000000000001" hidden="1" customHeight="1" x14ac:dyDescent="0.25">
      <c r="A1" s="54" t="s">
        <v>7</v>
      </c>
      <c r="B1" s="55"/>
      <c r="C1" s="55"/>
      <c r="D1" s="55"/>
      <c r="E1" s="55"/>
      <c r="F1" s="55"/>
      <c r="G1" s="55"/>
      <c r="H1" s="55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20.100000000000001" customHeight="1" x14ac:dyDescent="0.25">
      <c r="A2" s="55"/>
      <c r="B2" s="55"/>
      <c r="C2" s="55"/>
      <c r="D2" s="55"/>
      <c r="E2" s="55"/>
      <c r="F2" s="55"/>
      <c r="G2" s="55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20.100000000000001" customHeight="1" x14ac:dyDescent="0.25">
      <c r="A3" s="89" t="s">
        <v>0</v>
      </c>
      <c r="B3" s="76"/>
      <c r="C3" s="76"/>
      <c r="D3" s="76"/>
      <c r="E3" s="77"/>
      <c r="F3" s="89" t="s">
        <v>1</v>
      </c>
      <c r="G3" s="76"/>
      <c r="H3" s="76"/>
      <c r="I3" s="77"/>
      <c r="J3" s="88" t="s">
        <v>2</v>
      </c>
      <c r="K3" s="91"/>
      <c r="L3" s="91"/>
      <c r="M3" s="91"/>
      <c r="N3" s="88" t="s">
        <v>3</v>
      </c>
      <c r="O3" s="91"/>
      <c r="P3" s="91"/>
      <c r="Q3" s="107" t="s">
        <v>33</v>
      </c>
      <c r="R3" s="108"/>
      <c r="S3" s="108"/>
      <c r="T3" s="106" t="s">
        <v>9</v>
      </c>
      <c r="U3" s="107"/>
      <c r="V3" s="107"/>
    </row>
    <row r="4" spans="1:22" ht="20.100000000000001" customHeight="1" x14ac:dyDescent="0.25">
      <c r="A4" s="88" t="s">
        <v>21</v>
      </c>
      <c r="B4" s="59"/>
      <c r="C4" s="59"/>
      <c r="D4" s="59"/>
      <c r="E4" s="59"/>
      <c r="F4" s="89" t="s">
        <v>4</v>
      </c>
      <c r="G4" s="97"/>
      <c r="H4" s="97"/>
      <c r="I4" s="98"/>
      <c r="J4" s="101"/>
      <c r="K4" s="90"/>
      <c r="L4" s="90"/>
      <c r="M4" s="90"/>
      <c r="N4" s="90"/>
      <c r="O4" s="90"/>
      <c r="P4" s="90"/>
      <c r="Q4" s="90"/>
      <c r="R4" s="91"/>
      <c r="S4" s="91"/>
      <c r="T4" s="99"/>
      <c r="U4" s="100"/>
      <c r="V4" s="100"/>
    </row>
    <row r="5" spans="1:22" ht="20.100000000000001" customHeight="1" x14ac:dyDescent="0.25">
      <c r="A5" s="88" t="s">
        <v>24</v>
      </c>
      <c r="B5" s="59"/>
      <c r="C5" s="59"/>
      <c r="D5" s="59"/>
      <c r="E5" s="59"/>
      <c r="F5" s="89" t="s">
        <v>16</v>
      </c>
      <c r="G5" s="97"/>
      <c r="H5" s="97"/>
      <c r="I5" s="98"/>
      <c r="J5" s="101"/>
      <c r="K5" s="90"/>
      <c r="L5" s="90"/>
      <c r="M5" s="90"/>
      <c r="N5" s="90"/>
      <c r="O5" s="90"/>
      <c r="P5" s="90"/>
      <c r="Q5" s="90"/>
      <c r="R5" s="91"/>
      <c r="S5" s="91"/>
      <c r="T5" s="99"/>
      <c r="U5" s="100"/>
      <c r="V5" s="100"/>
    </row>
    <row r="6" spans="1:22" ht="20.100000000000001" customHeight="1" x14ac:dyDescent="0.25">
      <c r="A6" s="88" t="s">
        <v>24</v>
      </c>
      <c r="B6" s="59"/>
      <c r="C6" s="59"/>
      <c r="D6" s="59"/>
      <c r="E6" s="59"/>
      <c r="F6" s="18" t="s">
        <v>15</v>
      </c>
      <c r="G6" s="19"/>
      <c r="H6" s="20"/>
      <c r="I6" s="20"/>
      <c r="J6" s="101"/>
      <c r="K6" s="90"/>
      <c r="L6" s="90"/>
      <c r="M6" s="90"/>
      <c r="N6" s="90"/>
      <c r="O6" s="90"/>
      <c r="P6" s="90"/>
      <c r="Q6" s="90"/>
      <c r="R6" s="91"/>
      <c r="S6" s="91"/>
      <c r="T6" s="99"/>
      <c r="U6" s="100"/>
      <c r="V6" s="100"/>
    </row>
    <row r="7" spans="1:22" ht="20.100000000000001" customHeight="1" x14ac:dyDescent="0.25">
      <c r="A7" s="88" t="s">
        <v>23</v>
      </c>
      <c r="B7" s="59"/>
      <c r="C7" s="59"/>
      <c r="D7" s="59"/>
      <c r="E7" s="59"/>
      <c r="F7" s="18" t="s">
        <v>16</v>
      </c>
      <c r="G7" s="19"/>
      <c r="H7" s="20"/>
      <c r="I7" s="20"/>
      <c r="J7" s="101"/>
      <c r="K7" s="90"/>
      <c r="L7" s="90"/>
      <c r="M7" s="90"/>
      <c r="N7" s="90"/>
      <c r="O7" s="90"/>
      <c r="P7" s="90"/>
      <c r="Q7" s="90"/>
      <c r="R7" s="91"/>
      <c r="S7" s="91"/>
      <c r="T7" s="99"/>
      <c r="U7" s="100"/>
      <c r="V7" s="100"/>
    </row>
    <row r="8" spans="1:22" ht="20.100000000000001" customHeight="1" x14ac:dyDescent="0.25">
      <c r="A8" s="88" t="s">
        <v>23</v>
      </c>
      <c r="B8" s="59"/>
      <c r="C8" s="59"/>
      <c r="D8" s="59"/>
      <c r="E8" s="59"/>
      <c r="F8" s="18" t="s">
        <v>15</v>
      </c>
      <c r="G8" s="19"/>
      <c r="H8" s="20"/>
      <c r="I8" s="20"/>
      <c r="J8" s="101"/>
      <c r="K8" s="90"/>
      <c r="L8" s="90"/>
      <c r="M8" s="90"/>
      <c r="N8" s="90"/>
      <c r="O8" s="90"/>
      <c r="P8" s="90"/>
      <c r="Q8" s="90"/>
      <c r="R8" s="91"/>
      <c r="S8" s="91"/>
      <c r="T8" s="99"/>
      <c r="U8" s="100"/>
      <c r="V8" s="100"/>
    </row>
    <row r="9" spans="1:22" ht="20.100000000000001" customHeight="1" x14ac:dyDescent="0.25">
      <c r="A9" s="88" t="s">
        <v>22</v>
      </c>
      <c r="B9" s="59"/>
      <c r="C9" s="59"/>
      <c r="D9" s="59"/>
      <c r="E9" s="59"/>
      <c r="F9" s="18" t="s">
        <v>16</v>
      </c>
      <c r="G9" s="19"/>
      <c r="H9" s="20"/>
      <c r="I9" s="20"/>
      <c r="J9" s="101"/>
      <c r="K9" s="90"/>
      <c r="L9" s="90"/>
      <c r="M9" s="90"/>
      <c r="N9" s="90"/>
      <c r="O9" s="90"/>
      <c r="P9" s="90"/>
      <c r="Q9" s="90"/>
      <c r="R9" s="91"/>
      <c r="S9" s="91"/>
      <c r="T9" s="99"/>
      <c r="U9" s="100"/>
      <c r="V9" s="100"/>
    </row>
    <row r="10" spans="1:22" ht="20.100000000000001" customHeight="1" x14ac:dyDescent="0.25">
      <c r="A10" s="88" t="s">
        <v>22</v>
      </c>
      <c r="B10" s="59"/>
      <c r="C10" s="59"/>
      <c r="D10" s="59"/>
      <c r="E10" s="59"/>
      <c r="F10" s="18" t="s">
        <v>15</v>
      </c>
      <c r="G10" s="19"/>
      <c r="H10" s="20"/>
      <c r="I10" s="20"/>
      <c r="J10" s="101"/>
      <c r="K10" s="90"/>
      <c r="L10" s="90"/>
      <c r="M10" s="90"/>
      <c r="N10" s="90"/>
      <c r="O10" s="90"/>
      <c r="P10" s="90"/>
      <c r="Q10" s="90"/>
      <c r="R10" s="91"/>
      <c r="S10" s="91"/>
      <c r="T10" s="99"/>
      <c r="U10" s="100"/>
      <c r="V10" s="100"/>
    </row>
    <row r="11" spans="1:22" ht="20.100000000000001" customHeight="1" x14ac:dyDescent="0.25">
      <c r="A11" s="102" t="s">
        <v>18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3"/>
    </row>
    <row r="12" spans="1:22" ht="20.100000000000001" customHeight="1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5"/>
    </row>
    <row r="13" spans="1:22" ht="20.100000000000001" customHeight="1" x14ac:dyDescent="0.25">
      <c r="A13" s="93" t="s">
        <v>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s="21" customFormat="1" ht="26.25" customHeight="1" x14ac:dyDescent="0.25">
      <c r="A14" s="94" t="s">
        <v>8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6"/>
    </row>
    <row r="15" spans="1:22" s="23" customFormat="1" ht="20.100000000000001" customHeight="1" x14ac:dyDescent="0.25">
      <c r="A15" s="22" t="s">
        <v>25</v>
      </c>
      <c r="B15" s="38">
        <f t="shared" ref="B15:S15" si="0">SUM(B18:B137)</f>
        <v>0</v>
      </c>
      <c r="C15" s="38">
        <f t="shared" si="0"/>
        <v>1</v>
      </c>
      <c r="D15" s="38">
        <f t="shared" si="0"/>
        <v>1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0</v>
      </c>
      <c r="S15" s="39">
        <f t="shared" si="0"/>
        <v>0</v>
      </c>
      <c r="T15" s="92" t="s">
        <v>14</v>
      </c>
      <c r="U15" s="90"/>
      <c r="V15" s="38">
        <f>SUM(B15:S15)</f>
        <v>2</v>
      </c>
    </row>
    <row r="16" spans="1:22" s="23" customFormat="1" ht="20.100000000000001" customHeight="1" x14ac:dyDescent="0.25">
      <c r="A16" s="22" t="s">
        <v>26</v>
      </c>
      <c r="B16" s="38">
        <f>B15*85</f>
        <v>0</v>
      </c>
      <c r="C16" s="38">
        <f>C15*105</f>
        <v>105</v>
      </c>
      <c r="D16" s="38">
        <f>D15*135</f>
        <v>135</v>
      </c>
      <c r="E16" s="39">
        <f>E15*130</f>
        <v>0</v>
      </c>
      <c r="F16" s="39">
        <f>F15*160</f>
        <v>0</v>
      </c>
      <c r="G16" s="39">
        <f>G15*135</f>
        <v>0</v>
      </c>
      <c r="H16" s="39">
        <f>H15*34</f>
        <v>0</v>
      </c>
      <c r="I16" s="39">
        <f>I15*46</f>
        <v>0</v>
      </c>
      <c r="J16" s="39">
        <f>J15*60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N15*62</f>
        <v>0</v>
      </c>
      <c r="O16" s="39">
        <f>O15*72</f>
        <v>0</v>
      </c>
      <c r="P16" s="39">
        <f>P15*32</f>
        <v>0</v>
      </c>
      <c r="Q16" s="39">
        <f>Q15*38</f>
        <v>0</v>
      </c>
      <c r="R16" s="39">
        <f>R15*39</f>
        <v>0</v>
      </c>
      <c r="S16" s="39">
        <f>S15*48</f>
        <v>0</v>
      </c>
      <c r="T16" s="24" t="s">
        <v>17</v>
      </c>
      <c r="U16" s="20"/>
      <c r="V16" s="16">
        <f>SUM(B16:S16)</f>
        <v>240</v>
      </c>
    </row>
    <row r="17" spans="1:22" ht="57.75" customHeight="1" x14ac:dyDescent="0.25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37</v>
      </c>
      <c r="F17" s="7" t="s">
        <v>38</v>
      </c>
      <c r="G17" s="7" t="s">
        <v>40</v>
      </c>
      <c r="H17" s="7" t="s">
        <v>39</v>
      </c>
      <c r="I17" s="7" t="s">
        <v>42</v>
      </c>
      <c r="J17" s="7" t="s">
        <v>43</v>
      </c>
      <c r="K17" s="25" t="s">
        <v>45</v>
      </c>
      <c r="L17" s="25" t="s">
        <v>46</v>
      </c>
      <c r="M17" s="25" t="s">
        <v>47</v>
      </c>
      <c r="N17" s="7" t="s">
        <v>41</v>
      </c>
      <c r="O17" s="7" t="s">
        <v>44</v>
      </c>
      <c r="P17" s="7" t="s">
        <v>61</v>
      </c>
      <c r="Q17" s="7" t="s">
        <v>62</v>
      </c>
      <c r="R17" s="7" t="s">
        <v>59</v>
      </c>
      <c r="S17" s="7" t="s">
        <v>60</v>
      </c>
      <c r="T17" s="26" t="s">
        <v>68</v>
      </c>
      <c r="U17" s="25" t="s">
        <v>69</v>
      </c>
      <c r="V17" s="25" t="s">
        <v>70</v>
      </c>
    </row>
    <row r="18" spans="1:22" s="23" customFormat="1" ht="20.100000000000001" customHeight="1" x14ac:dyDescent="0.25">
      <c r="A18" s="41" t="s">
        <v>89</v>
      </c>
      <c r="B18" s="27"/>
      <c r="C18" s="27"/>
      <c r="D18" s="27">
        <v>1</v>
      </c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s="23" customFormat="1" ht="20.100000000000001" customHeight="1" x14ac:dyDescent="0.25">
      <c r="A19" s="41" t="s">
        <v>93</v>
      </c>
      <c r="B19" s="30"/>
      <c r="C19" s="30">
        <v>1</v>
      </c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s="23" customFormat="1" ht="20.100000000000001" customHeight="1" x14ac:dyDescent="0.25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s="23" customFormat="1" ht="20.100000000000001" customHeight="1" x14ac:dyDescent="0.25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s="23" customFormat="1" ht="20.100000000000001" customHeight="1" x14ac:dyDescent="0.25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s="23" customFormat="1" ht="20.100000000000001" customHeight="1" x14ac:dyDescent="0.25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s="23" customFormat="1" ht="20.100000000000001" customHeight="1" x14ac:dyDescent="0.25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s="23" customFormat="1" ht="20.100000000000001" customHeight="1" x14ac:dyDescent="0.25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s="23" customFormat="1" ht="20.100000000000001" customHeight="1" x14ac:dyDescent="0.25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s="23" customFormat="1" ht="20.100000000000001" customHeight="1" x14ac:dyDescent="0.25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s="1" customFormat="1" ht="20.100000000000001" customHeight="1" x14ac:dyDescent="0.25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s="1" customFormat="1" ht="20.100000000000001" customHeight="1" x14ac:dyDescent="0.25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s="1" customFormat="1" ht="20.100000000000001" customHeight="1" x14ac:dyDescent="0.25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22" s="1" customFormat="1" ht="20.100000000000001" customHeight="1" x14ac:dyDescent="0.25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s="1" customFormat="1" ht="20.100000000000001" customHeight="1" x14ac:dyDescent="0.25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2" s="1" customFormat="1" ht="20.100000000000001" customHeight="1" x14ac:dyDescent="0.25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s="1" customFormat="1" ht="20.100000000000001" customHeight="1" x14ac:dyDescent="0.25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spans="1:22" s="1" customFormat="1" ht="20.100000000000001" customHeight="1" x14ac:dyDescent="0.25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s="1" customFormat="1" ht="20.100000000000001" customHeight="1" x14ac:dyDescent="0.25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  <row r="37" spans="1:22" s="1" customFormat="1" ht="20.100000000000001" customHeight="1" x14ac:dyDescent="0.25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s="1" customFormat="1" ht="20.100000000000001" customHeight="1" x14ac:dyDescent="0.25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1:22" s="1" customFormat="1" ht="20.100000000000001" customHeight="1" x14ac:dyDescent="0.25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</row>
    <row r="40" spans="1:22" s="1" customFormat="1" ht="20.100000000000001" customHeight="1" x14ac:dyDescent="0.25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</row>
    <row r="41" spans="1:22" s="1" customFormat="1" ht="20.100000000000001" customHeight="1" x14ac:dyDescent="0.25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</row>
    <row r="42" spans="1:22" s="1" customFormat="1" ht="20.100000000000001" customHeight="1" x14ac:dyDescent="0.25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</row>
    <row r="43" spans="1:22" s="1" customFormat="1" ht="20.100000000000001" customHeight="1" x14ac:dyDescent="0.25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 spans="1:22" s="1" customFormat="1" ht="20.100000000000001" customHeight="1" x14ac:dyDescent="0.25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</row>
    <row r="45" spans="1:22" s="1" customFormat="1" ht="20.100000000000001" customHeight="1" x14ac:dyDescent="0.25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</row>
    <row r="46" spans="1:22" s="1" customFormat="1" ht="20.100000000000001" customHeight="1" x14ac:dyDescent="0.25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</row>
    <row r="47" spans="1:22" s="1" customFormat="1" ht="20.100000000000001" customHeight="1" x14ac:dyDescent="0.25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</row>
    <row r="48" spans="1:22" s="1" customFormat="1" ht="20.100000000000001" customHeight="1" x14ac:dyDescent="0.25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1:22" s="1" customFormat="1" ht="20.100000000000001" customHeight="1" x14ac:dyDescent="0.25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</row>
    <row r="50" spans="1:22" s="1" customFormat="1" ht="20.100000000000001" customHeight="1" x14ac:dyDescent="0.25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s="1" customFormat="1" ht="20.100000000000001" customHeight="1" x14ac:dyDescent="0.25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s="1" customFormat="1" ht="20.100000000000001" customHeight="1" x14ac:dyDescent="0.25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</row>
    <row r="53" spans="1:22" s="1" customFormat="1" ht="20.100000000000001" customHeight="1" x14ac:dyDescent="0.25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</row>
    <row r="54" spans="1:22" s="1" customFormat="1" ht="20.100000000000001" customHeight="1" x14ac:dyDescent="0.25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</row>
    <row r="55" spans="1:22" s="1" customFormat="1" ht="20.100000000000001" customHeight="1" x14ac:dyDescent="0.25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1:22" s="1" customFormat="1" ht="20.100000000000001" customHeight="1" x14ac:dyDescent="0.25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</row>
    <row r="57" spans="1:22" s="1" customFormat="1" ht="20.100000000000001" customHeight="1" x14ac:dyDescent="0.25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1:22" s="1" customFormat="1" ht="20.100000000000001" customHeight="1" x14ac:dyDescent="0.25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 spans="1:22" s="1" customFormat="1" ht="20.100000000000001" customHeight="1" x14ac:dyDescent="0.25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</row>
    <row r="60" spans="1:22" s="1" customFormat="1" ht="20.100000000000001" customHeight="1" x14ac:dyDescent="0.25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</row>
    <row r="61" spans="1:22" s="1" customFormat="1" ht="20.100000000000001" customHeight="1" x14ac:dyDescent="0.25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</row>
    <row r="62" spans="1:22" s="1" customFormat="1" ht="20.100000000000001" customHeight="1" x14ac:dyDescent="0.25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</row>
    <row r="63" spans="1:22" s="1" customFormat="1" ht="20.100000000000001" customHeight="1" x14ac:dyDescent="0.25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1:22" s="1" customFormat="1" ht="20.100000000000001" customHeight="1" x14ac:dyDescent="0.25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</row>
    <row r="65" spans="1:22" s="1" customFormat="1" ht="20.100000000000001" customHeight="1" x14ac:dyDescent="0.25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</row>
    <row r="66" spans="1:22" s="1" customFormat="1" ht="20.100000000000001" customHeight="1" x14ac:dyDescent="0.25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</row>
    <row r="67" spans="1:22" s="1" customFormat="1" ht="20.100000000000001" customHeight="1" x14ac:dyDescent="0.25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</row>
    <row r="68" spans="1:22" s="1" customFormat="1" ht="20.100000000000001" customHeight="1" x14ac:dyDescent="0.25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</row>
    <row r="69" spans="1:22" s="1" customFormat="1" ht="20.100000000000001" customHeight="1" x14ac:dyDescent="0.25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</row>
    <row r="70" spans="1:22" s="1" customFormat="1" ht="20.100000000000001" customHeight="1" x14ac:dyDescent="0.25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 spans="1:22" s="1" customFormat="1" ht="20.100000000000001" customHeight="1" x14ac:dyDescent="0.25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</row>
    <row r="72" spans="1:22" s="1" customFormat="1" ht="20.100000000000001" customHeight="1" x14ac:dyDescent="0.25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</row>
    <row r="73" spans="1:22" s="1" customFormat="1" ht="20.100000000000001" customHeight="1" x14ac:dyDescent="0.25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</row>
    <row r="74" spans="1:22" s="1" customFormat="1" ht="20.100000000000001" customHeight="1" x14ac:dyDescent="0.25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</row>
    <row r="75" spans="1:22" s="1" customFormat="1" ht="20.100000000000001" customHeight="1" x14ac:dyDescent="0.25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</row>
    <row r="76" spans="1:22" s="1" customFormat="1" ht="20.100000000000001" customHeight="1" x14ac:dyDescent="0.25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</row>
    <row r="77" spans="1:22" s="1" customFormat="1" ht="20.100000000000001" customHeight="1" x14ac:dyDescent="0.25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</row>
    <row r="78" spans="1:22" s="1" customFormat="1" ht="20.100000000000001" customHeight="1" x14ac:dyDescent="0.25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</row>
    <row r="79" spans="1:22" s="1" customFormat="1" ht="20.100000000000001" customHeight="1" x14ac:dyDescent="0.25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</row>
    <row r="80" spans="1:22" s="1" customFormat="1" ht="20.100000000000001" customHeight="1" x14ac:dyDescent="0.25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</row>
    <row r="81" spans="1:22" s="1" customFormat="1" ht="20.100000000000001" customHeight="1" x14ac:dyDescent="0.25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</row>
    <row r="82" spans="1:22" s="1" customFormat="1" ht="20.100000000000001" customHeight="1" x14ac:dyDescent="0.25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</row>
    <row r="83" spans="1:22" s="1" customFormat="1" ht="20.100000000000001" customHeight="1" x14ac:dyDescent="0.25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</row>
    <row r="84" spans="1:22" s="1" customFormat="1" ht="20.100000000000001" customHeight="1" x14ac:dyDescent="0.25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</row>
    <row r="85" spans="1:22" s="1" customFormat="1" ht="20.100000000000001" customHeight="1" x14ac:dyDescent="0.25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</row>
    <row r="86" spans="1:22" s="1" customFormat="1" ht="20.100000000000001" customHeight="1" x14ac:dyDescent="0.25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</row>
    <row r="87" spans="1:22" s="1" customFormat="1" ht="20.100000000000001" customHeight="1" x14ac:dyDescent="0.25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</row>
    <row r="88" spans="1:22" s="1" customFormat="1" ht="20.100000000000001" customHeight="1" x14ac:dyDescent="0.25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 spans="1:22" s="1" customFormat="1" ht="20.100000000000001" customHeight="1" x14ac:dyDescent="0.25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</row>
    <row r="90" spans="1:22" s="1" customFormat="1" ht="20.100000000000001" customHeight="1" x14ac:dyDescent="0.25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</row>
    <row r="91" spans="1:22" s="1" customFormat="1" ht="20.100000000000001" customHeight="1" x14ac:dyDescent="0.25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</row>
    <row r="92" spans="1:22" s="1" customFormat="1" ht="20.100000000000001" customHeight="1" x14ac:dyDescent="0.25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</row>
    <row r="93" spans="1:22" s="1" customFormat="1" ht="20.100000000000001" customHeight="1" x14ac:dyDescent="0.25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</row>
    <row r="94" spans="1:22" s="1" customFormat="1" ht="20.100000000000001" customHeight="1" x14ac:dyDescent="0.25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</row>
    <row r="95" spans="1:22" s="1" customFormat="1" ht="20.100000000000001" customHeight="1" x14ac:dyDescent="0.25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</row>
    <row r="96" spans="1:22" s="1" customFormat="1" ht="20.100000000000001" customHeight="1" x14ac:dyDescent="0.25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</row>
    <row r="97" spans="1:22" s="1" customFormat="1" ht="20.100000000000001" customHeight="1" x14ac:dyDescent="0.25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</row>
    <row r="98" spans="1:22" s="1" customFormat="1" ht="20.100000000000001" customHeight="1" x14ac:dyDescent="0.25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</row>
    <row r="99" spans="1:22" s="1" customFormat="1" ht="20.100000000000001" customHeight="1" x14ac:dyDescent="0.25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</row>
    <row r="100" spans="1:22" s="1" customFormat="1" ht="20.100000000000001" customHeight="1" x14ac:dyDescent="0.25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</row>
    <row r="101" spans="1:22" s="1" customFormat="1" ht="20.100000000000001" customHeight="1" x14ac:dyDescent="0.25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</row>
    <row r="102" spans="1:22" s="1" customFormat="1" ht="20.100000000000001" customHeight="1" x14ac:dyDescent="0.25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</row>
    <row r="103" spans="1:22" s="1" customFormat="1" ht="20.100000000000001" customHeight="1" x14ac:dyDescent="0.25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</row>
    <row r="104" spans="1:22" s="1" customFormat="1" ht="20.100000000000001" customHeight="1" x14ac:dyDescent="0.25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</row>
    <row r="105" spans="1:22" s="1" customFormat="1" ht="20.100000000000001" customHeight="1" x14ac:dyDescent="0.25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</row>
    <row r="106" spans="1:22" s="1" customFormat="1" ht="20.100000000000001" customHeight="1" x14ac:dyDescent="0.25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</row>
    <row r="107" spans="1:22" s="1" customFormat="1" ht="20.100000000000001" customHeight="1" x14ac:dyDescent="0.25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</row>
    <row r="108" spans="1:22" s="1" customFormat="1" ht="20.100000000000001" customHeight="1" x14ac:dyDescent="0.25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</row>
    <row r="109" spans="1:22" s="1" customFormat="1" ht="20.100000000000001" customHeight="1" x14ac:dyDescent="0.25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</row>
    <row r="110" spans="1:22" s="1" customFormat="1" ht="20.100000000000001" customHeight="1" x14ac:dyDescent="0.25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</row>
    <row r="111" spans="1:22" s="1" customFormat="1" ht="20.100000000000001" customHeight="1" x14ac:dyDescent="0.25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</row>
    <row r="112" spans="1:22" s="1" customFormat="1" ht="20.100000000000001" customHeight="1" x14ac:dyDescent="0.25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</row>
    <row r="113" spans="1:22" s="1" customFormat="1" ht="20.100000000000001" customHeight="1" x14ac:dyDescent="0.25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</row>
    <row r="114" spans="1:22" s="1" customFormat="1" ht="20.100000000000001" customHeight="1" x14ac:dyDescent="0.25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</row>
    <row r="115" spans="1:22" s="1" customFormat="1" ht="20.100000000000001" customHeight="1" x14ac:dyDescent="0.25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</row>
    <row r="116" spans="1:22" s="1" customFormat="1" ht="20.100000000000001" customHeight="1" x14ac:dyDescent="0.25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</row>
    <row r="117" spans="1:22" s="1" customFormat="1" ht="20.100000000000001" customHeight="1" x14ac:dyDescent="0.25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</row>
    <row r="118" spans="1:22" s="1" customFormat="1" ht="20.100000000000001" customHeight="1" x14ac:dyDescent="0.25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</row>
    <row r="119" spans="1:22" s="1" customFormat="1" ht="20.100000000000001" customHeight="1" x14ac:dyDescent="0.25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</row>
    <row r="120" spans="1:22" s="1" customFormat="1" ht="20.100000000000001" customHeight="1" x14ac:dyDescent="0.25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</row>
    <row r="121" spans="1:22" s="1" customFormat="1" ht="20.100000000000001" customHeight="1" x14ac:dyDescent="0.25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</row>
    <row r="122" spans="1:22" s="1" customFormat="1" ht="20.100000000000001" customHeight="1" x14ac:dyDescent="0.25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</row>
    <row r="123" spans="1:22" s="1" customFormat="1" ht="20.100000000000001" customHeight="1" x14ac:dyDescent="0.25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</row>
    <row r="124" spans="1:22" s="1" customFormat="1" ht="20.100000000000001" customHeight="1" x14ac:dyDescent="0.25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</row>
    <row r="125" spans="1:22" s="1" customFormat="1" ht="20.100000000000001" customHeight="1" x14ac:dyDescent="0.25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</row>
    <row r="126" spans="1:22" ht="20.100000000000001" customHeight="1" x14ac:dyDescent="0.25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</row>
    <row r="127" spans="1:22" ht="20.100000000000001" customHeight="1" x14ac:dyDescent="0.25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</row>
    <row r="128" spans="1:22" ht="20.100000000000001" customHeight="1" x14ac:dyDescent="0.25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 spans="1:22" ht="20.100000000000001" customHeight="1" x14ac:dyDescent="0.25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 spans="1:22" ht="20.100000000000001" customHeight="1" x14ac:dyDescent="0.25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 spans="1:22" ht="20.100000000000001" customHeight="1" x14ac:dyDescent="0.25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 spans="1:22" ht="20.100000000000001" customHeight="1" x14ac:dyDescent="0.25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 spans="1:22" ht="20.100000000000001" customHeight="1" x14ac:dyDescent="0.25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 spans="1:22" ht="20.100000000000001" customHeight="1" x14ac:dyDescent="0.25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 spans="1:22" ht="20.100000000000001" customHeight="1" x14ac:dyDescent="0.25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 spans="1:22" ht="20.100000000000001" customHeight="1" x14ac:dyDescent="0.25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</row>
    <row r="137" spans="1:22" ht="20.100000000000001" customHeight="1" x14ac:dyDescent="0.25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</row>
  </sheetData>
  <sheetProtection password="F330" sheet="1" objects="1" scenarios="1"/>
  <mergeCells count="48">
    <mergeCell ref="A1:V2"/>
    <mergeCell ref="A11:V12"/>
    <mergeCell ref="F5:I5"/>
    <mergeCell ref="F3:I3"/>
    <mergeCell ref="T5:V5"/>
    <mergeCell ref="T6:V6"/>
    <mergeCell ref="T7:V7"/>
    <mergeCell ref="T8:V8"/>
    <mergeCell ref="T9:V9"/>
    <mergeCell ref="T10:V10"/>
    <mergeCell ref="J6:M6"/>
    <mergeCell ref="T3:V3"/>
    <mergeCell ref="N3:P3"/>
    <mergeCell ref="J3:M3"/>
    <mergeCell ref="Q3:S3"/>
    <mergeCell ref="N7:P7"/>
    <mergeCell ref="T15:U15"/>
    <mergeCell ref="A13:V13"/>
    <mergeCell ref="A14:V14"/>
    <mergeCell ref="F4:I4"/>
    <mergeCell ref="T4:V4"/>
    <mergeCell ref="J4:M4"/>
    <mergeCell ref="J5:M5"/>
    <mergeCell ref="Q4:S4"/>
    <mergeCell ref="Q5:S5"/>
    <mergeCell ref="J7:M7"/>
    <mergeCell ref="J8:M8"/>
    <mergeCell ref="J9:M9"/>
    <mergeCell ref="J10:M10"/>
    <mergeCell ref="N4:P4"/>
    <mergeCell ref="N5:P5"/>
    <mergeCell ref="N6:P6"/>
    <mergeCell ref="N8:P8"/>
    <mergeCell ref="N9:P9"/>
    <mergeCell ref="N10:P10"/>
    <mergeCell ref="Q6:S6"/>
    <mergeCell ref="Q7:S7"/>
    <mergeCell ref="Q8:S8"/>
    <mergeCell ref="Q9:S9"/>
    <mergeCell ref="Q10:S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260456c2e8fe20c33261b63e08d42d22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26b7a0adc9f856d6555803f3144648e3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3FEAD9-B691-4342-9F73-52301E25DC0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18A629D-CAC0-431E-ADFB-E102B5BC5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DE-VILLELE Dorian</dc:creator>
  <cp:lastModifiedBy>DE-VILLELE Dorian</cp:lastModifiedBy>
  <cp:lastPrinted>2018-07-19T13:55:28Z</cp:lastPrinted>
  <dcterms:created xsi:type="dcterms:W3CDTF">2015-08-18T12:58:51Z</dcterms:created>
  <dcterms:modified xsi:type="dcterms:W3CDTF">2020-12-07T14:17:20Z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