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C21" i="1" s="1"/>
  <c r="C22" i="1" s="1"/>
  <c r="F12" i="1"/>
  <c r="F7" i="1"/>
  <c r="B18" i="1"/>
  <c r="E7" i="1"/>
  <c r="E3" i="1"/>
  <c r="B3" i="1"/>
  <c r="B8" i="1"/>
  <c r="E12" i="1" s="1"/>
  <c r="B13" i="1"/>
  <c r="E18" i="1" s="1"/>
  <c r="E4" i="1" l="1"/>
  <c r="E14" i="1"/>
  <c r="E16" i="1"/>
  <c r="E17" i="1"/>
  <c r="E13" i="1"/>
  <c r="E15" i="1"/>
  <c r="E6" i="1"/>
  <c r="E5" i="1"/>
  <c r="D11" i="1"/>
  <c r="E11" i="1" s="1"/>
  <c r="D10" i="1"/>
  <c r="E10" i="1" s="1"/>
  <c r="D9" i="1"/>
  <c r="E9" i="1" s="1"/>
  <c r="D8" i="1"/>
  <c r="E8" i="1" s="1"/>
  <c r="D18" i="1"/>
  <c r="D12" i="1" l="1"/>
  <c r="D7" i="1"/>
</calcChain>
</file>

<file path=xl/sharedStrings.xml><?xml version="1.0" encoding="utf-8"?>
<sst xmlns="http://schemas.openxmlformats.org/spreadsheetml/2006/main" count="28" uniqueCount="17">
  <si>
    <t>Vine shoots</t>
  </si>
  <si>
    <t>CELULOSE</t>
  </si>
  <si>
    <t>HEMICELL</t>
  </si>
  <si>
    <t>LIGNI-01</t>
  </si>
  <si>
    <t>PROTEIN</t>
  </si>
  <si>
    <t>TOTAL</t>
  </si>
  <si>
    <t>Grape Stalks</t>
  </si>
  <si>
    <t>Grape Pomace</t>
  </si>
  <si>
    <t>POLISAC</t>
  </si>
  <si>
    <t>Mass frac</t>
  </si>
  <si>
    <t>% Resid</t>
  </si>
  <si>
    <t>Mass flow [kg/hr]</t>
  </si>
  <si>
    <t>TOTAL SOLIDS</t>
  </si>
  <si>
    <t>Water Flow</t>
  </si>
  <si>
    <t>Component</t>
  </si>
  <si>
    <t>TOTAL WATER</t>
  </si>
  <si>
    <t>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</si>
</sst>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Fill="1" applyBorder="1"/>
    <xf numFmtId="0" fontId="0" fillId="0" borderId="4" xfId="0" applyNumberFormat="1" applyFill="1" applyBorder="1"/>
    <xf numFmtId="0" fontId="0" fillId="0" borderId="4" xfId="0" applyFill="1" applyBorder="1"/>
    <xf numFmtId="0" fontId="0" fillId="0" borderId="2" xfId="0" applyBorder="1"/>
    <xf numFmtId="0" fontId="1" fillId="0" borderId="6" xfId="0" applyFont="1" applyBorder="1"/>
    <xf numFmtId="0" fontId="0" fillId="0" borderId="2" xfId="0" applyFill="1" applyBorder="1"/>
    <xf numFmtId="0" fontId="0" fillId="0" borderId="0" xfId="0" applyBorder="1"/>
    <xf numFmtId="0" fontId="0" fillId="0" borderId="5" xfId="0" applyFill="1" applyBorder="1"/>
    <xf numFmtId="0" fontId="1" fillId="0" borderId="0" xfId="0" applyFont="1" applyFill="1" applyBorder="1"/>
    <xf numFmtId="0" fontId="2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H8" sqref="H8"/>
    </sheetView>
  </sheetViews>
  <sheetFormatPr baseColWidth="10" defaultColWidth="9.140625" defaultRowHeight="15" x14ac:dyDescent="0.25"/>
  <cols>
    <col min="1" max="1" width="16.42578125" customWidth="1"/>
    <col min="3" max="3" width="11.85546875" bestFit="1" customWidth="1"/>
    <col min="5" max="5" width="16.85546875" customWidth="1"/>
    <col min="6" max="6" width="12.140625" customWidth="1"/>
  </cols>
  <sheetData>
    <row r="1" spans="1:8" ht="15.75" thickBot="1" x14ac:dyDescent="0.3"/>
    <row r="2" spans="1:8" ht="15.75" thickBot="1" x14ac:dyDescent="0.3">
      <c r="B2" s="21" t="s">
        <v>10</v>
      </c>
      <c r="C2" s="22" t="s">
        <v>14</v>
      </c>
      <c r="D2" s="22" t="s">
        <v>9</v>
      </c>
      <c r="E2" s="22" t="s">
        <v>11</v>
      </c>
      <c r="F2" s="23" t="s">
        <v>13</v>
      </c>
    </row>
    <row r="3" spans="1:8" x14ac:dyDescent="0.25">
      <c r="A3" t="s">
        <v>0</v>
      </c>
      <c r="B3" s="1">
        <f>0.06/0.91</f>
        <v>6.5934065934065936E-2</v>
      </c>
      <c r="C3" s="1" t="s">
        <v>1</v>
      </c>
      <c r="D3" s="2">
        <v>0.36</v>
      </c>
      <c r="E3" s="11">
        <f>D3*$E$7</f>
        <v>0.23736263736263735</v>
      </c>
      <c r="F3" s="18"/>
    </row>
    <row r="4" spans="1:8" x14ac:dyDescent="0.25">
      <c r="B4" s="3"/>
      <c r="C4" s="3" t="s">
        <v>2</v>
      </c>
      <c r="D4" s="4">
        <v>0.32</v>
      </c>
      <c r="E4" s="7">
        <f>D4*$E$7</f>
        <v>0.21098901098901099</v>
      </c>
      <c r="F4" s="19"/>
    </row>
    <row r="5" spans="1:8" x14ac:dyDescent="0.25">
      <c r="B5" s="3"/>
      <c r="C5" s="3" t="s">
        <v>3</v>
      </c>
      <c r="D5" s="4">
        <v>0.27</v>
      </c>
      <c r="E5" s="7">
        <f>D5*$E$7</f>
        <v>0.17802197802197803</v>
      </c>
      <c r="F5" s="19"/>
    </row>
    <row r="6" spans="1:8" x14ac:dyDescent="0.25">
      <c r="B6" s="3"/>
      <c r="C6" s="3" t="s">
        <v>4</v>
      </c>
      <c r="D6" s="4">
        <v>0.05</v>
      </c>
      <c r="E6" s="7">
        <f>D6*$E$7</f>
        <v>3.2967032967032968E-2</v>
      </c>
      <c r="F6" s="19"/>
    </row>
    <row r="7" spans="1:8" ht="15.75" thickBot="1" x14ac:dyDescent="0.3">
      <c r="B7" s="5"/>
      <c r="C7" s="5" t="s">
        <v>5</v>
      </c>
      <c r="D7" s="6">
        <f>SUM(D3:D6)</f>
        <v>1</v>
      </c>
      <c r="E7" s="12">
        <f>B3*C20</f>
        <v>0.65934065934065933</v>
      </c>
      <c r="F7" s="19">
        <f>E7*3</f>
        <v>1.9780219780219781</v>
      </c>
    </row>
    <row r="8" spans="1:8" x14ac:dyDescent="0.25">
      <c r="A8" t="s">
        <v>6</v>
      </c>
      <c r="B8" s="1">
        <f>0.13/0.91</f>
        <v>0.14285714285714285</v>
      </c>
      <c r="C8" s="1" t="s">
        <v>1</v>
      </c>
      <c r="D8" s="2">
        <f>0.3/0.82</f>
        <v>0.36585365853658536</v>
      </c>
      <c r="E8" s="11">
        <f>D8*$E$12</f>
        <v>0.5226480836236933</v>
      </c>
      <c r="F8" s="19"/>
      <c r="H8" t="s">
        <v>16</v>
      </c>
    </row>
    <row r="9" spans="1:8" x14ac:dyDescent="0.25">
      <c r="B9" s="3"/>
      <c r="C9" s="3" t="s">
        <v>2</v>
      </c>
      <c r="D9" s="4">
        <f>0.2/0.82</f>
        <v>0.24390243902439027</v>
      </c>
      <c r="E9" s="7">
        <f>D9*$E$12</f>
        <v>0.34843205574912889</v>
      </c>
      <c r="F9" s="19"/>
    </row>
    <row r="10" spans="1:8" x14ac:dyDescent="0.25">
      <c r="B10" s="3"/>
      <c r="C10" s="3" t="s">
        <v>3</v>
      </c>
      <c r="D10" s="4">
        <f>0.26/0.82</f>
        <v>0.31707317073170732</v>
      </c>
      <c r="E10" s="7">
        <f>D10*$E$12</f>
        <v>0.45296167247386754</v>
      </c>
      <c r="F10" s="19"/>
    </row>
    <row r="11" spans="1:8" x14ac:dyDescent="0.25">
      <c r="B11" s="3"/>
      <c r="C11" s="3" t="s">
        <v>4</v>
      </c>
      <c r="D11" s="4">
        <f>0.06/0.82</f>
        <v>7.3170731707317069E-2</v>
      </c>
      <c r="E11" s="7">
        <f>D11*$E$12</f>
        <v>0.10452961672473865</v>
      </c>
      <c r="F11" s="19"/>
    </row>
    <row r="12" spans="1:8" ht="15.75" thickBot="1" x14ac:dyDescent="0.3">
      <c r="B12" s="5"/>
      <c r="C12" s="3" t="s">
        <v>5</v>
      </c>
      <c r="D12" s="7">
        <f>SUM(D8:D11)</f>
        <v>0.99999999999999989</v>
      </c>
      <c r="E12" s="12">
        <f>B8*C20</f>
        <v>1.4285714285714284</v>
      </c>
      <c r="F12" s="19">
        <f>E12*3</f>
        <v>4.2857142857142847</v>
      </c>
    </row>
    <row r="13" spans="1:8" x14ac:dyDescent="0.25">
      <c r="A13" t="s">
        <v>7</v>
      </c>
      <c r="B13" s="1">
        <f>0.72/0.91</f>
        <v>0.79120879120879117</v>
      </c>
      <c r="C13" s="1" t="s">
        <v>1</v>
      </c>
      <c r="D13" s="2">
        <v>0.13</v>
      </c>
      <c r="E13" s="13">
        <f>D13*$E$18</f>
        <v>1.0285714285714285</v>
      </c>
      <c r="F13" s="19"/>
    </row>
    <row r="14" spans="1:8" x14ac:dyDescent="0.25">
      <c r="B14" s="3"/>
      <c r="C14" s="3" t="s">
        <v>2</v>
      </c>
      <c r="D14" s="4">
        <v>0.06</v>
      </c>
      <c r="E14" s="10">
        <f>D14*$E$18</f>
        <v>0.47472527472527465</v>
      </c>
      <c r="F14" s="19"/>
    </row>
    <row r="15" spans="1:8" x14ac:dyDescent="0.25">
      <c r="B15" s="3"/>
      <c r="C15" s="3" t="s">
        <v>3</v>
      </c>
      <c r="D15" s="4">
        <v>0.41</v>
      </c>
      <c r="E15" s="10">
        <f>D15*$E$18</f>
        <v>3.2439560439560435</v>
      </c>
      <c r="F15" s="19"/>
    </row>
    <row r="16" spans="1:8" x14ac:dyDescent="0.25">
      <c r="B16" s="3"/>
      <c r="C16" s="3" t="s">
        <v>4</v>
      </c>
      <c r="D16" s="4">
        <v>0.1</v>
      </c>
      <c r="E16" s="10">
        <f>D16*$E$18</f>
        <v>0.79120879120879117</v>
      </c>
      <c r="F16" s="19"/>
    </row>
    <row r="17" spans="1:6" x14ac:dyDescent="0.25">
      <c r="B17" s="3"/>
      <c r="C17" s="8" t="s">
        <v>8</v>
      </c>
      <c r="D17" s="9">
        <v>0.3</v>
      </c>
      <c r="E17" s="10">
        <f>D17*$E$18</f>
        <v>2.3736263736263732</v>
      </c>
      <c r="F17" s="19"/>
    </row>
    <row r="18" spans="1:6" ht="15.75" thickBot="1" x14ac:dyDescent="0.3">
      <c r="B18" s="5">
        <f>SUM(B3+B8+B13)</f>
        <v>1</v>
      </c>
      <c r="C18" s="15" t="s">
        <v>5</v>
      </c>
      <c r="D18" s="6">
        <f>SUM(D13:D17)</f>
        <v>1</v>
      </c>
      <c r="E18" s="12">
        <f>B13*C20</f>
        <v>7.9120879120879115</v>
      </c>
      <c r="F18" s="20">
        <f>E18*3</f>
        <v>23.736263736263734</v>
      </c>
    </row>
    <row r="19" spans="1:6" x14ac:dyDescent="0.25">
      <c r="B19" s="14"/>
      <c r="C19" s="14"/>
    </row>
    <row r="20" spans="1:6" x14ac:dyDescent="0.25">
      <c r="A20" t="s">
        <v>12</v>
      </c>
      <c r="C20" s="16">
        <v>10</v>
      </c>
    </row>
    <row r="21" spans="1:6" x14ac:dyDescent="0.25">
      <c r="A21" t="s">
        <v>15</v>
      </c>
      <c r="C21" s="24">
        <f>SUM(F7:F18)</f>
        <v>29.999999999999996</v>
      </c>
    </row>
    <row r="22" spans="1:6" x14ac:dyDescent="0.25">
      <c r="A22" t="s">
        <v>5</v>
      </c>
      <c r="C22" s="24">
        <f>C20+C21</f>
        <v>40</v>
      </c>
    </row>
    <row r="27" spans="1:6" x14ac:dyDescent="0.25">
      <c r="F27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2021-10-03T22:54:46Z</dcterms:modified>
</cp:coreProperties>
</file>