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JORD\"/>
    </mc:Choice>
  </mc:AlternateContent>
  <xr:revisionPtr revIDLastSave="0" documentId="13_ncr:1_{29BA3CB2-79FB-4E65-8714-9C1D6020E9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m_at3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N19" i="1"/>
  <c r="L30" i="2"/>
  <c r="N30" i="2" s="1"/>
  <c r="L29" i="2"/>
  <c r="N29" i="2" s="1"/>
  <c r="L28" i="2"/>
  <c r="N28" i="2" s="1"/>
  <c r="L24" i="2"/>
  <c r="N24" i="2"/>
  <c r="L25" i="2"/>
  <c r="N25" i="2" s="1"/>
  <c r="L26" i="2"/>
  <c r="N26" i="2" s="1"/>
  <c r="L20" i="2"/>
  <c r="N20" i="2" s="1"/>
  <c r="N37" i="2" s="1"/>
  <c r="N38" i="2" s="1"/>
  <c r="L22" i="2"/>
  <c r="N22" i="2" s="1"/>
  <c r="M20" i="1"/>
  <c r="N20" i="1"/>
  <c r="O20" i="1"/>
  <c r="P20" i="1"/>
  <c r="M21" i="1"/>
  <c r="N21" i="1"/>
  <c r="O21" i="1"/>
  <c r="P21" i="1"/>
  <c r="M22" i="1"/>
  <c r="N22" i="1"/>
  <c r="O22" i="1"/>
  <c r="P22" i="1"/>
  <c r="O19" i="1"/>
  <c r="P19" i="1"/>
</calcChain>
</file>

<file path=xl/sharedStrings.xml><?xml version="1.0" encoding="utf-8"?>
<sst xmlns="http://schemas.openxmlformats.org/spreadsheetml/2006/main" count="59" uniqueCount="38">
  <si>
    <t>Layer</t>
  </si>
  <si>
    <t>Input</t>
  </si>
  <si>
    <t>Output</t>
  </si>
  <si>
    <t>Stride</t>
  </si>
  <si>
    <t>Pad</t>
  </si>
  <si>
    <t>Kernel size</t>
  </si>
  <si>
    <t>#ch in</t>
  </si>
  <si>
    <t>#ch out</t>
  </si>
  <si>
    <t># of Param</t>
  </si>
  <si>
    <t>m</t>
  </si>
  <si>
    <t>ch</t>
  </si>
  <si>
    <t>weight(W)</t>
  </si>
  <si>
    <t>b</t>
  </si>
  <si>
    <t>total</t>
  </si>
  <si>
    <t>conv1</t>
  </si>
  <si>
    <t>conv2</t>
  </si>
  <si>
    <t>conv3</t>
  </si>
  <si>
    <t>conv4</t>
  </si>
  <si>
    <t>conv5</t>
  </si>
  <si>
    <t>27x27x96</t>
  </si>
  <si>
    <t>maxool 2</t>
  </si>
  <si>
    <t>fc6</t>
  </si>
  <si>
    <t>fc7</t>
  </si>
  <si>
    <t>fc8</t>
  </si>
  <si>
    <t>224x224x3</t>
  </si>
  <si>
    <t>55x55x96</t>
  </si>
  <si>
    <t>ตำแหน่งที่มีค่าสูงสุดของภาพผลลับธ์ ในภาพเดิมจะมีรูปแบบเดียวกันกับ k1</t>
  </si>
  <si>
    <t>maxpool 1</t>
  </si>
  <si>
    <t>maxpool 5</t>
  </si>
  <si>
    <t>-</t>
  </si>
  <si>
    <t>27x27x256</t>
  </si>
  <si>
    <t>13x13x256</t>
  </si>
  <si>
    <t>13x13x348</t>
  </si>
  <si>
    <t>6x6x256</t>
  </si>
  <si>
    <t>SUM total</t>
  </si>
  <si>
    <t>Total*8byte</t>
  </si>
  <si>
    <t>4.95GB</t>
  </si>
  <si>
    <t>ผลลัพธ์ที่ได้ตรงกับ g3(x,y)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</si>
</sst>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-* #,##0_-;\-* #,##0_-;_-* &quot;-&quot;??_-;_-@_-"/>
    <numFmt numFmtId="168" formatCode="#,##0_ ;\-#,##0\ "/>
  </numFmts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166" fontId="0" fillId="0" borderId="1" xfId="1" applyNumberFormat="1" applyFont="1" applyBorder="1" applyAlignment="1">
      <alignment horizontal="right" vertical="center"/>
    </xf>
    <xf numFmtId="168" fontId="0" fillId="0" borderId="1" xfId="1" applyNumberFormat="1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right" vertical="center"/>
    </xf>
    <xf numFmtId="166" fontId="0" fillId="7" borderId="1" xfId="0" applyNumberFormat="1" applyFill="1" applyBorder="1" applyAlignment="1">
      <alignment horizontal="righ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right" vertical="center"/>
    </xf>
    <xf numFmtId="166" fontId="0" fillId="8" borderId="1" xfId="0" applyNumberForma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66" fontId="0" fillId="0" borderId="2" xfId="1" applyNumberFormat="1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81044</xdr:colOff>
      <xdr:row>0</xdr:row>
      <xdr:rowOff>88688</xdr:rowOff>
    </xdr:from>
    <xdr:to>
      <xdr:col>8</xdr:col>
      <xdr:colOff>477284</xdr:colOff>
      <xdr:row>16</xdr:row>
      <xdr:rowOff>146535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8C938C-0830-507C-3836-51231B06E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44" y="88688"/>
          <a:ext cx="5273040" cy="2965170"/>
        </a:xfrm>
        <a:prstGeom prst="rect">
          <a:avLst/>
        </a:prstGeom>
      </xdr:spPr>
    </xdr:pic>
    <xdr:clientData/>
  </xdr:twoCellAnchor>
  <xdr:twoCellAnchor editAs="oneCell">
    <xdr:from>
      <xdr:col>0</xdr:col>
      <xdr:colOff>586992</xdr:colOff>
      <xdr:row>16</xdr:row>
      <xdr:rowOff>65315</xdr:rowOff>
    </xdr:from>
    <xdr:to>
      <xdr:col>5</xdr:col>
      <xdr:colOff>367364</xdr:colOff>
      <xdr:row>17</xdr:row>
      <xdr:rowOff>117508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AFB7C6-0DD6-13AA-F01A-E6B09B299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992" y="3026229"/>
          <a:ext cx="2828372" cy="237250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24</xdr:row>
      <xdr:rowOff>161926</xdr:rowOff>
    </xdr:from>
    <xdr:to>
      <xdr:col>4</xdr:col>
      <xdr:colOff>328612</xdr:colOff>
      <xdr:row>26</xdr:row>
      <xdr:rowOff>11162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BE7590-0103-CE89-D0F7-10BE3EFDD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599" y="4505326"/>
          <a:ext cx="2157413" cy="211186"/>
        </a:xfrm>
        <a:prstGeom prst="rect">
          <a:avLst/>
        </a:prstGeom>
      </xdr:spPr>
    </xdr:pic>
    <xdr:clientData/>
  </xdr:twoCellAnchor>
  <xdr:twoCellAnchor editAs="oneCell">
    <xdr:from>
      <xdr:col>1</xdr:col>
      <xdr:colOff>5942</xdr:colOff>
      <xdr:row>27</xdr:row>
      <xdr:rowOff>145104</xdr:rowOff>
    </xdr:from>
    <xdr:to>
      <xdr:col>4</xdr:col>
      <xdr:colOff>279924</xdr:colOff>
      <xdr:row>29</xdr:row>
      <xdr:rowOff>157162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9EBFF1-B46B-C144-7C5C-C5654899B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542" y="5051212"/>
          <a:ext cx="2102782" cy="3754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426720</xdr:colOff>
      <xdr:row>1</xdr:row>
      <xdr:rowOff>60960</xdr:rowOff>
    </xdr:from>
    <xdr:to>
      <xdr:col>9</xdr:col>
      <xdr:colOff>68580</xdr:colOff>
      <xdr:row>11</xdr:row>
      <xdr:rowOff>14013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21CEF2-7086-DEE3-3A91-64DB0D559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" y="243840"/>
          <a:ext cx="6408420" cy="1781853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14</xdr:row>
      <xdr:rowOff>91440</xdr:rowOff>
    </xdr:from>
    <xdr:to>
      <xdr:col>7</xdr:col>
      <xdr:colOff>139063</xdr:colOff>
      <xdr:row>16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47D6F0-D74E-8E3B-FF6F-BDEC88DDE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2651760"/>
          <a:ext cx="5206363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32</xdr:row>
      <xdr:rowOff>22861</xdr:rowOff>
    </xdr:from>
    <xdr:to>
      <xdr:col>8</xdr:col>
      <xdr:colOff>213361</xdr:colOff>
      <xdr:row>35</xdr:row>
      <xdr:rowOff>112909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99A14E-791B-F8E1-F28F-196925036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1" y="5875021"/>
          <a:ext cx="6111240" cy="638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9:P31"/>
  <sheetViews>
    <sheetView topLeftCell="A13" zoomScale="85" zoomScaleNormal="85" workbookViewId="0">
      <selection activeCell="M20" sqref="M20"/>
    </sheetView>
  </sheetViews>
  <sheetFormatPr defaultRowHeight="14.4"/>
  <sheetData>
    <row r="19" spans="2:16"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I19" s="3">
        <v>1</v>
      </c>
      <c r="J19" s="3">
        <v>1</v>
      </c>
      <c r="K19" s="3">
        <v>1</v>
      </c>
      <c r="M19" s="4">
        <f>SUMPRODUCT(B19:D21,$I$19:$K$21)</f>
        <v>27</v>
      </c>
      <c r="N19" s="4">
        <f>SUMPRODUCT(C19:E21,$I$19:$K$21)</f>
        <v>57</v>
      </c>
      <c r="O19" s="4">
        <f t="shared" ref="O19:P19" si="0">SUMPRODUCT(D19:F21,$I$19:$K$21)</f>
        <v>38</v>
      </c>
      <c r="P19" s="4">
        <f t="shared" si="0"/>
        <v>12</v>
      </c>
    </row>
    <row r="20" spans="2:16">
      <c r="B20" s="1">
        <v>0</v>
      </c>
      <c r="C20" s="2">
        <v>1</v>
      </c>
      <c r="D20" s="2">
        <v>1</v>
      </c>
      <c r="E20" s="2">
        <v>1</v>
      </c>
      <c r="F20" s="2">
        <v>1</v>
      </c>
      <c r="G20" s="1">
        <v>0</v>
      </c>
      <c r="I20" s="3">
        <v>1</v>
      </c>
      <c r="J20" s="3">
        <v>2</v>
      </c>
      <c r="K20" s="3">
        <v>5</v>
      </c>
      <c r="M20" s="4">
        <f t="shared" ref="M20:N20" si="1">SUMPRODUCT(B20:D22,$I$19:$K$21)</f>
        <v>50</v>
      </c>
      <c r="N20" s="5">
        <f t="shared" si="1"/>
        <v>114</v>
      </c>
      <c r="O20" s="4">
        <f t="shared" ref="O20:O22" si="2">SUMPRODUCT(D20:F22,$I$19:$K$21)</f>
        <v>64</v>
      </c>
      <c r="P20" s="4">
        <f t="shared" ref="P20:P22" si="3">SUMPRODUCT(E20:G22,$I$19:$K$21)</f>
        <v>21</v>
      </c>
    </row>
    <row r="21" spans="2:16">
      <c r="B21" s="1">
        <v>0</v>
      </c>
      <c r="C21" s="2">
        <v>1</v>
      </c>
      <c r="D21" s="2">
        <v>2</v>
      </c>
      <c r="E21" s="2">
        <v>5</v>
      </c>
      <c r="F21" s="2">
        <v>1</v>
      </c>
      <c r="G21" s="1">
        <v>0</v>
      </c>
      <c r="I21" s="3">
        <v>1</v>
      </c>
      <c r="J21" s="3">
        <v>4</v>
      </c>
      <c r="K21" s="3">
        <v>8</v>
      </c>
      <c r="M21" s="4">
        <f t="shared" ref="M21:N21" si="4">SUMPRODUCT(B21:D23,$I$19:$K$21)</f>
        <v>37</v>
      </c>
      <c r="N21" s="4">
        <f t="shared" si="4"/>
        <v>70</v>
      </c>
      <c r="O21" s="4">
        <f t="shared" si="2"/>
        <v>46</v>
      </c>
      <c r="P21" s="4">
        <f t="shared" si="3"/>
        <v>21</v>
      </c>
    </row>
    <row r="22" spans="2:16">
      <c r="B22" s="1">
        <v>0</v>
      </c>
      <c r="C22" s="2">
        <v>1</v>
      </c>
      <c r="D22" s="2">
        <v>4</v>
      </c>
      <c r="E22" s="2">
        <v>8</v>
      </c>
      <c r="F22" s="2">
        <v>1</v>
      </c>
      <c r="G22" s="1">
        <v>0</v>
      </c>
      <c r="M22" s="4">
        <f t="shared" ref="M22:N22" si="5">SUMPRODUCT(B22:D24,$I$19:$K$21)</f>
        <v>12</v>
      </c>
      <c r="N22" s="4">
        <f t="shared" si="5"/>
        <v>21</v>
      </c>
      <c r="O22" s="4">
        <f t="shared" si="2"/>
        <v>21</v>
      </c>
      <c r="P22" s="4">
        <f t="shared" si="3"/>
        <v>12</v>
      </c>
    </row>
    <row r="23" spans="2:16">
      <c r="B23" s="1">
        <v>0</v>
      </c>
      <c r="C23" s="2">
        <v>1</v>
      </c>
      <c r="D23" s="2">
        <v>1</v>
      </c>
      <c r="E23" s="2">
        <v>1</v>
      </c>
      <c r="F23" s="2">
        <v>1</v>
      </c>
      <c r="G23" s="1">
        <v>0</v>
      </c>
    </row>
    <row r="24" spans="2:16"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7" spans="2:16">
      <c r="B27" s="27" t="s">
        <v>37</v>
      </c>
      <c r="C27" s="27"/>
      <c r="D27" s="27"/>
      <c r="E27" s="27"/>
    </row>
    <row r="28" spans="2:16">
      <c r="C28" s="26"/>
      <c r="D28" s="26"/>
      <c r="E28" s="26"/>
    </row>
    <row r="31" spans="2:16">
      <c r="B31" t="s">
        <v>26</v>
      </c>
    </row>
  </sheetData>
  <mergeCells count="1">
    <mergeCell ref="B27:E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8:N39"/>
  <sheetViews>
    <sheetView tabSelected="1" workbookViewId="0">
      <selection activeCell="J9" sqref="J9"/>
    </sheetView>
  </sheetViews>
  <sheetFormatPr defaultRowHeight="14.4"/>
  <cols>
    <col min="2" max="11" width="12.33203125" customWidth="1"/>
    <col min="12" max="12" width="13.88671875" bestFit="1" customWidth="1"/>
    <col min="13" max="13" width="7.88671875" bestFit="1" customWidth="1"/>
    <col min="14" max="14" width="12.77734375" bestFit="1" customWidth="1"/>
  </cols>
  <sheetData>
    <row r="18" spans="2:14">
      <c r="B18" s="10" t="s">
        <v>0</v>
      </c>
      <c r="C18" s="10" t="s">
        <v>1</v>
      </c>
      <c r="D18" s="10" t="s">
        <v>2</v>
      </c>
      <c r="E18" s="10" t="s">
        <v>3</v>
      </c>
      <c r="F18" s="10" t="s">
        <v>4</v>
      </c>
      <c r="G18" s="10" t="s">
        <v>5</v>
      </c>
      <c r="H18" s="10"/>
      <c r="I18" s="10"/>
      <c r="J18" s="10" t="s">
        <v>6</v>
      </c>
      <c r="K18" s="10" t="s">
        <v>7</v>
      </c>
      <c r="L18" s="10" t="s">
        <v>8</v>
      </c>
      <c r="M18" s="10"/>
      <c r="N18" s="10"/>
    </row>
    <row r="19" spans="2:14">
      <c r="B19" s="12"/>
      <c r="C19" s="12"/>
      <c r="D19" s="12"/>
      <c r="E19" s="12"/>
      <c r="F19" s="12"/>
      <c r="G19" s="13" t="s">
        <v>9</v>
      </c>
      <c r="H19" s="13" t="s">
        <v>9</v>
      </c>
      <c r="I19" s="13" t="s">
        <v>10</v>
      </c>
      <c r="J19" s="12"/>
      <c r="K19" s="12"/>
      <c r="L19" s="13" t="s">
        <v>11</v>
      </c>
      <c r="M19" s="13" t="s">
        <v>12</v>
      </c>
      <c r="N19" s="13" t="s">
        <v>13</v>
      </c>
    </row>
    <row r="20" spans="2:14">
      <c r="B20" s="6" t="s">
        <v>14</v>
      </c>
      <c r="C20" s="6" t="s">
        <v>24</v>
      </c>
      <c r="D20" s="6" t="s">
        <v>25</v>
      </c>
      <c r="E20" s="6">
        <v>4</v>
      </c>
      <c r="F20" s="6">
        <v>0</v>
      </c>
      <c r="G20" s="6">
        <v>11</v>
      </c>
      <c r="H20" s="6">
        <v>11</v>
      </c>
      <c r="I20" s="6">
        <v>3</v>
      </c>
      <c r="J20" s="6">
        <v>3</v>
      </c>
      <c r="K20" s="6">
        <v>96</v>
      </c>
      <c r="L20" s="7">
        <f>G20*H20*J20*K20</f>
        <v>34848</v>
      </c>
      <c r="M20" s="7">
        <v>96</v>
      </c>
      <c r="N20" s="7">
        <f>L20+M20</f>
        <v>34944</v>
      </c>
    </row>
    <row r="21" spans="2:14">
      <c r="B21" s="6" t="s">
        <v>27</v>
      </c>
      <c r="C21" s="6" t="s">
        <v>25</v>
      </c>
      <c r="D21" s="6" t="s">
        <v>19</v>
      </c>
      <c r="E21" s="6">
        <v>2</v>
      </c>
      <c r="F21" s="6">
        <v>0</v>
      </c>
      <c r="G21" s="6">
        <v>3</v>
      </c>
      <c r="H21" s="6">
        <v>3</v>
      </c>
      <c r="I21" s="6">
        <v>96</v>
      </c>
      <c r="J21" s="6">
        <v>96</v>
      </c>
      <c r="K21" s="6">
        <v>96</v>
      </c>
      <c r="L21" s="8">
        <v>0</v>
      </c>
      <c r="M21" s="8">
        <v>0</v>
      </c>
      <c r="N21" s="8">
        <v>0</v>
      </c>
    </row>
    <row r="22" spans="2:14">
      <c r="B22" s="6" t="s">
        <v>15</v>
      </c>
      <c r="C22" s="6" t="s">
        <v>19</v>
      </c>
      <c r="D22" s="6" t="s">
        <v>30</v>
      </c>
      <c r="E22" s="6">
        <v>1</v>
      </c>
      <c r="F22" s="6">
        <v>2</v>
      </c>
      <c r="G22" s="6">
        <v>5</v>
      </c>
      <c r="H22" s="6">
        <v>5</v>
      </c>
      <c r="I22" s="6">
        <v>96</v>
      </c>
      <c r="J22" s="6">
        <v>96</v>
      </c>
      <c r="K22" s="6">
        <v>256</v>
      </c>
      <c r="L22" s="7">
        <f>G22*H22*J22*K22</f>
        <v>614400</v>
      </c>
      <c r="M22" s="7">
        <v>256</v>
      </c>
      <c r="N22" s="7">
        <f>L22+M22</f>
        <v>614656</v>
      </c>
    </row>
    <row r="23" spans="2:14">
      <c r="B23" s="6" t="s">
        <v>20</v>
      </c>
      <c r="C23" s="6" t="s">
        <v>30</v>
      </c>
      <c r="D23" s="6" t="s">
        <v>31</v>
      </c>
      <c r="E23" s="6">
        <v>2</v>
      </c>
      <c r="F23" s="6">
        <v>0</v>
      </c>
      <c r="G23" s="6">
        <v>3</v>
      </c>
      <c r="H23" s="6">
        <v>3</v>
      </c>
      <c r="I23" s="6">
        <v>256</v>
      </c>
      <c r="J23" s="6">
        <v>256</v>
      </c>
      <c r="K23" s="6">
        <v>256</v>
      </c>
      <c r="L23" s="8">
        <v>0</v>
      </c>
      <c r="M23" s="8">
        <v>0</v>
      </c>
      <c r="N23" s="8">
        <v>0</v>
      </c>
    </row>
    <row r="24" spans="2:14">
      <c r="B24" s="6" t="s">
        <v>16</v>
      </c>
      <c r="C24" s="6" t="s">
        <v>31</v>
      </c>
      <c r="D24" s="6" t="s">
        <v>32</v>
      </c>
      <c r="E24" s="6">
        <v>1</v>
      </c>
      <c r="F24" s="6">
        <v>1</v>
      </c>
      <c r="G24" s="6">
        <v>3</v>
      </c>
      <c r="H24" s="6">
        <v>3</v>
      </c>
      <c r="I24" s="6">
        <v>256</v>
      </c>
      <c r="J24" s="6">
        <v>256</v>
      </c>
      <c r="K24" s="6">
        <v>348</v>
      </c>
      <c r="L24" s="7">
        <f>G24*H24*J24*K24</f>
        <v>801792</v>
      </c>
      <c r="M24" s="7">
        <v>348</v>
      </c>
      <c r="N24" s="7">
        <f>L24+M24</f>
        <v>802140</v>
      </c>
    </row>
    <row r="25" spans="2:14">
      <c r="B25" s="6" t="s">
        <v>17</v>
      </c>
      <c r="C25" s="6" t="s">
        <v>32</v>
      </c>
      <c r="D25" s="6" t="s">
        <v>32</v>
      </c>
      <c r="E25" s="6">
        <v>1</v>
      </c>
      <c r="F25" s="6">
        <v>1</v>
      </c>
      <c r="G25" s="6">
        <v>3</v>
      </c>
      <c r="H25" s="6">
        <v>3</v>
      </c>
      <c r="I25" s="6">
        <v>348</v>
      </c>
      <c r="J25" s="6">
        <v>348</v>
      </c>
      <c r="K25" s="6">
        <v>348</v>
      </c>
      <c r="L25" s="7">
        <f t="shared" ref="L25:L26" si="0">G25*H25*J25*K25</f>
        <v>1089936</v>
      </c>
      <c r="M25" s="7">
        <v>348</v>
      </c>
      <c r="N25" s="7">
        <f t="shared" ref="N25:N30" si="1">L25+M25</f>
        <v>1090284</v>
      </c>
    </row>
    <row r="26" spans="2:14">
      <c r="B26" s="6" t="s">
        <v>18</v>
      </c>
      <c r="C26" s="6" t="s">
        <v>32</v>
      </c>
      <c r="D26" s="6" t="s">
        <v>31</v>
      </c>
      <c r="E26" s="6">
        <v>1</v>
      </c>
      <c r="F26" s="6">
        <v>1</v>
      </c>
      <c r="G26" s="6">
        <v>3</v>
      </c>
      <c r="H26" s="6">
        <v>3</v>
      </c>
      <c r="I26" s="6">
        <v>348</v>
      </c>
      <c r="J26" s="6">
        <v>348</v>
      </c>
      <c r="K26" s="6">
        <v>256</v>
      </c>
      <c r="L26" s="7">
        <f t="shared" si="0"/>
        <v>801792</v>
      </c>
      <c r="M26" s="7"/>
      <c r="N26" s="7">
        <f t="shared" si="1"/>
        <v>801792</v>
      </c>
    </row>
    <row r="27" spans="2:14">
      <c r="B27" s="6" t="s">
        <v>28</v>
      </c>
      <c r="C27" s="6" t="s">
        <v>31</v>
      </c>
      <c r="D27" s="6" t="s">
        <v>33</v>
      </c>
      <c r="E27" s="6">
        <v>2</v>
      </c>
      <c r="F27" s="6">
        <v>0</v>
      </c>
      <c r="G27" s="6">
        <v>3</v>
      </c>
      <c r="H27" s="6">
        <v>3</v>
      </c>
      <c r="I27" s="6">
        <v>256</v>
      </c>
      <c r="J27" s="6">
        <v>256</v>
      </c>
      <c r="K27" s="6">
        <v>256</v>
      </c>
      <c r="L27" s="8">
        <v>0</v>
      </c>
      <c r="M27" s="8">
        <v>0</v>
      </c>
      <c r="N27" s="8">
        <v>0</v>
      </c>
    </row>
    <row r="28" spans="2:14">
      <c r="B28" s="6" t="s">
        <v>21</v>
      </c>
      <c r="C28" s="6">
        <v>9216</v>
      </c>
      <c r="D28" s="6">
        <v>4096</v>
      </c>
      <c r="E28" s="6" t="s">
        <v>29</v>
      </c>
      <c r="F28" s="6" t="s">
        <v>29</v>
      </c>
      <c r="G28" s="6" t="s">
        <v>29</v>
      </c>
      <c r="H28" s="6" t="s">
        <v>29</v>
      </c>
      <c r="I28" s="6">
        <v>9216</v>
      </c>
      <c r="J28" s="6">
        <v>9216</v>
      </c>
      <c r="K28" s="6">
        <v>4096</v>
      </c>
      <c r="L28" s="7">
        <f>J28*K28</f>
        <v>37748736</v>
      </c>
      <c r="M28" s="9">
        <v>4096</v>
      </c>
      <c r="N28" s="7">
        <f>L28+M28</f>
        <v>37752832</v>
      </c>
    </row>
    <row r="29" spans="2:14">
      <c r="B29" s="6" t="s">
        <v>22</v>
      </c>
      <c r="C29" s="6">
        <v>4096</v>
      </c>
      <c r="D29" s="6">
        <v>4096</v>
      </c>
      <c r="E29" s="6" t="s">
        <v>29</v>
      </c>
      <c r="F29" s="6" t="s">
        <v>29</v>
      </c>
      <c r="G29" s="6" t="s">
        <v>29</v>
      </c>
      <c r="H29" s="6" t="s">
        <v>29</v>
      </c>
      <c r="I29" s="6">
        <v>4096</v>
      </c>
      <c r="J29" s="6">
        <v>4096</v>
      </c>
      <c r="K29" s="6">
        <v>4096</v>
      </c>
      <c r="L29" s="7">
        <f>J29*K29</f>
        <v>16777216</v>
      </c>
      <c r="M29" s="9">
        <v>4096</v>
      </c>
      <c r="N29" s="7">
        <f>L29+M29</f>
        <v>16781312</v>
      </c>
    </row>
    <row r="30" spans="2:14">
      <c r="B30" s="21" t="s">
        <v>23</v>
      </c>
      <c r="C30" s="21">
        <v>4096</v>
      </c>
      <c r="D30" s="21">
        <v>1000</v>
      </c>
      <c r="E30" s="21" t="s">
        <v>29</v>
      </c>
      <c r="F30" s="21" t="s">
        <v>29</v>
      </c>
      <c r="G30" s="21" t="s">
        <v>29</v>
      </c>
      <c r="H30" s="21" t="s">
        <v>29</v>
      </c>
      <c r="I30" s="21">
        <v>4096</v>
      </c>
      <c r="J30" s="21">
        <v>4096</v>
      </c>
      <c r="K30" s="21">
        <v>1000</v>
      </c>
      <c r="L30" s="22">
        <f>J30*K30</f>
        <v>4096000</v>
      </c>
      <c r="M30" s="23">
        <v>1000</v>
      </c>
      <c r="N30" s="22">
        <f>L30+M30</f>
        <v>4097000</v>
      </c>
    </row>
    <row r="31" spans="2:14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5"/>
      <c r="M31" s="25"/>
      <c r="N31" s="25"/>
    </row>
    <row r="37" spans="2:14">
      <c r="B37" s="15" t="s">
        <v>34</v>
      </c>
      <c r="C37" s="15"/>
      <c r="D37" s="15"/>
      <c r="E37" s="15"/>
      <c r="F37" s="15"/>
      <c r="G37" s="15"/>
      <c r="H37" s="15"/>
      <c r="I37" s="15"/>
      <c r="J37" s="15"/>
      <c r="K37" s="15"/>
      <c r="L37" s="16"/>
      <c r="M37" s="16"/>
      <c r="N37" s="17">
        <f>SUM(N20:N30)</f>
        <v>61974960</v>
      </c>
    </row>
    <row r="38" spans="2:14">
      <c r="B38" s="18" t="s">
        <v>35</v>
      </c>
      <c r="C38" s="18"/>
      <c r="D38" s="18"/>
      <c r="E38" s="18"/>
      <c r="F38" s="18"/>
      <c r="G38" s="18"/>
      <c r="H38" s="18"/>
      <c r="I38" s="18"/>
      <c r="J38" s="18"/>
      <c r="K38" s="18"/>
      <c r="L38" s="19"/>
      <c r="M38" s="19"/>
      <c r="N38" s="20">
        <f>N37*8</f>
        <v>495799680</v>
      </c>
    </row>
    <row r="39" spans="2:14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4"/>
      <c r="M39" s="14"/>
      <c r="N39" s="14" t="s">
        <v>36</v>
      </c>
    </row>
  </sheetData>
  <mergeCells count="9">
    <mergeCell ref="G18:I18"/>
    <mergeCell ref="L18:N18"/>
    <mergeCell ref="B18:B19"/>
    <mergeCell ref="C18:C19"/>
    <mergeCell ref="D18:D19"/>
    <mergeCell ref="E18:E19"/>
    <mergeCell ref="F18:F19"/>
    <mergeCell ref="J18:J19"/>
    <mergeCell ref="K18:K1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im_at3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2023-08-15T02:05:18Z</dcterms:created>
  <dcterms:modified xsi:type="dcterms:W3CDTF">2023-08-21T15:54:26Z</dcterms:modified>
</cp:coreProperties>
</file>