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162" documentId="11_92488BC504E3F6C36C3E1A39993E8C1851038387" xr6:coauthVersionLast="47" xr6:coauthVersionMax="47" xr10:uidLastSave="{59E058F4-6122-4B01-A1F9-B3C6364F4F50}"/>
  <bookViews>
    <workbookView xWindow="240" yWindow="105" windowWidth="14805" windowHeight="8010" xr2:uid="{00000000-000D-0000-FFFF-FFFF00000000}"/>
  </bookViews>
  <sheets>
    <sheet name="S2L2 esercizio" sheetId="2" r:id="rId1"/>
    <sheet name="Foglio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16" i="2"/>
  <c r="H17" i="2"/>
  <c r="H18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6" i="2"/>
  <c r="I22" i="2"/>
  <c r="H22" i="2"/>
  <c r="G22" i="2"/>
  <c r="I2" i="2"/>
  <c r="H2" i="2"/>
  <c r="G2" i="2"/>
  <c r="A38" i="1" a="1"/>
  <c r="A38" i="1"/>
  <c r="D26" i="1" a="1"/>
  <c r="D26" i="1"/>
  <c r="D19" i="1"/>
  <c r="D18" i="1"/>
  <c r="E2" i="1" a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<sst xmlns="http://schemas.openxmlformats.org/spreadsheetml/2006/main" count="189" uniqueCount="88">
  <si>
    <t>Categoria prodotto</t>
  </si>
  <si>
    <t xml:space="preserve">Codice </t>
  </si>
  <si>
    <t>modello</t>
  </si>
  <si>
    <t>prezzo unitario</t>
  </si>
  <si>
    <t>Giacche Snowboard</t>
  </si>
  <si>
    <t>a3</t>
  </si>
  <si>
    <t>MONO</t>
  </si>
  <si>
    <t xml:space="preserve"> €            261.50</t>
  </si>
  <si>
    <t>a6</t>
  </si>
  <si>
    <t>FUNZIONE CERCA.X</t>
  </si>
  <si>
    <t>a4</t>
  </si>
  <si>
    <t>EVOL</t>
  </si>
  <si>
    <t xml:space="preserve"> €            214.00</t>
  </si>
  <si>
    <t>a5</t>
  </si>
  <si>
    <t>ROUTER</t>
  </si>
  <si>
    <t xml:space="preserve"> €            187.00</t>
  </si>
  <si>
    <t>FUNZIONE INDICE-CONFRONTA</t>
  </si>
  <si>
    <t>FOCUS</t>
  </si>
  <si>
    <t xml:space="preserve"> €            299.00</t>
  </si>
  <si>
    <t>Modello</t>
  </si>
  <si>
    <t>Prezzo</t>
  </si>
  <si>
    <t>a7</t>
  </si>
  <si>
    <t>MAIMED</t>
  </si>
  <si>
    <t xml:space="preserve"> €            158.50</t>
  </si>
  <si>
    <t>a1</t>
  </si>
  <si>
    <t>Pantaloni Snowboard</t>
  </si>
  <si>
    <t>a8</t>
  </si>
  <si>
    <t>FRONT</t>
  </si>
  <si>
    <t xml:space="preserve"> €            183.50</t>
  </si>
  <si>
    <t>a2</t>
  </si>
  <si>
    <t>a9</t>
  </si>
  <si>
    <t>CARGO</t>
  </si>
  <si>
    <t xml:space="preserve"> €            168.00</t>
  </si>
  <si>
    <t>a10</t>
  </si>
  <si>
    <t>FRANK</t>
  </si>
  <si>
    <t xml:space="preserve"> €            140.50</t>
  </si>
  <si>
    <t>Scarponi</t>
  </si>
  <si>
    <t>a11</t>
  </si>
  <si>
    <t>SLOGAN</t>
  </si>
  <si>
    <t xml:space="preserve"> €              97.00</t>
  </si>
  <si>
    <t>a12</t>
  </si>
  <si>
    <t>PRISON</t>
  </si>
  <si>
    <t xml:space="preserve"> €            112.00</t>
  </si>
  <si>
    <t>a13</t>
  </si>
  <si>
    <t>SOLID</t>
  </si>
  <si>
    <t xml:space="preserve"> €              95.50</t>
  </si>
  <si>
    <t>Snowboard</t>
  </si>
  <si>
    <t>DIABLO</t>
  </si>
  <si>
    <t xml:space="preserve"> €            578.00</t>
  </si>
  <si>
    <t>EVIL</t>
  </si>
  <si>
    <t xml:space="preserve"> €            620.00</t>
  </si>
  <si>
    <t>FUNZIONE CERCA.VERT</t>
  </si>
  <si>
    <t>Mese</t>
  </si>
  <si>
    <t>Nominativo</t>
  </si>
  <si>
    <t>Euro</t>
  </si>
  <si>
    <t xml:space="preserve">Abril </t>
  </si>
  <si>
    <t>Azzurri</t>
  </si>
  <si>
    <t>Agosto</t>
  </si>
  <si>
    <t>Noviembre</t>
  </si>
  <si>
    <t>Biachi</t>
  </si>
  <si>
    <t>Maggio</t>
  </si>
  <si>
    <t>Celeste</t>
  </si>
  <si>
    <t>Marzo</t>
  </si>
  <si>
    <t>Gialli</t>
  </si>
  <si>
    <t>Giugno</t>
  </si>
  <si>
    <t>Grigi</t>
  </si>
  <si>
    <t>Dicembre</t>
  </si>
  <si>
    <t>Marroni</t>
  </si>
  <si>
    <t>Luglio</t>
  </si>
  <si>
    <t>Neri</t>
  </si>
  <si>
    <t>Gennaio</t>
  </si>
  <si>
    <t>Rosa</t>
  </si>
  <si>
    <t>Rossi</t>
  </si>
  <si>
    <t>Ottobre</t>
  </si>
  <si>
    <t>Settembre</t>
  </si>
  <si>
    <t>Verdi</t>
  </si>
  <si>
    <t>Febbraio</t>
  </si>
  <si>
    <t>Viola</t>
  </si>
  <si>
    <t>Prodotti</t>
  </si>
  <si>
    <t>Conteggio</t>
  </si>
  <si>
    <t>Banane</t>
  </si>
  <si>
    <t>indice</t>
  </si>
  <si>
    <t>Arance</t>
  </si>
  <si>
    <t>confronta</t>
  </si>
  <si>
    <t>Mele</t>
  </si>
  <si>
    <t>Pere</t>
  </si>
  <si>
    <t>Fatturato</t>
  </si>
  <si>
    <t>Aprile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</si>
</sst>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26B0A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4" fillId="3" borderId="4" xfId="0" applyFont="1" applyFill="1" applyBorder="1"/>
    <xf numFmtId="0" fontId="4" fillId="0" borderId="4" xfId="0" applyFont="1" applyBorder="1"/>
    <xf numFmtId="0" fontId="4" fillId="3" borderId="3" xfId="0" applyFont="1" applyFill="1" applyBorder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4" borderId="0" xfId="0" applyFont="1" applyFill="1"/>
    <xf numFmtId="0" fontId="4" fillId="3" borderId="5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0475-43EE-410E-A0A0-8FB9E689DE0A}">
  <dimension ref="A1:J34"/>
  <sheetViews>
    <sheetView tabSelected="1" workbookViewId="0">
      <selection activeCell="J15" sqref="J15"/>
    </sheetView>
  </sheetViews>
  <sheetFormatPr defaultRowHeight="15"/>
  <cols>
    <col min="1" max="1" width="20.7109375" customWidth="1"/>
    <col min="2" max="2" width="25.140625" customWidth="1"/>
    <col min="4" max="4" width="16.42578125" customWidth="1"/>
    <col min="7" max="7" width="27.42578125" customWidth="1"/>
    <col min="8" max="8" width="18.5703125" customWidth="1"/>
    <col min="9" max="9" width="14.57031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F1" s="2" t="s">
        <v>1</v>
      </c>
      <c r="G1" s="3" t="s">
        <v>0</v>
      </c>
      <c r="H1" s="3" t="s">
        <v>2</v>
      </c>
      <c r="I1" s="3" t="s">
        <v>3</v>
      </c>
    </row>
    <row r="2" spans="1:10">
      <c r="A2" s="4" t="s">
        <v>4</v>
      </c>
      <c r="B2" s="5" t="s">
        <v>5</v>
      </c>
      <c r="C2" s="6" t="s">
        <v>6</v>
      </c>
      <c r="D2" s="6" t="s">
        <v>7</v>
      </c>
      <c r="F2" s="7" t="s">
        <v>8</v>
      </c>
      <c r="G2" s="6" t="str">
        <f>_xlfn.XLOOKUP(F2,B2:B14,A2:A14)</f>
        <v>Giacche Snowboard</v>
      </c>
      <c r="H2" s="6" t="str">
        <f>_xlfn.XLOOKUP(F2,B2:B14,C2:C14)</f>
        <v>FOCUS</v>
      </c>
      <c r="I2" s="6" t="str">
        <f>_xlfn.XLOOKUP(F2,B2:B14,D2:D14)</f>
        <v xml:space="preserve"> €            299.00</v>
      </c>
      <c r="J2" s="1" t="s">
        <v>9</v>
      </c>
    </row>
    <row r="3" spans="1:10">
      <c r="A3" s="4" t="s">
        <v>4</v>
      </c>
      <c r="B3" s="5" t="s">
        <v>10</v>
      </c>
      <c r="C3" s="6" t="s">
        <v>11</v>
      </c>
      <c r="D3" s="6" t="s">
        <v>12</v>
      </c>
    </row>
    <row r="4" spans="1:10">
      <c r="A4" s="4" t="s">
        <v>4</v>
      </c>
      <c r="B4" s="5" t="s">
        <v>13</v>
      </c>
      <c r="C4" s="6" t="s">
        <v>14</v>
      </c>
      <c r="D4" s="6" t="s">
        <v>15</v>
      </c>
      <c r="G4" s="1" t="s">
        <v>16</v>
      </c>
    </row>
    <row r="5" spans="1:10">
      <c r="A5" s="4" t="s">
        <v>4</v>
      </c>
      <c r="B5" s="5" t="s">
        <v>8</v>
      </c>
      <c r="C5" s="6" t="s">
        <v>17</v>
      </c>
      <c r="D5" s="6" t="s">
        <v>18</v>
      </c>
      <c r="F5" s="10" t="s">
        <v>1</v>
      </c>
      <c r="G5" s="10" t="s">
        <v>19</v>
      </c>
      <c r="H5" s="10" t="s">
        <v>20</v>
      </c>
    </row>
    <row r="6" spans="1:10">
      <c r="A6" s="4" t="s">
        <v>4</v>
      </c>
      <c r="B6" s="5" t="s">
        <v>21</v>
      </c>
      <c r="C6" s="6" t="s">
        <v>22</v>
      </c>
      <c r="D6" s="6" t="s">
        <v>23</v>
      </c>
      <c r="F6" t="s">
        <v>24</v>
      </c>
      <c r="G6" t="str">
        <f>INDEX($A$2:$D$14,MATCH(F6,$B$2:$B$14,0),3)</f>
        <v>DIABLO</v>
      </c>
      <c r="H6" t="str">
        <f>INDEX($A$2:$D$14,MATCH(F6,$B$2:$B$14,0),4)</f>
        <v xml:space="preserve"> €            578.00</v>
      </c>
    </row>
    <row r="7" spans="1:10">
      <c r="A7" s="4" t="s">
        <v>25</v>
      </c>
      <c r="B7" s="5" t="s">
        <v>26</v>
      </c>
      <c r="C7" s="6" t="s">
        <v>27</v>
      </c>
      <c r="D7" s="6" t="s">
        <v>28</v>
      </c>
      <c r="F7" t="s">
        <v>29</v>
      </c>
      <c r="G7" t="str">
        <f t="shared" ref="G7:G18" si="0">INDEX($A$2:$D$14,MATCH(F7,$B$2:$B$14,0),3)</f>
        <v>EVIL</v>
      </c>
      <c r="H7" t="str">
        <f t="shared" ref="H7:H18" si="1">INDEX($A$2:$D$14,MATCH(F7,$B$2:$B$14,0),4)</f>
        <v xml:space="preserve"> €            620.00</v>
      </c>
    </row>
    <row r="8" spans="1:10">
      <c r="A8" s="4" t="s">
        <v>25</v>
      </c>
      <c r="B8" s="5" t="s">
        <v>30</v>
      </c>
      <c r="C8" s="6" t="s">
        <v>31</v>
      </c>
      <c r="D8" s="6" t="s">
        <v>32</v>
      </c>
      <c r="F8" t="s">
        <v>5</v>
      </c>
      <c r="G8" t="str">
        <f t="shared" si="0"/>
        <v>MONO</v>
      </c>
      <c r="H8" t="str">
        <f t="shared" si="1"/>
        <v xml:space="preserve"> €            261.50</v>
      </c>
    </row>
    <row r="9" spans="1:10">
      <c r="A9" s="4" t="s">
        <v>25</v>
      </c>
      <c r="B9" s="5" t="s">
        <v>33</v>
      </c>
      <c r="C9" s="6" t="s">
        <v>34</v>
      </c>
      <c r="D9" s="6" t="s">
        <v>35</v>
      </c>
      <c r="F9" t="s">
        <v>10</v>
      </c>
      <c r="G9" t="str">
        <f t="shared" si="0"/>
        <v>EVOL</v>
      </c>
      <c r="H9" t="str">
        <f t="shared" si="1"/>
        <v xml:space="preserve"> €            214.00</v>
      </c>
    </row>
    <row r="10" spans="1:10">
      <c r="A10" s="4" t="s">
        <v>36</v>
      </c>
      <c r="B10" s="5" t="s">
        <v>37</v>
      </c>
      <c r="C10" s="6" t="s">
        <v>38</v>
      </c>
      <c r="D10" s="6" t="s">
        <v>39</v>
      </c>
      <c r="F10" t="s">
        <v>13</v>
      </c>
      <c r="G10" t="str">
        <f t="shared" si="0"/>
        <v>ROUTER</v>
      </c>
      <c r="H10" t="str">
        <f t="shared" si="1"/>
        <v xml:space="preserve"> €            187.00</v>
      </c>
    </row>
    <row r="11" spans="1:10">
      <c r="A11" s="4" t="s">
        <v>36</v>
      </c>
      <c r="B11" s="5" t="s">
        <v>40</v>
      </c>
      <c r="C11" s="6" t="s">
        <v>41</v>
      </c>
      <c r="D11" s="6" t="s">
        <v>42</v>
      </c>
      <c r="F11" t="s">
        <v>8</v>
      </c>
      <c r="G11" t="str">
        <f t="shared" si="0"/>
        <v>FOCUS</v>
      </c>
      <c r="H11" t="str">
        <f t="shared" si="1"/>
        <v xml:space="preserve"> €            299.00</v>
      </c>
    </row>
    <row r="12" spans="1:10">
      <c r="A12" s="4" t="s">
        <v>36</v>
      </c>
      <c r="B12" s="5" t="s">
        <v>43</v>
      </c>
      <c r="C12" s="6" t="s">
        <v>44</v>
      </c>
      <c r="D12" s="6" t="s">
        <v>45</v>
      </c>
      <c r="F12" t="s">
        <v>21</v>
      </c>
      <c r="G12" t="str">
        <f t="shared" si="0"/>
        <v>MAIMED</v>
      </c>
      <c r="H12" t="str">
        <f t="shared" si="1"/>
        <v xml:space="preserve"> €            158.50</v>
      </c>
    </row>
    <row r="13" spans="1:10">
      <c r="A13" s="4" t="s">
        <v>46</v>
      </c>
      <c r="B13" s="5" t="s">
        <v>24</v>
      </c>
      <c r="C13" s="6" t="s">
        <v>47</v>
      </c>
      <c r="D13" s="6" t="s">
        <v>48</v>
      </c>
      <c r="F13" t="s">
        <v>26</v>
      </c>
      <c r="G13" t="str">
        <f t="shared" si="0"/>
        <v>FRONT</v>
      </c>
      <c r="H13" t="str">
        <f t="shared" si="1"/>
        <v xml:space="preserve"> €            183.50</v>
      </c>
    </row>
    <row r="14" spans="1:10">
      <c r="A14" s="4" t="s">
        <v>46</v>
      </c>
      <c r="B14" s="12" t="s">
        <v>29</v>
      </c>
      <c r="C14" s="6" t="s">
        <v>49</v>
      </c>
      <c r="D14" s="6" t="s">
        <v>50</v>
      </c>
      <c r="F14" t="s">
        <v>30</v>
      </c>
      <c r="G14" t="str">
        <f t="shared" si="0"/>
        <v>CARGO</v>
      </c>
      <c r="H14" t="str">
        <f t="shared" si="1"/>
        <v xml:space="preserve"> €            168.00</v>
      </c>
    </row>
    <row r="15" spans="1:10">
      <c r="A15" s="8"/>
      <c r="B15" s="11"/>
      <c r="C15" s="9"/>
      <c r="D15" s="9"/>
      <c r="F15" t="s">
        <v>33</v>
      </c>
      <c r="G15" t="str">
        <f t="shared" si="0"/>
        <v>FRANK</v>
      </c>
      <c r="H15" t="str">
        <f t="shared" si="1"/>
        <v xml:space="preserve"> €            140.50</v>
      </c>
    </row>
    <row r="16" spans="1:10">
      <c r="A16" s="8"/>
      <c r="B16" s="11"/>
      <c r="C16" s="9"/>
      <c r="D16" s="9"/>
      <c r="F16" t="s">
        <v>37</v>
      </c>
      <c r="G16" t="str">
        <f t="shared" si="0"/>
        <v>SLOGAN</v>
      </c>
      <c r="H16" t="str">
        <f t="shared" si="1"/>
        <v xml:space="preserve"> €              97.00</v>
      </c>
    </row>
    <row r="17" spans="1:10">
      <c r="A17" s="8"/>
      <c r="B17" s="11"/>
      <c r="C17" s="9"/>
      <c r="D17" s="9"/>
      <c r="F17" t="s">
        <v>40</v>
      </c>
      <c r="G17" t="str">
        <f t="shared" si="0"/>
        <v>PRISON</v>
      </c>
      <c r="H17" t="str">
        <f t="shared" si="1"/>
        <v xml:space="preserve"> €            112.00</v>
      </c>
    </row>
    <row r="18" spans="1:10">
      <c r="A18" s="8"/>
      <c r="B18" s="11"/>
      <c r="C18" s="9"/>
      <c r="D18" s="9"/>
      <c r="F18" t="s">
        <v>43</v>
      </c>
      <c r="G18" t="str">
        <f t="shared" si="0"/>
        <v>SOLID</v>
      </c>
      <c r="H18" t="str">
        <f t="shared" si="1"/>
        <v xml:space="preserve"> €              95.50</v>
      </c>
    </row>
    <row r="21" spans="1:10">
      <c r="A21" s="3" t="s">
        <v>1</v>
      </c>
      <c r="B21" s="2" t="s">
        <v>0</v>
      </c>
      <c r="C21" s="3" t="s">
        <v>2</v>
      </c>
      <c r="D21" s="3" t="s">
        <v>3</v>
      </c>
      <c r="F21" s="2" t="s">
        <v>1</v>
      </c>
      <c r="G21" s="3" t="s">
        <v>0</v>
      </c>
      <c r="H21" s="3" t="s">
        <v>2</v>
      </c>
      <c r="I21" s="3" t="s">
        <v>3</v>
      </c>
    </row>
    <row r="22" spans="1:10">
      <c r="A22" s="5" t="s">
        <v>5</v>
      </c>
      <c r="B22" s="4" t="s">
        <v>4</v>
      </c>
      <c r="C22" s="6" t="s">
        <v>6</v>
      </c>
      <c r="D22" s="6" t="s">
        <v>7</v>
      </c>
      <c r="F22" s="7" t="s">
        <v>8</v>
      </c>
      <c r="G22" s="6" t="str">
        <f>VLOOKUP(F22,A22:D34,2)</f>
        <v>Giacche Snowboard</v>
      </c>
      <c r="H22" s="6" t="str">
        <f>VLOOKUP(F22,A22:D34,3)</f>
        <v>FOCUS</v>
      </c>
      <c r="I22" s="6" t="str">
        <f>VLOOKUP(F22,A22:D34,4)</f>
        <v xml:space="preserve"> €            299.00</v>
      </c>
      <c r="J22" s="1" t="s">
        <v>51</v>
      </c>
    </row>
    <row r="23" spans="1:10">
      <c r="A23" s="5" t="s">
        <v>10</v>
      </c>
      <c r="B23" s="4" t="s">
        <v>4</v>
      </c>
      <c r="C23" s="6" t="s">
        <v>11</v>
      </c>
      <c r="D23" s="6" t="s">
        <v>12</v>
      </c>
    </row>
    <row r="24" spans="1:10">
      <c r="A24" s="5" t="s">
        <v>13</v>
      </c>
      <c r="B24" s="4" t="s">
        <v>4</v>
      </c>
      <c r="C24" s="6" t="s">
        <v>14</v>
      </c>
      <c r="D24" s="6" t="s">
        <v>15</v>
      </c>
    </row>
    <row r="25" spans="1:10">
      <c r="A25" s="5" t="s">
        <v>8</v>
      </c>
      <c r="B25" s="4" t="s">
        <v>4</v>
      </c>
      <c r="C25" s="6" t="s">
        <v>17</v>
      </c>
      <c r="D25" s="6" t="s">
        <v>18</v>
      </c>
    </row>
    <row r="26" spans="1:10">
      <c r="A26" s="5" t="s">
        <v>21</v>
      </c>
      <c r="B26" s="4" t="s">
        <v>4</v>
      </c>
      <c r="C26" s="6" t="s">
        <v>22</v>
      </c>
      <c r="D26" s="6" t="s">
        <v>23</v>
      </c>
    </row>
    <row r="27" spans="1:10">
      <c r="A27" s="5" t="s">
        <v>26</v>
      </c>
      <c r="B27" s="4" t="s">
        <v>25</v>
      </c>
      <c r="C27" s="6" t="s">
        <v>27</v>
      </c>
      <c r="D27" s="6" t="s">
        <v>28</v>
      </c>
    </row>
    <row r="28" spans="1:10">
      <c r="A28" s="5" t="s">
        <v>30</v>
      </c>
      <c r="B28" s="4" t="s">
        <v>25</v>
      </c>
      <c r="C28" s="6" t="s">
        <v>31</v>
      </c>
      <c r="D28" s="6" t="s">
        <v>32</v>
      </c>
    </row>
    <row r="29" spans="1:10">
      <c r="A29" s="5" t="s">
        <v>33</v>
      </c>
      <c r="B29" s="4" t="s">
        <v>25</v>
      </c>
      <c r="C29" s="6" t="s">
        <v>34</v>
      </c>
      <c r="D29" s="6" t="s">
        <v>35</v>
      </c>
    </row>
    <row r="30" spans="1:10">
      <c r="A30" s="5" t="s">
        <v>37</v>
      </c>
      <c r="B30" s="4" t="s">
        <v>36</v>
      </c>
      <c r="C30" s="6" t="s">
        <v>38</v>
      </c>
      <c r="D30" s="6" t="s">
        <v>39</v>
      </c>
    </row>
    <row r="31" spans="1:10">
      <c r="A31" s="5" t="s">
        <v>40</v>
      </c>
      <c r="B31" s="4" t="s">
        <v>36</v>
      </c>
      <c r="C31" s="6" t="s">
        <v>41</v>
      </c>
      <c r="D31" s="6" t="s">
        <v>42</v>
      </c>
    </row>
    <row r="32" spans="1:10">
      <c r="A32" s="5" t="s">
        <v>43</v>
      </c>
      <c r="B32" s="4" t="s">
        <v>36</v>
      </c>
      <c r="C32" s="6" t="s">
        <v>44</v>
      </c>
      <c r="D32" s="6" t="s">
        <v>45</v>
      </c>
    </row>
    <row r="33" spans="1:4">
      <c r="A33" s="5" t="s">
        <v>24</v>
      </c>
      <c r="B33" s="4" t="s">
        <v>46</v>
      </c>
      <c r="C33" s="6" t="s">
        <v>47</v>
      </c>
      <c r="D33" s="6" t="s">
        <v>48</v>
      </c>
    </row>
    <row r="34" spans="1:4">
      <c r="A34" s="5" t="s">
        <v>29</v>
      </c>
      <c r="B34" s="4" t="s">
        <v>46</v>
      </c>
      <c r="C34" s="6" t="s">
        <v>49</v>
      </c>
      <c r="D34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24" workbookViewId="0">
      <selection activeCell="I37" sqref="I37"/>
    </sheetView>
  </sheetViews>
  <sheetFormatPr defaultRowHeight="15"/>
  <cols>
    <col min="2" max="2" width="11.85546875" customWidth="1"/>
  </cols>
  <sheetData>
    <row r="1" spans="1:6">
      <c r="A1" s="1" t="s">
        <v>52</v>
      </c>
      <c r="B1" s="1" t="s">
        <v>53</v>
      </c>
      <c r="C1" s="1" t="s">
        <v>54</v>
      </c>
    </row>
    <row r="2" spans="1:6">
      <c r="A2" t="s">
        <v>55</v>
      </c>
      <c r="B2" t="s">
        <v>56</v>
      </c>
      <c r="C2">
        <v>900</v>
      </c>
      <c r="D2" t="s">
        <v>57</v>
      </c>
      <c r="E2" t="str" cm="1">
        <f t="array" ref="E2:F2">_xlfn.XLOOKUP(D2,A2:A13,B2:C13,"Mese non trovato")</f>
        <v>Rossi</v>
      </c>
      <c r="F2">
        <v>100</v>
      </c>
    </row>
    <row r="3" spans="1:6">
      <c r="A3" t="s">
        <v>58</v>
      </c>
      <c r="B3" t="s">
        <v>59</v>
      </c>
      <c r="C3">
        <v>400</v>
      </c>
    </row>
    <row r="4" spans="1:6">
      <c r="A4" t="s">
        <v>60</v>
      </c>
      <c r="B4" t="s">
        <v>61</v>
      </c>
      <c r="C4">
        <v>1000</v>
      </c>
    </row>
    <row r="5" spans="1:6">
      <c r="A5" t="s">
        <v>62</v>
      </c>
      <c r="B5" t="s">
        <v>63</v>
      </c>
      <c r="C5">
        <v>800</v>
      </c>
    </row>
    <row r="6" spans="1:6">
      <c r="A6" t="s">
        <v>64</v>
      </c>
      <c r="B6" t="s">
        <v>65</v>
      </c>
      <c r="C6">
        <v>1100</v>
      </c>
    </row>
    <row r="7" spans="1:6">
      <c r="A7" t="s">
        <v>66</v>
      </c>
      <c r="B7" t="s">
        <v>67</v>
      </c>
      <c r="C7">
        <v>500</v>
      </c>
    </row>
    <row r="8" spans="1:6">
      <c r="A8" t="s">
        <v>68</v>
      </c>
      <c r="B8" t="s">
        <v>69</v>
      </c>
      <c r="C8">
        <v>1200</v>
      </c>
    </row>
    <row r="9" spans="1:6">
      <c r="A9" t="s">
        <v>70</v>
      </c>
      <c r="B9" t="s">
        <v>71</v>
      </c>
      <c r="C9">
        <v>600</v>
      </c>
    </row>
    <row r="10" spans="1:6">
      <c r="A10" t="s">
        <v>57</v>
      </c>
      <c r="B10" t="s">
        <v>72</v>
      </c>
      <c r="C10">
        <v>100</v>
      </c>
    </row>
    <row r="11" spans="1:6">
      <c r="A11" t="s">
        <v>73</v>
      </c>
      <c r="B11" t="s">
        <v>72</v>
      </c>
      <c r="C11">
        <v>300</v>
      </c>
    </row>
    <row r="12" spans="1:6">
      <c r="A12" t="s">
        <v>74</v>
      </c>
      <c r="B12" t="s">
        <v>75</v>
      </c>
      <c r="C12">
        <v>200</v>
      </c>
    </row>
    <row r="13" spans="1:6">
      <c r="A13" t="s">
        <v>76</v>
      </c>
      <c r="B13" t="s">
        <v>77</v>
      </c>
      <c r="C13">
        <v>700</v>
      </c>
    </row>
    <row r="17" spans="1:5">
      <c r="A17" s="1" t="s">
        <v>78</v>
      </c>
      <c r="B17" s="1" t="s">
        <v>79</v>
      </c>
    </row>
    <row r="18" spans="1:5">
      <c r="A18" t="s">
        <v>80</v>
      </c>
      <c r="B18">
        <v>23</v>
      </c>
      <c r="D18">
        <f>INDEX(B18:B21,3)</f>
        <v>59</v>
      </c>
      <c r="E18" t="s">
        <v>81</v>
      </c>
    </row>
    <row r="19" spans="1:5">
      <c r="A19" t="s">
        <v>82</v>
      </c>
      <c r="B19">
        <v>43</v>
      </c>
      <c r="D19">
        <f>MATCH(43,B18:B21,0)</f>
        <v>2</v>
      </c>
      <c r="E19" t="s">
        <v>83</v>
      </c>
    </row>
    <row r="20" spans="1:5">
      <c r="A20" t="s">
        <v>84</v>
      </c>
      <c r="B20">
        <v>59</v>
      </c>
    </row>
    <row r="21" spans="1:5">
      <c r="A21" t="s">
        <v>85</v>
      </c>
      <c r="B21">
        <v>56</v>
      </c>
    </row>
    <row r="25" spans="1:5">
      <c r="A25" s="1" t="s">
        <v>52</v>
      </c>
      <c r="B25" s="1" t="s">
        <v>86</v>
      </c>
    </row>
    <row r="26" spans="1:5">
      <c r="A26" t="s">
        <v>70</v>
      </c>
      <c r="B26">
        <v>100</v>
      </c>
      <c r="D26" t="str" cm="1">
        <f t="array" ref="D26:D27">_xlfn._xlws.FILTER(A$26:A$35,B$26:B$35&gt;400)</f>
        <v>Maggio</v>
      </c>
    </row>
    <row r="27" spans="1:5">
      <c r="A27" t="s">
        <v>76</v>
      </c>
      <c r="B27">
        <v>300</v>
      </c>
      <c r="D27" t="str">
        <v>Agosto</v>
      </c>
    </row>
    <row r="28" spans="1:5">
      <c r="A28" t="s">
        <v>62</v>
      </c>
      <c r="B28">
        <v>200</v>
      </c>
    </row>
    <row r="29" spans="1:5">
      <c r="A29" t="s">
        <v>87</v>
      </c>
      <c r="B29">
        <v>100</v>
      </c>
    </row>
    <row r="30" spans="1:5">
      <c r="A30" t="s">
        <v>60</v>
      </c>
      <c r="B30">
        <v>600</v>
      </c>
    </row>
    <row r="31" spans="1:5">
      <c r="A31" t="s">
        <v>64</v>
      </c>
      <c r="B31">
        <v>300</v>
      </c>
    </row>
    <row r="32" spans="1:5">
      <c r="A32" t="s">
        <v>68</v>
      </c>
      <c r="B32">
        <v>200</v>
      </c>
    </row>
    <row r="33" spans="1:6">
      <c r="A33" t="s">
        <v>57</v>
      </c>
      <c r="B33">
        <v>700</v>
      </c>
    </row>
    <row r="34" spans="1:6">
      <c r="A34" t="s">
        <v>74</v>
      </c>
      <c r="B34">
        <v>200</v>
      </c>
    </row>
    <row r="35" spans="1:6">
      <c r="A35" t="s">
        <v>73</v>
      </c>
      <c r="B35">
        <v>100</v>
      </c>
    </row>
    <row r="38" spans="1:6">
      <c r="A38" t="str" cm="1">
        <f t="array" aca="1" ref="A38:F38" ca="1">TEXT(DATE(YEAR(TODAY()),_xlfn.SEQUENCE(1,6),1),"mmm")</f>
        <v>gen</v>
      </c>
      <c r="B38" t="str">
        <f ca="1"/>
        <v>feb</v>
      </c>
      <c r="C38" t="str">
        <f ca="1"/>
        <v>mar</v>
      </c>
      <c r="D38" t="str">
        <f ca="1"/>
        <v>apr</v>
      </c>
      <c r="E38" t="str">
        <f ca="1"/>
        <v>mag</v>
      </c>
      <c r="F38" t="str">
        <f ca="1"/>
        <v>giu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 Munaylla</cp:lastModifiedBy>
  <cp:revision/>
  <dcterms:created xsi:type="dcterms:W3CDTF">2023-12-13T14:06:21Z</dcterms:created>
  <dcterms:modified xsi:type="dcterms:W3CDTF">2023-12-13T15:17:10Z</dcterms:modified>
  <cp:category/>
  <cp:contentStatus/>
</cp:coreProperties>
</file>