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G:\LabCJ - Synthekotek\Gitorrino\GatorrinoZJQ\GatorrinoZJQ\"/>
    </mc:Choice>
  </mc:AlternateContent>
  <xr:revisionPtr revIDLastSave="0" documentId="13_ncr:1_{B7437D90-0CB0-4290-AC26-7E5A6C59D4A1}" xr6:coauthVersionLast="47" xr6:coauthVersionMax="47" xr10:uidLastSave="{00000000-0000-0000-0000-000000000000}"/>
  <bookViews>
    <workbookView xWindow="11160" yWindow="1020" windowWidth="16065" windowHeight="11385" xr2:uid="{00000000-000D-0000-FFFF-FFFF00000000}"/>
  </bookViews>
  <sheets>
    <sheet name="Pinagem Arduino - Placa" sheetId="3" r:id="rId1"/>
    <sheet name="PinOut" sheetId="2" r:id="rId2"/>
    <sheet name="MUX" sheetId="1" r:id="rId3"/>
    <sheet name="Medidas Gatilhos" sheetId="6" r:id="rId4"/>
    <sheet name="Anotações cabeament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8" i="1" l="1"/>
  <c r="L37" i="1"/>
  <c r="K37" i="1"/>
  <c r="K38" i="1"/>
  <c r="J38" i="1"/>
  <c r="J37" i="1"/>
  <c r="F17" i="6"/>
  <c r="F18" i="6"/>
  <c r="F19" i="6"/>
  <c r="F20" i="6"/>
  <c r="F16" i="6"/>
  <c r="F21" i="6" s="1"/>
  <c r="D11" i="6"/>
  <c r="D3" i="6"/>
  <c r="D4" i="6"/>
  <c r="D5" i="6"/>
  <c r="D6" i="6"/>
  <c r="D7" i="6"/>
  <c r="D8" i="6"/>
  <c r="D9" i="6"/>
  <c r="D10" i="6"/>
  <c r="D2" i="6"/>
  <c r="H8" i="6"/>
  <c r="G8" i="6"/>
  <c r="H7" i="6"/>
  <c r="G7" i="6"/>
  <c r="J13" i="5"/>
  <c r="K13" i="5" s="1"/>
  <c r="L13" i="5" s="1"/>
  <c r="M13" i="5" s="1"/>
  <c r="J11" i="5"/>
  <c r="K11" i="5" s="1"/>
  <c r="L11" i="5" s="1"/>
  <c r="M11" i="5" s="1"/>
  <c r="M12" i="5" s="1"/>
  <c r="J10" i="5"/>
  <c r="K10" i="5" s="1"/>
  <c r="L10" i="5" s="1"/>
  <c r="M10" i="5" s="1"/>
  <c r="M9" i="5"/>
  <c r="L9" i="5"/>
  <c r="K9" i="5"/>
  <c r="J9" i="5"/>
  <c r="I5" i="5"/>
  <c r="I6" i="5" s="1"/>
  <c r="I7" i="5" s="1"/>
  <c r="S7" i="5"/>
  <c r="R7" i="5" s="1"/>
  <c r="Q7" i="5" s="1"/>
  <c r="P7" i="5" s="1"/>
  <c r="O7" i="5" s="1"/>
  <c r="N7" i="5" s="1"/>
  <c r="M7" i="5" s="1"/>
  <c r="L7" i="5" s="1"/>
  <c r="K7" i="5" s="1"/>
  <c r="J7" i="5" s="1"/>
  <c r="T7" i="5"/>
  <c r="U7" i="5"/>
  <c r="V7" i="5"/>
  <c r="J6" i="5"/>
  <c r="K6" i="5"/>
  <c r="L6" i="5"/>
  <c r="M6" i="5"/>
  <c r="N6" i="5"/>
  <c r="O6" i="5"/>
  <c r="P6" i="5"/>
  <c r="Q6" i="5"/>
  <c r="R6" i="5"/>
  <c r="S6" i="5"/>
  <c r="T6" i="5"/>
  <c r="U6" i="5"/>
  <c r="V6" i="5"/>
  <c r="J5" i="5"/>
  <c r="K5" i="5"/>
  <c r="L5" i="5"/>
  <c r="M5" i="5"/>
  <c r="N5" i="5"/>
  <c r="O5" i="5"/>
  <c r="P5" i="5"/>
  <c r="Q5" i="5"/>
  <c r="R5" i="5"/>
  <c r="S5" i="5"/>
  <c r="T5" i="5"/>
  <c r="U5" i="5"/>
  <c r="V5" i="5"/>
  <c r="I7" i="6" l="1"/>
  <c r="I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55169</author>
  </authors>
  <commentList>
    <comment ref="Z31" authorId="0" shapeId="0" xr:uid="{CAC5CC17-C6F9-4902-B3BD-1208AC91274C}">
      <text>
        <r>
          <rPr>
            <b/>
            <sz val="9"/>
            <color indexed="81"/>
            <rFont val="Tahoma"/>
            <charset val="1"/>
          </rPr>
          <t>55169: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<sst xmlns="http://schemas.openxmlformats.org/spreadsheetml/2006/main" count="298" uniqueCount="118">
  <si>
    <t>S0</t>
  </si>
  <si>
    <t>S1</t>
  </si>
  <si>
    <t>S2</t>
  </si>
  <si>
    <t>V+</t>
  </si>
  <si>
    <t>GND</t>
  </si>
  <si>
    <t>Z / COM</t>
  </si>
  <si>
    <t>MICRO</t>
  </si>
  <si>
    <t>Vcc</t>
  </si>
  <si>
    <t>Rst</t>
  </si>
  <si>
    <t>RAW</t>
  </si>
  <si>
    <t>TX</t>
  </si>
  <si>
    <t>RX</t>
  </si>
  <si>
    <t>SCL</t>
  </si>
  <si>
    <t>A6</t>
  </si>
  <si>
    <t>A7</t>
  </si>
  <si>
    <t>A8</t>
  </si>
  <si>
    <t>SDA</t>
  </si>
  <si>
    <t>A9</t>
  </si>
  <si>
    <t>A3</t>
  </si>
  <si>
    <t>A2</t>
  </si>
  <si>
    <t>A1</t>
  </si>
  <si>
    <t>A0</t>
  </si>
  <si>
    <t>SCLK</t>
  </si>
  <si>
    <t>MISO</t>
  </si>
  <si>
    <t>MOSI</t>
  </si>
  <si>
    <t>A10</t>
  </si>
  <si>
    <t>⨁</t>
  </si>
  <si>
    <t>⨁ pwm</t>
  </si>
  <si>
    <t>Power</t>
  </si>
  <si>
    <t>Digital</t>
  </si>
  <si>
    <t>Serial</t>
  </si>
  <si>
    <t>I2C</t>
  </si>
  <si>
    <t>ANALOG</t>
  </si>
  <si>
    <t>SPI</t>
  </si>
  <si>
    <t>MUX-S0</t>
  </si>
  <si>
    <t>MUX-S1</t>
  </si>
  <si>
    <t>MUX-S2</t>
  </si>
  <si>
    <t>MUX 1</t>
  </si>
  <si>
    <t>COM - MUX 1</t>
  </si>
  <si>
    <t>COM - MUX 2</t>
  </si>
  <si>
    <t>COM - MUX 3</t>
  </si>
  <si>
    <t>Pinagem : Arduino Pro Micro x Soquete da Placa-Base</t>
  </si>
  <si>
    <t>Pedal Direita</t>
  </si>
  <si>
    <t>Bt Verde</t>
  </si>
  <si>
    <t>Bt Amarelo</t>
  </si>
  <si>
    <t>Pedaleira</t>
  </si>
  <si>
    <t>Cabos internos meio brancos</t>
  </si>
  <si>
    <t>Azul</t>
  </si>
  <si>
    <t>Verde</t>
  </si>
  <si>
    <t>Marrom</t>
  </si>
  <si>
    <t>Laranja</t>
  </si>
  <si>
    <t>Cabo borne</t>
  </si>
  <si>
    <t>Branco</t>
  </si>
  <si>
    <t>Rosa</t>
  </si>
  <si>
    <t>Cabo borne 2</t>
  </si>
  <si>
    <t>Amarelo</t>
  </si>
  <si>
    <t>Preto</t>
  </si>
  <si>
    <t>Vermelho</t>
  </si>
  <si>
    <t>Porta</t>
  </si>
  <si>
    <t>A6/4</t>
  </si>
  <si>
    <t>A9/9</t>
  </si>
  <si>
    <t>O que</t>
  </si>
  <si>
    <t>Pedal Esquerda</t>
  </si>
  <si>
    <t>Botão Vermelho</t>
  </si>
  <si>
    <t>Botão Amarelo</t>
  </si>
  <si>
    <t>Botão Verde</t>
  </si>
  <si>
    <t>Botão Azul</t>
  </si>
  <si>
    <t>Pots Asa</t>
  </si>
  <si>
    <t>M3</t>
  </si>
  <si>
    <t>M4</t>
  </si>
  <si>
    <t>M5</t>
  </si>
  <si>
    <t>M6</t>
  </si>
  <si>
    <t>Cinza</t>
  </si>
  <si>
    <t>m7</t>
  </si>
  <si>
    <t>PB</t>
  </si>
  <si>
    <t>M2</t>
  </si>
  <si>
    <t>Gatilho</t>
  </si>
  <si>
    <t>M0</t>
  </si>
  <si>
    <t>M1</t>
  </si>
  <si>
    <t>Botões</t>
  </si>
  <si>
    <t>Azul/Branco</t>
  </si>
  <si>
    <t>Verde/Preto</t>
  </si>
  <si>
    <t>Cinza/Preto</t>
  </si>
  <si>
    <t>Bt1</t>
  </si>
  <si>
    <t>Bt2</t>
  </si>
  <si>
    <t>Bt3</t>
  </si>
  <si>
    <t>Bt4</t>
  </si>
  <si>
    <t>ultimo borne</t>
  </si>
  <si>
    <t>marrom</t>
  </si>
  <si>
    <t>laranja</t>
  </si>
  <si>
    <t>vermelho</t>
  </si>
  <si>
    <t>preto</t>
  </si>
  <si>
    <t>amarelo</t>
  </si>
  <si>
    <t>verde</t>
  </si>
  <si>
    <t>azul</t>
  </si>
  <si>
    <t>rosa</t>
  </si>
  <si>
    <t>cinza</t>
  </si>
  <si>
    <t>N/A</t>
  </si>
  <si>
    <t>pino</t>
  </si>
  <si>
    <t>Nome</t>
  </si>
  <si>
    <t>Vmin</t>
  </si>
  <si>
    <t>Vmax</t>
  </si>
  <si>
    <t>Pot1</t>
  </si>
  <si>
    <t>Pot2</t>
  </si>
  <si>
    <t>Pot3</t>
  </si>
  <si>
    <t>Pot4</t>
  </si>
  <si>
    <t>Pot5</t>
  </si>
  <si>
    <t>PB_Pot</t>
  </si>
  <si>
    <t>Gat1</t>
  </si>
  <si>
    <t>Gat2</t>
  </si>
  <si>
    <t>Pedal1</t>
  </si>
  <si>
    <t>Pedal2</t>
  </si>
  <si>
    <t>Indice</t>
  </si>
  <si>
    <t>VELMAX</t>
  </si>
  <si>
    <t>ANLG</t>
  </si>
  <si>
    <t>_</t>
  </si>
  <si>
    <t>,</t>
  </si>
  <si>
    <t>VEL_MAX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</si>
</sst>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Impact"/>
      <family val="2"/>
    </font>
    <font>
      <sz val="10"/>
      <color theme="1"/>
      <name val="Impact"/>
      <family val="2"/>
    </font>
    <font>
      <sz val="10"/>
      <color rgb="FF00B0F0"/>
      <name val="Impact"/>
      <family val="2"/>
    </font>
    <font>
      <b/>
      <sz val="10"/>
      <color theme="1"/>
      <name val="Impact"/>
      <family val="2"/>
    </font>
    <font>
      <sz val="10"/>
      <color theme="7"/>
      <name val="Impact"/>
      <family val="2"/>
    </font>
    <font>
      <sz val="10"/>
      <color theme="2" tint="-0.249977111117893"/>
      <name val="Impact"/>
      <family val="2"/>
    </font>
    <font>
      <sz val="10"/>
      <color theme="9"/>
      <name val="Impact"/>
      <family val="2"/>
    </font>
    <font>
      <sz val="10"/>
      <color rgb="FF7030A0"/>
      <name val="Impact"/>
      <family val="2"/>
    </font>
    <font>
      <b/>
      <sz val="10"/>
      <color rgb="FFC00000"/>
      <name val="Impact"/>
      <family val="2"/>
    </font>
    <font>
      <sz val="10"/>
      <color rgb="FFC00000"/>
      <name val="Impact"/>
      <family val="2"/>
    </font>
    <font>
      <b/>
      <sz val="10"/>
      <color theme="1"/>
      <name val="Gadugi"/>
      <family val="2"/>
    </font>
    <font>
      <sz val="11"/>
      <color rgb="FF7030A0"/>
      <name val="Impact"/>
      <family val="2"/>
    </font>
    <font>
      <b/>
      <sz val="11"/>
      <color theme="1"/>
      <name val="Gadugi"/>
      <family val="2"/>
    </font>
    <font>
      <sz val="24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gradientFill type="path" left="0.5" right="0.5" top="0.5" bottom="0.5">
        <stop position="0">
          <color theme="0" tint="-0.1490218817712943"/>
        </stop>
        <stop position="1">
          <color theme="1"/>
        </stop>
      </gradient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/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3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5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4" fillId="6" borderId="13" xfId="0" applyFont="1" applyFill="1" applyBorder="1" applyAlignment="1">
      <alignment horizontal="center"/>
    </xf>
    <xf numFmtId="0" fontId="8" fillId="6" borderId="14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0" fontId="2" fillId="6" borderId="16" xfId="0" applyFont="1" applyFill="1" applyBorder="1" applyAlignment="1">
      <alignment vertical="center"/>
    </xf>
    <xf numFmtId="0" fontId="9" fillId="6" borderId="14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10" fillId="6" borderId="17" xfId="0" applyFont="1" applyFill="1" applyBorder="1" applyAlignment="1">
      <alignment horizontal="center"/>
    </xf>
    <xf numFmtId="0" fontId="6" fillId="6" borderId="14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10" fillId="6" borderId="13" xfId="0" applyFont="1" applyFill="1" applyBorder="1" applyAlignment="1">
      <alignment horizontal="center"/>
    </xf>
    <xf numFmtId="0" fontId="7" fillId="6" borderId="14" xfId="0" applyFont="1" applyFill="1" applyBorder="1" applyAlignment="1">
      <alignment horizontal="center"/>
    </xf>
    <xf numFmtId="0" fontId="12" fillId="0" borderId="0" xfId="0" applyFont="1"/>
    <xf numFmtId="0" fontId="14" fillId="0" borderId="0" xfId="0" applyFont="1"/>
    <xf numFmtId="0" fontId="0" fillId="0" borderId="6" xfId="0" applyBorder="1"/>
    <xf numFmtId="0" fontId="0" fillId="0" borderId="15" xfId="0" applyBorder="1"/>
    <xf numFmtId="0" fontId="2" fillId="5" borderId="6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965E-7703-4003-891E-68120EDBDD3F}">
  <sheetPr>
    <pageSetUpPr fitToPage="1"/>
  </sheetPr>
  <dimension ref="A1:Z49"/>
  <sheetViews>
    <sheetView tabSelected="1" workbookViewId="0">
      <selection activeCell="B1" sqref="A1:Y1"/>
    </sheetView>
  </sheetViews>
  <sheetFormatPr defaultRowHeight="12" customHeight="1" x14ac:dyDescent="0.25"/>
  <cols>
    <col min="1" max="1" width="13.140625" bestFit="1" customWidth="1"/>
    <col min="2" max="4" width="5.42578125" customWidth="1"/>
    <col min="5" max="8" width="8" customWidth="1"/>
    <col min="9" max="11" width="5.42578125" customWidth="1"/>
    <col min="15" max="17" width="5.42578125" customWidth="1"/>
    <col min="18" max="18" width="7.42578125" customWidth="1"/>
    <col min="19" max="21" width="5.42578125" customWidth="1"/>
    <col min="22" max="22" width="7.42578125" customWidth="1"/>
    <col min="23" max="25" width="5.42578125" customWidth="1"/>
    <col min="26" max="26" width="13.140625" bestFit="1" customWidth="1"/>
  </cols>
  <sheetData>
    <row r="1" spans="1:25" ht="31.5" x14ac:dyDescent="0.5">
      <c r="B1" s="58" t="s">
        <v>41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</row>
    <row r="2" spans="1:25" ht="12" customHeight="1" x14ac:dyDescent="0.25">
      <c r="J2" s="3"/>
      <c r="K2" s="3"/>
      <c r="L2" s="3"/>
      <c r="M2" s="2"/>
      <c r="X2" s="3"/>
      <c r="Y2" s="3"/>
    </row>
    <row r="3" spans="1:25" ht="12" customHeight="1" x14ac:dyDescent="0.25">
      <c r="A3" s="3"/>
      <c r="B3" s="3"/>
      <c r="C3" s="3"/>
      <c r="E3" s="59" t="s">
        <v>6</v>
      </c>
      <c r="F3" s="60"/>
      <c r="G3" s="60"/>
      <c r="H3" s="61"/>
      <c r="J3" s="3"/>
      <c r="K3" s="3"/>
      <c r="L3" s="3"/>
      <c r="M3" s="11" t="s">
        <v>28</v>
      </c>
      <c r="O3" s="3"/>
      <c r="P3" s="3"/>
      <c r="R3" s="54"/>
      <c r="S3" s="35"/>
      <c r="T3" s="35"/>
      <c r="U3" s="35"/>
      <c r="V3" s="55"/>
      <c r="X3" s="3"/>
      <c r="Y3" s="3"/>
    </row>
    <row r="4" spans="1:25" ht="12" customHeight="1" x14ac:dyDescent="0.25">
      <c r="A4" s="3"/>
      <c r="B4" s="1"/>
      <c r="C4" s="19" t="s">
        <v>10</v>
      </c>
      <c r="D4" s="28">
        <v>1</v>
      </c>
      <c r="E4" s="62"/>
      <c r="F4" s="63"/>
      <c r="G4" s="63"/>
      <c r="H4" s="64"/>
      <c r="I4" s="21" t="s">
        <v>9</v>
      </c>
      <c r="J4" s="21"/>
      <c r="K4" s="18"/>
      <c r="L4" s="3"/>
      <c r="M4" s="12" t="s">
        <v>29</v>
      </c>
      <c r="O4" s="38" t="s">
        <v>9</v>
      </c>
      <c r="P4" s="39"/>
      <c r="Q4" s="40"/>
      <c r="R4" s="55"/>
      <c r="S4" s="41"/>
      <c r="T4" s="35"/>
      <c r="U4" s="41"/>
      <c r="V4" s="55"/>
      <c r="W4" s="38"/>
      <c r="X4" s="45" t="s">
        <v>10</v>
      </c>
      <c r="Y4" s="46">
        <v>1</v>
      </c>
    </row>
    <row r="5" spans="1:25" ht="12" customHeight="1" x14ac:dyDescent="0.25">
      <c r="A5" s="3"/>
      <c r="B5" s="3"/>
      <c r="C5" s="6"/>
      <c r="E5" s="62"/>
      <c r="F5" s="63"/>
      <c r="G5" s="63"/>
      <c r="H5" s="64"/>
      <c r="J5" s="3"/>
      <c r="K5" s="3"/>
      <c r="L5" s="3"/>
      <c r="M5" s="13" t="s">
        <v>30</v>
      </c>
      <c r="P5" s="3"/>
      <c r="Q5" s="3"/>
      <c r="R5" s="56"/>
      <c r="S5" s="35"/>
      <c r="T5" s="35"/>
      <c r="U5" s="35"/>
      <c r="V5" s="57"/>
      <c r="W5" s="3"/>
      <c r="X5" s="6"/>
    </row>
    <row r="6" spans="1:25" ht="12" customHeight="1" x14ac:dyDescent="0.25">
      <c r="A6" s="3"/>
      <c r="B6" s="3"/>
      <c r="C6" s="6"/>
      <c r="E6" s="62"/>
      <c r="F6" s="63"/>
      <c r="G6" s="63"/>
      <c r="H6" s="64"/>
      <c r="J6" s="3"/>
      <c r="K6" s="3"/>
      <c r="L6" s="3"/>
      <c r="M6" s="14" t="s">
        <v>31</v>
      </c>
      <c r="P6" s="3"/>
      <c r="Q6" s="3"/>
      <c r="R6" s="54"/>
      <c r="S6" s="35"/>
      <c r="T6" s="35"/>
      <c r="U6" s="35"/>
      <c r="V6" s="55"/>
      <c r="W6" s="3"/>
      <c r="X6" s="6"/>
    </row>
    <row r="7" spans="1:25" ht="12" customHeight="1" x14ac:dyDescent="0.25">
      <c r="A7" s="3"/>
      <c r="B7" s="1"/>
      <c r="C7" s="19" t="s">
        <v>11</v>
      </c>
      <c r="D7" s="28">
        <v>0</v>
      </c>
      <c r="E7" s="62"/>
      <c r="F7" s="63"/>
      <c r="G7" s="63"/>
      <c r="H7" s="64"/>
      <c r="I7" s="21" t="s">
        <v>4</v>
      </c>
      <c r="J7" s="21"/>
      <c r="K7" s="18"/>
      <c r="L7" s="3"/>
      <c r="M7" s="15" t="s">
        <v>32</v>
      </c>
      <c r="O7" s="38" t="s">
        <v>4</v>
      </c>
      <c r="P7" s="39"/>
      <c r="Q7" s="40"/>
      <c r="R7" s="55"/>
      <c r="S7" s="41"/>
      <c r="T7" s="35"/>
      <c r="U7" s="41"/>
      <c r="V7" s="55"/>
      <c r="W7" s="38"/>
      <c r="X7" s="45" t="s">
        <v>11</v>
      </c>
      <c r="Y7" s="46">
        <v>0</v>
      </c>
    </row>
    <row r="8" spans="1:25" ht="12" customHeight="1" x14ac:dyDescent="0.25">
      <c r="A8" s="3"/>
      <c r="B8" s="3"/>
      <c r="C8" s="6"/>
      <c r="E8" s="62"/>
      <c r="F8" s="63"/>
      <c r="G8" s="63"/>
      <c r="H8" s="64"/>
      <c r="J8" s="3"/>
      <c r="K8" s="3"/>
      <c r="L8" s="3"/>
      <c r="M8" s="16" t="s">
        <v>33</v>
      </c>
      <c r="P8" s="3"/>
      <c r="Q8" s="3"/>
      <c r="R8" s="56"/>
      <c r="S8" s="35"/>
      <c r="T8" s="35"/>
      <c r="U8" s="35"/>
      <c r="V8" s="57"/>
      <c r="W8" s="3"/>
      <c r="X8" s="6"/>
    </row>
    <row r="9" spans="1:25" ht="12" customHeight="1" x14ac:dyDescent="0.25">
      <c r="A9" s="3"/>
      <c r="B9" s="3"/>
      <c r="C9" s="3"/>
      <c r="E9" s="62"/>
      <c r="F9" s="63"/>
      <c r="G9" s="63"/>
      <c r="H9" s="64"/>
      <c r="J9" s="3"/>
      <c r="K9" s="3"/>
      <c r="L9" s="3"/>
      <c r="M9" s="17" t="s">
        <v>27</v>
      </c>
      <c r="N9" s="52"/>
      <c r="P9" s="3"/>
      <c r="Q9" s="3"/>
      <c r="R9" s="54"/>
      <c r="S9" s="35"/>
      <c r="T9" s="35"/>
      <c r="U9" s="35"/>
      <c r="V9" s="55"/>
      <c r="W9" s="3"/>
      <c r="X9" s="3"/>
    </row>
    <row r="10" spans="1:25" ht="12" customHeight="1" x14ac:dyDescent="0.25">
      <c r="A10" s="3"/>
      <c r="B10" s="20"/>
      <c r="C10" s="21"/>
      <c r="D10" s="21" t="s">
        <v>4</v>
      </c>
      <c r="E10" s="62"/>
      <c r="F10" s="63"/>
      <c r="G10" s="63"/>
      <c r="H10" s="64"/>
      <c r="I10" s="21" t="s">
        <v>8</v>
      </c>
      <c r="J10" s="21"/>
      <c r="K10" s="18"/>
      <c r="L10" s="3"/>
      <c r="M10" s="2"/>
      <c r="N10" s="53"/>
      <c r="O10" s="39" t="s">
        <v>8</v>
      </c>
      <c r="P10" s="39"/>
      <c r="Q10" s="40"/>
      <c r="R10" s="55"/>
      <c r="S10" s="41"/>
      <c r="T10" s="35"/>
      <c r="U10" s="41"/>
      <c r="V10" s="55"/>
      <c r="W10" s="47"/>
      <c r="X10" s="39"/>
      <c r="Y10" s="40" t="s">
        <v>4</v>
      </c>
    </row>
    <row r="11" spans="1:25" ht="12" customHeight="1" x14ac:dyDescent="0.25">
      <c r="A11" s="3"/>
      <c r="B11" s="4"/>
      <c r="C11" s="3"/>
      <c r="E11" s="62"/>
      <c r="F11" s="63"/>
      <c r="G11" s="63"/>
      <c r="H11" s="64"/>
      <c r="J11" s="3"/>
      <c r="K11" s="3"/>
      <c r="L11" s="3"/>
      <c r="M11" s="2"/>
      <c r="P11" s="3"/>
      <c r="Q11" s="3"/>
      <c r="R11" s="56"/>
      <c r="S11" s="35"/>
      <c r="T11" s="35"/>
      <c r="U11" s="35"/>
      <c r="V11" s="57"/>
      <c r="W11" s="4"/>
      <c r="X11" s="3"/>
    </row>
    <row r="12" spans="1:25" ht="12" customHeight="1" x14ac:dyDescent="0.25">
      <c r="A12" s="3"/>
      <c r="B12" s="4"/>
      <c r="C12" s="3"/>
      <c r="E12" s="62"/>
      <c r="F12" s="63"/>
      <c r="G12" s="63"/>
      <c r="H12" s="64"/>
      <c r="J12" s="3"/>
      <c r="K12" s="3"/>
      <c r="L12" s="3"/>
      <c r="M12" s="2"/>
      <c r="P12" s="3"/>
      <c r="Q12" s="3"/>
      <c r="R12" s="54"/>
      <c r="S12" s="35"/>
      <c r="T12" s="35"/>
      <c r="U12" s="35"/>
      <c r="V12" s="55"/>
      <c r="W12" s="4"/>
      <c r="X12" s="3"/>
    </row>
    <row r="13" spans="1:25" ht="12" customHeight="1" x14ac:dyDescent="0.25">
      <c r="A13" s="3"/>
      <c r="B13" s="20"/>
      <c r="C13" s="21"/>
      <c r="D13" s="21" t="s">
        <v>4</v>
      </c>
      <c r="E13" s="62"/>
      <c r="F13" s="63"/>
      <c r="G13" s="63"/>
      <c r="H13" s="64"/>
      <c r="I13" s="21" t="s">
        <v>7</v>
      </c>
      <c r="J13" s="21"/>
      <c r="K13" s="18"/>
      <c r="L13" s="3"/>
      <c r="O13" s="38" t="s">
        <v>7</v>
      </c>
      <c r="P13" s="39"/>
      <c r="Q13" s="40"/>
      <c r="R13" s="55"/>
      <c r="S13" s="41"/>
      <c r="T13" s="35"/>
      <c r="U13" s="41"/>
      <c r="V13" s="55"/>
      <c r="W13" s="47"/>
      <c r="X13" s="39"/>
      <c r="Y13" s="40" t="s">
        <v>4</v>
      </c>
    </row>
    <row r="14" spans="1:25" ht="12" customHeight="1" x14ac:dyDescent="0.25">
      <c r="A14" s="3"/>
      <c r="B14" s="4"/>
      <c r="C14" s="3"/>
      <c r="E14" s="62"/>
      <c r="F14" s="63"/>
      <c r="G14" s="63"/>
      <c r="H14" s="64"/>
      <c r="J14" s="3"/>
      <c r="K14" s="3"/>
      <c r="L14" s="29"/>
      <c r="P14" s="3"/>
      <c r="Q14" s="3"/>
      <c r="R14" s="56"/>
      <c r="S14" s="35"/>
      <c r="T14" s="35"/>
      <c r="U14" s="35"/>
      <c r="V14" s="57"/>
      <c r="W14" s="4"/>
      <c r="X14" s="3"/>
    </row>
    <row r="15" spans="1:25" ht="12" customHeight="1" x14ac:dyDescent="0.25">
      <c r="A15" s="3"/>
      <c r="B15" s="10"/>
      <c r="C15" s="3"/>
      <c r="E15" s="62"/>
      <c r="F15" s="63"/>
      <c r="G15" s="63"/>
      <c r="H15" s="64"/>
      <c r="J15" s="3"/>
      <c r="K15" s="3"/>
      <c r="L15" s="29"/>
      <c r="P15" s="3"/>
      <c r="Q15" s="3"/>
      <c r="R15" s="54"/>
      <c r="S15" s="35"/>
      <c r="T15" s="35"/>
      <c r="U15" s="35"/>
      <c r="V15" s="55"/>
      <c r="W15" s="10"/>
      <c r="X15" s="3"/>
    </row>
    <row r="16" spans="1:25" ht="12" customHeight="1" x14ac:dyDescent="0.25">
      <c r="A16" s="3"/>
      <c r="B16" s="22"/>
      <c r="C16" s="23" t="s">
        <v>16</v>
      </c>
      <c r="D16" s="28">
        <v>2</v>
      </c>
      <c r="E16" s="62"/>
      <c r="F16" s="63"/>
      <c r="G16" s="63"/>
      <c r="H16" s="64"/>
      <c r="I16" s="28">
        <v>21</v>
      </c>
      <c r="J16" s="24" t="s">
        <v>18</v>
      </c>
      <c r="K16" s="18"/>
      <c r="L16" s="29"/>
      <c r="O16" s="36">
        <v>21</v>
      </c>
      <c r="P16" s="37" t="s">
        <v>18</v>
      </c>
      <c r="Q16" s="40"/>
      <c r="R16" s="55"/>
      <c r="S16" s="41"/>
      <c r="T16" s="35"/>
      <c r="U16" s="41"/>
      <c r="V16" s="55"/>
      <c r="W16" s="48"/>
      <c r="X16" s="49" t="s">
        <v>16</v>
      </c>
      <c r="Y16" s="46">
        <v>2</v>
      </c>
    </row>
    <row r="17" spans="1:26" ht="12" customHeight="1" x14ac:dyDescent="0.25">
      <c r="A17" s="3"/>
      <c r="B17" s="10"/>
      <c r="C17" s="7"/>
      <c r="E17" s="62"/>
      <c r="F17" s="63"/>
      <c r="G17" s="63"/>
      <c r="H17" s="64"/>
      <c r="J17" s="3"/>
      <c r="K17" s="3"/>
      <c r="L17" s="29"/>
      <c r="P17" s="3"/>
      <c r="Q17" s="3"/>
      <c r="R17" s="56"/>
      <c r="S17" s="35"/>
      <c r="T17" s="35"/>
      <c r="U17" s="35"/>
      <c r="V17" s="57"/>
      <c r="W17" s="10"/>
      <c r="X17" s="7"/>
    </row>
    <row r="18" spans="1:26" ht="12" customHeight="1" x14ac:dyDescent="0.25">
      <c r="A18" s="3"/>
      <c r="B18" s="10"/>
      <c r="C18" s="7"/>
      <c r="E18" s="62"/>
      <c r="F18" s="63"/>
      <c r="G18" s="63"/>
      <c r="H18" s="64"/>
      <c r="J18" s="8"/>
      <c r="K18" s="3"/>
      <c r="L18" s="29"/>
      <c r="P18" s="8"/>
      <c r="Q18" s="3"/>
      <c r="R18" s="54"/>
      <c r="S18" s="35"/>
      <c r="T18" s="35"/>
      <c r="U18" s="35"/>
      <c r="V18" s="55"/>
      <c r="W18" s="10"/>
      <c r="X18" s="7"/>
    </row>
    <row r="19" spans="1:26" ht="12" customHeight="1" x14ac:dyDescent="0.25">
      <c r="A19" s="3"/>
      <c r="B19" s="22" t="s">
        <v>26</v>
      </c>
      <c r="C19" s="23" t="s">
        <v>12</v>
      </c>
      <c r="D19" s="28">
        <v>3</v>
      </c>
      <c r="E19" s="62"/>
      <c r="F19" s="63"/>
      <c r="G19" s="63"/>
      <c r="H19" s="64"/>
      <c r="I19" s="28">
        <v>20</v>
      </c>
      <c r="J19" s="24" t="s">
        <v>19</v>
      </c>
      <c r="K19" s="18"/>
      <c r="L19" s="29"/>
      <c r="O19" s="36">
        <v>20</v>
      </c>
      <c r="P19" s="37" t="s">
        <v>19</v>
      </c>
      <c r="Q19" s="40"/>
      <c r="R19" s="55"/>
      <c r="S19" s="41"/>
      <c r="T19" s="35"/>
      <c r="U19" s="41"/>
      <c r="V19" s="55"/>
      <c r="W19" s="48" t="s">
        <v>26</v>
      </c>
      <c r="X19" s="49" t="s">
        <v>12</v>
      </c>
      <c r="Y19" s="46">
        <v>3</v>
      </c>
    </row>
    <row r="20" spans="1:26" ht="12" customHeight="1" x14ac:dyDescent="0.25">
      <c r="A20" s="3"/>
      <c r="B20" s="10"/>
      <c r="C20" s="3"/>
      <c r="E20" s="62"/>
      <c r="F20" s="63"/>
      <c r="G20" s="63"/>
      <c r="H20" s="64"/>
      <c r="J20" s="3"/>
      <c r="K20" s="3"/>
      <c r="L20" s="29"/>
      <c r="P20" s="3"/>
      <c r="Q20" s="3"/>
      <c r="R20" s="56"/>
      <c r="S20" s="35"/>
      <c r="T20" s="35"/>
      <c r="U20" s="35"/>
      <c r="V20" s="57"/>
      <c r="W20" s="10"/>
      <c r="X20" s="3"/>
    </row>
    <row r="21" spans="1:26" ht="12" customHeight="1" x14ac:dyDescent="0.25">
      <c r="A21" s="3"/>
      <c r="B21" s="10"/>
      <c r="C21" s="3"/>
      <c r="E21" s="62"/>
      <c r="F21" s="63"/>
      <c r="G21" s="63"/>
      <c r="H21" s="64"/>
      <c r="J21" s="3"/>
      <c r="K21" s="3"/>
      <c r="L21" s="29"/>
      <c r="P21" s="3"/>
      <c r="Q21" s="3"/>
      <c r="R21" s="54"/>
      <c r="S21" s="35"/>
      <c r="T21" s="35"/>
      <c r="U21" s="35"/>
      <c r="V21" s="55"/>
      <c r="W21" s="10"/>
      <c r="X21" s="3"/>
    </row>
    <row r="22" spans="1:26" ht="12" customHeight="1" x14ac:dyDescent="0.25">
      <c r="A22" s="3"/>
      <c r="B22" s="22"/>
      <c r="C22" s="24" t="s">
        <v>13</v>
      </c>
      <c r="D22" s="28">
        <v>4</v>
      </c>
      <c r="E22" s="62"/>
      <c r="F22" s="63"/>
      <c r="G22" s="63"/>
      <c r="H22" s="64"/>
      <c r="I22" s="28">
        <v>19</v>
      </c>
      <c r="J22" s="24" t="s">
        <v>20</v>
      </c>
      <c r="K22" s="18"/>
      <c r="L22" s="29"/>
      <c r="N22" t="s">
        <v>44</v>
      </c>
      <c r="O22" s="36">
        <v>19</v>
      </c>
      <c r="P22" s="37" t="s">
        <v>20</v>
      </c>
      <c r="Q22" s="40"/>
      <c r="R22" s="55"/>
      <c r="S22" s="41"/>
      <c r="T22" s="35"/>
      <c r="U22" s="41"/>
      <c r="V22" s="55"/>
      <c r="W22" s="48"/>
      <c r="X22" s="37" t="s">
        <v>13</v>
      </c>
      <c r="Y22" s="46">
        <v>4</v>
      </c>
      <c r="Z22" t="s">
        <v>42</v>
      </c>
    </row>
    <row r="23" spans="1:26" ht="12" customHeight="1" x14ac:dyDescent="0.25">
      <c r="A23" s="3"/>
      <c r="B23" s="10"/>
      <c r="C23" s="8"/>
      <c r="E23" s="62"/>
      <c r="F23" s="63"/>
      <c r="G23" s="63"/>
      <c r="H23" s="64"/>
      <c r="J23" s="3"/>
      <c r="K23" s="3"/>
      <c r="L23" s="29"/>
      <c r="P23" s="3"/>
      <c r="Q23" s="3"/>
      <c r="R23" s="56"/>
      <c r="S23" s="35"/>
      <c r="T23" s="35"/>
      <c r="U23" s="35"/>
      <c r="V23" s="57"/>
      <c r="W23" s="10"/>
      <c r="X23" s="8"/>
    </row>
    <row r="24" spans="1:26" ht="12" customHeight="1" x14ac:dyDescent="0.25">
      <c r="A24" s="3"/>
      <c r="B24" s="10"/>
      <c r="C24" s="8"/>
      <c r="E24" s="62"/>
      <c r="F24" s="63"/>
      <c r="G24" s="63"/>
      <c r="H24" s="64"/>
      <c r="J24" s="3"/>
      <c r="K24" s="3"/>
      <c r="L24" s="29"/>
      <c r="P24" s="3"/>
      <c r="Q24" s="3"/>
      <c r="R24" s="54"/>
      <c r="S24" s="35"/>
      <c r="T24" s="35"/>
      <c r="U24" s="35"/>
      <c r="V24" s="55"/>
      <c r="W24" s="10"/>
      <c r="X24" s="8"/>
    </row>
    <row r="25" spans="1:26" ht="12" customHeight="1" x14ac:dyDescent="0.25">
      <c r="A25" s="50" t="s">
        <v>38</v>
      </c>
      <c r="B25" s="22" t="s">
        <v>26</v>
      </c>
      <c r="C25" s="24"/>
      <c r="D25" s="28">
        <v>5</v>
      </c>
      <c r="E25" s="62"/>
      <c r="F25" s="63"/>
      <c r="G25" s="63"/>
      <c r="H25" s="64"/>
      <c r="I25" s="28">
        <v>18</v>
      </c>
      <c r="J25" s="24" t="s">
        <v>21</v>
      </c>
      <c r="K25" s="18"/>
      <c r="L25" s="29"/>
      <c r="N25" t="s">
        <v>43</v>
      </c>
      <c r="O25" s="36">
        <v>18</v>
      </c>
      <c r="P25" s="37" t="s">
        <v>21</v>
      </c>
      <c r="Q25" s="40"/>
      <c r="R25" s="55"/>
      <c r="S25" s="41"/>
      <c r="T25" s="35"/>
      <c r="U25" s="41"/>
      <c r="V25" s="55"/>
      <c r="W25" s="48" t="s">
        <v>26</v>
      </c>
      <c r="X25" s="37"/>
      <c r="Y25" s="46">
        <v>5</v>
      </c>
      <c r="Z25" s="50" t="s">
        <v>40</v>
      </c>
    </row>
    <row r="26" spans="1:26" ht="12" customHeight="1" x14ac:dyDescent="0.25">
      <c r="A26" s="50"/>
      <c r="B26" s="10"/>
      <c r="C26" s="8"/>
      <c r="E26" s="62"/>
      <c r="F26" s="63"/>
      <c r="G26" s="63"/>
      <c r="H26" s="64"/>
      <c r="J26" s="3"/>
      <c r="K26" s="4"/>
      <c r="L26" s="29"/>
      <c r="M26" s="51"/>
      <c r="N26" s="51"/>
      <c r="P26" s="3"/>
      <c r="Q26" s="4"/>
      <c r="R26" s="56"/>
      <c r="S26" s="35"/>
      <c r="T26" s="35"/>
      <c r="U26" s="35"/>
      <c r="V26" s="57"/>
      <c r="W26" s="10"/>
      <c r="X26" s="8"/>
      <c r="Z26" s="50"/>
    </row>
    <row r="27" spans="1:26" ht="12" customHeight="1" x14ac:dyDescent="0.25">
      <c r="A27" s="50"/>
      <c r="B27" s="10"/>
      <c r="C27" s="8"/>
      <c r="E27" s="62"/>
      <c r="F27" s="63"/>
      <c r="G27" s="63"/>
      <c r="H27" s="64"/>
      <c r="J27" s="3"/>
      <c r="K27" s="4"/>
      <c r="L27" s="29"/>
      <c r="M27" s="51"/>
      <c r="N27" s="51"/>
      <c r="P27" s="3"/>
      <c r="Q27" s="4"/>
      <c r="R27" s="54"/>
      <c r="S27" s="35"/>
      <c r="T27" s="35"/>
      <c r="U27" s="35"/>
      <c r="V27" s="55"/>
      <c r="W27" s="10"/>
      <c r="X27" s="8"/>
      <c r="Z27" s="50"/>
    </row>
    <row r="28" spans="1:26" ht="12" customHeight="1" x14ac:dyDescent="0.25">
      <c r="A28" s="50" t="s">
        <v>39</v>
      </c>
      <c r="B28" s="22" t="s">
        <v>26</v>
      </c>
      <c r="C28" s="24" t="s">
        <v>14</v>
      </c>
      <c r="D28" s="28">
        <v>6</v>
      </c>
      <c r="E28" s="62"/>
      <c r="F28" s="63"/>
      <c r="G28" s="63"/>
      <c r="H28" s="64"/>
      <c r="I28" s="28">
        <v>15</v>
      </c>
      <c r="J28" s="26" t="s">
        <v>22</v>
      </c>
      <c r="K28" s="27"/>
      <c r="L28" s="29" t="s">
        <v>34</v>
      </c>
      <c r="M28" s="51"/>
      <c r="N28" s="29" t="s">
        <v>34</v>
      </c>
      <c r="O28" s="36">
        <v>15</v>
      </c>
      <c r="P28" s="42" t="s">
        <v>22</v>
      </c>
      <c r="Q28" s="43"/>
      <c r="R28" s="55"/>
      <c r="S28" s="41"/>
      <c r="T28" s="35"/>
      <c r="U28" s="41"/>
      <c r="V28" s="55"/>
      <c r="W28" s="48" t="s">
        <v>26</v>
      </c>
      <c r="X28" s="37" t="s">
        <v>14</v>
      </c>
      <c r="Y28" s="46">
        <v>6</v>
      </c>
      <c r="Z28" s="50" t="s">
        <v>39</v>
      </c>
    </row>
    <row r="29" spans="1:26" ht="12" customHeight="1" x14ac:dyDescent="0.25">
      <c r="A29" s="50"/>
      <c r="B29" s="10"/>
      <c r="C29" s="8"/>
      <c r="E29" s="62"/>
      <c r="F29" s="63"/>
      <c r="G29" s="63"/>
      <c r="H29" s="64"/>
      <c r="J29" s="9"/>
      <c r="K29" s="4"/>
      <c r="L29" s="29"/>
      <c r="M29" s="51"/>
      <c r="N29" s="29"/>
      <c r="P29" s="9"/>
      <c r="Q29" s="4"/>
      <c r="R29" s="56"/>
      <c r="S29" s="35"/>
      <c r="T29" s="35"/>
      <c r="U29" s="35"/>
      <c r="V29" s="57"/>
      <c r="W29" s="10"/>
      <c r="X29" s="8"/>
      <c r="Z29" s="50"/>
    </row>
    <row r="30" spans="1:26" ht="12" customHeight="1" x14ac:dyDescent="0.25">
      <c r="A30" s="50"/>
      <c r="B30" s="10"/>
      <c r="C30" s="8"/>
      <c r="E30" s="62"/>
      <c r="F30" s="63"/>
      <c r="G30" s="63"/>
      <c r="H30" s="64"/>
      <c r="J30" s="9"/>
      <c r="K30" s="4"/>
      <c r="L30" s="29"/>
      <c r="M30" s="51"/>
      <c r="N30" s="29"/>
      <c r="P30" s="9"/>
      <c r="Q30" s="4"/>
      <c r="R30" s="54"/>
      <c r="S30" s="35"/>
      <c r="T30" s="35"/>
      <c r="U30" s="35"/>
      <c r="V30" s="55"/>
      <c r="W30" s="10"/>
      <c r="X30" s="8"/>
      <c r="Z30" s="50"/>
    </row>
    <row r="31" spans="1:26" ht="12" customHeight="1" x14ac:dyDescent="0.25">
      <c r="A31" s="50" t="s">
        <v>40</v>
      </c>
      <c r="B31" s="22"/>
      <c r="C31" s="24"/>
      <c r="D31" s="28">
        <v>7</v>
      </c>
      <c r="E31" s="62"/>
      <c r="F31" s="63"/>
      <c r="G31" s="63"/>
      <c r="H31" s="64"/>
      <c r="I31" s="28">
        <v>14</v>
      </c>
      <c r="J31" s="26" t="s">
        <v>23</v>
      </c>
      <c r="K31" s="27"/>
      <c r="L31" s="29" t="s">
        <v>35</v>
      </c>
      <c r="M31" s="51"/>
      <c r="N31" s="29" t="s">
        <v>35</v>
      </c>
      <c r="O31" s="36">
        <v>14</v>
      </c>
      <c r="P31" s="42" t="s">
        <v>23</v>
      </c>
      <c r="Q31" s="43"/>
      <c r="R31" s="55"/>
      <c r="S31" s="41"/>
      <c r="T31" s="35"/>
      <c r="U31" s="41"/>
      <c r="V31" s="55"/>
      <c r="W31" s="48"/>
      <c r="X31" s="37"/>
      <c r="Y31" s="46">
        <v>7</v>
      </c>
      <c r="Z31" s="50" t="s">
        <v>38</v>
      </c>
    </row>
    <row r="32" spans="1:26" ht="12" customHeight="1" x14ac:dyDescent="0.25">
      <c r="A32" s="3"/>
      <c r="B32" s="10"/>
      <c r="C32" s="8"/>
      <c r="E32" s="62"/>
      <c r="F32" s="63"/>
      <c r="G32" s="63"/>
      <c r="H32" s="64"/>
      <c r="J32" s="9"/>
      <c r="K32" s="4"/>
      <c r="L32" s="29"/>
      <c r="M32" s="51"/>
      <c r="N32" s="29"/>
      <c r="P32" s="9"/>
      <c r="Q32" s="4"/>
      <c r="R32" s="56"/>
      <c r="S32" s="35"/>
      <c r="T32" s="35"/>
      <c r="U32" s="35"/>
      <c r="V32" s="57"/>
      <c r="W32" s="10"/>
      <c r="X32" s="8"/>
    </row>
    <row r="33" spans="1:26" ht="12" customHeight="1" x14ac:dyDescent="0.25">
      <c r="A33" s="3"/>
      <c r="B33" s="10"/>
      <c r="C33" s="8"/>
      <c r="E33" s="62"/>
      <c r="F33" s="63"/>
      <c r="G33" s="63"/>
      <c r="H33" s="64"/>
      <c r="J33" s="9"/>
      <c r="K33" s="4"/>
      <c r="L33" s="29"/>
      <c r="M33" s="51"/>
      <c r="N33" s="29"/>
      <c r="P33" s="9"/>
      <c r="Q33" s="4"/>
      <c r="R33" s="54"/>
      <c r="S33" s="35"/>
      <c r="T33" s="35"/>
      <c r="U33" s="35"/>
      <c r="V33" s="55"/>
      <c r="W33" s="10"/>
      <c r="X33" s="8"/>
    </row>
    <row r="34" spans="1:26" ht="12" customHeight="1" x14ac:dyDescent="0.25">
      <c r="A34" s="3"/>
      <c r="B34" s="22"/>
      <c r="C34" s="24" t="s">
        <v>15</v>
      </c>
      <c r="D34" s="28">
        <v>8</v>
      </c>
      <c r="E34" s="62"/>
      <c r="F34" s="63"/>
      <c r="G34" s="63"/>
      <c r="H34" s="64"/>
      <c r="I34" s="28">
        <v>16</v>
      </c>
      <c r="J34" s="26" t="s">
        <v>24</v>
      </c>
      <c r="K34" s="27"/>
      <c r="L34" s="29" t="s">
        <v>36</v>
      </c>
      <c r="M34" s="51"/>
      <c r="N34" s="29" t="s">
        <v>36</v>
      </c>
      <c r="O34" s="36">
        <v>16</v>
      </c>
      <c r="P34" s="42" t="s">
        <v>24</v>
      </c>
      <c r="Q34" s="43"/>
      <c r="R34" s="55"/>
      <c r="S34" s="41"/>
      <c r="T34" s="35"/>
      <c r="U34" s="41"/>
      <c r="V34" s="55"/>
      <c r="W34" s="48"/>
      <c r="X34" s="37" t="s">
        <v>15</v>
      </c>
      <c r="Y34" s="46">
        <v>8</v>
      </c>
    </row>
    <row r="35" spans="1:26" ht="12" customHeight="1" x14ac:dyDescent="0.25">
      <c r="A35" s="3"/>
      <c r="B35" s="10"/>
      <c r="C35" s="8"/>
      <c r="E35" s="62"/>
      <c r="F35" s="63"/>
      <c r="G35" s="63"/>
      <c r="H35" s="64"/>
      <c r="J35" s="9"/>
      <c r="K35" s="4"/>
      <c r="L35" s="29"/>
      <c r="M35" s="51"/>
      <c r="N35" s="51"/>
      <c r="P35" s="9"/>
      <c r="Q35" s="4"/>
      <c r="R35" s="56"/>
      <c r="S35" s="35"/>
      <c r="T35" s="35"/>
      <c r="U35" s="35"/>
      <c r="V35" s="57"/>
      <c r="W35" s="10"/>
      <c r="X35" s="8"/>
    </row>
    <row r="36" spans="1:26" ht="12" customHeight="1" x14ac:dyDescent="0.25">
      <c r="A36" s="3"/>
      <c r="B36" s="10"/>
      <c r="C36" s="8"/>
      <c r="E36" s="62"/>
      <c r="F36" s="63"/>
      <c r="G36" s="63"/>
      <c r="H36" s="64"/>
      <c r="J36" s="3"/>
      <c r="K36" s="4"/>
      <c r="L36" s="29"/>
      <c r="M36" s="51"/>
      <c r="N36" s="51"/>
      <c r="P36" s="3"/>
      <c r="Q36" s="4"/>
      <c r="R36" s="54"/>
      <c r="S36" s="35"/>
      <c r="T36" s="35"/>
      <c r="U36" s="35"/>
      <c r="V36" s="55"/>
      <c r="W36" s="10"/>
      <c r="X36" s="8"/>
    </row>
    <row r="37" spans="1:26" ht="12" customHeight="1" x14ac:dyDescent="0.25">
      <c r="A37" s="3"/>
      <c r="B37" s="22" t="s">
        <v>26</v>
      </c>
      <c r="C37" s="24" t="s">
        <v>17</v>
      </c>
      <c r="D37" s="28">
        <v>9</v>
      </c>
      <c r="E37" s="62"/>
      <c r="F37" s="63"/>
      <c r="G37" s="63"/>
      <c r="H37" s="64"/>
      <c r="I37" s="28">
        <v>10</v>
      </c>
      <c r="J37" s="24" t="s">
        <v>25</v>
      </c>
      <c r="K37" s="25" t="s">
        <v>26</v>
      </c>
      <c r="L37" s="29"/>
      <c r="M37" s="51"/>
      <c r="N37" s="51"/>
      <c r="O37" s="36">
        <v>10</v>
      </c>
      <c r="P37" s="37" t="s">
        <v>25</v>
      </c>
      <c r="Q37" s="44" t="s">
        <v>26</v>
      </c>
      <c r="R37" s="55"/>
      <c r="S37" s="41"/>
      <c r="T37" s="35"/>
      <c r="U37" s="41"/>
      <c r="V37" s="55"/>
      <c r="W37" s="48" t="s">
        <v>26</v>
      </c>
      <c r="X37" s="37" t="s">
        <v>17</v>
      </c>
      <c r="Y37" s="46">
        <v>9</v>
      </c>
      <c r="Z37" t="s">
        <v>62</v>
      </c>
    </row>
    <row r="38" spans="1:26" ht="12" customHeight="1" x14ac:dyDescent="0.25">
      <c r="A38" s="3"/>
      <c r="B38" s="4"/>
      <c r="C38" s="3"/>
      <c r="E38" s="65"/>
      <c r="F38" s="66"/>
      <c r="G38" s="66"/>
      <c r="H38" s="67"/>
      <c r="J38" s="3"/>
      <c r="K38" s="4"/>
      <c r="L38" s="29"/>
      <c r="M38" s="51"/>
      <c r="N38" s="51"/>
      <c r="O38" s="4"/>
      <c r="P38" s="3"/>
      <c r="R38" s="56"/>
      <c r="S38" s="35"/>
      <c r="T38" s="35"/>
      <c r="U38" s="35"/>
      <c r="V38" s="57"/>
      <c r="X38" s="3"/>
      <c r="Y38" s="4"/>
    </row>
    <row r="39" spans="1:26" ht="12" customHeight="1" x14ac:dyDescent="0.25">
      <c r="A39" s="3"/>
      <c r="B39" s="4"/>
      <c r="C39" s="3"/>
      <c r="J39" s="3"/>
      <c r="K39" s="4"/>
      <c r="L39" s="29"/>
    </row>
    <row r="40" spans="1:26" ht="12" customHeight="1" x14ac:dyDescent="0.25">
      <c r="A40" s="3"/>
      <c r="B40" s="4"/>
      <c r="C40" s="3"/>
      <c r="J40" s="3"/>
      <c r="K40" s="4"/>
      <c r="L40" s="29"/>
    </row>
    <row r="41" spans="1:26" ht="12" customHeight="1" x14ac:dyDescent="0.25">
      <c r="A41" s="3"/>
      <c r="B41" s="4"/>
      <c r="C41" s="3"/>
      <c r="J41" s="3"/>
      <c r="K41" s="4"/>
      <c r="L41" s="29"/>
    </row>
    <row r="42" spans="1:26" ht="12" customHeight="1" x14ac:dyDescent="0.25">
      <c r="A42" s="3"/>
      <c r="B42" s="4"/>
      <c r="C42" s="3"/>
      <c r="K42" s="5"/>
    </row>
    <row r="43" spans="1:26" ht="12" customHeight="1" x14ac:dyDescent="0.25">
      <c r="B43" s="5"/>
      <c r="K43" s="5"/>
    </row>
    <row r="44" spans="1:26" ht="12" customHeight="1" x14ac:dyDescent="0.25">
      <c r="B44" s="5"/>
      <c r="K44" s="5"/>
    </row>
    <row r="45" spans="1:26" ht="12" customHeight="1" x14ac:dyDescent="0.25">
      <c r="B45" s="5"/>
      <c r="K45" s="5"/>
    </row>
    <row r="46" spans="1:26" ht="12" customHeight="1" x14ac:dyDescent="0.25">
      <c r="B46" s="5"/>
    </row>
    <row r="47" spans="1:26" ht="12" customHeight="1" x14ac:dyDescent="0.25">
      <c r="B47" s="5"/>
    </row>
    <row r="48" spans="1:26" ht="12" customHeight="1" x14ac:dyDescent="0.25">
      <c r="B48" s="5"/>
    </row>
    <row r="49" spans="2:2" ht="12" customHeight="1" x14ac:dyDescent="0.25">
      <c r="B49" s="5"/>
    </row>
  </sheetData>
  <mergeCells count="26">
    <mergeCell ref="B1:Y1"/>
    <mergeCell ref="V24:V26"/>
    <mergeCell ref="V27:V29"/>
    <mergeCell ref="V30:V32"/>
    <mergeCell ref="V33:V35"/>
    <mergeCell ref="E3:H38"/>
    <mergeCell ref="R36:R38"/>
    <mergeCell ref="R33:R35"/>
    <mergeCell ref="R30:R32"/>
    <mergeCell ref="R27:R29"/>
    <mergeCell ref="R24:R26"/>
    <mergeCell ref="R21:R23"/>
    <mergeCell ref="R18:R20"/>
    <mergeCell ref="R15:R17"/>
    <mergeCell ref="R12:R14"/>
    <mergeCell ref="R9:R11"/>
    <mergeCell ref="R6:R8"/>
    <mergeCell ref="R3:R5"/>
    <mergeCell ref="V3:V5"/>
    <mergeCell ref="V6:V8"/>
    <mergeCell ref="V36:V38"/>
    <mergeCell ref="V9:V11"/>
    <mergeCell ref="V12:V14"/>
    <mergeCell ref="V15:V17"/>
    <mergeCell ref="V18:V20"/>
    <mergeCell ref="V21:V23"/>
  </mergeCells>
  <pageMargins left="0.25" right="0.25" top="0.75" bottom="0.75" header="0.3" footer="0.3"/>
  <pageSetup paperSize="9" scale="78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83627-EFD6-470A-8673-EFE1759E62DD}">
  <dimension ref="A1:M48"/>
  <sheetViews>
    <sheetView workbookViewId="0">
      <selection activeCell="O34" sqref="O34"/>
    </sheetView>
  </sheetViews>
  <sheetFormatPr defaultRowHeight="12" customHeight="1" x14ac:dyDescent="0.25"/>
  <cols>
    <col min="2" max="4" width="5.140625" customWidth="1"/>
    <col min="9" max="11" width="5.140625" customWidth="1"/>
  </cols>
  <sheetData>
    <row r="1" spans="1:13" ht="12" customHeight="1" x14ac:dyDescent="0.25">
      <c r="J1" s="3"/>
      <c r="K1" s="3"/>
      <c r="L1" s="3"/>
      <c r="M1" s="2"/>
    </row>
    <row r="2" spans="1:13" ht="12" customHeight="1" x14ac:dyDescent="0.25">
      <c r="A2" s="3"/>
      <c r="B2" s="3"/>
      <c r="C2" s="3"/>
      <c r="E2" s="59" t="s">
        <v>6</v>
      </c>
      <c r="F2" s="60"/>
      <c r="G2" s="60"/>
      <c r="H2" s="61"/>
      <c r="J2" s="3"/>
      <c r="K2" s="3"/>
      <c r="L2" s="3"/>
      <c r="M2" s="11" t="s">
        <v>28</v>
      </c>
    </row>
    <row r="3" spans="1:13" ht="12" customHeight="1" x14ac:dyDescent="0.25">
      <c r="A3" s="3"/>
      <c r="B3" s="1"/>
      <c r="C3" s="19" t="s">
        <v>10</v>
      </c>
      <c r="D3" s="28">
        <v>1</v>
      </c>
      <c r="E3" s="62"/>
      <c r="F3" s="63"/>
      <c r="G3" s="63"/>
      <c r="H3" s="64"/>
      <c r="I3" s="21" t="s">
        <v>9</v>
      </c>
      <c r="J3" s="21"/>
      <c r="K3" s="18"/>
      <c r="L3" s="3"/>
      <c r="M3" s="12" t="s">
        <v>29</v>
      </c>
    </row>
    <row r="4" spans="1:13" ht="12" customHeight="1" x14ac:dyDescent="0.25">
      <c r="A4" s="3"/>
      <c r="B4" s="3"/>
      <c r="C4" s="6"/>
      <c r="E4" s="62"/>
      <c r="F4" s="63"/>
      <c r="G4" s="63"/>
      <c r="H4" s="64"/>
      <c r="J4" s="3"/>
      <c r="K4" s="3"/>
      <c r="L4" s="3"/>
      <c r="M4" s="13" t="s">
        <v>30</v>
      </c>
    </row>
    <row r="5" spans="1:13" ht="12" customHeight="1" x14ac:dyDescent="0.25">
      <c r="A5" s="3"/>
      <c r="B5" s="3"/>
      <c r="C5" s="6"/>
      <c r="E5" s="62"/>
      <c r="F5" s="63"/>
      <c r="G5" s="63"/>
      <c r="H5" s="64"/>
      <c r="J5" s="3"/>
      <c r="K5" s="3"/>
      <c r="L5" s="3"/>
      <c r="M5" s="14" t="s">
        <v>31</v>
      </c>
    </row>
    <row r="6" spans="1:13" ht="12" customHeight="1" x14ac:dyDescent="0.25">
      <c r="A6" s="3"/>
      <c r="B6" s="1"/>
      <c r="C6" s="19" t="s">
        <v>11</v>
      </c>
      <c r="D6" s="28">
        <v>0</v>
      </c>
      <c r="E6" s="62"/>
      <c r="F6" s="63"/>
      <c r="G6" s="63"/>
      <c r="H6" s="64"/>
      <c r="I6" s="21" t="s">
        <v>4</v>
      </c>
      <c r="J6" s="21"/>
      <c r="K6" s="18"/>
      <c r="L6" s="3"/>
      <c r="M6" s="15" t="s">
        <v>32</v>
      </c>
    </row>
    <row r="7" spans="1:13" ht="12" customHeight="1" x14ac:dyDescent="0.25">
      <c r="A7" s="3"/>
      <c r="B7" s="3"/>
      <c r="C7" s="6"/>
      <c r="E7" s="62"/>
      <c r="F7" s="63"/>
      <c r="G7" s="63"/>
      <c r="H7" s="64"/>
      <c r="J7" s="3"/>
      <c r="K7" s="3"/>
      <c r="L7" s="3"/>
      <c r="M7" s="16" t="s">
        <v>33</v>
      </c>
    </row>
    <row r="8" spans="1:13" ht="12" customHeight="1" x14ac:dyDescent="0.25">
      <c r="A8" s="3"/>
      <c r="B8" s="3"/>
      <c r="C8" s="3"/>
      <c r="E8" s="62"/>
      <c r="F8" s="63"/>
      <c r="G8" s="63"/>
      <c r="H8" s="64"/>
      <c r="J8" s="3"/>
      <c r="K8" s="3"/>
      <c r="L8" s="3"/>
      <c r="M8" s="17" t="s">
        <v>27</v>
      </c>
    </row>
    <row r="9" spans="1:13" ht="12" customHeight="1" x14ac:dyDescent="0.25">
      <c r="A9" s="3"/>
      <c r="B9" s="20"/>
      <c r="C9" s="21"/>
      <c r="D9" s="21" t="s">
        <v>4</v>
      </c>
      <c r="E9" s="62"/>
      <c r="F9" s="63"/>
      <c r="G9" s="63"/>
      <c r="H9" s="64"/>
      <c r="I9" s="21" t="s">
        <v>8</v>
      </c>
      <c r="J9" s="21"/>
      <c r="K9" s="18"/>
      <c r="L9" s="3"/>
      <c r="M9" s="2"/>
    </row>
    <row r="10" spans="1:13" ht="12" customHeight="1" x14ac:dyDescent="0.25">
      <c r="A10" s="3"/>
      <c r="B10" s="4"/>
      <c r="C10" s="3"/>
      <c r="E10" s="62"/>
      <c r="F10" s="63"/>
      <c r="G10" s="63"/>
      <c r="H10" s="64"/>
      <c r="J10" s="3"/>
      <c r="K10" s="3"/>
      <c r="L10" s="3"/>
      <c r="M10" s="2"/>
    </row>
    <row r="11" spans="1:13" ht="12" customHeight="1" x14ac:dyDescent="0.25">
      <c r="A11" s="3"/>
      <c r="B11" s="4"/>
      <c r="C11" s="3"/>
      <c r="E11" s="62"/>
      <c r="F11" s="63"/>
      <c r="G11" s="63"/>
      <c r="H11" s="64"/>
      <c r="J11" s="3"/>
      <c r="K11" s="3"/>
      <c r="L11" s="3"/>
      <c r="M11" s="2"/>
    </row>
    <row r="12" spans="1:13" ht="12" customHeight="1" x14ac:dyDescent="0.25">
      <c r="A12" s="3"/>
      <c r="B12" s="20"/>
      <c r="C12" s="21"/>
      <c r="D12" s="21" t="s">
        <v>4</v>
      </c>
      <c r="E12" s="62"/>
      <c r="F12" s="63"/>
      <c r="G12" s="63"/>
      <c r="H12" s="64"/>
      <c r="I12" s="21" t="s">
        <v>7</v>
      </c>
      <c r="J12" s="21"/>
      <c r="K12" s="18"/>
      <c r="L12" s="3"/>
    </row>
    <row r="13" spans="1:13" ht="12" customHeight="1" x14ac:dyDescent="0.25">
      <c r="A13" s="3"/>
      <c r="B13" s="4"/>
      <c r="C13" s="3"/>
      <c r="E13" s="62"/>
      <c r="F13" s="63"/>
      <c r="G13" s="63"/>
      <c r="H13" s="64"/>
      <c r="J13" s="3"/>
      <c r="K13" s="3"/>
      <c r="L13" s="3"/>
    </row>
    <row r="14" spans="1:13" ht="12" customHeight="1" x14ac:dyDescent="0.25">
      <c r="A14" s="3"/>
      <c r="B14" s="10"/>
      <c r="C14" s="3"/>
      <c r="E14" s="62"/>
      <c r="F14" s="63"/>
      <c r="G14" s="63"/>
      <c r="H14" s="64"/>
      <c r="J14" s="3"/>
      <c r="K14" s="3"/>
      <c r="L14" s="3"/>
    </row>
    <row r="15" spans="1:13" ht="12" customHeight="1" x14ac:dyDescent="0.25">
      <c r="A15" s="3"/>
      <c r="B15" s="22"/>
      <c r="C15" s="23" t="s">
        <v>16</v>
      </c>
      <c r="D15" s="28">
        <v>2</v>
      </c>
      <c r="E15" s="62"/>
      <c r="F15" s="63"/>
      <c r="G15" s="63"/>
      <c r="H15" s="64"/>
      <c r="I15" s="28">
        <v>21</v>
      </c>
      <c r="J15" s="24" t="s">
        <v>18</v>
      </c>
      <c r="K15" s="18"/>
      <c r="L15" s="3"/>
    </row>
    <row r="16" spans="1:13" ht="12" customHeight="1" x14ac:dyDescent="0.25">
      <c r="A16" s="3"/>
      <c r="B16" s="10"/>
      <c r="C16" s="7"/>
      <c r="E16" s="62"/>
      <c r="F16" s="63"/>
      <c r="G16" s="63"/>
      <c r="H16" s="64"/>
      <c r="J16" s="3"/>
      <c r="K16" s="3"/>
      <c r="L16" s="3"/>
    </row>
    <row r="17" spans="1:12" ht="12" customHeight="1" x14ac:dyDescent="0.25">
      <c r="A17" s="3"/>
      <c r="B17" s="10"/>
      <c r="C17" s="7"/>
      <c r="E17" s="62"/>
      <c r="F17" s="63"/>
      <c r="G17" s="63"/>
      <c r="H17" s="64"/>
      <c r="J17" s="8"/>
      <c r="K17" s="3"/>
      <c r="L17" s="3"/>
    </row>
    <row r="18" spans="1:12" ht="12" customHeight="1" x14ac:dyDescent="0.25">
      <c r="A18" s="3"/>
      <c r="B18" s="22" t="s">
        <v>26</v>
      </c>
      <c r="C18" s="23" t="s">
        <v>12</v>
      </c>
      <c r="D18" s="28">
        <v>3</v>
      </c>
      <c r="E18" s="62"/>
      <c r="F18" s="63"/>
      <c r="G18" s="63"/>
      <c r="H18" s="64"/>
      <c r="I18" s="28">
        <v>20</v>
      </c>
      <c r="J18" s="24" t="s">
        <v>19</v>
      </c>
      <c r="K18" s="18"/>
      <c r="L18" s="3"/>
    </row>
    <row r="19" spans="1:12" ht="12" customHeight="1" x14ac:dyDescent="0.25">
      <c r="A19" s="3"/>
      <c r="B19" s="10"/>
      <c r="C19" s="3"/>
      <c r="E19" s="62"/>
      <c r="F19" s="63"/>
      <c r="G19" s="63"/>
      <c r="H19" s="64"/>
      <c r="J19" s="3"/>
      <c r="K19" s="3"/>
      <c r="L19" s="3"/>
    </row>
    <row r="20" spans="1:12" ht="12" customHeight="1" x14ac:dyDescent="0.25">
      <c r="A20" s="3"/>
      <c r="B20" s="10"/>
      <c r="C20" s="3"/>
      <c r="E20" s="62"/>
      <c r="F20" s="63"/>
      <c r="G20" s="63"/>
      <c r="H20" s="64"/>
      <c r="J20" s="3"/>
      <c r="K20" s="3"/>
      <c r="L20" s="3"/>
    </row>
    <row r="21" spans="1:12" ht="12" customHeight="1" x14ac:dyDescent="0.25">
      <c r="A21" s="3"/>
      <c r="B21" s="22"/>
      <c r="C21" s="24" t="s">
        <v>13</v>
      </c>
      <c r="D21" s="28">
        <v>4</v>
      </c>
      <c r="E21" s="62"/>
      <c r="F21" s="63"/>
      <c r="G21" s="63"/>
      <c r="H21" s="64"/>
      <c r="I21" s="28">
        <v>19</v>
      </c>
      <c r="J21" s="24" t="s">
        <v>20</v>
      </c>
      <c r="K21" s="18"/>
      <c r="L21" s="3"/>
    </row>
    <row r="22" spans="1:12" ht="12" customHeight="1" x14ac:dyDescent="0.25">
      <c r="A22" s="3"/>
      <c r="B22" s="10"/>
      <c r="C22" s="8"/>
      <c r="E22" s="62"/>
      <c r="F22" s="63"/>
      <c r="G22" s="63"/>
      <c r="H22" s="64"/>
      <c r="J22" s="3"/>
      <c r="K22" s="3"/>
      <c r="L22" s="3"/>
    </row>
    <row r="23" spans="1:12" ht="12" customHeight="1" x14ac:dyDescent="0.25">
      <c r="A23" s="3"/>
      <c r="B23" s="10"/>
      <c r="C23" s="8"/>
      <c r="E23" s="62"/>
      <c r="F23" s="63"/>
      <c r="G23" s="63"/>
      <c r="H23" s="64"/>
      <c r="J23" s="3"/>
      <c r="K23" s="3"/>
      <c r="L23" s="3"/>
    </row>
    <row r="24" spans="1:12" ht="12" customHeight="1" x14ac:dyDescent="0.25">
      <c r="A24" s="3"/>
      <c r="B24" s="22" t="s">
        <v>26</v>
      </c>
      <c r="C24" s="24"/>
      <c r="D24" s="28">
        <v>5</v>
      </c>
      <c r="E24" s="62"/>
      <c r="F24" s="63"/>
      <c r="G24" s="63"/>
      <c r="H24" s="64"/>
      <c r="I24" s="28">
        <v>18</v>
      </c>
      <c r="J24" s="24" t="s">
        <v>21</v>
      </c>
      <c r="K24" s="18"/>
      <c r="L24" s="3"/>
    </row>
    <row r="25" spans="1:12" ht="12" customHeight="1" x14ac:dyDescent="0.25">
      <c r="A25" s="3"/>
      <c r="B25" s="10"/>
      <c r="C25" s="8"/>
      <c r="E25" s="62"/>
      <c r="F25" s="63"/>
      <c r="G25" s="63"/>
      <c r="H25" s="64"/>
      <c r="J25" s="3"/>
      <c r="K25" s="4"/>
      <c r="L25" s="3"/>
    </row>
    <row r="26" spans="1:12" ht="12" customHeight="1" x14ac:dyDescent="0.25">
      <c r="A26" s="3"/>
      <c r="B26" s="10"/>
      <c r="C26" s="8"/>
      <c r="E26" s="62"/>
      <c r="F26" s="63"/>
      <c r="G26" s="63"/>
      <c r="H26" s="64"/>
      <c r="J26" s="3"/>
      <c r="K26" s="4"/>
      <c r="L26" s="3"/>
    </row>
    <row r="27" spans="1:12" ht="12" customHeight="1" x14ac:dyDescent="0.25">
      <c r="A27" s="3"/>
      <c r="B27" s="22" t="s">
        <v>26</v>
      </c>
      <c r="C27" s="24" t="s">
        <v>14</v>
      </c>
      <c r="D27" s="28">
        <v>6</v>
      </c>
      <c r="E27" s="62"/>
      <c r="F27" s="63"/>
      <c r="G27" s="63"/>
      <c r="H27" s="64"/>
      <c r="I27" s="28">
        <v>15</v>
      </c>
      <c r="J27" s="26" t="s">
        <v>22</v>
      </c>
      <c r="K27" s="27"/>
      <c r="L27" s="3"/>
    </row>
    <row r="28" spans="1:12" ht="12" customHeight="1" x14ac:dyDescent="0.25">
      <c r="A28" s="3"/>
      <c r="B28" s="10"/>
      <c r="C28" s="8"/>
      <c r="E28" s="62"/>
      <c r="F28" s="63"/>
      <c r="G28" s="63"/>
      <c r="H28" s="64"/>
      <c r="J28" s="9"/>
      <c r="K28" s="4"/>
      <c r="L28" s="3"/>
    </row>
    <row r="29" spans="1:12" ht="12" customHeight="1" x14ac:dyDescent="0.25">
      <c r="A29" s="3"/>
      <c r="B29" s="10"/>
      <c r="C29" s="8"/>
      <c r="E29" s="62"/>
      <c r="F29" s="63"/>
      <c r="G29" s="63"/>
      <c r="H29" s="64"/>
      <c r="J29" s="9"/>
      <c r="K29" s="4"/>
      <c r="L29" s="3"/>
    </row>
    <row r="30" spans="1:12" ht="12" customHeight="1" x14ac:dyDescent="0.25">
      <c r="A30" s="3"/>
      <c r="B30" s="22"/>
      <c r="C30" s="24"/>
      <c r="D30" s="28">
        <v>7</v>
      </c>
      <c r="E30" s="62"/>
      <c r="F30" s="63"/>
      <c r="G30" s="63"/>
      <c r="H30" s="64"/>
      <c r="I30" s="28">
        <v>14</v>
      </c>
      <c r="J30" s="26" t="s">
        <v>23</v>
      </c>
      <c r="K30" s="27"/>
      <c r="L30" s="3"/>
    </row>
    <row r="31" spans="1:12" ht="12" customHeight="1" x14ac:dyDescent="0.25">
      <c r="A31" s="3"/>
      <c r="B31" s="10"/>
      <c r="C31" s="8"/>
      <c r="E31" s="62"/>
      <c r="F31" s="63"/>
      <c r="G31" s="63"/>
      <c r="H31" s="64"/>
      <c r="J31" s="9"/>
      <c r="K31" s="4"/>
      <c r="L31" s="3"/>
    </row>
    <row r="32" spans="1:12" ht="12" customHeight="1" x14ac:dyDescent="0.25">
      <c r="A32" s="3"/>
      <c r="B32" s="10"/>
      <c r="C32" s="8"/>
      <c r="E32" s="62"/>
      <c r="F32" s="63"/>
      <c r="G32" s="63"/>
      <c r="H32" s="64"/>
      <c r="J32" s="9"/>
      <c r="K32" s="4"/>
      <c r="L32" s="3"/>
    </row>
    <row r="33" spans="1:12" ht="12" customHeight="1" x14ac:dyDescent="0.25">
      <c r="A33" s="3"/>
      <c r="B33" s="22"/>
      <c r="C33" s="24" t="s">
        <v>15</v>
      </c>
      <c r="D33" s="28">
        <v>8</v>
      </c>
      <c r="E33" s="62"/>
      <c r="F33" s="63"/>
      <c r="G33" s="63"/>
      <c r="H33" s="64"/>
      <c r="I33" s="28">
        <v>16</v>
      </c>
      <c r="J33" s="26" t="s">
        <v>24</v>
      </c>
      <c r="K33" s="27"/>
      <c r="L33" s="3"/>
    </row>
    <row r="34" spans="1:12" ht="12" customHeight="1" x14ac:dyDescent="0.25">
      <c r="A34" s="3"/>
      <c r="B34" s="10"/>
      <c r="C34" s="8"/>
      <c r="E34" s="62"/>
      <c r="F34" s="63"/>
      <c r="G34" s="63"/>
      <c r="H34" s="64"/>
      <c r="J34" s="9"/>
      <c r="K34" s="4"/>
      <c r="L34" s="3"/>
    </row>
    <row r="35" spans="1:12" ht="12" customHeight="1" x14ac:dyDescent="0.25">
      <c r="A35" s="3"/>
      <c r="B35" s="10"/>
      <c r="C35" s="8"/>
      <c r="E35" s="62"/>
      <c r="F35" s="63"/>
      <c r="G35" s="63"/>
      <c r="H35" s="64"/>
      <c r="J35" s="3"/>
      <c r="K35" s="4"/>
      <c r="L35" s="3"/>
    </row>
    <row r="36" spans="1:12" ht="12" customHeight="1" x14ac:dyDescent="0.25">
      <c r="A36" s="3"/>
      <c r="B36" s="22" t="s">
        <v>26</v>
      </c>
      <c r="C36" s="24" t="s">
        <v>17</v>
      </c>
      <c r="D36" s="28">
        <v>9</v>
      </c>
      <c r="E36" s="62"/>
      <c r="F36" s="63"/>
      <c r="G36" s="63"/>
      <c r="H36" s="64"/>
      <c r="I36" s="28">
        <v>10</v>
      </c>
      <c r="J36" s="24" t="s">
        <v>25</v>
      </c>
      <c r="K36" s="25" t="s">
        <v>26</v>
      </c>
      <c r="L36" s="3"/>
    </row>
    <row r="37" spans="1:12" ht="12" customHeight="1" x14ac:dyDescent="0.25">
      <c r="A37" s="3"/>
      <c r="B37" s="4"/>
      <c r="C37" s="3"/>
      <c r="E37" s="65"/>
      <c r="F37" s="66"/>
      <c r="G37" s="66"/>
      <c r="H37" s="67"/>
      <c r="J37" s="3"/>
      <c r="K37" s="4"/>
      <c r="L37" s="3"/>
    </row>
    <row r="38" spans="1:12" ht="12" customHeight="1" x14ac:dyDescent="0.25">
      <c r="A38" s="3"/>
      <c r="B38" s="4"/>
      <c r="C38" s="3"/>
      <c r="J38" s="3"/>
      <c r="K38" s="4"/>
      <c r="L38" s="3"/>
    </row>
    <row r="39" spans="1:12" ht="12" customHeight="1" x14ac:dyDescent="0.25">
      <c r="A39" s="3"/>
      <c r="B39" s="4"/>
      <c r="C39" s="3"/>
      <c r="J39" s="3"/>
      <c r="K39" s="4"/>
      <c r="L39" s="3"/>
    </row>
    <row r="40" spans="1:12" ht="12" customHeight="1" x14ac:dyDescent="0.25">
      <c r="A40" s="3"/>
      <c r="B40" s="4"/>
      <c r="C40" s="3"/>
      <c r="J40" s="3"/>
      <c r="K40" s="4"/>
      <c r="L40" s="3"/>
    </row>
    <row r="41" spans="1:12" ht="12" customHeight="1" x14ac:dyDescent="0.25">
      <c r="A41" s="3"/>
      <c r="B41" s="4"/>
      <c r="C41" s="3"/>
      <c r="K41" s="5"/>
    </row>
    <row r="42" spans="1:12" ht="12" customHeight="1" x14ac:dyDescent="0.25">
      <c r="B42" s="5"/>
      <c r="K42" s="5"/>
    </row>
    <row r="43" spans="1:12" ht="12" customHeight="1" x14ac:dyDescent="0.25">
      <c r="B43" s="5"/>
      <c r="K43" s="5"/>
    </row>
    <row r="44" spans="1:12" ht="12" customHeight="1" x14ac:dyDescent="0.25">
      <c r="B44" s="5"/>
      <c r="K44" s="5"/>
    </row>
    <row r="45" spans="1:12" ht="12" customHeight="1" x14ac:dyDescent="0.25">
      <c r="B45" s="5"/>
    </row>
    <row r="46" spans="1:12" ht="12" customHeight="1" x14ac:dyDescent="0.25">
      <c r="B46" s="5"/>
    </row>
    <row r="47" spans="1:12" ht="12" customHeight="1" x14ac:dyDescent="0.25">
      <c r="B47" s="5"/>
    </row>
    <row r="48" spans="1:12" ht="12" customHeight="1" x14ac:dyDescent="0.25">
      <c r="B48" s="5"/>
    </row>
  </sheetData>
  <mergeCells count="1">
    <mergeCell ref="E2:H3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8"/>
  <sheetViews>
    <sheetView workbookViewId="0">
      <selection activeCell="J15" sqref="J15"/>
    </sheetView>
  </sheetViews>
  <sheetFormatPr defaultRowHeight="15" x14ac:dyDescent="0.25"/>
  <sheetData>
    <row r="2" spans="2:6" ht="5.25" customHeight="1" x14ac:dyDescent="0.25">
      <c r="B2" s="2"/>
      <c r="C2" s="59" t="s">
        <v>37</v>
      </c>
      <c r="D2" s="60"/>
      <c r="E2" s="61"/>
      <c r="F2" s="2"/>
    </row>
    <row r="3" spans="2:6" ht="15.75" customHeight="1" x14ac:dyDescent="0.25">
      <c r="B3" s="32">
        <v>4</v>
      </c>
      <c r="C3" s="62"/>
      <c r="D3" s="63"/>
      <c r="E3" s="64"/>
      <c r="F3" s="31" t="s">
        <v>3</v>
      </c>
    </row>
    <row r="4" spans="2:6" ht="5.25" customHeight="1" x14ac:dyDescent="0.25">
      <c r="B4" s="33"/>
      <c r="C4" s="62"/>
      <c r="D4" s="63"/>
      <c r="E4" s="64"/>
      <c r="F4" s="2"/>
    </row>
    <row r="5" spans="2:6" ht="5.25" customHeight="1" x14ac:dyDescent="0.25">
      <c r="B5" s="33"/>
      <c r="C5" s="62"/>
      <c r="D5" s="63"/>
      <c r="E5" s="64"/>
      <c r="F5" s="2"/>
    </row>
    <row r="6" spans="2:6" ht="15.75" customHeight="1" x14ac:dyDescent="0.25">
      <c r="B6" s="32">
        <v>6</v>
      </c>
      <c r="C6" s="62"/>
      <c r="D6" s="63"/>
      <c r="E6" s="64"/>
      <c r="F6" s="34">
        <v>2</v>
      </c>
    </row>
    <row r="7" spans="2:6" ht="5.25" customHeight="1" x14ac:dyDescent="0.25">
      <c r="B7" s="2"/>
      <c r="C7" s="62"/>
      <c r="D7" s="63"/>
      <c r="E7" s="64"/>
      <c r="F7" s="33"/>
    </row>
    <row r="8" spans="2:6" ht="5.25" customHeight="1" x14ac:dyDescent="0.25">
      <c r="B8" s="2"/>
      <c r="C8" s="62"/>
      <c r="D8" s="63"/>
      <c r="E8" s="64"/>
      <c r="F8" s="33"/>
    </row>
    <row r="9" spans="2:6" ht="15.75" customHeight="1" x14ac:dyDescent="0.25">
      <c r="B9" s="30" t="s">
        <v>5</v>
      </c>
      <c r="C9" s="62"/>
      <c r="D9" s="63"/>
      <c r="E9" s="64"/>
      <c r="F9" s="34">
        <v>1</v>
      </c>
    </row>
    <row r="10" spans="2:6" ht="5.25" customHeight="1" x14ac:dyDescent="0.25">
      <c r="B10" s="2"/>
      <c r="C10" s="62"/>
      <c r="D10" s="63"/>
      <c r="E10" s="64"/>
      <c r="F10" s="33"/>
    </row>
    <row r="11" spans="2:6" ht="5.25" customHeight="1" x14ac:dyDescent="0.25">
      <c r="B11" s="2"/>
      <c r="C11" s="62"/>
      <c r="D11" s="63"/>
      <c r="E11" s="64"/>
      <c r="F11" s="33"/>
    </row>
    <row r="12" spans="2:6" ht="15.75" customHeight="1" x14ac:dyDescent="0.25">
      <c r="B12" s="32">
        <v>7</v>
      </c>
      <c r="C12" s="62"/>
      <c r="D12" s="63"/>
      <c r="E12" s="64"/>
      <c r="F12" s="34">
        <v>0</v>
      </c>
    </row>
    <row r="13" spans="2:6" ht="5.25" customHeight="1" x14ac:dyDescent="0.25">
      <c r="B13" s="33"/>
      <c r="C13" s="62"/>
      <c r="D13" s="63"/>
      <c r="E13" s="64"/>
      <c r="F13" s="33"/>
    </row>
    <row r="14" spans="2:6" ht="5.25" customHeight="1" x14ac:dyDescent="0.25">
      <c r="B14" s="33"/>
      <c r="C14" s="62"/>
      <c r="D14" s="63"/>
      <c r="E14" s="64"/>
      <c r="F14" s="33"/>
    </row>
    <row r="15" spans="2:6" ht="15.75" customHeight="1" x14ac:dyDescent="0.25">
      <c r="B15" s="32">
        <v>5</v>
      </c>
      <c r="C15" s="62"/>
      <c r="D15" s="63"/>
      <c r="E15" s="64"/>
      <c r="F15" s="34">
        <v>3</v>
      </c>
    </row>
    <row r="16" spans="2:6" ht="5.25" customHeight="1" x14ac:dyDescent="0.25">
      <c r="B16" s="2"/>
      <c r="C16" s="62"/>
      <c r="D16" s="63"/>
      <c r="E16" s="64"/>
      <c r="F16" s="2"/>
    </row>
    <row r="17" spans="2:6" ht="5.25" customHeight="1" x14ac:dyDescent="0.25">
      <c r="B17" s="2"/>
      <c r="C17" s="62"/>
      <c r="D17" s="63"/>
      <c r="E17" s="64"/>
      <c r="F17" s="2"/>
    </row>
    <row r="18" spans="2:6" ht="15" customHeight="1" x14ac:dyDescent="0.25">
      <c r="B18" s="30" t="s">
        <v>4</v>
      </c>
      <c r="C18" s="62"/>
      <c r="D18" s="63"/>
      <c r="E18" s="64"/>
      <c r="F18" s="31" t="s">
        <v>0</v>
      </c>
    </row>
    <row r="19" spans="2:6" ht="5.25" customHeight="1" x14ac:dyDescent="0.25">
      <c r="B19" s="2"/>
      <c r="C19" s="62"/>
      <c r="D19" s="63"/>
      <c r="E19" s="64"/>
      <c r="F19" s="2"/>
    </row>
    <row r="20" spans="2:6" ht="5.25" customHeight="1" x14ac:dyDescent="0.25">
      <c r="B20" s="2"/>
      <c r="C20" s="62"/>
      <c r="D20" s="63"/>
      <c r="E20" s="64"/>
      <c r="F20" s="2"/>
    </row>
    <row r="21" spans="2:6" ht="15" customHeight="1" x14ac:dyDescent="0.25">
      <c r="B21" s="30" t="s">
        <v>4</v>
      </c>
      <c r="C21" s="62"/>
      <c r="D21" s="63"/>
      <c r="E21" s="64"/>
      <c r="F21" s="31" t="s">
        <v>1</v>
      </c>
    </row>
    <row r="22" spans="2:6" ht="5.25" customHeight="1" x14ac:dyDescent="0.25">
      <c r="B22" s="2"/>
      <c r="C22" s="62"/>
      <c r="D22" s="63"/>
      <c r="E22" s="64"/>
      <c r="F22" s="2"/>
    </row>
    <row r="23" spans="2:6" ht="5.25" customHeight="1" x14ac:dyDescent="0.25">
      <c r="B23" s="2"/>
      <c r="C23" s="62"/>
      <c r="D23" s="63"/>
      <c r="E23" s="64"/>
      <c r="F23" s="2"/>
    </row>
    <row r="24" spans="2:6" ht="16.5" customHeight="1" x14ac:dyDescent="0.25">
      <c r="B24" s="30" t="s">
        <v>4</v>
      </c>
      <c r="C24" s="62"/>
      <c r="D24" s="63"/>
      <c r="E24" s="64"/>
      <c r="F24" s="31" t="s">
        <v>2</v>
      </c>
    </row>
    <row r="25" spans="2:6" ht="5.25" customHeight="1" x14ac:dyDescent="0.25">
      <c r="B25" s="2"/>
      <c r="C25" s="65"/>
      <c r="D25" s="66"/>
      <c r="E25" s="67"/>
      <c r="F25" s="2"/>
    </row>
    <row r="26" spans="2:6" ht="5.25" customHeight="1" x14ac:dyDescent="0.25">
      <c r="B26" s="2"/>
      <c r="C26" s="2"/>
      <c r="D26" s="2"/>
      <c r="E26" s="2"/>
      <c r="F26" s="2"/>
    </row>
    <row r="37" spans="7:12" x14ac:dyDescent="0.25">
      <c r="G37">
        <v>1</v>
      </c>
      <c r="H37">
        <v>15580</v>
      </c>
      <c r="I37">
        <v>3000</v>
      </c>
      <c r="J37">
        <f>H37-I37</f>
        <v>12580</v>
      </c>
      <c r="K37">
        <f>J37/2</f>
        <v>6290</v>
      </c>
      <c r="L37">
        <f>I37+K37</f>
        <v>9290</v>
      </c>
    </row>
    <row r="38" spans="7:12" x14ac:dyDescent="0.25">
      <c r="G38">
        <v>0</v>
      </c>
      <c r="H38">
        <v>15580</v>
      </c>
      <c r="I38">
        <v>8500</v>
      </c>
      <c r="J38">
        <f>H38-I38</f>
        <v>7080</v>
      </c>
      <c r="K38">
        <f>J38/2</f>
        <v>3540</v>
      </c>
      <c r="L38">
        <f>I38+K38</f>
        <v>12040</v>
      </c>
    </row>
  </sheetData>
  <mergeCells count="1">
    <mergeCell ref="C2:E2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7471D-04D0-4F49-A822-35B129A56C64}">
  <dimension ref="A1:I21"/>
  <sheetViews>
    <sheetView workbookViewId="0">
      <selection activeCell="A25" sqref="A25"/>
    </sheetView>
  </sheetViews>
  <sheetFormatPr defaultRowHeight="15" x14ac:dyDescent="0.25"/>
  <cols>
    <col min="5" max="5" width="11.7109375" customWidth="1"/>
  </cols>
  <sheetData>
    <row r="1" spans="1:9" x14ac:dyDescent="0.25">
      <c r="A1" t="s">
        <v>112</v>
      </c>
      <c r="B1" t="s">
        <v>99</v>
      </c>
      <c r="C1" t="s">
        <v>100</v>
      </c>
      <c r="D1" t="s">
        <v>113</v>
      </c>
      <c r="E1" t="s">
        <v>101</v>
      </c>
    </row>
    <row r="2" spans="1:9" x14ac:dyDescent="0.25">
      <c r="A2">
        <v>0</v>
      </c>
      <c r="B2" t="s">
        <v>102</v>
      </c>
      <c r="C2">
        <v>48</v>
      </c>
      <c r="D2">
        <f t="shared" ref="D2:D11" si="0">(E2-C2)/2+C2</f>
        <v>8215.5</v>
      </c>
      <c r="E2">
        <v>16383</v>
      </c>
    </row>
    <row r="3" spans="1:9" x14ac:dyDescent="0.25">
      <c r="A3">
        <v>1</v>
      </c>
      <c r="B3" t="s">
        <v>103</v>
      </c>
      <c r="C3">
        <v>48</v>
      </c>
      <c r="D3">
        <f t="shared" si="0"/>
        <v>8215.5</v>
      </c>
      <c r="E3">
        <v>16383</v>
      </c>
    </row>
    <row r="4" spans="1:9" x14ac:dyDescent="0.25">
      <c r="A4">
        <v>2</v>
      </c>
      <c r="B4" t="s">
        <v>104</v>
      </c>
      <c r="C4">
        <v>48</v>
      </c>
      <c r="D4">
        <f t="shared" si="0"/>
        <v>8215.5</v>
      </c>
      <c r="E4">
        <v>16383</v>
      </c>
    </row>
    <row r="5" spans="1:9" x14ac:dyDescent="0.25">
      <c r="A5">
        <v>3</v>
      </c>
      <c r="B5" t="s">
        <v>105</v>
      </c>
      <c r="C5">
        <v>48</v>
      </c>
      <c r="D5">
        <f t="shared" si="0"/>
        <v>8215.5</v>
      </c>
      <c r="E5">
        <v>16383</v>
      </c>
    </row>
    <row r="6" spans="1:9" x14ac:dyDescent="0.25">
      <c r="A6">
        <v>4</v>
      </c>
      <c r="B6" t="s">
        <v>106</v>
      </c>
      <c r="C6">
        <v>48</v>
      </c>
      <c r="D6">
        <f t="shared" si="0"/>
        <v>8215.5</v>
      </c>
      <c r="E6">
        <v>16383</v>
      </c>
    </row>
    <row r="7" spans="1:9" x14ac:dyDescent="0.25">
      <c r="A7">
        <v>5</v>
      </c>
      <c r="B7" t="s">
        <v>108</v>
      </c>
      <c r="C7">
        <v>15500</v>
      </c>
      <c r="D7">
        <f t="shared" si="0"/>
        <v>12050</v>
      </c>
      <c r="E7">
        <v>8600</v>
      </c>
      <c r="G7">
        <f>C7/16</f>
        <v>968.75</v>
      </c>
      <c r="H7">
        <f>E7/16</f>
        <v>537.5</v>
      </c>
      <c r="I7">
        <f>G7-H7</f>
        <v>431.25</v>
      </c>
    </row>
    <row r="8" spans="1:9" x14ac:dyDescent="0.25">
      <c r="A8">
        <v>6</v>
      </c>
      <c r="B8" t="s">
        <v>109</v>
      </c>
      <c r="C8">
        <v>15631</v>
      </c>
      <c r="D8">
        <f t="shared" si="0"/>
        <v>13669</v>
      </c>
      <c r="E8">
        <v>11707</v>
      </c>
      <c r="G8">
        <f>C8/16</f>
        <v>976.9375</v>
      </c>
      <c r="H8">
        <f>E8/16</f>
        <v>731.6875</v>
      </c>
      <c r="I8">
        <f>G8-H8</f>
        <v>245.25</v>
      </c>
    </row>
    <row r="9" spans="1:9" x14ac:dyDescent="0.25">
      <c r="A9">
        <v>7</v>
      </c>
      <c r="B9" t="s">
        <v>110</v>
      </c>
      <c r="C9">
        <v>6358</v>
      </c>
      <c r="D9">
        <f t="shared" si="0"/>
        <v>10890.5</v>
      </c>
      <c r="E9">
        <v>15423</v>
      </c>
    </row>
    <row r="10" spans="1:9" x14ac:dyDescent="0.25">
      <c r="A10">
        <v>8</v>
      </c>
      <c r="B10" t="s">
        <v>111</v>
      </c>
      <c r="C10">
        <v>4051</v>
      </c>
      <c r="D10">
        <f t="shared" si="0"/>
        <v>7703</v>
      </c>
      <c r="E10">
        <v>11355</v>
      </c>
    </row>
    <row r="11" spans="1:9" x14ac:dyDescent="0.25">
      <c r="A11">
        <v>9</v>
      </c>
      <c r="B11" t="s">
        <v>107</v>
      </c>
      <c r="C11">
        <v>7094</v>
      </c>
      <c r="D11">
        <f t="shared" si="0"/>
        <v>4347.5</v>
      </c>
      <c r="E11">
        <v>1601</v>
      </c>
    </row>
    <row r="16" spans="1:9" x14ac:dyDescent="0.25">
      <c r="A16" t="s">
        <v>114</v>
      </c>
      <c r="B16">
        <v>5</v>
      </c>
      <c r="C16" t="s">
        <v>115</v>
      </c>
      <c r="D16" t="s">
        <v>117</v>
      </c>
      <c r="E16" t="s">
        <v>116</v>
      </c>
      <c r="F16" t="str">
        <f>CONCATENATE(A16,B16,C16,D16,E16)</f>
        <v>ANLG5_VEL_MAX,</v>
      </c>
    </row>
    <row r="17" spans="1:6" x14ac:dyDescent="0.25">
      <c r="A17" t="s">
        <v>114</v>
      </c>
      <c r="B17">
        <v>6</v>
      </c>
      <c r="C17" t="s">
        <v>115</v>
      </c>
      <c r="D17" t="s">
        <v>117</v>
      </c>
      <c r="E17" t="s">
        <v>116</v>
      </c>
      <c r="F17" t="str">
        <f t="shared" ref="F17:F20" si="1">CONCATENATE(A17,B17,C17,D17,E17)</f>
        <v>ANLG6_VEL_MAX,</v>
      </c>
    </row>
    <row r="18" spans="1:6" x14ac:dyDescent="0.25">
      <c r="A18" t="s">
        <v>114</v>
      </c>
      <c r="B18">
        <v>7</v>
      </c>
      <c r="C18" t="s">
        <v>115</v>
      </c>
      <c r="D18" t="s">
        <v>117</v>
      </c>
      <c r="E18" t="s">
        <v>116</v>
      </c>
      <c r="F18" t="str">
        <f t="shared" si="1"/>
        <v>ANLG7_VEL_MAX,</v>
      </c>
    </row>
    <row r="19" spans="1:6" x14ac:dyDescent="0.25">
      <c r="A19" t="s">
        <v>114</v>
      </c>
      <c r="B19">
        <v>8</v>
      </c>
      <c r="C19" t="s">
        <v>115</v>
      </c>
      <c r="D19" t="s">
        <v>117</v>
      </c>
      <c r="E19" t="s">
        <v>116</v>
      </c>
      <c r="F19" t="str">
        <f t="shared" si="1"/>
        <v>ANLG8_VEL_MAX,</v>
      </c>
    </row>
    <row r="20" spans="1:6" x14ac:dyDescent="0.25">
      <c r="A20" t="s">
        <v>114</v>
      </c>
      <c r="B20">
        <v>9</v>
      </c>
      <c r="C20" t="s">
        <v>115</v>
      </c>
      <c r="D20" t="s">
        <v>117</v>
      </c>
      <c r="E20" t="s">
        <v>116</v>
      </c>
      <c r="F20" t="str">
        <f t="shared" si="1"/>
        <v>ANLG9_VEL_MAX,</v>
      </c>
    </row>
    <row r="21" spans="1:6" x14ac:dyDescent="0.25">
      <c r="F21" t="str">
        <f>CONCATENATE(F16,F17,F18,F19,F20)</f>
        <v>ANLG5_VEL_MAX,ANLG6_VEL_MAX,ANLG7_VEL_MAX,ANLG8_VEL_MAX,ANLG9_VEL_MAX,</v>
      </c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89E98-766F-45DD-BC5E-25CB0D07E860}">
  <dimension ref="A1:V46"/>
  <sheetViews>
    <sheetView topLeftCell="A37" workbookViewId="0">
      <selection activeCell="G48" sqref="G48"/>
    </sheetView>
  </sheetViews>
  <sheetFormatPr defaultRowHeight="15" x14ac:dyDescent="0.25"/>
  <sheetData>
    <row r="1" spans="1:22" x14ac:dyDescent="0.25">
      <c r="B1" t="s">
        <v>45</v>
      </c>
    </row>
    <row r="2" spans="1:22" x14ac:dyDescent="0.25">
      <c r="A2" t="s">
        <v>61</v>
      </c>
      <c r="B2" t="s">
        <v>46</v>
      </c>
      <c r="C2" t="s">
        <v>51</v>
      </c>
      <c r="D2" t="s">
        <v>54</v>
      </c>
      <c r="E2" t="s">
        <v>58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</row>
    <row r="3" spans="1:22" x14ac:dyDescent="0.25">
      <c r="A3" t="s">
        <v>42</v>
      </c>
      <c r="B3" t="s">
        <v>47</v>
      </c>
      <c r="C3" t="s">
        <v>47</v>
      </c>
      <c r="D3" t="s">
        <v>55</v>
      </c>
      <c r="E3" t="s">
        <v>59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</row>
    <row r="4" spans="1:22" x14ac:dyDescent="0.25">
      <c r="A4" t="s">
        <v>62</v>
      </c>
      <c r="B4" t="s">
        <v>48</v>
      </c>
      <c r="C4" t="s">
        <v>48</v>
      </c>
      <c r="D4" t="s">
        <v>55</v>
      </c>
      <c r="E4" t="s">
        <v>60</v>
      </c>
      <c r="I4">
        <v>13</v>
      </c>
      <c r="J4">
        <v>12</v>
      </c>
      <c r="K4">
        <v>11</v>
      </c>
      <c r="L4">
        <v>10</v>
      </c>
      <c r="M4">
        <v>9</v>
      </c>
      <c r="N4">
        <v>8</v>
      </c>
      <c r="O4">
        <v>7</v>
      </c>
      <c r="P4">
        <v>6</v>
      </c>
      <c r="Q4">
        <v>5</v>
      </c>
      <c r="R4">
        <v>4</v>
      </c>
      <c r="S4">
        <v>3</v>
      </c>
      <c r="T4">
        <v>2</v>
      </c>
      <c r="U4">
        <v>1</v>
      </c>
      <c r="V4">
        <v>0</v>
      </c>
    </row>
    <row r="5" spans="1:22" x14ac:dyDescent="0.25">
      <c r="A5" t="s">
        <v>4</v>
      </c>
      <c r="B5" t="s">
        <v>49</v>
      </c>
      <c r="C5" t="s">
        <v>52</v>
      </c>
      <c r="D5" t="s">
        <v>56</v>
      </c>
      <c r="E5" t="s">
        <v>4</v>
      </c>
      <c r="I5">
        <f t="shared" ref="I5:U5" si="0">I3^I4</f>
        <v>8192</v>
      </c>
      <c r="J5">
        <f t="shared" si="0"/>
        <v>4096</v>
      </c>
      <c r="K5">
        <f t="shared" si="0"/>
        <v>2048</v>
      </c>
      <c r="L5">
        <f t="shared" si="0"/>
        <v>1024</v>
      </c>
      <c r="M5">
        <f t="shared" si="0"/>
        <v>512</v>
      </c>
      <c r="N5">
        <f t="shared" si="0"/>
        <v>256</v>
      </c>
      <c r="O5">
        <f t="shared" si="0"/>
        <v>128</v>
      </c>
      <c r="P5">
        <f t="shared" si="0"/>
        <v>64</v>
      </c>
      <c r="Q5">
        <f t="shared" si="0"/>
        <v>32</v>
      </c>
      <c r="R5">
        <f t="shared" si="0"/>
        <v>16</v>
      </c>
      <c r="S5">
        <f t="shared" si="0"/>
        <v>8</v>
      </c>
      <c r="T5">
        <f t="shared" si="0"/>
        <v>4</v>
      </c>
      <c r="U5">
        <f t="shared" si="0"/>
        <v>2</v>
      </c>
      <c r="V5">
        <f>V3^V4</f>
        <v>1</v>
      </c>
    </row>
    <row r="6" spans="1:22" x14ac:dyDescent="0.25">
      <c r="A6" t="s">
        <v>3</v>
      </c>
      <c r="B6" t="s">
        <v>50</v>
      </c>
      <c r="C6" t="s">
        <v>53</v>
      </c>
      <c r="D6" t="s">
        <v>57</v>
      </c>
      <c r="E6" t="s">
        <v>3</v>
      </c>
      <c r="I6">
        <f t="shared" ref="I6:U6" si="1">I2*I5</f>
        <v>8192</v>
      </c>
      <c r="J6">
        <f t="shared" si="1"/>
        <v>4096</v>
      </c>
      <c r="K6">
        <f t="shared" si="1"/>
        <v>2048</v>
      </c>
      <c r="L6">
        <f t="shared" si="1"/>
        <v>1024</v>
      </c>
      <c r="M6">
        <f t="shared" si="1"/>
        <v>512</v>
      </c>
      <c r="N6">
        <f t="shared" si="1"/>
        <v>256</v>
      </c>
      <c r="O6">
        <f t="shared" si="1"/>
        <v>128</v>
      </c>
      <c r="P6">
        <f t="shared" si="1"/>
        <v>64</v>
      </c>
      <c r="Q6">
        <f t="shared" si="1"/>
        <v>32</v>
      </c>
      <c r="R6">
        <f t="shared" si="1"/>
        <v>16</v>
      </c>
      <c r="S6">
        <f t="shared" si="1"/>
        <v>8</v>
      </c>
      <c r="T6">
        <f t="shared" si="1"/>
        <v>4</v>
      </c>
      <c r="U6">
        <f t="shared" si="1"/>
        <v>2</v>
      </c>
      <c r="V6">
        <f>V2*V5</f>
        <v>1</v>
      </c>
    </row>
    <row r="7" spans="1:22" x14ac:dyDescent="0.25">
      <c r="A7" t="s">
        <v>63</v>
      </c>
      <c r="B7" t="s">
        <v>49</v>
      </c>
      <c r="C7" t="s">
        <v>55</v>
      </c>
      <c r="D7" t="s">
        <v>55</v>
      </c>
      <c r="E7">
        <v>20</v>
      </c>
      <c r="I7">
        <f t="shared" ref="I7:T7" si="2">I6+J7</f>
        <v>16383</v>
      </c>
      <c r="J7">
        <f t="shared" si="2"/>
        <v>8191</v>
      </c>
      <c r="K7">
        <f t="shared" si="2"/>
        <v>4095</v>
      </c>
      <c r="L7">
        <f t="shared" si="2"/>
        <v>2047</v>
      </c>
      <c r="M7">
        <f t="shared" si="2"/>
        <v>1023</v>
      </c>
      <c r="N7">
        <f t="shared" si="2"/>
        <v>511</v>
      </c>
      <c r="O7">
        <f t="shared" si="2"/>
        <v>255</v>
      </c>
      <c r="P7">
        <f t="shared" si="2"/>
        <v>127</v>
      </c>
      <c r="Q7">
        <f t="shared" si="2"/>
        <v>63</v>
      </c>
      <c r="R7">
        <f t="shared" si="2"/>
        <v>31</v>
      </c>
      <c r="S7">
        <f t="shared" si="2"/>
        <v>15</v>
      </c>
      <c r="T7">
        <f t="shared" si="2"/>
        <v>7</v>
      </c>
      <c r="U7">
        <f>U6+V7</f>
        <v>3</v>
      </c>
      <c r="V7">
        <f>V6</f>
        <v>1</v>
      </c>
    </row>
    <row r="8" spans="1:22" x14ac:dyDescent="0.25">
      <c r="A8" t="s">
        <v>64</v>
      </c>
      <c r="B8" t="s">
        <v>50</v>
      </c>
      <c r="C8" t="s">
        <v>50</v>
      </c>
      <c r="D8" t="s">
        <v>49</v>
      </c>
      <c r="E8">
        <v>19</v>
      </c>
    </row>
    <row r="9" spans="1:22" x14ac:dyDescent="0.25">
      <c r="A9" t="s">
        <v>65</v>
      </c>
      <c r="B9" t="s">
        <v>48</v>
      </c>
      <c r="C9" t="s">
        <v>53</v>
      </c>
      <c r="D9" t="s">
        <v>49</v>
      </c>
      <c r="E9">
        <v>18</v>
      </c>
      <c r="I9">
        <v>16383</v>
      </c>
      <c r="J9">
        <f t="shared" ref="J9:M11" si="3">I9/2</f>
        <v>8191.5</v>
      </c>
      <c r="K9">
        <f t="shared" si="3"/>
        <v>4095.75</v>
      </c>
      <c r="L9">
        <f t="shared" si="3"/>
        <v>2047.875</v>
      </c>
      <c r="M9">
        <f t="shared" si="3"/>
        <v>1023.9375</v>
      </c>
    </row>
    <row r="10" spans="1:22" x14ac:dyDescent="0.25">
      <c r="A10" t="s">
        <v>66</v>
      </c>
      <c r="B10" t="s">
        <v>47</v>
      </c>
      <c r="C10" t="s">
        <v>49</v>
      </c>
      <c r="D10" t="s">
        <v>49</v>
      </c>
      <c r="E10">
        <v>21</v>
      </c>
      <c r="I10">
        <v>15700</v>
      </c>
      <c r="J10">
        <f t="shared" si="3"/>
        <v>7850</v>
      </c>
      <c r="K10">
        <f t="shared" si="3"/>
        <v>3925</v>
      </c>
      <c r="L10">
        <f t="shared" si="3"/>
        <v>1962.5</v>
      </c>
      <c r="M10">
        <f t="shared" si="3"/>
        <v>981.25</v>
      </c>
    </row>
    <row r="11" spans="1:22" x14ac:dyDescent="0.25">
      <c r="I11">
        <v>12000</v>
      </c>
      <c r="J11">
        <f t="shared" si="3"/>
        <v>6000</v>
      </c>
      <c r="K11">
        <f t="shared" si="3"/>
        <v>3000</v>
      </c>
      <c r="L11">
        <f t="shared" si="3"/>
        <v>1500</v>
      </c>
      <c r="M11">
        <f t="shared" si="3"/>
        <v>750</v>
      </c>
    </row>
    <row r="12" spans="1:22" x14ac:dyDescent="0.25">
      <c r="A12" t="s">
        <v>67</v>
      </c>
      <c r="M12">
        <f>M10-M11</f>
        <v>231.25</v>
      </c>
    </row>
    <row r="13" spans="1:22" x14ac:dyDescent="0.25">
      <c r="A13">
        <v>1</v>
      </c>
      <c r="C13" t="s">
        <v>53</v>
      </c>
      <c r="D13" t="s">
        <v>53</v>
      </c>
      <c r="E13" t="s">
        <v>68</v>
      </c>
      <c r="I13">
        <v>32</v>
      </c>
      <c r="J13">
        <f>I13/2</f>
        <v>16</v>
      </c>
      <c r="K13">
        <f>J13/2</f>
        <v>8</v>
      </c>
      <c r="L13">
        <f>K13/2</f>
        <v>4</v>
      </c>
      <c r="M13">
        <f>L13/2</f>
        <v>2</v>
      </c>
    </row>
    <row r="14" spans="1:22" x14ac:dyDescent="0.25">
      <c r="A14">
        <v>2</v>
      </c>
      <c r="C14" t="s">
        <v>50</v>
      </c>
      <c r="D14" t="s">
        <v>53</v>
      </c>
      <c r="E14" t="s">
        <v>69</v>
      </c>
    </row>
    <row r="15" spans="1:22" x14ac:dyDescent="0.25">
      <c r="A15">
        <v>3</v>
      </c>
      <c r="C15" t="s">
        <v>55</v>
      </c>
      <c r="D15" t="s">
        <v>53</v>
      </c>
      <c r="E15" t="s">
        <v>70</v>
      </c>
    </row>
    <row r="16" spans="1:22" x14ac:dyDescent="0.25">
      <c r="A16">
        <v>4</v>
      </c>
      <c r="C16" t="s">
        <v>49</v>
      </c>
      <c r="D16" t="s">
        <v>53</v>
      </c>
      <c r="E16" t="s">
        <v>71</v>
      </c>
    </row>
    <row r="17" spans="1:6" x14ac:dyDescent="0.25">
      <c r="A17">
        <v>5</v>
      </c>
      <c r="C17" t="s">
        <v>72</v>
      </c>
      <c r="D17" t="s">
        <v>53</v>
      </c>
      <c r="E17" t="s">
        <v>73</v>
      </c>
    </row>
    <row r="18" spans="1:6" x14ac:dyDescent="0.25">
      <c r="A18" t="s">
        <v>74</v>
      </c>
      <c r="C18" t="s">
        <v>48</v>
      </c>
      <c r="D18" t="s">
        <v>47</v>
      </c>
      <c r="E18" t="s">
        <v>75</v>
      </c>
    </row>
    <row r="19" spans="1:6" x14ac:dyDescent="0.25">
      <c r="A19" t="s">
        <v>76</v>
      </c>
      <c r="C19" t="s">
        <v>47</v>
      </c>
      <c r="D19" t="s">
        <v>47</v>
      </c>
      <c r="E19" t="s">
        <v>77</v>
      </c>
    </row>
    <row r="20" spans="1:6" x14ac:dyDescent="0.25">
      <c r="A20" t="s">
        <v>76</v>
      </c>
      <c r="C20" t="s">
        <v>47</v>
      </c>
      <c r="D20" t="s">
        <v>47</v>
      </c>
      <c r="E20" t="s">
        <v>78</v>
      </c>
    </row>
    <row r="22" spans="1:6" x14ac:dyDescent="0.25">
      <c r="A22" t="s">
        <v>79</v>
      </c>
    </row>
    <row r="23" spans="1:6" x14ac:dyDescent="0.25">
      <c r="A23" t="s">
        <v>48</v>
      </c>
      <c r="C23" t="s">
        <v>48</v>
      </c>
      <c r="E23" t="s">
        <v>78</v>
      </c>
      <c r="F23">
        <v>0</v>
      </c>
    </row>
    <row r="24" spans="1:6" x14ac:dyDescent="0.25">
      <c r="A24" t="s">
        <v>57</v>
      </c>
      <c r="C24" t="s">
        <v>57</v>
      </c>
      <c r="E24" t="s">
        <v>78</v>
      </c>
      <c r="F24">
        <v>1</v>
      </c>
    </row>
    <row r="25" spans="1:6" x14ac:dyDescent="0.25">
      <c r="A25" t="s">
        <v>55</v>
      </c>
      <c r="C25" t="s">
        <v>55</v>
      </c>
      <c r="E25" t="s">
        <v>78</v>
      </c>
      <c r="F25">
        <v>2</v>
      </c>
    </row>
    <row r="26" spans="1:6" x14ac:dyDescent="0.25">
      <c r="A26" t="s">
        <v>47</v>
      </c>
      <c r="C26" t="s">
        <v>80</v>
      </c>
      <c r="E26" t="s">
        <v>78</v>
      </c>
      <c r="F26">
        <v>3</v>
      </c>
    </row>
    <row r="27" spans="1:6" x14ac:dyDescent="0.25">
      <c r="A27" t="s">
        <v>50</v>
      </c>
      <c r="C27" t="s">
        <v>50</v>
      </c>
      <c r="E27" t="s">
        <v>78</v>
      </c>
      <c r="F27">
        <v>4</v>
      </c>
    </row>
    <row r="28" spans="1:6" x14ac:dyDescent="0.25">
      <c r="A28" t="s">
        <v>56</v>
      </c>
      <c r="C28" t="s">
        <v>56</v>
      </c>
      <c r="E28" t="s">
        <v>78</v>
      </c>
      <c r="F28">
        <v>5</v>
      </c>
    </row>
    <row r="29" spans="1:6" x14ac:dyDescent="0.25">
      <c r="A29" t="s">
        <v>48</v>
      </c>
      <c r="C29" t="s">
        <v>81</v>
      </c>
      <c r="E29" t="s">
        <v>78</v>
      </c>
      <c r="F29">
        <v>6</v>
      </c>
    </row>
    <row r="30" spans="1:6" x14ac:dyDescent="0.25">
      <c r="A30" t="s">
        <v>57</v>
      </c>
      <c r="C30" t="s">
        <v>57</v>
      </c>
      <c r="E30" t="s">
        <v>78</v>
      </c>
      <c r="F30">
        <v>7</v>
      </c>
    </row>
    <row r="31" spans="1:6" x14ac:dyDescent="0.25">
      <c r="A31" t="s">
        <v>55</v>
      </c>
      <c r="C31" t="s">
        <v>55</v>
      </c>
      <c r="E31" t="s">
        <v>68</v>
      </c>
      <c r="F31">
        <v>0</v>
      </c>
    </row>
    <row r="32" spans="1:6" x14ac:dyDescent="0.25">
      <c r="A32" t="s">
        <v>47</v>
      </c>
      <c r="C32" t="s">
        <v>80</v>
      </c>
      <c r="E32" t="s">
        <v>68</v>
      </c>
      <c r="F32">
        <v>1</v>
      </c>
    </row>
    <row r="33" spans="1:6" x14ac:dyDescent="0.25">
      <c r="A33" t="s">
        <v>56</v>
      </c>
      <c r="C33" t="s">
        <v>82</v>
      </c>
      <c r="E33" t="s">
        <v>68</v>
      </c>
      <c r="F33">
        <v>2</v>
      </c>
    </row>
    <row r="34" spans="1:6" x14ac:dyDescent="0.25">
      <c r="A34" t="s">
        <v>83</v>
      </c>
      <c r="C34" t="s">
        <v>55</v>
      </c>
      <c r="E34" t="s">
        <v>68</v>
      </c>
      <c r="F34">
        <v>3</v>
      </c>
    </row>
    <row r="35" spans="1:6" x14ac:dyDescent="0.25">
      <c r="A35" t="s">
        <v>84</v>
      </c>
      <c r="C35" t="s">
        <v>50</v>
      </c>
      <c r="E35" t="s">
        <v>68</v>
      </c>
      <c r="F35">
        <v>4</v>
      </c>
    </row>
    <row r="36" spans="1:6" x14ac:dyDescent="0.25">
      <c r="A36" t="s">
        <v>85</v>
      </c>
      <c r="C36" t="s">
        <v>57</v>
      </c>
      <c r="E36" t="s">
        <v>68</v>
      </c>
      <c r="F36">
        <v>5</v>
      </c>
    </row>
    <row r="37" spans="1:6" x14ac:dyDescent="0.25">
      <c r="A37" t="s">
        <v>86</v>
      </c>
      <c r="C37" t="s">
        <v>49</v>
      </c>
      <c r="E37" t="s">
        <v>68</v>
      </c>
      <c r="F37">
        <v>6</v>
      </c>
    </row>
    <row r="39" spans="1:6" x14ac:dyDescent="0.25">
      <c r="C39" t="s">
        <v>87</v>
      </c>
      <c r="F39" t="s">
        <v>98</v>
      </c>
    </row>
    <row r="40" spans="1:6" x14ac:dyDescent="0.25">
      <c r="B40">
        <v>1</v>
      </c>
      <c r="C40" t="s">
        <v>88</v>
      </c>
      <c r="D40" t="s">
        <v>89</v>
      </c>
      <c r="E40" t="s">
        <v>90</v>
      </c>
      <c r="F40">
        <v>0</v>
      </c>
    </row>
    <row r="41" spans="1:6" x14ac:dyDescent="0.25">
      <c r="B41">
        <v>2</v>
      </c>
      <c r="C41" t="s">
        <v>90</v>
      </c>
      <c r="D41" t="s">
        <v>89</v>
      </c>
      <c r="E41" t="s">
        <v>91</v>
      </c>
      <c r="F41">
        <v>1</v>
      </c>
    </row>
    <row r="42" spans="1:6" x14ac:dyDescent="0.25">
      <c r="B42">
        <v>3</v>
      </c>
      <c r="C42" t="s">
        <v>95</v>
      </c>
      <c r="D42" t="s">
        <v>89</v>
      </c>
      <c r="E42" t="s">
        <v>88</v>
      </c>
      <c r="F42">
        <v>2</v>
      </c>
    </row>
    <row r="43" spans="1:6" x14ac:dyDescent="0.25">
      <c r="B43">
        <v>4</v>
      </c>
      <c r="C43" t="s">
        <v>92</v>
      </c>
      <c r="D43" t="s">
        <v>89</v>
      </c>
      <c r="E43" t="s">
        <v>93</v>
      </c>
      <c r="F43">
        <v>3</v>
      </c>
    </row>
    <row r="44" spans="1:6" x14ac:dyDescent="0.25">
      <c r="B44">
        <v>5</v>
      </c>
      <c r="C44" t="s">
        <v>89</v>
      </c>
      <c r="D44" t="s">
        <v>89</v>
      </c>
      <c r="E44" t="s">
        <v>94</v>
      </c>
      <c r="F44">
        <v>4</v>
      </c>
    </row>
    <row r="45" spans="1:6" x14ac:dyDescent="0.25">
      <c r="B45">
        <v>6</v>
      </c>
      <c r="C45" t="s">
        <v>96</v>
      </c>
      <c r="D45" t="s">
        <v>88</v>
      </c>
      <c r="E45" t="s">
        <v>93</v>
      </c>
      <c r="F45">
        <v>5</v>
      </c>
    </row>
    <row r="46" spans="1:6" x14ac:dyDescent="0.25">
      <c r="B46" t="s">
        <v>97</v>
      </c>
      <c r="C46" t="s">
        <v>92</v>
      </c>
      <c r="D46" t="s">
        <v>88</v>
      </c>
      <c r="E46" t="s">
        <v>94</v>
      </c>
      <c r="F46">
        <v>6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Pinagem Arduino - Placa</vt:lpstr>
      <vt:lpstr>PinOut</vt:lpstr>
      <vt:lpstr>MUX</vt:lpstr>
      <vt:lpstr>Medidas Gatilhos</vt:lpstr>
      <vt:lpstr>Anotações cabeamento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55169</cp:lastModifiedBy>
  <cp:lastPrinted>2022-10-17T19:18:52Z</cp:lastPrinted>
  <dcterms:created xsi:type="dcterms:W3CDTF">2015-06-05T18:19:34Z</dcterms:created>
  <dcterms:modified xsi:type="dcterms:W3CDTF">2023-03-26T22:02:44Z</dcterms:modified>
</cp:coreProperties>
</file>