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pennstateoffice365-my.sharepoint.com/personal/lds5498_psu_edu/Documents/CSNAPNI/CSNAPNI/CBW-CSNAPNI/CB_CSNAPNI/RawData/"/>
    </mc:Choice>
  </mc:AlternateContent>
  <xr:revisionPtr revIDLastSave="180" documentId="8_{28F72BCF-47C6-496A-9ABF-8F2EAA967E56}" xr6:coauthVersionLast="47" xr6:coauthVersionMax="47" xr10:uidLastSave="{6830FA13-BE9F-47B5-93B3-4CBE06BD0F68}"/>
  <bookViews>
    <workbookView xWindow="-110" yWindow="-110" windowWidth="19420" windowHeight="11020" xr2:uid="{E78CC106-0665-491C-B94C-E10382F6F631}"/>
  </bookViews>
  <sheets>
    <sheet name="Sheet1" sheetId="1" r:id="rId1"/>
    <sheet name="References" sheetId="2" r:id="rId2"/>
  </sheets>
  <definedNames>
    <definedName name="DensityofWater">Sheet1!#REF!</definedName>
    <definedName name="s">Sheet1!$S$117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 r="D23" i="1"/>
  <c r="D22" i="1"/>
  <c r="D21" i="1"/>
  <c r="D20" i="1"/>
  <c r="D19" i="1"/>
  <c r="D18" i="1"/>
  <c r="D17" i="1"/>
  <c r="D16" i="1"/>
  <c r="D15" i="1"/>
  <c r="D14" i="1"/>
  <c r="D13" i="1"/>
  <c r="D12" i="1"/>
  <c r="D11" i="1"/>
  <c r="D10" i="1"/>
  <c r="D9" i="1"/>
  <c r="D8" i="1"/>
  <c r="D7" i="1"/>
  <c r="D6" i="1"/>
  <c r="D5" i="1"/>
  <c r="D4" i="1"/>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 Lima Casseres dos Santos, Lucas</author>
  </authors>
  <commentList>
    <comment ref="B3" authorId="0" shapeId="0" xr:uid="{568E44BF-48CE-4E17-A70B-B11494A0F6B5}">
      <text>
        <r>
          <rPr>
            <b/>
            <sz val="9"/>
            <color indexed="81"/>
            <rFont val="Tahoma"/>
            <family val="2"/>
          </rPr>
          <t>de Lima Casseres dos Santos, Lucas:</t>
        </r>
        <r>
          <rPr>
            <sz val="9"/>
            <color indexed="81"/>
            <rFont val="Tahoma"/>
            <family val="2"/>
          </rPr>
          <t xml:space="preserve">
ASAE D384.2 MAR2006</t>
        </r>
      </text>
    </comment>
    <comment ref="B4" authorId="0" shapeId="0" xr:uid="{1D717A5F-C874-44C3-A653-48679E7B1189}">
      <text>
        <r>
          <rPr>
            <b/>
            <sz val="9"/>
            <color indexed="81"/>
            <rFont val="Tahoma"/>
            <family val="2"/>
          </rPr>
          <t>de Lima Casseres dos Santos, Lucas:</t>
        </r>
        <r>
          <rPr>
            <sz val="9"/>
            <color indexed="81"/>
            <rFont val="Tahoma"/>
            <family val="2"/>
          </rPr>
          <t xml:space="preserve">
ASAE D384.2 MAR2006</t>
        </r>
      </text>
    </comment>
    <comment ref="B5" authorId="0" shapeId="0" xr:uid="{4FD79F8C-F7BB-460A-8B21-C312A327E629}">
      <text>
        <r>
          <rPr>
            <b/>
            <sz val="9"/>
            <color indexed="81"/>
            <rFont val="Tahoma"/>
            <family val="2"/>
          </rPr>
          <t>de Lima Casseres dos Santos, Lucas:</t>
        </r>
        <r>
          <rPr>
            <sz val="9"/>
            <color indexed="81"/>
            <rFont val="Tahoma"/>
            <family val="2"/>
          </rPr>
          <t xml:space="preserve">
ASAE D384.2 MAR2006</t>
        </r>
      </text>
    </comment>
    <comment ref="B6" authorId="0" shapeId="0" xr:uid="{DDDED668-F625-4226-B18C-6EAABC1F6145}">
      <text>
        <r>
          <rPr>
            <b/>
            <sz val="9"/>
            <color indexed="81"/>
            <rFont val="Tahoma"/>
            <family val="2"/>
          </rPr>
          <t>de Lima Casseres dos Santos, Lucas:</t>
        </r>
        <r>
          <rPr>
            <sz val="9"/>
            <color indexed="81"/>
            <rFont val="Tahoma"/>
            <family val="2"/>
          </rPr>
          <t xml:space="preserve">
ASAE D384.2 MAR2006</t>
        </r>
      </text>
    </comment>
    <comment ref="B7" authorId="0" shapeId="0" xr:uid="{6B532F85-F901-4809-B84E-969834EF7C43}">
      <text>
        <r>
          <rPr>
            <b/>
            <sz val="9"/>
            <color indexed="81"/>
            <rFont val="Tahoma"/>
            <family val="2"/>
          </rPr>
          <t>de Lima Casseres dos Santos, Lucas:</t>
        </r>
        <r>
          <rPr>
            <sz val="9"/>
            <color indexed="81"/>
            <rFont val="Tahoma"/>
            <family val="2"/>
          </rPr>
          <t xml:space="preserve">
ASAE D384.1 FEB03</t>
        </r>
      </text>
    </comment>
    <comment ref="B8" authorId="0" shapeId="0" xr:uid="{0D0AD112-A36F-4A4B-8DB0-DA3A04647451}">
      <text>
        <r>
          <rPr>
            <b/>
            <sz val="9"/>
            <color indexed="81"/>
            <rFont val="Tahoma"/>
            <family val="2"/>
          </rPr>
          <t>de Lima Casseres dos Santos, Lucas:</t>
        </r>
        <r>
          <rPr>
            <sz val="9"/>
            <color indexed="81"/>
            <rFont val="Tahoma"/>
            <family val="2"/>
          </rPr>
          <t xml:space="preserve">
ASAE D384.2 MAR2006</t>
        </r>
      </text>
    </comment>
    <comment ref="B11" authorId="0" shapeId="0" xr:uid="{CE3E1C79-2C49-4299-9C77-31C8D9DCA689}">
      <text>
        <r>
          <rPr>
            <b/>
            <sz val="9"/>
            <color indexed="81"/>
            <rFont val="Tahoma"/>
            <family val="2"/>
          </rPr>
          <t>de Lima Casseres dos Santos, Lucas:</t>
        </r>
        <r>
          <rPr>
            <sz val="9"/>
            <color indexed="81"/>
            <rFont val="Tahoma"/>
            <family val="2"/>
          </rPr>
          <t xml:space="preserve">
ASAE D384.2 MAR2006</t>
        </r>
      </text>
    </comment>
    <comment ref="B12" authorId="0" shapeId="0" xr:uid="{3E512F51-3575-45FF-8324-62E2F3727C12}">
      <text>
        <r>
          <rPr>
            <b/>
            <sz val="9"/>
            <color indexed="81"/>
            <rFont val="Tahoma"/>
            <family val="2"/>
          </rPr>
          <t>de Lima Casseres dos Santos, Lucas:</t>
        </r>
        <r>
          <rPr>
            <sz val="9"/>
            <color indexed="81"/>
            <rFont val="Tahoma"/>
            <family val="2"/>
          </rPr>
          <t xml:space="preserve">
ASAE D384.2 MAR2006</t>
        </r>
      </text>
    </comment>
    <comment ref="B13" authorId="0" shapeId="0" xr:uid="{ED203184-EB33-4E99-B180-04BC451DC091}">
      <text>
        <r>
          <rPr>
            <b/>
            <sz val="9"/>
            <color indexed="81"/>
            <rFont val="Tahoma"/>
            <family val="2"/>
          </rPr>
          <t>de Lima Casseres dos Santos, Lucas:</t>
        </r>
        <r>
          <rPr>
            <sz val="9"/>
            <color indexed="81"/>
            <rFont val="Tahoma"/>
            <family val="2"/>
          </rPr>
          <t xml:space="preserve">
ASAE D384.2 MAR2006</t>
        </r>
      </text>
    </comment>
    <comment ref="B16" authorId="0" shapeId="0" xr:uid="{C2945704-5AE5-48E8-B22B-B5AC9ADF0CCD}">
      <text>
        <r>
          <rPr>
            <b/>
            <sz val="9"/>
            <color indexed="81"/>
            <rFont val="Tahoma"/>
            <family val="2"/>
          </rPr>
          <t>de Lima Casseres dos Santos, Lucas:</t>
        </r>
        <r>
          <rPr>
            <sz val="9"/>
            <color indexed="81"/>
            <rFont val="Tahoma"/>
            <family val="2"/>
          </rPr>
          <t xml:space="preserve">
ASAE D384.1 FEB03</t>
        </r>
      </text>
    </comment>
    <comment ref="B17" authorId="0" shapeId="0" xr:uid="{9445C5D0-B635-40D6-8D17-B4376D379775}">
      <text>
        <r>
          <rPr>
            <b/>
            <sz val="9"/>
            <color indexed="81"/>
            <rFont val="Tahoma"/>
            <family val="2"/>
          </rPr>
          <t>de Lima Casseres dos Santos, Lucas:</t>
        </r>
        <r>
          <rPr>
            <sz val="9"/>
            <color indexed="81"/>
            <rFont val="Tahoma"/>
            <family val="2"/>
          </rPr>
          <t xml:space="preserve">
ASAE D384.1 FEB03</t>
        </r>
      </text>
    </comment>
    <comment ref="B18" authorId="0" shapeId="0" xr:uid="{60110E81-965F-4087-A0FB-16C56C8FB8FF}">
      <text>
        <r>
          <rPr>
            <b/>
            <sz val="9"/>
            <color indexed="81"/>
            <rFont val="Tahoma"/>
            <family val="2"/>
          </rPr>
          <t>de Lima Casseres dos Santos, Lucas:</t>
        </r>
        <r>
          <rPr>
            <sz val="9"/>
            <color indexed="81"/>
            <rFont val="Tahoma"/>
            <family val="2"/>
          </rPr>
          <t xml:space="preserve">
ASAE D384.1 FEB03</t>
        </r>
      </text>
    </comment>
    <comment ref="B19" authorId="0" shapeId="0" xr:uid="{A0528180-B07F-420E-8447-671AAC90C7E0}">
      <text>
        <r>
          <rPr>
            <b/>
            <sz val="9"/>
            <color indexed="81"/>
            <rFont val="Tahoma"/>
            <family val="2"/>
          </rPr>
          <t>de Lima Casseres dos Santos, Lucas:</t>
        </r>
        <r>
          <rPr>
            <sz val="9"/>
            <color indexed="81"/>
            <rFont val="Tahoma"/>
            <family val="2"/>
          </rPr>
          <t xml:space="preserve">
ASAE D384.1 FEB03</t>
        </r>
      </text>
    </comment>
    <comment ref="B20" authorId="0" shapeId="0" xr:uid="{68E4B660-BD46-4CBA-8B21-9FA8C368FBDF}">
      <text>
        <r>
          <rPr>
            <b/>
            <sz val="9"/>
            <color indexed="81"/>
            <rFont val="Tahoma"/>
            <family val="2"/>
          </rPr>
          <t>de Lima Casseres dos Santos, Lucas:</t>
        </r>
        <r>
          <rPr>
            <sz val="9"/>
            <color indexed="81"/>
            <rFont val="Tahoma"/>
            <family val="2"/>
          </rPr>
          <t xml:space="preserve">
ASAE D384.1 FEB03</t>
        </r>
      </text>
    </comment>
    <comment ref="B21" authorId="0" shapeId="0" xr:uid="{835F1177-A204-4AA6-B417-05336C2BB3A3}">
      <text>
        <r>
          <rPr>
            <b/>
            <sz val="9"/>
            <color indexed="81"/>
            <rFont val="Tahoma"/>
            <family val="2"/>
          </rPr>
          <t>de Lima Casseres dos Santos, Lucas:</t>
        </r>
        <r>
          <rPr>
            <sz val="9"/>
            <color indexed="81"/>
            <rFont val="Tahoma"/>
            <family val="2"/>
          </rPr>
          <t xml:space="preserve">
ASAE D384.1 FEB03</t>
        </r>
      </text>
    </comment>
    <comment ref="B22" authorId="0" shapeId="0" xr:uid="{2C74786F-1A00-4B1C-9C77-AA98A321148C}">
      <text>
        <r>
          <rPr>
            <b/>
            <sz val="9"/>
            <color indexed="81"/>
            <rFont val="Tahoma"/>
            <family val="2"/>
          </rPr>
          <t>de Lima Casseres dos Santos, Lucas:</t>
        </r>
        <r>
          <rPr>
            <sz val="9"/>
            <color indexed="81"/>
            <rFont val="Tahoma"/>
            <family val="2"/>
          </rPr>
          <t xml:space="preserve">
ASAE D384.1 FEB03</t>
        </r>
      </text>
    </comment>
    <comment ref="B23" authorId="0" shapeId="0" xr:uid="{D1E88E5B-7E1F-4A9B-83D8-71F032BE67C6}">
      <text>
        <r>
          <rPr>
            <b/>
            <sz val="9"/>
            <color indexed="81"/>
            <rFont val="Tahoma"/>
            <family val="2"/>
          </rPr>
          <t>de Lima Casseres dos Santos, Lucas:</t>
        </r>
        <r>
          <rPr>
            <sz val="9"/>
            <color indexed="81"/>
            <rFont val="Tahoma"/>
            <family val="2"/>
          </rPr>
          <t xml:space="preserve">
ASAE D384.1 FEB03</t>
        </r>
      </text>
    </comment>
  </commentList>
</comments>
</file>

<file path=xl/sharedStrings.xml><?xml version="1.0" encoding="utf-8"?>
<sst xmlns="http://schemas.openxmlformats.org/spreadsheetml/2006/main" count="77" uniqueCount="51">
  <si>
    <t>Unit</t>
  </si>
  <si>
    <t>% w.b.</t>
  </si>
  <si>
    <t>% of TS</t>
  </si>
  <si>
    <r>
      <t>m</t>
    </r>
    <r>
      <rPr>
        <b/>
        <vertAlign val="superscript"/>
        <sz val="11"/>
        <color theme="0"/>
        <rFont val="Arial"/>
        <family val="2"/>
      </rPr>
      <t>3</t>
    </r>
    <r>
      <rPr>
        <b/>
        <sz val="11"/>
        <color theme="0"/>
        <rFont val="Arial"/>
        <family val="2"/>
      </rPr>
      <t xml:space="preserve"> / Mg of VS</t>
    </r>
  </si>
  <si>
    <r>
      <t>kg/m</t>
    </r>
    <r>
      <rPr>
        <b/>
        <vertAlign val="superscript"/>
        <sz val="11"/>
        <color theme="0"/>
        <rFont val="Arial"/>
        <family val="2"/>
      </rPr>
      <t>3</t>
    </r>
  </si>
  <si>
    <t>Waste Item</t>
  </si>
  <si>
    <t>Moisture</t>
  </si>
  <si>
    <t>Total Solids</t>
  </si>
  <si>
    <t>Volatile Solids</t>
  </si>
  <si>
    <t>N</t>
  </si>
  <si>
    <t>Sugars &amp; Starches</t>
  </si>
  <si>
    <t>Fats</t>
  </si>
  <si>
    <t>Proteins</t>
  </si>
  <si>
    <t>Methane Yield</t>
  </si>
  <si>
    <t>Bulk Density</t>
  </si>
  <si>
    <t>Specific Gravity</t>
  </si>
  <si>
    <t>Lactating Cow</t>
  </si>
  <si>
    <t>Calf</t>
  </si>
  <si>
    <t>Heifer</t>
  </si>
  <si>
    <t>Dry Dairy Cow</t>
  </si>
  <si>
    <t>Cattle with Primarily Grain/Grass Diet</t>
  </si>
  <si>
    <t>Calf In Shelter (200 -350 kg.)</t>
  </si>
  <si>
    <t>Cattle With Corn Supplement to Diet</t>
  </si>
  <si>
    <t>Cattle With Other Diet Supplements</t>
  </si>
  <si>
    <t>Swine - Gestating (190 kg.)</t>
  </si>
  <si>
    <t>Swine - Lactating (190 kg.)</t>
  </si>
  <si>
    <t>Boar (200 kg.)</t>
  </si>
  <si>
    <t>Piglets</t>
  </si>
  <si>
    <t>Adolescents Pigs</t>
  </si>
  <si>
    <t>Poultry Chicken</t>
  </si>
  <si>
    <t>Turkey Male</t>
  </si>
  <si>
    <t>Turkey Female</t>
  </si>
  <si>
    <t>Duck</t>
  </si>
  <si>
    <t>Lamb/Sheep/Goat</t>
  </si>
  <si>
    <t>Veal</t>
  </si>
  <si>
    <t>Horse</t>
  </si>
  <si>
    <t>Mixed Food Waste With Non‐Veg.</t>
  </si>
  <si>
    <t>Levis et al. 2013; Li et al. 2009; Browne and Murphy 2013</t>
  </si>
  <si>
    <t>Switchgrass</t>
  </si>
  <si>
    <t>Rye</t>
  </si>
  <si>
    <t>USDA 2008; Ward et. al 2008(Methane); Fen et al. 2017(ProteinLipid)</t>
  </si>
  <si>
    <t>United States Dept. of Agriculture (USDA). “Chapter 4: Agricultural Waste Characteristics.” In Agricultural Waste Management Field Handbook. Washington D.C.: USDA, 2008.</t>
  </si>
  <si>
    <t>Ward, Alastair J., Phil J. Hobbs, Peter J. Holliman, and David L. Jones. “Optimisation of the Anaerobic Digestion of Agricultural Resources.” Bioresource Technology 99, no. 17 (November 1, 2008): 7928–40. https://doi.org/10.1016/j.biortech.2008.02.044.</t>
  </si>
  <si>
    <t>Fen, Chen, Yu Gao, Li Wei, Liu Fenwu, Zhang Wuping, Bu Yushan, and Li Xiaomei. “Maximal Methane Potential of Different Animal Manures Collected in Northwest Region of China.” International Journal of Agricultural and Biological Engineering 10, no. 1 (January 23, 2017): 202–8. https://doi.org/10.3965/ijabe.v10i1.2469.</t>
  </si>
  <si>
    <t>Triticale</t>
  </si>
  <si>
    <t>Herbstritt et al.2022</t>
  </si>
  <si>
    <t>Herbstritt et al.2023</t>
  </si>
  <si>
    <t>Corn Stover</t>
  </si>
  <si>
    <t>Brown et al. 2012</t>
  </si>
  <si>
    <t>Manure(kg/d.a)</t>
  </si>
  <si>
    <t>Broiler Chicken/Layer*(added for Manure)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</si>
</sst>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b/>
      <sz val="11"/>
      <color theme="0"/>
      <name val="Arial"/>
      <family val="2"/>
    </font>
    <font>
      <b/>
      <vertAlign val="superscript"/>
      <sz val="11"/>
      <color theme="0"/>
      <name val="Arial"/>
      <family val="2"/>
    </font>
    <font>
      <sz val="11"/>
      <color theme="1"/>
      <name val="Arial"/>
      <family val="2"/>
    </font>
    <font>
      <sz val="8"/>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E8D548"/>
        <bgColor indexed="64"/>
      </patternFill>
    </fill>
    <fill>
      <patternFill patternType="solid">
        <fgColor rgb="FFF2F2F2"/>
        <bgColor indexed="64"/>
      </patternFill>
    </fill>
  </fills>
  <borders count="4">
    <border>
      <left/>
      <right/>
      <top/>
      <bottom/>
      <diagonal/>
    </border>
    <border>
      <left/>
      <right/>
      <top/>
      <bottom style="thin">
        <color theme="0"/>
      </bottom>
      <diagonal/>
    </border>
    <border>
      <left/>
      <right/>
      <top style="thin">
        <color theme="0"/>
      </top>
      <bottom style="thin">
        <color theme="0"/>
      </bottom>
      <diagonal/>
    </border>
    <border>
      <left/>
      <right/>
      <top style="thin">
        <color theme="0"/>
      </top>
      <bottom style="thin">
        <color indexed="64"/>
      </bottom>
      <diagonal/>
    </border>
  </borders>
  <cellStyleXfs count="4">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23">
    <xf numFmtId="0" fontId="0" fillId="0" borderId="0" xfId="0"/>
    <xf numFmtId="0" fontId="2" fillId="2" borderId="0" xfId="2" applyFont="1" applyFill="1" applyAlignment="1">
      <alignment horizontal="center" vertical="center"/>
    </xf>
    <xf numFmtId="2" fontId="2" fillId="2" borderId="0" xfId="2" applyNumberFormat="1" applyFont="1" applyFill="1" applyAlignment="1">
      <alignment horizontal="center" vertical="center"/>
    </xf>
    <xf numFmtId="0" fontId="4" fillId="3" borderId="0" xfId="2" applyFont="1" applyFill="1" applyAlignment="1">
      <alignment vertical="center"/>
    </xf>
    <xf numFmtId="9" fontId="4" fillId="4" borderId="1" xfId="3" applyFont="1" applyFill="1" applyBorder="1" applyAlignment="1">
      <alignment horizontal="center" vertical="center"/>
    </xf>
    <xf numFmtId="9" fontId="4" fillId="4" borderId="1" xfId="1" applyFont="1" applyFill="1" applyBorder="1" applyAlignment="1">
      <alignment horizontal="center" vertical="center"/>
    </xf>
    <xf numFmtId="0" fontId="4" fillId="4" borderId="1" xfId="2" applyFont="1" applyFill="1" applyBorder="1" applyAlignment="1">
      <alignment horizontal="center" vertical="center"/>
    </xf>
    <xf numFmtId="1" fontId="4" fillId="4" borderId="1" xfId="2" applyNumberFormat="1" applyFont="1" applyFill="1" applyBorder="1" applyAlignment="1">
      <alignment horizontal="center" vertical="center"/>
    </xf>
    <xf numFmtId="2" fontId="4" fillId="4" borderId="1" xfId="2" applyNumberFormat="1" applyFont="1" applyFill="1" applyBorder="1" applyAlignment="1">
      <alignment horizontal="center" vertical="center"/>
    </xf>
    <xf numFmtId="9" fontId="4" fillId="4" borderId="2" xfId="3" applyFont="1" applyFill="1" applyBorder="1" applyAlignment="1">
      <alignment horizontal="center" vertical="center"/>
    </xf>
    <xf numFmtId="9" fontId="4" fillId="4" borderId="2" xfId="1" applyFont="1" applyFill="1" applyBorder="1" applyAlignment="1">
      <alignment horizontal="center" vertical="center"/>
    </xf>
    <xf numFmtId="0" fontId="4" fillId="4" borderId="2" xfId="2" applyFont="1" applyFill="1" applyBorder="1" applyAlignment="1">
      <alignment horizontal="center" vertical="center"/>
    </xf>
    <xf numFmtId="1" fontId="4" fillId="4" borderId="2" xfId="2" applyNumberFormat="1" applyFont="1" applyFill="1" applyBorder="1" applyAlignment="1">
      <alignment horizontal="center" vertical="center"/>
    </xf>
    <xf numFmtId="9" fontId="4" fillId="4" borderId="3" xfId="3" applyFont="1" applyFill="1" applyBorder="1" applyAlignment="1">
      <alignment horizontal="center" vertical="center"/>
    </xf>
    <xf numFmtId="9" fontId="4" fillId="4" borderId="3" xfId="1" applyFont="1" applyFill="1" applyBorder="1" applyAlignment="1">
      <alignment horizontal="center" vertical="center"/>
    </xf>
    <xf numFmtId="0" fontId="4" fillId="4" borderId="3" xfId="2" applyFont="1" applyFill="1" applyBorder="1" applyAlignment="1">
      <alignment horizontal="center" vertical="center"/>
    </xf>
    <xf numFmtId="1" fontId="4" fillId="4" borderId="3" xfId="2" applyNumberFormat="1" applyFont="1" applyFill="1" applyBorder="1" applyAlignment="1">
      <alignment horizontal="center" vertical="center"/>
    </xf>
    <xf numFmtId="2" fontId="4" fillId="4" borderId="3" xfId="2" applyNumberFormat="1" applyFont="1" applyFill="1" applyBorder="1" applyAlignment="1">
      <alignment horizontal="center" vertical="center"/>
    </xf>
    <xf numFmtId="0" fontId="4" fillId="4" borderId="0" xfId="2" applyFont="1" applyFill="1" applyAlignment="1">
      <alignment horizontal="center" vertical="center"/>
    </xf>
    <xf numFmtId="0" fontId="4" fillId="3" borderId="1" xfId="2" applyFont="1" applyFill="1" applyBorder="1" applyAlignment="1">
      <alignment vertical="center"/>
    </xf>
    <xf numFmtId="0" fontId="4" fillId="5" borderId="2" xfId="2" applyFont="1" applyFill="1" applyBorder="1" applyAlignment="1">
      <alignment vertical="center"/>
    </xf>
    <xf numFmtId="164" fontId="4" fillId="4" borderId="0" xfId="1" applyNumberFormat="1" applyFont="1" applyFill="1" applyBorder="1" applyAlignment="1">
      <alignment horizontal="center" vertical="center"/>
    </xf>
    <xf numFmtId="164" fontId="4" fillId="4" borderId="0" xfId="3" applyNumberFormat="1" applyFont="1" applyFill="1" applyBorder="1" applyAlignment="1">
      <alignment horizontal="center" vertical="center"/>
    </xf>
  </cellXfs>
  <cellStyles count="4">
    <cellStyle name="Normal" xfId="0" builtinId="0"/>
    <cellStyle name="Normal 2" xfId="2" xr:uid="{1B87B195-E299-400E-8096-41C81B8A961F}"/>
    <cellStyle name="Percent" xfId="1" builtinId="5"/>
    <cellStyle name="Percent 2" xfId="3" xr:uid="{54234EE5-9F0B-4123-8FEC-55ACD9497D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6BFEA-F0FF-4469-8C0B-E22F5AC80205}">
  <dimension ref="A1:M28"/>
  <sheetViews>
    <sheetView tabSelected="1" topLeftCell="A11" workbookViewId="0">
      <selection activeCell="E26" sqref="E26:E28"/>
    </sheetView>
  </sheetViews>
  <sheetFormatPr defaultRowHeight="14.5" x14ac:dyDescent="0.35"/>
  <cols>
    <col min="1" max="1" width="34.7265625" bestFit="1" customWidth="1"/>
    <col min="2" max="2" width="14.6328125" bestFit="1" customWidth="1"/>
    <col min="3" max="3" width="9.54296875" bestFit="1" customWidth="1"/>
    <col min="4" max="4" width="12.54296875" bestFit="1" customWidth="1"/>
    <col min="5" max="5" width="14.7265625" bestFit="1" customWidth="1"/>
    <col min="6" max="6" width="7.08984375" bestFit="1" customWidth="1"/>
    <col min="7" max="7" width="19.1796875" bestFit="1" customWidth="1"/>
    <col min="8" max="8" width="8.453125" bestFit="1" customWidth="1"/>
    <col min="9" max="9" width="9.08984375" bestFit="1" customWidth="1"/>
    <col min="10" max="10" width="15" bestFit="1" customWidth="1"/>
    <col min="11" max="11" width="13.1796875" bestFit="1" customWidth="1"/>
    <col min="12" max="12" width="16.453125" bestFit="1" customWidth="1"/>
    <col min="13" max="13" width="52.6328125" bestFit="1" customWidth="1"/>
  </cols>
  <sheetData>
    <row r="1" spans="1:13" ht="16" x14ac:dyDescent="0.35">
      <c r="A1" s="1" t="s">
        <v>0</v>
      </c>
      <c r="B1" s="1"/>
      <c r="C1" s="1" t="s">
        <v>1</v>
      </c>
      <c r="D1" s="1" t="s">
        <v>1</v>
      </c>
      <c r="E1" s="1" t="s">
        <v>1</v>
      </c>
      <c r="F1" s="1" t="s">
        <v>1</v>
      </c>
      <c r="G1" s="1" t="s">
        <v>2</v>
      </c>
      <c r="H1" s="1" t="s">
        <v>2</v>
      </c>
      <c r="I1" s="1" t="s">
        <v>2</v>
      </c>
      <c r="J1" s="1" t="s">
        <v>3</v>
      </c>
      <c r="K1" s="1" t="s">
        <v>4</v>
      </c>
      <c r="L1" s="2"/>
    </row>
    <row r="2" spans="1:13" x14ac:dyDescent="0.35">
      <c r="A2" s="1" t="s">
        <v>5</v>
      </c>
      <c r="B2" s="1" t="s">
        <v>49</v>
      </c>
      <c r="C2" s="1" t="s">
        <v>6</v>
      </c>
      <c r="D2" s="1" t="s">
        <v>7</v>
      </c>
      <c r="E2" s="1" t="s">
        <v>8</v>
      </c>
      <c r="F2" s="1" t="s">
        <v>9</v>
      </c>
      <c r="G2" s="1" t="s">
        <v>10</v>
      </c>
      <c r="H2" s="1" t="s">
        <v>11</v>
      </c>
      <c r="I2" s="1" t="s">
        <v>12</v>
      </c>
      <c r="J2" s="1" t="s">
        <v>13</v>
      </c>
      <c r="K2" s="1" t="s">
        <v>14</v>
      </c>
      <c r="L2" s="2" t="s">
        <v>15</v>
      </c>
    </row>
    <row r="3" spans="1:13" x14ac:dyDescent="0.35">
      <c r="A3" s="3" t="s">
        <v>16</v>
      </c>
      <c r="B3" s="7">
        <v>68</v>
      </c>
      <c r="C3" s="4">
        <v>0.87</v>
      </c>
      <c r="D3" s="5">
        <f>15/119</f>
        <v>0.12605042016806722</v>
      </c>
      <c r="E3" s="5">
        <v>0.10084033613445378</v>
      </c>
      <c r="F3" s="5">
        <v>6.5866666666666669E-3</v>
      </c>
      <c r="G3" s="5">
        <v>0.87008991596638652</v>
      </c>
      <c r="H3" s="5">
        <v>1.9400000000000001E-2</v>
      </c>
      <c r="I3" s="5">
        <v>8.5300000000000001E-2</v>
      </c>
      <c r="J3" s="6">
        <v>148</v>
      </c>
      <c r="K3" s="7">
        <v>907.71292452440787</v>
      </c>
      <c r="L3" s="8">
        <v>0.90771292452440788</v>
      </c>
      <c r="M3" s="19" t="s">
        <v>40</v>
      </c>
    </row>
    <row r="4" spans="1:13" x14ac:dyDescent="0.35">
      <c r="A4" s="3" t="s">
        <v>17</v>
      </c>
      <c r="B4" s="12">
        <v>22</v>
      </c>
      <c r="C4" s="9">
        <v>0.83</v>
      </c>
      <c r="D4" s="10">
        <f>9.2/83</f>
        <v>0.1108433734939759</v>
      </c>
      <c r="E4" s="10">
        <v>9.2771084337349402E-2</v>
      </c>
      <c r="F4" s="5">
        <v>7.760869565217393E-3</v>
      </c>
      <c r="G4" s="10">
        <v>0.87722771084337348</v>
      </c>
      <c r="H4" s="10">
        <v>1.9400000000000001E-2</v>
      </c>
      <c r="I4" s="10">
        <v>8.5300000000000001E-2</v>
      </c>
      <c r="J4" s="11">
        <v>148</v>
      </c>
      <c r="K4" s="12">
        <v>62.419364321065338</v>
      </c>
      <c r="L4" s="8">
        <v>6.2419364321065339E-2</v>
      </c>
      <c r="M4" s="19" t="s">
        <v>40</v>
      </c>
    </row>
    <row r="5" spans="1:13" x14ac:dyDescent="0.35">
      <c r="A5" s="3" t="s">
        <v>18</v>
      </c>
      <c r="B5" s="12">
        <v>22</v>
      </c>
      <c r="C5" s="9">
        <v>0.83</v>
      </c>
      <c r="D5" s="10">
        <f>8.5/56</f>
        <v>0.15178571428571427</v>
      </c>
      <c r="E5" s="10">
        <v>0.13035714285714287</v>
      </c>
      <c r="F5" s="5">
        <v>5.400000000000002E-3</v>
      </c>
      <c r="G5" s="10">
        <v>0.87387142857142863</v>
      </c>
      <c r="H5" s="10">
        <v>1.9400000000000001E-2</v>
      </c>
      <c r="I5" s="10">
        <v>8.5300000000000001E-2</v>
      </c>
      <c r="J5" s="11">
        <v>148</v>
      </c>
      <c r="K5" s="12">
        <v>996.70438771307545</v>
      </c>
      <c r="L5" s="8">
        <v>0.99670438771307546</v>
      </c>
      <c r="M5" s="19" t="s">
        <v>40</v>
      </c>
    </row>
    <row r="6" spans="1:13" x14ac:dyDescent="0.35">
      <c r="A6" s="3" t="s">
        <v>19</v>
      </c>
      <c r="B6" s="12">
        <v>38</v>
      </c>
      <c r="C6" s="9">
        <v>0.87</v>
      </c>
      <c r="D6" s="10">
        <f>6.6/51</f>
        <v>0.12941176470588234</v>
      </c>
      <c r="E6" s="10">
        <v>0.10980392156862745</v>
      </c>
      <c r="F6" s="5">
        <v>5.9090909090909098E-3</v>
      </c>
      <c r="G6" s="10">
        <v>0.87569215686274515</v>
      </c>
      <c r="H6" s="10">
        <v>1.9400000000000001E-2</v>
      </c>
      <c r="I6" s="10">
        <v>8.5300000000000001E-2</v>
      </c>
      <c r="J6" s="11">
        <v>148</v>
      </c>
      <c r="K6" s="12">
        <v>972.54956199043704</v>
      </c>
      <c r="L6" s="8">
        <v>0.97254956199043707</v>
      </c>
      <c r="M6" s="19" t="s">
        <v>40</v>
      </c>
    </row>
    <row r="7" spans="1:13" x14ac:dyDescent="0.35">
      <c r="A7" s="3" t="s">
        <v>20</v>
      </c>
      <c r="B7" s="12">
        <v>58</v>
      </c>
      <c r="C7" s="9">
        <v>0.88</v>
      </c>
      <c r="D7" s="9">
        <f t="shared" ref="D7:D23" si="0">1-C7</f>
        <v>0.12</v>
      </c>
      <c r="E7" s="9">
        <v>0.10153846153846154</v>
      </c>
      <c r="F7" s="5">
        <v>3.2307692307692302E-3</v>
      </c>
      <c r="G7" s="10">
        <v>0.87683846153846157</v>
      </c>
      <c r="H7" s="10">
        <v>1.9400000000000001E-2</v>
      </c>
      <c r="I7" s="10">
        <v>8.5300000000000001E-2</v>
      </c>
      <c r="J7" s="11">
        <v>328</v>
      </c>
      <c r="K7" s="12">
        <v>979.95305346579687</v>
      </c>
      <c r="L7" s="8">
        <v>0.97995305346579686</v>
      </c>
      <c r="M7" s="19" t="s">
        <v>40</v>
      </c>
    </row>
    <row r="8" spans="1:13" x14ac:dyDescent="0.35">
      <c r="A8" s="3" t="s">
        <v>21</v>
      </c>
      <c r="B8" s="12">
        <v>8.5</v>
      </c>
      <c r="C8" s="9">
        <v>0.88</v>
      </c>
      <c r="D8" s="9">
        <f t="shared" si="0"/>
        <v>0.12</v>
      </c>
      <c r="E8" s="9">
        <v>0.10043478260869565</v>
      </c>
      <c r="F8" s="5">
        <v>5.8695652173913048E-3</v>
      </c>
      <c r="G8" s="10">
        <v>0.87573478260869564</v>
      </c>
      <c r="H8" s="10">
        <v>1.9400000000000001E-2</v>
      </c>
      <c r="I8" s="10">
        <v>8.5300000000000001E-2</v>
      </c>
      <c r="J8" s="11">
        <v>328</v>
      </c>
      <c r="K8" s="12">
        <v>1027.8513998291091</v>
      </c>
      <c r="L8" s="8">
        <v>1.0278513998291092</v>
      </c>
      <c r="M8" s="19" t="s">
        <v>40</v>
      </c>
    </row>
    <row r="9" spans="1:13" x14ac:dyDescent="0.35">
      <c r="A9" s="3" t="s">
        <v>22</v>
      </c>
      <c r="B9" s="12">
        <v>0</v>
      </c>
      <c r="C9" s="9">
        <v>0.92</v>
      </c>
      <c r="D9" s="9">
        <f t="shared" si="0"/>
        <v>7.999999999999996E-2</v>
      </c>
      <c r="E9" s="9">
        <v>6.6153846153846119E-2</v>
      </c>
      <c r="F9" s="5">
        <v>5.5384615384615346E-3</v>
      </c>
      <c r="G9" s="10">
        <v>0.88145384615384614</v>
      </c>
      <c r="H9" s="10">
        <v>1.9400000000000001E-2</v>
      </c>
      <c r="I9" s="10">
        <v>8.5300000000000001E-2</v>
      </c>
      <c r="J9" s="11">
        <v>328</v>
      </c>
      <c r="K9" s="12">
        <v>981.1308816550586</v>
      </c>
      <c r="L9" s="8">
        <v>0.98113088165505857</v>
      </c>
      <c r="M9" s="19" t="s">
        <v>40</v>
      </c>
    </row>
    <row r="10" spans="1:13" x14ac:dyDescent="0.35">
      <c r="A10" s="3" t="s">
        <v>23</v>
      </c>
      <c r="B10" s="12">
        <v>0</v>
      </c>
      <c r="C10" s="9">
        <v>0.92</v>
      </c>
      <c r="D10" s="9">
        <f t="shared" si="0"/>
        <v>7.999999999999996E-2</v>
      </c>
      <c r="E10" s="9">
        <v>6.6153846153846119E-2</v>
      </c>
      <c r="F10" s="5">
        <v>5.5384615384615346E-3</v>
      </c>
      <c r="G10" s="10">
        <v>0.88145384615384614</v>
      </c>
      <c r="H10" s="10">
        <v>1.9400000000000001E-2</v>
      </c>
      <c r="I10" s="10">
        <v>8.5300000000000001E-2</v>
      </c>
      <c r="J10" s="11">
        <v>275</v>
      </c>
      <c r="K10" s="12">
        <v>981.1308816550586</v>
      </c>
      <c r="L10" s="8">
        <v>0.98113088165505857</v>
      </c>
      <c r="M10" s="19" t="s">
        <v>40</v>
      </c>
    </row>
    <row r="11" spans="1:13" x14ac:dyDescent="0.35">
      <c r="A11" s="3" t="s">
        <v>24</v>
      </c>
      <c r="B11" s="12">
        <v>5</v>
      </c>
      <c r="C11" s="9">
        <v>0.9</v>
      </c>
      <c r="D11" s="9">
        <f t="shared" si="0"/>
        <v>9.9999999999999978E-2</v>
      </c>
      <c r="E11" s="9">
        <v>9.1999999999999971E-2</v>
      </c>
      <c r="F11" s="5">
        <v>6.3999999999999986E-3</v>
      </c>
      <c r="G11" s="10">
        <v>0.876</v>
      </c>
      <c r="H11" s="10">
        <v>2.2100000000000002E-2</v>
      </c>
      <c r="I11" s="10">
        <v>9.3899999999999997E-2</v>
      </c>
      <c r="J11" s="11">
        <v>275</v>
      </c>
      <c r="K11" s="12">
        <v>978.90609507534202</v>
      </c>
      <c r="L11" s="8">
        <v>0.97890609507534199</v>
      </c>
      <c r="M11" s="19" t="s">
        <v>40</v>
      </c>
    </row>
    <row r="12" spans="1:13" x14ac:dyDescent="0.35">
      <c r="A12" s="3" t="s">
        <v>25</v>
      </c>
      <c r="B12" s="12">
        <v>12</v>
      </c>
      <c r="C12" s="9">
        <v>0.9</v>
      </c>
      <c r="D12" s="9">
        <f t="shared" si="0"/>
        <v>9.9999999999999978E-2</v>
      </c>
      <c r="E12" s="9">
        <v>9.1525423728813546E-2</v>
      </c>
      <c r="F12" s="5">
        <v>7.6271186440677943E-3</v>
      </c>
      <c r="G12" s="10">
        <v>0.87552542372881359</v>
      </c>
      <c r="H12" s="10">
        <v>2.2100000000000002E-2</v>
      </c>
      <c r="I12" s="10">
        <v>9.3899999999999997E-2</v>
      </c>
      <c r="J12" s="11">
        <v>356</v>
      </c>
      <c r="K12" s="12">
        <v>976.73557158293534</v>
      </c>
      <c r="L12" s="8">
        <v>0.97673557158293534</v>
      </c>
      <c r="M12" s="19" t="s">
        <v>40</v>
      </c>
    </row>
    <row r="13" spans="1:13" x14ac:dyDescent="0.35">
      <c r="A13" s="3" t="s">
        <v>26</v>
      </c>
      <c r="B13" s="12">
        <v>3.8</v>
      </c>
      <c r="C13" s="9">
        <v>0.9</v>
      </c>
      <c r="D13" s="9">
        <f t="shared" si="0"/>
        <v>9.9999999999999978E-2</v>
      </c>
      <c r="E13" s="9">
        <v>8.9473684210526302E-2</v>
      </c>
      <c r="F13" s="5">
        <v>7.3684210526315779E-3</v>
      </c>
      <c r="G13" s="10">
        <v>0.87347368421052629</v>
      </c>
      <c r="H13" s="10">
        <v>2.2100000000000002E-2</v>
      </c>
      <c r="I13" s="10">
        <v>9.3899999999999997E-2</v>
      </c>
      <c r="J13" s="11">
        <v>356</v>
      </c>
      <c r="K13" s="12">
        <v>1035.039171855886</v>
      </c>
      <c r="L13" s="8">
        <v>1.035039171855886</v>
      </c>
      <c r="M13" s="19" t="s">
        <v>40</v>
      </c>
    </row>
    <row r="14" spans="1:13" x14ac:dyDescent="0.35">
      <c r="A14" s="3" t="s">
        <v>27</v>
      </c>
      <c r="B14" s="12">
        <v>0</v>
      </c>
      <c r="C14" s="9">
        <v>0.9</v>
      </c>
      <c r="D14" s="9">
        <f t="shared" si="0"/>
        <v>9.9999999999999978E-2</v>
      </c>
      <c r="E14" s="9">
        <v>8.7999999999999995E-2</v>
      </c>
      <c r="F14" s="5">
        <v>9.1999999999999981E-3</v>
      </c>
      <c r="G14" s="10">
        <v>0.872</v>
      </c>
      <c r="H14" s="10">
        <v>2.2100000000000002E-2</v>
      </c>
      <c r="I14" s="10">
        <v>9.3899999999999997E-2</v>
      </c>
      <c r="J14" s="11">
        <v>356</v>
      </c>
      <c r="K14" s="12">
        <v>995.43308109609438</v>
      </c>
      <c r="L14" s="8">
        <v>0.99543308109609441</v>
      </c>
      <c r="M14" s="19" t="s">
        <v>40</v>
      </c>
    </row>
    <row r="15" spans="1:13" x14ac:dyDescent="0.35">
      <c r="A15" s="3" t="s">
        <v>28</v>
      </c>
      <c r="B15" s="12">
        <v>0</v>
      </c>
      <c r="C15" s="9">
        <v>0.9</v>
      </c>
      <c r="D15" s="9">
        <f t="shared" si="0"/>
        <v>9.9999999999999978E-2</v>
      </c>
      <c r="E15" s="9">
        <v>8.3076923076923062E-2</v>
      </c>
      <c r="F15" s="5">
        <v>8.3076923076923059E-3</v>
      </c>
      <c r="G15" s="10">
        <v>0.86707692307692308</v>
      </c>
      <c r="H15" s="10">
        <v>2.2100000000000002E-2</v>
      </c>
      <c r="I15" s="10">
        <v>9.3899999999999997E-2</v>
      </c>
      <c r="J15" s="11">
        <v>356</v>
      </c>
      <c r="K15" s="12">
        <v>907.71292452440787</v>
      </c>
      <c r="L15" s="8">
        <v>0.90771292452440788</v>
      </c>
      <c r="M15" s="19" t="s">
        <v>40</v>
      </c>
    </row>
    <row r="16" spans="1:13" x14ac:dyDescent="0.35">
      <c r="A16" s="3" t="s">
        <v>29</v>
      </c>
      <c r="B16" s="12">
        <v>85</v>
      </c>
      <c r="C16" s="9">
        <v>0.75</v>
      </c>
      <c r="D16" s="9">
        <f t="shared" si="0"/>
        <v>0.25</v>
      </c>
      <c r="E16" s="9">
        <v>0.18333333333333332</v>
      </c>
      <c r="F16" s="5">
        <v>1.8333333333333333E-2</v>
      </c>
      <c r="G16" s="10">
        <v>0.77443333333333331</v>
      </c>
      <c r="H16" s="10">
        <v>2.7900000000000001E-2</v>
      </c>
      <c r="I16" s="10">
        <v>0.13100000000000001</v>
      </c>
      <c r="J16" s="11">
        <v>276</v>
      </c>
      <c r="K16" s="12">
        <v>907.71292452440787</v>
      </c>
      <c r="L16" s="8">
        <v>0.90771292452440788</v>
      </c>
      <c r="M16" s="19" t="s">
        <v>40</v>
      </c>
    </row>
    <row r="17" spans="1:13" x14ac:dyDescent="0.35">
      <c r="A17" s="3" t="s">
        <v>50</v>
      </c>
      <c r="B17" s="12">
        <v>64</v>
      </c>
      <c r="C17" s="9">
        <v>0.74</v>
      </c>
      <c r="D17" s="9">
        <f t="shared" si="0"/>
        <v>0.26</v>
      </c>
      <c r="E17" s="9">
        <v>0.2009090909090909</v>
      </c>
      <c r="F17" s="5">
        <v>1.1345454545454546E-2</v>
      </c>
      <c r="G17" s="10">
        <v>0.78200909090909088</v>
      </c>
      <c r="H17" s="10">
        <v>2.7900000000000001E-2</v>
      </c>
      <c r="I17" s="10">
        <v>0.13100000000000001</v>
      </c>
      <c r="J17" s="11">
        <v>276</v>
      </c>
      <c r="K17" s="12">
        <v>907.71292452440787</v>
      </c>
      <c r="L17" s="8">
        <v>0.90771292452440788</v>
      </c>
      <c r="M17" s="19" t="s">
        <v>40</v>
      </c>
    </row>
    <row r="18" spans="1:13" x14ac:dyDescent="0.35">
      <c r="A18" s="3" t="s">
        <v>30</v>
      </c>
      <c r="B18" s="12">
        <v>47</v>
      </c>
      <c r="C18" s="9">
        <v>0.74</v>
      </c>
      <c r="D18" s="9">
        <f t="shared" si="0"/>
        <v>0.26</v>
      </c>
      <c r="E18" s="9">
        <v>0.20977272727272728</v>
      </c>
      <c r="F18" s="5">
        <v>1.5659090909090911E-2</v>
      </c>
      <c r="G18" s="10">
        <v>0.79087272727272717</v>
      </c>
      <c r="H18" s="10">
        <v>2.7900000000000001E-2</v>
      </c>
      <c r="I18" s="10">
        <v>0.13100000000000001</v>
      </c>
      <c r="J18" s="11">
        <v>276</v>
      </c>
      <c r="K18" s="12">
        <v>907.71292452440787</v>
      </c>
      <c r="L18" s="8">
        <v>0.90771292452440788</v>
      </c>
      <c r="M18" s="19" t="s">
        <v>40</v>
      </c>
    </row>
    <row r="19" spans="1:13" x14ac:dyDescent="0.35">
      <c r="A19" s="3" t="s">
        <v>31</v>
      </c>
      <c r="B19" s="12">
        <v>47</v>
      </c>
      <c r="C19" s="9">
        <v>0.74</v>
      </c>
      <c r="D19" s="9">
        <f t="shared" si="0"/>
        <v>0.26</v>
      </c>
      <c r="E19" s="9">
        <v>0.21233333333333337</v>
      </c>
      <c r="F19" s="5">
        <v>1.5599999999999999E-2</v>
      </c>
      <c r="G19" s="10">
        <v>0.79343333333333332</v>
      </c>
      <c r="H19" s="10">
        <v>2.7900000000000001E-2</v>
      </c>
      <c r="I19" s="10">
        <v>0.13100000000000001</v>
      </c>
      <c r="J19" s="11">
        <v>276</v>
      </c>
      <c r="K19" s="12">
        <v>907.71292452440787</v>
      </c>
      <c r="L19" s="8">
        <v>0.90771292452440788</v>
      </c>
      <c r="M19" s="19" t="s">
        <v>40</v>
      </c>
    </row>
    <row r="20" spans="1:13" x14ac:dyDescent="0.35">
      <c r="A20" s="3" t="s">
        <v>32</v>
      </c>
      <c r="B20" s="12">
        <v>110</v>
      </c>
      <c r="C20" s="9">
        <v>0.74</v>
      </c>
      <c r="D20" s="9">
        <f t="shared" si="0"/>
        <v>0.26</v>
      </c>
      <c r="E20" s="9">
        <v>0.15407407407407406</v>
      </c>
      <c r="F20" s="5">
        <v>9.6296296296296286E-3</v>
      </c>
      <c r="G20" s="10">
        <v>0.73517407407407398</v>
      </c>
      <c r="H20" s="10">
        <v>2.7900000000000001E-2</v>
      </c>
      <c r="I20" s="10">
        <v>0.13100000000000001</v>
      </c>
      <c r="J20" s="11">
        <v>276</v>
      </c>
      <c r="K20" s="12">
        <v>907.71292452440787</v>
      </c>
      <c r="L20" s="8">
        <v>0.90771292452440788</v>
      </c>
      <c r="M20" s="19" t="s">
        <v>40</v>
      </c>
    </row>
    <row r="21" spans="1:13" x14ac:dyDescent="0.35">
      <c r="A21" s="3" t="s">
        <v>33</v>
      </c>
      <c r="B21" s="12">
        <v>40</v>
      </c>
      <c r="C21" s="9">
        <v>0.75</v>
      </c>
      <c r="D21" s="9">
        <f t="shared" si="0"/>
        <v>0.25</v>
      </c>
      <c r="E21" s="9">
        <v>8.3000000000000004E-2</v>
      </c>
      <c r="F21" s="5">
        <v>4.5000000000000005E-3</v>
      </c>
      <c r="G21" s="10">
        <v>0.65270000000000006</v>
      </c>
      <c r="H21" s="10">
        <v>3.3300000000000003E-2</v>
      </c>
      <c r="I21" s="10">
        <v>0.14699999999999999</v>
      </c>
      <c r="J21" s="11">
        <v>120</v>
      </c>
      <c r="K21" s="12">
        <v>907.71292452440787</v>
      </c>
      <c r="L21" s="8">
        <v>0.90771292452440788</v>
      </c>
      <c r="M21" s="19" t="s">
        <v>40</v>
      </c>
    </row>
    <row r="22" spans="1:13" x14ac:dyDescent="0.35">
      <c r="A22" s="3" t="s">
        <v>34</v>
      </c>
      <c r="B22" s="12">
        <v>62</v>
      </c>
      <c r="C22" s="9">
        <v>0.98</v>
      </c>
      <c r="D22" s="9">
        <f t="shared" si="0"/>
        <v>2.0000000000000018E-2</v>
      </c>
      <c r="E22" s="9">
        <v>1.1333333333333343E-2</v>
      </c>
      <c r="F22" s="5">
        <v>2.6666666666666692E-3</v>
      </c>
      <c r="G22" s="10">
        <v>0.88663333333333327</v>
      </c>
      <c r="H22" s="10">
        <v>1.9400000000000001E-2</v>
      </c>
      <c r="I22" s="10">
        <v>8.5300000000000001E-2</v>
      </c>
      <c r="J22" s="11">
        <v>148</v>
      </c>
      <c r="K22" s="12">
        <v>907.71292452440787</v>
      </c>
      <c r="L22" s="8">
        <v>0.90771292452440788</v>
      </c>
      <c r="M22" s="19" t="s">
        <v>40</v>
      </c>
    </row>
    <row r="23" spans="1:13" x14ac:dyDescent="0.35">
      <c r="A23" s="3" t="s">
        <v>35</v>
      </c>
      <c r="B23" s="16">
        <v>51</v>
      </c>
      <c r="C23" s="13">
        <v>0.85</v>
      </c>
      <c r="D23" s="13">
        <f t="shared" si="0"/>
        <v>0.15000000000000002</v>
      </c>
      <c r="E23" s="13">
        <v>0.11923076923076925</v>
      </c>
      <c r="F23" s="14">
        <v>5.9615384615384617E-3</v>
      </c>
      <c r="G23" s="14">
        <v>0.85823076923076924</v>
      </c>
      <c r="H23" s="14">
        <v>8.2400000000000001E-2</v>
      </c>
      <c r="I23" s="14">
        <v>2.86E-2</v>
      </c>
      <c r="J23" s="15">
        <v>150</v>
      </c>
      <c r="K23" s="16">
        <v>907.71292452440787</v>
      </c>
      <c r="L23" s="17">
        <v>0.90771292452440788</v>
      </c>
      <c r="M23" s="19" t="s">
        <v>40</v>
      </c>
    </row>
    <row r="24" spans="1:13" x14ac:dyDescent="0.35">
      <c r="A24" s="3" t="s">
        <v>36</v>
      </c>
      <c r="B24" s="3"/>
      <c r="C24" s="9">
        <v>0.56999999999999995</v>
      </c>
      <c r="D24" s="9">
        <f>1-C24</f>
        <v>0.43000000000000005</v>
      </c>
      <c r="E24" s="9">
        <v>0.40506000000000003</v>
      </c>
      <c r="F24" s="10">
        <v>5.0000000000000001E-3</v>
      </c>
      <c r="G24" s="10">
        <v>0.59</v>
      </c>
      <c r="H24" s="10">
        <v>0.19</v>
      </c>
      <c r="I24" s="10">
        <v>0.18099999999999999</v>
      </c>
      <c r="J24" s="11">
        <v>361</v>
      </c>
      <c r="K24" s="12">
        <v>500</v>
      </c>
      <c r="L24" s="8">
        <v>0.5</v>
      </c>
      <c r="M24" s="19" t="s">
        <v>37</v>
      </c>
    </row>
    <row r="25" spans="1:13" x14ac:dyDescent="0.35">
      <c r="A25" s="3" t="s">
        <v>38</v>
      </c>
      <c r="B25" s="3"/>
      <c r="C25">
        <v>0</v>
      </c>
      <c r="D25">
        <v>0</v>
      </c>
      <c r="E25" s="21">
        <v>0.89900000000000002</v>
      </c>
      <c r="F25">
        <v>0</v>
      </c>
      <c r="G25">
        <v>0</v>
      </c>
      <c r="H25">
        <v>0</v>
      </c>
      <c r="I25">
        <v>0</v>
      </c>
      <c r="J25" s="18">
        <v>111</v>
      </c>
      <c r="K25">
        <v>0</v>
      </c>
      <c r="L25">
        <v>0</v>
      </c>
      <c r="M25" t="s">
        <v>48</v>
      </c>
    </row>
    <row r="26" spans="1:13" x14ac:dyDescent="0.35">
      <c r="A26" s="3" t="s">
        <v>39</v>
      </c>
      <c r="B26" s="3"/>
      <c r="C26">
        <v>0</v>
      </c>
      <c r="D26">
        <v>0</v>
      </c>
      <c r="E26" s="22">
        <v>0.94</v>
      </c>
      <c r="F26">
        <v>0</v>
      </c>
      <c r="G26">
        <v>0</v>
      </c>
      <c r="H26">
        <v>0</v>
      </c>
      <c r="I26">
        <v>0</v>
      </c>
      <c r="J26" s="18">
        <v>315</v>
      </c>
      <c r="K26">
        <v>0</v>
      </c>
      <c r="L26">
        <v>0</v>
      </c>
      <c r="M26" t="s">
        <v>45</v>
      </c>
    </row>
    <row r="27" spans="1:13" x14ac:dyDescent="0.35">
      <c r="A27" s="3" t="s">
        <v>44</v>
      </c>
      <c r="B27" s="3"/>
      <c r="C27">
        <v>0</v>
      </c>
      <c r="D27">
        <v>0</v>
      </c>
      <c r="E27" s="22">
        <v>0.94</v>
      </c>
      <c r="F27">
        <v>0</v>
      </c>
      <c r="G27">
        <v>0</v>
      </c>
      <c r="H27">
        <v>0</v>
      </c>
      <c r="I27">
        <v>0</v>
      </c>
      <c r="J27" s="18">
        <v>315</v>
      </c>
      <c r="K27">
        <v>0</v>
      </c>
      <c r="L27">
        <v>0</v>
      </c>
      <c r="M27" t="s">
        <v>46</v>
      </c>
    </row>
    <row r="28" spans="1:13" x14ac:dyDescent="0.35">
      <c r="A28" s="3" t="s">
        <v>47</v>
      </c>
      <c r="B28" s="3"/>
      <c r="C28">
        <v>0</v>
      </c>
      <c r="D28">
        <v>0</v>
      </c>
      <c r="E28" s="22">
        <v>0.91599999999999993</v>
      </c>
      <c r="F28">
        <v>0</v>
      </c>
      <c r="G28">
        <v>0</v>
      </c>
      <c r="H28">
        <v>0</v>
      </c>
      <c r="I28">
        <v>0</v>
      </c>
      <c r="J28" s="18">
        <v>124</v>
      </c>
      <c r="K28">
        <v>0</v>
      </c>
      <c r="L28">
        <v>0</v>
      </c>
      <c r="M28" t="s">
        <v>48</v>
      </c>
    </row>
  </sheetData>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DB806-788A-4660-BCF2-51E96ACB22D6}">
  <dimension ref="B2:B4"/>
  <sheetViews>
    <sheetView workbookViewId="0">
      <selection activeCell="B1" sqref="B1:B1048576"/>
    </sheetView>
  </sheetViews>
  <sheetFormatPr defaultRowHeight="14.5" x14ac:dyDescent="0.35"/>
  <sheetData>
    <row r="2" spans="2:2" x14ac:dyDescent="0.35">
      <c r="B2" s="20" t="s">
        <v>41</v>
      </c>
    </row>
    <row r="3" spans="2:2" x14ac:dyDescent="0.35">
      <c r="B3" s="20" t="s">
        <v>42</v>
      </c>
    </row>
    <row r="4" spans="2:2" x14ac:dyDescent="0.35">
      <c r="B4" s="20" t="s">
        <v>43</v>
      </c>
    </row>
  </sheetData>
  <pageMargins left="0.7" right="0.7" top="0.75" bottom="0.75" header="0.3" footer="0.3"/>
</worksheet>
</file>

<file path=docMetadata/LabelInfo.xml><?xml version="1.0" encoding="utf-8"?>
<clbl:labelList xmlns:clbl="http://schemas.microsoft.com/office/2020/mipLabelMetadata">
  <clbl:label id="{7cf48d45-3ddb-4389-a9c1-c115526eb52e}" enabled="0" method="" siteId="{7cf48d45-3ddb-4389-a9c1-c115526eb52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References</vt:lpstr>
      <vt:lpst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Lima Casseres dos Santos, Lucas</dc:creator>
  <cp:lastModifiedBy>de Lima Casseres dos Santos, Lucas</cp:lastModifiedBy>
  <dcterms:created xsi:type="dcterms:W3CDTF">2024-02-01T04:13:07Z</dcterms:created>
  <dcterms:modified xsi:type="dcterms:W3CDTF">2024-02-11T05:49:29Z</dcterms:modified>
</cp:coreProperties>
</file>